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5docs\1503527\"/>
    </mc:Choice>
  </mc:AlternateContent>
  <bookViews>
    <workbookView xWindow="120" yWindow="285" windowWidth="15180" windowHeight="8910" tabRatio="743"/>
  </bookViews>
  <sheets>
    <sheet name="Exhibit RMP(JRS-1) page 1" sheetId="9" r:id="rId1"/>
    <sheet name="Exhibit RMP(JRS-1) page 2" sheetId="6" r:id="rId2"/>
    <sheet name="Exhibit RMP(JRS-2)" sheetId="5" r:id="rId3"/>
    <sheet name="RMP_(JLS-1)" sheetId="11" r:id="rId4"/>
    <sheet name="REC2012" sheetId="8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\0" localSheetId="0">[1]Jan!#REF!</definedName>
    <definedName name="\0" localSheetId="4">[1]Jan!#REF!</definedName>
    <definedName name="\0">[1]Jan!#REF!</definedName>
    <definedName name="\A" localSheetId="0">#REF!</definedName>
    <definedName name="\A" localSheetId="4">#REF!</definedName>
    <definedName name="\A">#REF!</definedName>
    <definedName name="\B" localSheetId="0">#REF!</definedName>
    <definedName name="\B" localSheetId="4">#REF!</definedName>
    <definedName name="\B">#REF!</definedName>
    <definedName name="\BACK1" localSheetId="0">#REF!</definedName>
    <definedName name="\BACK1" localSheetId="4">#REF!</definedName>
    <definedName name="\BACK1">#REF!</definedName>
    <definedName name="\BLOCK" localSheetId="4">#REF!</definedName>
    <definedName name="\BLOCK">#REF!</definedName>
    <definedName name="\BLOCKT" localSheetId="4">#REF!</definedName>
    <definedName name="\BLOCKT">#REF!</definedName>
    <definedName name="\C" localSheetId="4">#REF!</definedName>
    <definedName name="\C">#REF!</definedName>
    <definedName name="\COMP" localSheetId="4">#REF!</definedName>
    <definedName name="\COMP">#REF!</definedName>
    <definedName name="\COMPT" localSheetId="4">#REF!</definedName>
    <definedName name="\COMPT">#REF!</definedName>
    <definedName name="\E" localSheetId="0">#REF!</definedName>
    <definedName name="\E" localSheetId="1">#REF!</definedName>
    <definedName name="\E" localSheetId="2">#REF!</definedName>
    <definedName name="\E" localSheetId="4">#REF!</definedName>
    <definedName name="\E">#REF!</definedName>
    <definedName name="\G" localSheetId="4">#REF!</definedName>
    <definedName name="\G">#REF!</definedName>
    <definedName name="\I" localSheetId="4">#REF!</definedName>
    <definedName name="\I">#REF!</definedName>
    <definedName name="\K" localSheetId="4">#REF!</definedName>
    <definedName name="\K">#REF!</definedName>
    <definedName name="\L" localSheetId="4">#REF!</definedName>
    <definedName name="\L">#REF!</definedName>
    <definedName name="\M" localSheetId="4">#REF!</definedName>
    <definedName name="\M">#REF!</definedName>
    <definedName name="\P" localSheetId="4">#REF!</definedName>
    <definedName name="\P">#REF!</definedName>
    <definedName name="\Q" localSheetId="0">[2]Actual!#REF!</definedName>
    <definedName name="\Q" localSheetId="4">[2]Actual!#REF!</definedName>
    <definedName name="\Q">[2]Actual!#REF!</definedName>
    <definedName name="\R" localSheetId="0">#REF!</definedName>
    <definedName name="\R" localSheetId="4">#REF!</definedName>
    <definedName name="\R">#REF!</definedName>
    <definedName name="\S" localSheetId="0">#REF!</definedName>
    <definedName name="\S" localSheetId="4">#REF!</definedName>
    <definedName name="\S">#REF!</definedName>
    <definedName name="\TABLE1" localSheetId="0">#REF!</definedName>
    <definedName name="\TABLE1" localSheetId="4">#REF!</definedName>
    <definedName name="\TABLE1">#REF!</definedName>
    <definedName name="\TABLE2" localSheetId="4">#REF!</definedName>
    <definedName name="\TABLE2">#REF!</definedName>
    <definedName name="\TABLEA" localSheetId="4">#REF!</definedName>
    <definedName name="\TABLEA">#REF!</definedName>
    <definedName name="\TBL1" localSheetId="4">#REF!</definedName>
    <definedName name="\TBL1">#REF!</definedName>
    <definedName name="\TBL2" localSheetId="4">#REF!</definedName>
    <definedName name="\TBL2">#REF!</definedName>
    <definedName name="\TBL3" localSheetId="4">#REF!</definedName>
    <definedName name="\TBL3">#REF!</definedName>
    <definedName name="\TBL4" localSheetId="4">#REF!</definedName>
    <definedName name="\TBL4">#REF!</definedName>
    <definedName name="\TBL5" localSheetId="4">#REF!</definedName>
    <definedName name="\TBL5">#REF!</definedName>
    <definedName name="\W" localSheetId="4">#REF!</definedName>
    <definedName name="\W">#REF!</definedName>
    <definedName name="\WORK1" localSheetId="4">#REF!</definedName>
    <definedName name="\WORK1">#REF!</definedName>
    <definedName name="\X" localSheetId="4">#REF!</definedName>
    <definedName name="\X">#REF!</definedName>
    <definedName name="\Z" localSheetId="4">#REF!</definedName>
    <definedName name="\Z">#REF!</definedName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j1" hidden="1">{"PRINT",#N/A,TRUE,"APPA";"PRINT",#N/A,TRUE,"APS";"PRINT",#N/A,TRUE,"BHPL";"PRINT",#N/A,TRUE,"BHPL2";"PRINT",#N/A,TRUE,"CDWR";"PRINT",#N/A,TRUE,"EWEB";"PRINT",#N/A,TRUE,"LADWP";"PRINT",#N/A,TRUE,"NEVBASE"}</definedName>
    <definedName name="_________j2" hidden="1">{"PRINT",#N/A,TRUE,"APPA";"PRINT",#N/A,TRUE,"APS";"PRINT",#N/A,TRUE,"BHPL";"PRINT",#N/A,TRUE,"BHPL2";"PRINT",#N/A,TRUE,"CDWR";"PRINT",#N/A,TRUE,"EWEB";"PRINT",#N/A,TRUE,"LADWP";"PRINT",#N/A,TRUE,"NEVBASE"}</definedName>
    <definedName name="_________j3" hidden="1">{"PRINT",#N/A,TRUE,"APPA";"PRINT",#N/A,TRUE,"APS";"PRINT",#N/A,TRUE,"BHPL";"PRINT",#N/A,TRUE,"BHPL2";"PRINT",#N/A,TRUE,"CDWR";"PRINT",#N/A,TRUE,"EWEB";"PRINT",#N/A,TRUE,"LADWP";"PRINT",#N/A,TRUE,"NEVBASE"}</definedName>
    <definedName name="_________j4" hidden="1">{"PRINT",#N/A,TRUE,"APPA";"PRINT",#N/A,TRUE,"APS";"PRINT",#N/A,TRUE,"BHPL";"PRINT",#N/A,TRUE,"BHPL2";"PRINT",#N/A,TRUE,"CDWR";"PRINT",#N/A,TRUE,"EWEB";"PRINT",#N/A,TRUE,"LADWP";"PRINT",#N/A,TRUE,"NEVBASE"}</definedName>
    <definedName name="_________j5" hidden="1">{"PRINT",#N/A,TRUE,"APPA";"PRINT",#N/A,TRUE,"APS";"PRINT",#N/A,TRUE,"BHPL";"PRINT",#N/A,TRUE,"BHPL2";"PRINT",#N/A,TRUE,"CDWR";"PRINT",#N/A,TRUE,"EWEB";"PRINT",#N/A,TRUE,"LADWP";"PRINT",#N/A,TRUE,"NEVBASE"}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j1" hidden="1">{"PRINT",#N/A,TRUE,"APPA";"PRINT",#N/A,TRUE,"APS";"PRINT",#N/A,TRUE,"BHPL";"PRINT",#N/A,TRUE,"BHPL2";"PRINT",#N/A,TRUE,"CDWR";"PRINT",#N/A,TRUE,"EWEB";"PRINT",#N/A,TRUE,"LADWP";"PRINT",#N/A,TRUE,"NEVBASE"}</definedName>
    <definedName name="_______j2" hidden="1">{"PRINT",#N/A,TRUE,"APPA";"PRINT",#N/A,TRUE,"APS";"PRINT",#N/A,TRUE,"BHPL";"PRINT",#N/A,TRUE,"BHPL2";"PRINT",#N/A,TRUE,"CDWR";"PRINT",#N/A,TRUE,"EWEB";"PRINT",#N/A,TRUE,"LADWP";"PRINT",#N/A,TRUE,"NEVBASE"}</definedName>
    <definedName name="_______j3" hidden="1">{"PRINT",#N/A,TRUE,"APPA";"PRINT",#N/A,TRUE,"APS";"PRINT",#N/A,TRUE,"BHPL";"PRINT",#N/A,TRUE,"BHPL2";"PRINT",#N/A,TRUE,"CDWR";"PRINT",#N/A,TRUE,"EWEB";"PRINT",#N/A,TRUE,"LADWP";"PRINT",#N/A,TRUE,"NEVBASE"}</definedName>
    <definedName name="_______j4" hidden="1">{"PRINT",#N/A,TRUE,"APPA";"PRINT",#N/A,TRUE,"APS";"PRINT",#N/A,TRUE,"BHPL";"PRINT",#N/A,TRUE,"BHPL2";"PRINT",#N/A,TRUE,"CDWR";"PRINT",#N/A,TRUE,"EWEB";"PRINT",#N/A,TRUE,"LADWP";"PRINT",#N/A,TRUE,"NEVBASE"}</definedName>
    <definedName name="_______j5" hidden="1">{"PRINT",#N/A,TRUE,"APPA";"PRINT",#N/A,TRUE,"APS";"PRINT",#N/A,TRUE,"BHPL";"PRINT",#N/A,TRUE,"BHPL2";"PRINT",#N/A,TRUE,"CDWR";"PRINT",#N/A,TRUE,"EWEB";"PRINT",#N/A,TRUE,"LADWP";"PRINT",#N/A,TRUE,"NEVBASE"}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j1" hidden="1">{"PRINT",#N/A,TRUE,"APPA";"PRINT",#N/A,TRUE,"APS";"PRINT",#N/A,TRUE,"BHPL";"PRINT",#N/A,TRUE,"BHPL2";"PRINT",#N/A,TRUE,"CDWR";"PRINT",#N/A,TRUE,"EWEB";"PRINT",#N/A,TRUE,"LADWP";"PRINT",#N/A,TRUE,"NEVBASE"}</definedName>
    <definedName name="______j2" hidden="1">{"PRINT",#N/A,TRUE,"APPA";"PRINT",#N/A,TRUE,"APS";"PRINT",#N/A,TRUE,"BHPL";"PRINT",#N/A,TRUE,"BHPL2";"PRINT",#N/A,TRUE,"CDWR";"PRINT",#N/A,TRUE,"EWEB";"PRINT",#N/A,TRUE,"LADWP";"PRINT",#N/A,TRUE,"NEVBASE"}</definedName>
    <definedName name="______j3" hidden="1">{"PRINT",#N/A,TRUE,"APPA";"PRINT",#N/A,TRUE,"APS";"PRINT",#N/A,TRUE,"BHPL";"PRINT",#N/A,TRUE,"BHPL2";"PRINT",#N/A,TRUE,"CDWR";"PRINT",#N/A,TRUE,"EWEB";"PRINT",#N/A,TRUE,"LADWP";"PRINT",#N/A,TRUE,"NEVBASE"}</definedName>
    <definedName name="______j4" hidden="1">{"PRINT",#N/A,TRUE,"APPA";"PRINT",#N/A,TRUE,"APS";"PRINT",#N/A,TRUE,"BHPL";"PRINT",#N/A,TRUE,"BHPL2";"PRINT",#N/A,TRUE,"CDWR";"PRINT",#N/A,TRUE,"EWEB";"PRINT",#N/A,TRUE,"LADWP";"PRINT",#N/A,TRUE,"NEVBASE"}</definedName>
    <definedName name="______j5" hidden="1">{"PRINT",#N/A,TRUE,"APPA";"PRINT",#N/A,TRUE,"APS";"PRINT",#N/A,TRUE,"BHPL";"PRINT",#N/A,TRUE,"BHPL2";"PRINT",#N/A,TRUE,"CDWR";"PRINT",#N/A,TRUE,"EWEB";"PRINT",#N/A,TRUE,"LADWP";"PRINT",#N/A,TRUE,"NEVBASE"}</definedName>
    <definedName name="______OM1" hidden="1">{#N/A,#N/A,FALSE,"Summary";#N/A,#N/A,FALSE,"SmPlants";#N/A,#N/A,FALSE,"Utah";#N/A,#N/A,FALSE,"Idaho";#N/A,#N/A,FALSE,"Lewis River";#N/A,#N/A,FALSE,"NrthUmpq";#N/A,#N/A,FALSE,"KlamRog"}</definedName>
    <definedName name="_____j1" hidden="1">{"PRINT",#N/A,TRUE,"APPA";"PRINT",#N/A,TRUE,"APS";"PRINT",#N/A,TRUE,"BHPL";"PRINT",#N/A,TRUE,"BHPL2";"PRINT",#N/A,TRUE,"CDWR";"PRINT",#N/A,TRUE,"EWEB";"PRINT",#N/A,TRUE,"LADWP";"PRINT",#N/A,TRUE,"NEVBASE"}</definedName>
    <definedName name="_____j2" hidden="1">{"PRINT",#N/A,TRUE,"APPA";"PRINT",#N/A,TRUE,"APS";"PRINT",#N/A,TRUE,"BHPL";"PRINT",#N/A,TRUE,"BHPL2";"PRINT",#N/A,TRUE,"CDWR";"PRINT",#N/A,TRUE,"EWEB";"PRINT",#N/A,TRUE,"LADWP";"PRINT",#N/A,TRUE,"NEVBASE"}</definedName>
    <definedName name="_____j3" hidden="1">{"PRINT",#N/A,TRUE,"APPA";"PRINT",#N/A,TRUE,"APS";"PRINT",#N/A,TRUE,"BHPL";"PRINT",#N/A,TRUE,"BHPL2";"PRINT",#N/A,TRUE,"CDWR";"PRINT",#N/A,TRUE,"EWEB";"PRINT",#N/A,TRUE,"LADWP";"PRINT",#N/A,TRUE,"NEVBASE"}</definedName>
    <definedName name="_____j4" hidden="1">{"PRINT",#N/A,TRUE,"APPA";"PRINT",#N/A,TRUE,"APS";"PRINT",#N/A,TRUE,"BHPL";"PRINT",#N/A,TRUE,"BHPL2";"PRINT",#N/A,TRUE,"CDWR";"PRINT",#N/A,TRUE,"EWEB";"PRINT",#N/A,TRUE,"LADWP";"PRINT",#N/A,TRUE,"NEVBASE"}</definedName>
    <definedName name="_____j5" hidden="1">{"PRINT",#N/A,TRUE,"APPA";"PRINT",#N/A,TRUE,"APS";"PRINT",#N/A,TRUE,"BHPL";"PRINT",#N/A,TRUE,"BHPL2";"PRINT",#N/A,TRUE,"CDWR";"PRINT",#N/A,TRUE,"EWEB";"PRINT",#N/A,TRUE,"LADWP";"PRINT",#N/A,TRUE,"NEVBASE"}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j1" hidden="1">{"PRINT",#N/A,TRUE,"APPA";"PRINT",#N/A,TRUE,"APS";"PRINT",#N/A,TRUE,"BHPL";"PRINT",#N/A,TRUE,"BHPL2";"PRINT",#N/A,TRUE,"CDWR";"PRINT",#N/A,TRUE,"EWEB";"PRINT",#N/A,TRUE,"LADWP";"PRINT",#N/A,TRUE,"NEVBASE"}</definedName>
    <definedName name="____j2" hidden="1">{"PRINT",#N/A,TRUE,"APPA";"PRINT",#N/A,TRUE,"APS";"PRINT",#N/A,TRUE,"BHPL";"PRINT",#N/A,TRUE,"BHPL2";"PRINT",#N/A,TRUE,"CDWR";"PRINT",#N/A,TRUE,"EWEB";"PRINT",#N/A,TRUE,"LADWP";"PRINT",#N/A,TRUE,"NEVBASE"}</definedName>
    <definedName name="____j3" hidden="1">{"PRINT",#N/A,TRUE,"APPA";"PRINT",#N/A,TRUE,"APS";"PRINT",#N/A,TRUE,"BHPL";"PRINT",#N/A,TRUE,"BHPL2";"PRINT",#N/A,TRUE,"CDWR";"PRINT",#N/A,TRUE,"EWEB";"PRINT",#N/A,TRUE,"LADWP";"PRINT",#N/A,TRUE,"NEVBASE"}</definedName>
    <definedName name="____j4" hidden="1">{"PRINT",#N/A,TRUE,"APPA";"PRINT",#N/A,TRUE,"APS";"PRINT",#N/A,TRUE,"BHPL";"PRINT",#N/A,TRUE,"BHPL2";"PRINT",#N/A,TRUE,"CDWR";"PRINT",#N/A,TRUE,"EWEB";"PRINT",#N/A,TRUE,"LADWP";"PRINT",#N/A,TRUE,"NEVBASE"}</definedName>
    <definedName name="____j5" hidden="1">{"PRINT",#N/A,TRUE,"APPA";"PRINT",#N/A,TRUE,"APS";"PRINT",#N/A,TRUE,"BHPL";"PRINT",#N/A,TRUE,"BHPL2";"PRINT",#N/A,TRUE,"CDWR";"PRINT",#N/A,TRUE,"EWEB";"PRINT",#N/A,TRUE,"LADWP";"PRINT",#N/A,TRUE,"NEVBASE"}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DAT1" localSheetId="4">#REF!</definedName>
    <definedName name="___DAT1">#REF!</definedName>
    <definedName name="___DAT11" localSheetId="0">[3]Sheet1!#REF!</definedName>
    <definedName name="___DAT11" localSheetId="4">[3]Sheet1!#REF!</definedName>
    <definedName name="___DAT11">[3]Sheet1!#REF!</definedName>
    <definedName name="___DAT12" localSheetId="0">[3]Sheet1!#REF!</definedName>
    <definedName name="___DAT12" localSheetId="4">[3]Sheet1!#REF!</definedName>
    <definedName name="___DAT12">[3]Sheet1!#REF!</definedName>
    <definedName name="___DAT2" localSheetId="0">#REF!</definedName>
    <definedName name="___DAT2" localSheetId="4">#REF!</definedName>
    <definedName name="___DAT2">#REF!</definedName>
    <definedName name="___DAT3" localSheetId="0">#REF!</definedName>
    <definedName name="___DAT3" localSheetId="4">#REF!</definedName>
    <definedName name="___DAT3">#REF!</definedName>
    <definedName name="___DAT4" localSheetId="0">#REF!</definedName>
    <definedName name="___DAT4" localSheetId="4">#REF!</definedName>
    <definedName name="___DAT4">#REF!</definedName>
    <definedName name="___DAT5" localSheetId="4">#REF!</definedName>
    <definedName name="___DAT5">#REF!</definedName>
    <definedName name="___DAT6" localSheetId="4">#REF!</definedName>
    <definedName name="___DAT6">#REF!</definedName>
    <definedName name="___j1" localSheetId="0" hidden="1">{"PRINT",#N/A,TRUE,"APPA";"PRINT",#N/A,TRUE,"APS";"PRINT",#N/A,TRUE,"BHPL";"PRINT",#N/A,TRUE,"BHPL2";"PRINT",#N/A,TRUE,"CDWR";"PRINT",#N/A,TRUE,"EWEB";"PRINT",#N/A,TRUE,"LADWP";"PRINT",#N/A,TRUE,"NEVBASE"}</definedName>
    <definedName name="___j1" localSheetId="4" hidden="1">{"PRINT",#N/A,TRUE,"APPA";"PRINT",#N/A,TRUE,"APS";"PRINT",#N/A,TRUE,"BHPL";"PRINT",#N/A,TRUE,"BHPL2";"PRINT",#N/A,TRUE,"CDWR";"PRINT",#N/A,TRUE,"EWEB";"PRINT",#N/A,TRUE,"LADWP";"PRINT",#N/A,TRUE,"NEVBASE"}</definedName>
    <definedName name="___j1" hidden="1">{"PRINT",#N/A,TRUE,"APPA";"PRINT",#N/A,TRUE,"APS";"PRINT",#N/A,TRUE,"BHPL";"PRINT",#N/A,TRUE,"BHPL2";"PRINT",#N/A,TRUE,"CDWR";"PRINT",#N/A,TRUE,"EWEB";"PRINT",#N/A,TRUE,"LADWP";"PRINT",#N/A,TRUE,"NEVBASE"}</definedName>
    <definedName name="___j2" localSheetId="0" hidden="1">{"PRINT",#N/A,TRUE,"APPA";"PRINT",#N/A,TRUE,"APS";"PRINT",#N/A,TRUE,"BHPL";"PRINT",#N/A,TRUE,"BHPL2";"PRINT",#N/A,TRUE,"CDWR";"PRINT",#N/A,TRUE,"EWEB";"PRINT",#N/A,TRUE,"LADWP";"PRINT",#N/A,TRUE,"NEVBASE"}</definedName>
    <definedName name="___j2" localSheetId="4" hidden="1">{"PRINT",#N/A,TRUE,"APPA";"PRINT",#N/A,TRUE,"APS";"PRINT",#N/A,TRUE,"BHPL";"PRINT",#N/A,TRUE,"BHPL2";"PRINT",#N/A,TRUE,"CDWR";"PRINT",#N/A,TRUE,"EWEB";"PRINT",#N/A,TRUE,"LADWP";"PRINT",#N/A,TRUE,"NEVBASE"}</definedName>
    <definedName name="___j2" hidden="1">{"PRINT",#N/A,TRUE,"APPA";"PRINT",#N/A,TRUE,"APS";"PRINT",#N/A,TRUE,"BHPL";"PRINT",#N/A,TRUE,"BHPL2";"PRINT",#N/A,TRUE,"CDWR";"PRINT",#N/A,TRUE,"EWEB";"PRINT",#N/A,TRUE,"LADWP";"PRINT",#N/A,TRUE,"NEVBASE"}</definedName>
    <definedName name="___j3" localSheetId="0" hidden="1">{"PRINT",#N/A,TRUE,"APPA";"PRINT",#N/A,TRUE,"APS";"PRINT",#N/A,TRUE,"BHPL";"PRINT",#N/A,TRUE,"BHPL2";"PRINT",#N/A,TRUE,"CDWR";"PRINT",#N/A,TRUE,"EWEB";"PRINT",#N/A,TRUE,"LADWP";"PRINT",#N/A,TRUE,"NEVBASE"}</definedName>
    <definedName name="___j3" localSheetId="4" hidden="1">{"PRINT",#N/A,TRUE,"APPA";"PRINT",#N/A,TRUE,"APS";"PRINT",#N/A,TRUE,"BHPL";"PRINT",#N/A,TRUE,"BHPL2";"PRINT",#N/A,TRUE,"CDWR";"PRINT",#N/A,TRUE,"EWEB";"PRINT",#N/A,TRUE,"LADWP";"PRINT",#N/A,TRUE,"NEVBASE"}</definedName>
    <definedName name="___j3" hidden="1">{"PRINT",#N/A,TRUE,"APPA";"PRINT",#N/A,TRUE,"APS";"PRINT",#N/A,TRUE,"BHPL";"PRINT",#N/A,TRUE,"BHPL2";"PRINT",#N/A,TRUE,"CDWR";"PRINT",#N/A,TRUE,"EWEB";"PRINT",#N/A,TRUE,"LADWP";"PRINT",#N/A,TRUE,"NEVBASE"}</definedName>
    <definedName name="___j4" localSheetId="0" hidden="1">{"PRINT",#N/A,TRUE,"APPA";"PRINT",#N/A,TRUE,"APS";"PRINT",#N/A,TRUE,"BHPL";"PRINT",#N/A,TRUE,"BHPL2";"PRINT",#N/A,TRUE,"CDWR";"PRINT",#N/A,TRUE,"EWEB";"PRINT",#N/A,TRUE,"LADWP";"PRINT",#N/A,TRUE,"NEVBASE"}</definedName>
    <definedName name="___j4" localSheetId="4" hidden="1">{"PRINT",#N/A,TRUE,"APPA";"PRINT",#N/A,TRUE,"APS";"PRINT",#N/A,TRUE,"BHPL";"PRINT",#N/A,TRUE,"BHPL2";"PRINT",#N/A,TRUE,"CDWR";"PRINT",#N/A,TRUE,"EWEB";"PRINT",#N/A,TRUE,"LADWP";"PRINT",#N/A,TRUE,"NEVBASE"}</definedName>
    <definedName name="___j4" hidden="1">{"PRINT",#N/A,TRUE,"APPA";"PRINT",#N/A,TRUE,"APS";"PRINT",#N/A,TRUE,"BHPL";"PRINT",#N/A,TRUE,"BHPL2";"PRINT",#N/A,TRUE,"CDWR";"PRINT",#N/A,TRUE,"EWEB";"PRINT",#N/A,TRUE,"LADWP";"PRINT",#N/A,TRUE,"NEVBASE"}</definedName>
    <definedName name="___j5" localSheetId="0" hidden="1">{"PRINT",#N/A,TRUE,"APPA";"PRINT",#N/A,TRUE,"APS";"PRINT",#N/A,TRUE,"BHPL";"PRINT",#N/A,TRUE,"BHPL2";"PRINT",#N/A,TRUE,"CDWR";"PRINT",#N/A,TRUE,"EWEB";"PRINT",#N/A,TRUE,"LADWP";"PRINT",#N/A,TRUE,"NEVBASE"}</definedName>
    <definedName name="___j5" localSheetId="4" hidden="1">{"PRINT",#N/A,TRUE,"APPA";"PRINT",#N/A,TRUE,"APS";"PRINT",#N/A,TRUE,"BHPL";"PRINT",#N/A,TRUE,"BHPL2";"PRINT",#N/A,TRUE,"CDWR";"PRINT",#N/A,TRUE,"EWEB";"PRINT",#N/A,TRUE,"LADWP";"PRINT",#N/A,TRUE,"NEVBASE"}</definedName>
    <definedName name="___j5" hidden="1">{"PRINT",#N/A,TRUE,"APPA";"PRINT",#N/A,TRUE,"APS";"PRINT",#N/A,TRUE,"BHPL";"PRINT",#N/A,TRUE,"BHPL2";"PRINT",#N/A,TRUE,"CDWR";"PRINT",#N/A,TRUE,"EWEB";"PRINT",#N/A,TRUE,"LADWP";"PRINT",#N/A,TRUE,"NEVBASE"}</definedName>
    <definedName name="___MEN2">[1]Jan!#REF!</definedName>
    <definedName name="___MEN3">[1]Jan!#REF!</definedName>
    <definedName name="___OM1" localSheetId="0" hidden="1">{#N/A,#N/A,FALSE,"Summary";#N/A,#N/A,FALSE,"SmPlants";#N/A,#N/A,FALSE,"Utah";#N/A,#N/A,FALSE,"Idaho";#N/A,#N/A,FALSE,"Lewis River";#N/A,#N/A,FALSE,"NrthUmpq";#N/A,#N/A,FALSE,"KlamRog"}</definedName>
    <definedName name="___OM1" localSheetId="4" hidden="1">{#N/A,#N/A,FALSE,"Summary";#N/A,#N/A,FALSE,"SmPlants";#N/A,#N/A,FALSE,"Utah";#N/A,#N/A,FALSE,"Idaho";#N/A,#N/A,FALSE,"Lewis River";#N/A,#N/A,FALSE,"NrthUmpq";#N/A,#N/A,FALSE,"KlamRog"}</definedName>
    <definedName name="___OM1" hidden="1">{#N/A,#N/A,FALSE,"Summary";#N/A,#N/A,FALSE,"SmPlants";#N/A,#N/A,FALSE,"Utah";#N/A,#N/A,FALSE,"Idaho";#N/A,#N/A,FALSE,"Lewis River";#N/A,#N/A,FALSE,"NrthUmpq";#N/A,#N/A,FALSE,"KlamRog"}</definedName>
    <definedName name="___TOP1">[1]Jan!#REF!</definedName>
    <definedName name="__123Graph_A" localSheetId="2" hidden="1">'Exhibit RMP(JRS-2)'!#REF!</definedName>
    <definedName name="__123Graph_A" localSheetId="4" hidden="1">[4]Inputs!#REF!</definedName>
    <definedName name="__123Graph_A" localSheetId="3" hidden="1">[4]Inputs!#REF!</definedName>
    <definedName name="__123Graph_A" hidden="1">[4]Inputs!#REF!</definedName>
    <definedName name="__123Graph_AGRAPH1" localSheetId="2" hidden="1">'Exhibit RMP(JRS-2)'!#REF!</definedName>
    <definedName name="__123Graph_B" localSheetId="2" hidden="1">'Exhibit RMP(JRS-2)'!#REF!</definedName>
    <definedName name="__123Graph_B" localSheetId="4" hidden="1">[4]Inputs!#REF!</definedName>
    <definedName name="__123Graph_B" localSheetId="3" hidden="1">[4]Inputs!#REF!</definedName>
    <definedName name="__123Graph_B" hidden="1">[4]Inputs!#REF!</definedName>
    <definedName name="__123Graph_C" localSheetId="2" hidden="1">'Exhibit RMP(JRS-2)'!#REF!</definedName>
    <definedName name="__123Graph_D" localSheetId="2" hidden="1">'Exhibit RMP(JRS-2)'!#REF!</definedName>
    <definedName name="__123Graph_D" localSheetId="4" hidden="1">[4]Inputs!#REF!</definedName>
    <definedName name="__123Graph_D" localSheetId="3" hidden="1">[4]Inputs!#REF!</definedName>
    <definedName name="__123Graph_D" hidden="1">[4]Inputs!#REF!</definedName>
    <definedName name="__123Graph_E" localSheetId="2" hidden="1">'Exhibit RMP(JRS-2)'!#REF!</definedName>
    <definedName name="__123Graph_E" hidden="1">[5]Input!$E$22:$E$37</definedName>
    <definedName name="__123Graph_F" localSheetId="2" hidden="1">'Exhibit RMP(JRS-2)'!#REF!</definedName>
    <definedName name="__123Graph_F" hidden="1">[5]Input!$D$22:$D$37</definedName>
    <definedName name="__att3" localSheetId="0">#REF!</definedName>
    <definedName name="__att3" localSheetId="4">#REF!</definedName>
    <definedName name="__att3">#REF!</definedName>
    <definedName name="__att7" localSheetId="0">#REF!</definedName>
    <definedName name="__att7" localSheetId="4">#REF!</definedName>
    <definedName name="__att7">#REF!</definedName>
    <definedName name="__AUG96" localSheetId="0">#REF!</definedName>
    <definedName name="__AUG96" localSheetId="4">#REF!</definedName>
    <definedName name="__AUG96">#REF!</definedName>
    <definedName name="__DAT1" localSheetId="4">#REF!</definedName>
    <definedName name="__DAT1">#REF!</definedName>
    <definedName name="__DAT10" localSheetId="4">#REF!</definedName>
    <definedName name="__DAT10">#REF!</definedName>
    <definedName name="__DAT11" localSheetId="0">[3]Sheet1!#REF!</definedName>
    <definedName name="__DAT11" localSheetId="4">[3]Sheet1!#REF!</definedName>
    <definedName name="__DAT11">[3]Sheet1!#REF!</definedName>
    <definedName name="__DAT12" localSheetId="0">[3]Sheet1!#REF!</definedName>
    <definedName name="__DAT12" localSheetId="4">[3]Sheet1!#REF!</definedName>
    <definedName name="__DAT12">[3]Sheet1!#REF!</definedName>
    <definedName name="__DAT13" localSheetId="0">#REF!</definedName>
    <definedName name="__DAT13" localSheetId="4">#REF!</definedName>
    <definedName name="__DAT13">#REF!</definedName>
    <definedName name="__DAT2" localSheetId="0">#REF!</definedName>
    <definedName name="__DAT2" localSheetId="4">#REF!</definedName>
    <definedName name="__DAT2">#REF!</definedName>
    <definedName name="__DAT3" localSheetId="0">#REF!</definedName>
    <definedName name="__DAT3" localSheetId="4">#REF!</definedName>
    <definedName name="__DAT3">#REF!</definedName>
    <definedName name="__DAT4" localSheetId="4">#REF!</definedName>
    <definedName name="__DAT4">#REF!</definedName>
    <definedName name="__DAT5" localSheetId="4">#REF!</definedName>
    <definedName name="__DAT5">#REF!</definedName>
    <definedName name="__DAT6" localSheetId="4">#REF!</definedName>
    <definedName name="__DAT6">#REF!</definedName>
    <definedName name="__DAT7" localSheetId="4">#REF!</definedName>
    <definedName name="__DAT7">#REF!</definedName>
    <definedName name="__DAT8" localSheetId="4">#REF!</definedName>
    <definedName name="__DAT8">#REF!</definedName>
    <definedName name="__DAT9" localSheetId="4">#REF!</definedName>
    <definedName name="__DAT9">#REF!</definedName>
    <definedName name="__DEC94" localSheetId="4">#REF!</definedName>
    <definedName name="__DEC94">#REF!</definedName>
    <definedName name="__DEC95" localSheetId="4">#REF!</definedName>
    <definedName name="__DEC95">#REF!</definedName>
    <definedName name="__DEC96" localSheetId="4">#REF!</definedName>
    <definedName name="__DEC96">#REF!</definedName>
    <definedName name="__DEC97" localSheetId="4">#REF!</definedName>
    <definedName name="__DEC97">#REF!</definedName>
    <definedName name="__FEB96" localSheetId="4">#REF!</definedName>
    <definedName name="__FEB96">#REF!</definedName>
    <definedName name="__FEB97" localSheetId="4">#REF!</definedName>
    <definedName name="__FEB97">#REF!</definedName>
    <definedName name="__FEB98" localSheetId="4">#REF!</definedName>
    <definedName name="__FEB98">#REF!</definedName>
    <definedName name="__j1" localSheetId="0" hidden="1">{"PRINT",#N/A,TRUE,"APPA";"PRINT",#N/A,TRUE,"APS";"PRINT",#N/A,TRUE,"BHPL";"PRINT",#N/A,TRUE,"BHPL2";"PRINT",#N/A,TRUE,"CDWR";"PRINT",#N/A,TRUE,"EWEB";"PRINT",#N/A,TRUE,"LADWP";"PRINT",#N/A,TRUE,"NEVBASE"}</definedName>
    <definedName name="__j1" localSheetId="4" hidden="1">{"PRINT",#N/A,TRUE,"APPA";"PRINT",#N/A,TRUE,"APS";"PRINT",#N/A,TRUE,"BHPL";"PRINT",#N/A,TRUE,"BHPL2";"PRINT",#N/A,TRUE,"CDWR";"PRINT",#N/A,TRUE,"EWEB";"PRINT",#N/A,TRUE,"LADWP";"PRINT",#N/A,TRUE,"NEVBASE"}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localSheetId="0" hidden="1">{"PRINT",#N/A,TRUE,"APPA";"PRINT",#N/A,TRUE,"APS";"PRINT",#N/A,TRUE,"BHPL";"PRINT",#N/A,TRUE,"BHPL2";"PRINT",#N/A,TRUE,"CDWR";"PRINT",#N/A,TRUE,"EWEB";"PRINT",#N/A,TRUE,"LADWP";"PRINT",#N/A,TRUE,"NEVBASE"}</definedName>
    <definedName name="__j2" localSheetId="4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localSheetId="0" hidden="1">{"PRINT",#N/A,TRUE,"APPA";"PRINT",#N/A,TRUE,"APS";"PRINT",#N/A,TRUE,"BHPL";"PRINT",#N/A,TRUE,"BHPL2";"PRINT",#N/A,TRUE,"CDWR";"PRINT",#N/A,TRUE,"EWEB";"PRINT",#N/A,TRUE,"LADWP";"PRINT",#N/A,TRUE,"NEVBASE"}</definedName>
    <definedName name="__j3" localSheetId="4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localSheetId="0" hidden="1">{"PRINT",#N/A,TRUE,"APPA";"PRINT",#N/A,TRUE,"APS";"PRINT",#N/A,TRUE,"BHPL";"PRINT",#N/A,TRUE,"BHPL2";"PRINT",#N/A,TRUE,"CDWR";"PRINT",#N/A,TRUE,"EWEB";"PRINT",#N/A,TRUE,"LADWP";"PRINT",#N/A,TRUE,"NEVBASE"}</definedName>
    <definedName name="__j4" localSheetId="4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localSheetId="0" hidden="1">{"PRINT",#N/A,TRUE,"APPA";"PRINT",#N/A,TRUE,"APS";"PRINT",#N/A,TRUE,"BHPL";"PRINT",#N/A,TRUE,"BHPL2";"PRINT",#N/A,TRUE,"CDWR";"PRINT",#N/A,TRUE,"EWEB";"PRINT",#N/A,TRUE,"LADWP";"PRINT",#N/A,TRUE,"NEVBASE"}</definedName>
    <definedName name="__j5" localSheetId="4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_JAN98" localSheetId="0">#REF!</definedName>
    <definedName name="__JAN98" localSheetId="4">#REF!</definedName>
    <definedName name="__JAN98">#REF!</definedName>
    <definedName name="__MAY95" localSheetId="0">#REF!</definedName>
    <definedName name="__MAY95" localSheetId="4">#REF!</definedName>
    <definedName name="__MAY95">#REF!</definedName>
    <definedName name="__MAY97" localSheetId="0">#REF!</definedName>
    <definedName name="__MAY97" localSheetId="4">#REF!</definedName>
    <definedName name="__MAY97">#REF!</definedName>
    <definedName name="__MAY98" localSheetId="4">#REF!</definedName>
    <definedName name="__MAY98">#REF!</definedName>
    <definedName name="__MEN2" localSheetId="0">[1]Jan!#REF!</definedName>
    <definedName name="__MEN2" localSheetId="4">[1]Jan!#REF!</definedName>
    <definedName name="__MEN2">[1]Jan!#REF!</definedName>
    <definedName name="__MEN3" localSheetId="0">[1]Jan!#REF!</definedName>
    <definedName name="__MEN3" localSheetId="1">[1]Jan!#REF!</definedName>
    <definedName name="__MEN3" localSheetId="2">[1]Jan!#REF!</definedName>
    <definedName name="__MEN3" localSheetId="4">[1]Jan!#REF!</definedName>
    <definedName name="__MEN3">[1]Jan!#REF!</definedName>
    <definedName name="__NOV97" localSheetId="0">#REF!</definedName>
    <definedName name="__NOV97" localSheetId="4">#REF!</definedName>
    <definedName name="__NOV97">#REF!</definedName>
    <definedName name="__OCT95" localSheetId="0">#REF!</definedName>
    <definedName name="__OCT95" localSheetId="4">#REF!</definedName>
    <definedName name="__OCT95">#REF!</definedName>
    <definedName name="__OCT97" localSheetId="0">#REF!</definedName>
    <definedName name="__OCT97" localSheetId="4">#REF!</definedName>
    <definedName name="__OCT97">#REF!</definedName>
    <definedName name="__OM1" hidden="1">{#N/A,#N/A,FALSE,"Summary";#N/A,#N/A,FALSE,"SmPlants";#N/A,#N/A,FALSE,"Utah";#N/A,#N/A,FALSE,"Idaho";#N/A,#N/A,FALSE,"Lewis River";#N/A,#N/A,FALSE,"NrthUmpq";#N/A,#N/A,FALSE,"KlamRog"}</definedName>
    <definedName name="__tab10" localSheetId="4">#REF!</definedName>
    <definedName name="__tab10">#REF!</definedName>
    <definedName name="__tab11" localSheetId="4">#REF!</definedName>
    <definedName name="__tab11">#REF!</definedName>
    <definedName name="__tab12" localSheetId="4">#REF!</definedName>
    <definedName name="__tab12">#REF!</definedName>
    <definedName name="__tab3" localSheetId="4">#REF!</definedName>
    <definedName name="__tab3">#REF!</definedName>
    <definedName name="__tab4" localSheetId="4">#REF!</definedName>
    <definedName name="__tab4">#REF!</definedName>
    <definedName name="__tab5" localSheetId="4">#REF!</definedName>
    <definedName name="__tab5">#REF!</definedName>
    <definedName name="__tab6" localSheetId="4">#REF!</definedName>
    <definedName name="__tab6">#REF!</definedName>
    <definedName name="__tab7" localSheetId="4">#REF!</definedName>
    <definedName name="__tab7">#REF!</definedName>
    <definedName name="__tab8" localSheetId="4">#REF!</definedName>
    <definedName name="__tab8">#REF!</definedName>
    <definedName name="__tab9" localSheetId="4">#REF!</definedName>
    <definedName name="__tab9">#REF!</definedName>
    <definedName name="__TOP1" localSheetId="0">[1]Jan!#REF!</definedName>
    <definedName name="__TOP1" localSheetId="1">[1]Jan!#REF!</definedName>
    <definedName name="__TOP1" localSheetId="2">[1]Jan!#REF!</definedName>
    <definedName name="__TOP1" localSheetId="4">[1]Jan!#REF!</definedName>
    <definedName name="__TOP1">[1]Jan!#REF!</definedName>
    <definedName name="__WO800" localSheetId="0">#REF!</definedName>
    <definedName name="__WO800" localSheetId="4">#REF!</definedName>
    <definedName name="__WO800">#REF!</definedName>
    <definedName name="__WO800802" localSheetId="0">#REF!</definedName>
    <definedName name="__WO800802" localSheetId="4">#REF!</definedName>
    <definedName name="__WO800802">#REF!</definedName>
    <definedName name="_1_0Price_Ta" localSheetId="0">#REF!</definedName>
    <definedName name="_1_0Price_Ta" localSheetId="4">#REF!</definedName>
    <definedName name="_1_0Price_Ta">#REF!</definedName>
    <definedName name="_100_SUM" localSheetId="4">#REF!</definedName>
    <definedName name="_100_SUM">#REF!</definedName>
    <definedName name="_1Price_Ta" localSheetId="4">#REF!</definedName>
    <definedName name="_1Price_Ta">#REF!</definedName>
    <definedName name="_2Price_Ta" localSheetId="4">#REF!</definedName>
    <definedName name="_2Price_Ta">#REF!</definedName>
    <definedName name="_3Price_Ta" localSheetId="4">#REF!</definedName>
    <definedName name="_3Price_Ta">#REF!</definedName>
    <definedName name="_5Price_Ta">#REF!</definedName>
    <definedName name="_att3" localSheetId="4">#REF!</definedName>
    <definedName name="_att3">#REF!</definedName>
    <definedName name="_att7" localSheetId="4">#REF!</definedName>
    <definedName name="_att7">#REF!</definedName>
    <definedName name="_AUG96" localSheetId="4">#REF!</definedName>
    <definedName name="_AUG96">#REF!</definedName>
    <definedName name="_B" localSheetId="4">#REF!</definedName>
    <definedName name="_B">#REF!</definedName>
    <definedName name="_BLOCK" localSheetId="0">#REF!</definedName>
    <definedName name="_BLOCK" localSheetId="1">#REF!</definedName>
    <definedName name="_BLOCK" localSheetId="2">#REF!</definedName>
    <definedName name="_BLOCK" localSheetId="4">#REF!</definedName>
    <definedName name="_BLOCK">#REF!</definedName>
    <definedName name="_BLOCKT" localSheetId="0">#REF!</definedName>
    <definedName name="_BLOCKT" localSheetId="1">#REF!</definedName>
    <definedName name="_BLOCKT" localSheetId="2">#REF!</definedName>
    <definedName name="_BLOCKT" localSheetId="4">#REF!</definedName>
    <definedName name="_BLOCKT">#REF!</definedName>
    <definedName name="_COMP" localSheetId="0">#REF!</definedName>
    <definedName name="_COMP" localSheetId="1">#REF!</definedName>
    <definedName name="_COMP" localSheetId="2">#REF!</definedName>
    <definedName name="_COMP" localSheetId="4">#REF!</definedName>
    <definedName name="_COMP">#REF!</definedName>
    <definedName name="_COMPR" localSheetId="0">#REF!</definedName>
    <definedName name="_COMPR" localSheetId="1">#REF!</definedName>
    <definedName name="_COMPR" localSheetId="2">#REF!</definedName>
    <definedName name="_COMPR" localSheetId="4">#REF!</definedName>
    <definedName name="_COMPR">#REF!</definedName>
    <definedName name="_COMPT" localSheetId="0">#REF!</definedName>
    <definedName name="_COMPT" localSheetId="1">#REF!</definedName>
    <definedName name="_COMPT" localSheetId="2">#REF!</definedName>
    <definedName name="_COMPT" localSheetId="4">#REF!</definedName>
    <definedName name="_COMPT">#REF!</definedName>
    <definedName name="_DAT1" localSheetId="4">#REF!</definedName>
    <definedName name="_DAT1">#REF!</definedName>
    <definedName name="_DAT10" localSheetId="4">#REF!</definedName>
    <definedName name="_DAT10">#REF!</definedName>
    <definedName name="_DAT11" localSheetId="0">[3]Sheet1!#REF!</definedName>
    <definedName name="_DAT11" localSheetId="4">[3]Sheet1!#REF!</definedName>
    <definedName name="_DAT11">[3]Sheet1!#REF!</definedName>
    <definedName name="_DAT12" localSheetId="0">[3]Sheet1!#REF!</definedName>
    <definedName name="_DAT12" localSheetId="4">[3]Sheet1!#REF!</definedName>
    <definedName name="_DAT12">[3]Sheet1!#REF!</definedName>
    <definedName name="_DAT13" localSheetId="0">#REF!</definedName>
    <definedName name="_DAT13" localSheetId="4">#REF!</definedName>
    <definedName name="_DAT13">#REF!</definedName>
    <definedName name="_DAT2" localSheetId="0">#REF!</definedName>
    <definedName name="_DAT2" localSheetId="4">#REF!</definedName>
    <definedName name="_DAT2">#REF!</definedName>
    <definedName name="_DAT3" localSheetId="0">#REF!</definedName>
    <definedName name="_DAT3" localSheetId="4">#REF!</definedName>
    <definedName name="_DAT3">#REF!</definedName>
    <definedName name="_DAT4" localSheetId="4">#REF!</definedName>
    <definedName name="_DAT4">#REF!</definedName>
    <definedName name="_DAT5" localSheetId="4">#REF!</definedName>
    <definedName name="_DAT5">#REF!</definedName>
    <definedName name="_DAT6" localSheetId="4">#REF!</definedName>
    <definedName name="_DAT6">#REF!</definedName>
    <definedName name="_DAT7" localSheetId="4">#REF!</definedName>
    <definedName name="_DAT7">#REF!</definedName>
    <definedName name="_DAT8" localSheetId="4">#REF!</definedName>
    <definedName name="_DAT8">#REF!</definedName>
    <definedName name="_DAT9" localSheetId="4">#REF!</definedName>
    <definedName name="_DAT9">#REF!</definedName>
    <definedName name="_DEC94" localSheetId="4">#REF!</definedName>
    <definedName name="_DEC94">#REF!</definedName>
    <definedName name="_DEC95" localSheetId="4">#REF!</definedName>
    <definedName name="_DEC95">#REF!</definedName>
    <definedName name="_DEC96" localSheetId="4">#REF!</definedName>
    <definedName name="_DEC96">#REF!</definedName>
    <definedName name="_DEC97" localSheetId="4">#REF!</definedName>
    <definedName name="_DEC97">#REF!</definedName>
    <definedName name="_Dist_Values" localSheetId="2" hidden="1">'Exhibit RMP(JRS-2)'!#REF!</definedName>
    <definedName name="_FEB96" localSheetId="0">#REF!</definedName>
    <definedName name="_FEB96" localSheetId="4">#REF!</definedName>
    <definedName name="_FEB96">#REF!</definedName>
    <definedName name="_FEB97" localSheetId="4">#REF!</definedName>
    <definedName name="_FEB97">#REF!</definedName>
    <definedName name="_FEB98" localSheetId="4">#REF!</definedName>
    <definedName name="_FEB98">#REF!</definedName>
    <definedName name="_Fill" localSheetId="0" hidden="1">#REF!</definedName>
    <definedName name="_Fill" localSheetId="1" hidden="1">#REF!</definedName>
    <definedName name="_Fill" localSheetId="2" hidden="1">'Exhibit RMP(JRS-2)'!#REF!</definedName>
    <definedName name="_Fill" localSheetId="4" hidden="1">#REF!</definedName>
    <definedName name="_Fill" localSheetId="3" hidden="1">#REF!</definedName>
    <definedName name="_Fill" hidden="1">#REF!</definedName>
    <definedName name="_xlnm._FilterDatabase" localSheetId="0" hidden="1">#REF!</definedName>
    <definedName name="_xlnm._FilterDatabase" localSheetId="2" hidden="1">'Exhibit RMP(JRS-2)'!#REF!</definedName>
    <definedName name="_xlnm._FilterDatabase" localSheetId="4" hidden="1">#REF!</definedName>
    <definedName name="_xlnm._FilterDatabase" localSheetId="3" hidden="1">#REF!</definedName>
    <definedName name="_xlnm._FilterDatabase" hidden="1">#REF!</definedName>
    <definedName name="_idahoshr" localSheetId="4">#REF!</definedName>
    <definedName name="_idahoshr">#REF!</definedName>
    <definedName name="_j1" localSheetId="0" hidden="1">{"PRINT",#N/A,TRUE,"APPA";"PRINT",#N/A,TRUE,"APS";"PRINT",#N/A,TRUE,"BHPL";"PRINT",#N/A,TRUE,"BHPL2";"PRINT",#N/A,TRUE,"CDWR";"PRINT",#N/A,TRUE,"EWEB";"PRINT",#N/A,TRUE,"LADWP";"PRINT",#N/A,TRUE,"NEVBASE"}</definedName>
    <definedName name="_j1" localSheetId="4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0" hidden="1">{"PRINT",#N/A,TRUE,"APPA";"PRINT",#N/A,TRUE,"APS";"PRINT",#N/A,TRUE,"BHPL";"PRINT",#N/A,TRUE,"BHPL2";"PRINT",#N/A,TRUE,"CDWR";"PRINT",#N/A,TRUE,"EWEB";"PRINT",#N/A,TRUE,"LADWP";"PRINT",#N/A,TRUE,"NEVBASE"}</definedName>
    <definedName name="_j2" localSheetId="4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0" hidden="1">{"PRINT",#N/A,TRUE,"APPA";"PRINT",#N/A,TRUE,"APS";"PRINT",#N/A,TRUE,"BHPL";"PRINT",#N/A,TRUE,"BHPL2";"PRINT",#N/A,TRUE,"CDWR";"PRINT",#N/A,TRUE,"EWEB";"PRINT",#N/A,TRUE,"LADWP";"PRINT",#N/A,TRUE,"NEVBASE"}</definedName>
    <definedName name="_j3" localSheetId="4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0" hidden="1">{"PRINT",#N/A,TRUE,"APPA";"PRINT",#N/A,TRUE,"APS";"PRINT",#N/A,TRUE,"BHPL";"PRINT",#N/A,TRUE,"BHPL2";"PRINT",#N/A,TRUE,"CDWR";"PRINT",#N/A,TRUE,"EWEB";"PRINT",#N/A,TRUE,"LADWP";"PRINT",#N/A,TRUE,"NEVBASE"}</definedName>
    <definedName name="_j4" localSheetId="4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0" hidden="1">{"PRINT",#N/A,TRUE,"APPA";"PRINT",#N/A,TRUE,"APS";"PRINT",#N/A,TRUE,"BHPL";"PRINT",#N/A,TRUE,"BHPL2";"PRINT",#N/A,TRUE,"CDWR";"PRINT",#N/A,TRUE,"EWEB";"PRINT",#N/A,TRUE,"LADWP";"PRINT",#N/A,TRUE,"NEVBASE"}</definedName>
    <definedName name="_j5" localSheetId="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AN98" localSheetId="0">#REF!</definedName>
    <definedName name="_JAN98" localSheetId="4">#REF!</definedName>
    <definedName name="_JAN98">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4" hidden="1">#REF!</definedName>
    <definedName name="_Key1" localSheetId="3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localSheetId="4" hidden="1">#REF!</definedName>
    <definedName name="_Key2" localSheetId="3" hidden="1">#REF!</definedName>
    <definedName name="_Key2" hidden="1">#REF!</definedName>
    <definedName name="_MAY95" localSheetId="4">#REF!</definedName>
    <definedName name="_MAY95">#REF!</definedName>
    <definedName name="_MAY97" localSheetId="4">#REF!</definedName>
    <definedName name="_MAY97">#REF!</definedName>
    <definedName name="_MAY98" localSheetId="4">#REF!</definedName>
    <definedName name="_MAY98">#REF!</definedName>
    <definedName name="_MEN2" localSheetId="0">[1]Jan!#REF!</definedName>
    <definedName name="_MEN2" localSheetId="4">[1]Jan!#REF!</definedName>
    <definedName name="_MEN2">[1]Jan!#REF!</definedName>
    <definedName name="_MEN3" localSheetId="0">[1]Jan!#REF!</definedName>
    <definedName name="_MEN3" localSheetId="4">[1]Jan!#REF!</definedName>
    <definedName name="_MEN3">[1]Jan!#REF!</definedName>
    <definedName name="_NOV97" localSheetId="0">#REF!</definedName>
    <definedName name="_NOV97" localSheetId="4">#REF!</definedName>
    <definedName name="_NOV97">#REF!</definedName>
    <definedName name="_OCT95" localSheetId="0">#REF!</definedName>
    <definedName name="_OCT95" localSheetId="4">#REF!</definedName>
    <definedName name="_OCT95">#REF!</definedName>
    <definedName name="_OCT97" localSheetId="0">#REF!</definedName>
    <definedName name="_OCT97" localSheetId="4">#REF!</definedName>
    <definedName name="_OCT97">#REF!</definedName>
    <definedName name="_OM1" localSheetId="0" hidden="1">{#N/A,#N/A,FALSE,"Summary";#N/A,#N/A,FALSE,"SmPlants";#N/A,#N/A,FALSE,"Utah";#N/A,#N/A,FALSE,"Idaho";#N/A,#N/A,FALSE,"Lewis River";#N/A,#N/A,FALSE,"NrthUmpq";#N/A,#N/A,FALSE,"KlamRog"}</definedName>
    <definedName name="_OM1" localSheetId="4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localSheetId="0" hidden="1">255</definedName>
    <definedName name="_Order1" localSheetId="1" hidden="1">255</definedName>
    <definedName name="_Order1" hidden="1">0</definedName>
    <definedName name="_Order2" localSheetId="0" hidden="1">255</definedName>
    <definedName name="_Order2" localSheetId="1" hidden="1">255</definedName>
    <definedName name="_Order2" hidden="1">0</definedName>
    <definedName name="_P" localSheetId="0">#REF!</definedName>
    <definedName name="_P" localSheetId="4">#REF!</definedName>
    <definedName name="_P">#REF!</definedName>
    <definedName name="_Regression_Out" localSheetId="0" hidden="1">#REF!</definedName>
    <definedName name="_Regression_Out" localSheetId="1" hidden="1">#REF!</definedName>
    <definedName name="_Regression_Out" localSheetId="2" hidden="1">#REF!</definedName>
    <definedName name="_Regression_Out" hidden="1">#REF!</definedName>
    <definedName name="_Regression_X" localSheetId="0" hidden="1">#REF!</definedName>
    <definedName name="_Regression_X" localSheetId="1" hidden="1">#REF!</definedName>
    <definedName name="_Regression_X" localSheetId="2" hidden="1">#REF!</definedName>
    <definedName name="_Regression_X" hidden="1">#REF!</definedName>
    <definedName name="_Regression_Y" localSheetId="0" hidden="1">#REF!</definedName>
    <definedName name="_Regression_Y" localSheetId="1" hidden="1">#REF!</definedName>
    <definedName name="_Regression_Y" localSheetId="2" hidden="1">#REF!</definedName>
    <definedName name="_Regression_Y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4" hidden="1">#REF!</definedName>
    <definedName name="_Sort" localSheetId="3" hidden="1">#REF!</definedName>
    <definedName name="_Sort" hidden="1">#REF!</definedName>
    <definedName name="_SPL" localSheetId="0">#REF!</definedName>
    <definedName name="_SPL" localSheetId="1">#REF!</definedName>
    <definedName name="_SPL" localSheetId="2">#REF!</definedName>
    <definedName name="_SPL" localSheetId="4">#REF!</definedName>
    <definedName name="_SPL">#REF!</definedName>
    <definedName name="_tab10" localSheetId="4">#REF!</definedName>
    <definedName name="_tab10">#REF!</definedName>
    <definedName name="_tab11" localSheetId="4">#REF!</definedName>
    <definedName name="_tab11">#REF!</definedName>
    <definedName name="_tab12" localSheetId="4">#REF!</definedName>
    <definedName name="_tab12">#REF!</definedName>
    <definedName name="_tab3" localSheetId="4">#REF!</definedName>
    <definedName name="_tab3">#REF!</definedName>
    <definedName name="_tab4" localSheetId="4">#REF!</definedName>
    <definedName name="_tab4">#REF!</definedName>
    <definedName name="_tab5" localSheetId="4">#REF!</definedName>
    <definedName name="_tab5">#REF!</definedName>
    <definedName name="_tab6" localSheetId="4">#REF!</definedName>
    <definedName name="_tab6">#REF!</definedName>
    <definedName name="_tab7" localSheetId="4">#REF!</definedName>
    <definedName name="_tab7">#REF!</definedName>
    <definedName name="_tab8" localSheetId="4">#REF!</definedName>
    <definedName name="_tab8">#REF!</definedName>
    <definedName name="_tab9" localSheetId="4">#REF!</definedName>
    <definedName name="_tab9">#REF!</definedName>
    <definedName name="_TOP1" localSheetId="0">[1]Jan!#REF!</definedName>
    <definedName name="_TOP1" localSheetId="4">[1]Jan!#REF!</definedName>
    <definedName name="_TOP1">[1]Jan!#REF!</definedName>
    <definedName name="_WO800" localSheetId="0">#REF!</definedName>
    <definedName name="_WO800" localSheetId="4">#REF!</definedName>
    <definedName name="_WO800">#REF!</definedName>
    <definedName name="_WO800802" localSheetId="0">#REF!</definedName>
    <definedName name="_WO800802" localSheetId="4">#REF!</definedName>
    <definedName name="_WO800802">#REF!</definedName>
    <definedName name="a" localSheetId="0" hidden="1">#REF!</definedName>
    <definedName name="a" localSheetId="1" hidden="1">#REF!</definedName>
    <definedName name="a" localSheetId="2" hidden="1">#REF!</definedName>
    <definedName name="a" localSheetId="4" hidden="1">'[4]DSM Output'!$J$21:$J$23</definedName>
    <definedName name="a" hidden="1">'[4]DSM Output'!$J$21:$J$23</definedName>
    <definedName name="A_36" localSheetId="0">#REF!</definedName>
    <definedName name="A_36" localSheetId="4">#REF!</definedName>
    <definedName name="A_36">#REF!</definedName>
    <definedName name="ABSTRACT" localSheetId="0">#REF!</definedName>
    <definedName name="ABSTRACT" localSheetId="1">#REF!</definedName>
    <definedName name="ABSTRACT" localSheetId="2">#REF!</definedName>
    <definedName name="ABSTRACT" localSheetId="4">#REF!</definedName>
    <definedName name="ABSTRACT">#REF!</definedName>
    <definedName name="Access_Button1" hidden="1">"Headcount_Workbook_Schedules_List"</definedName>
    <definedName name="AccessDatabase" hidden="1">"P:\HR\SharonPlummer\Headcount Workbook.mdb"</definedName>
    <definedName name="accrued">'[6]-'!$B$1:$B$15</definedName>
    <definedName name="Acct108364" localSheetId="0">'[7]Func Study'!#REF!</definedName>
    <definedName name="Acct108364" localSheetId="4">'[7]Func Study'!#REF!</definedName>
    <definedName name="Acct108364">'[7]Func Study'!#REF!</definedName>
    <definedName name="Acct108364S" localSheetId="0">'[7]Func Study'!#REF!</definedName>
    <definedName name="Acct108364S" localSheetId="4">'[7]Func Study'!#REF!</definedName>
    <definedName name="Acct108364S">'[7]Func Study'!#REF!</definedName>
    <definedName name="Acct108D_S">'[8]Func Study'!$H$2448</definedName>
    <definedName name="Acct108D00S">'[8]Func Study'!$H$2440</definedName>
    <definedName name="Acct108DSS">'[8]Func Study'!$H$2444</definedName>
    <definedName name="Acct151SE" localSheetId="0">'[8]Func Study'!#REF!</definedName>
    <definedName name="Acct151SE" localSheetId="4">'[8]Func Study'!#REF!</definedName>
    <definedName name="Acct151SE">'[8]Func Study'!#REF!</definedName>
    <definedName name="Acct154SNPP" localSheetId="4">'[9]Functional Study'!$H$2034</definedName>
    <definedName name="Acct154SNPP">'[9]Functional Study'!$H$2034</definedName>
    <definedName name="Acct200DGP">'[10]Functional Study'!#REF!</definedName>
    <definedName name="Acct228.42TROJD" localSheetId="0">'[11]Func Study'!#REF!</definedName>
    <definedName name="Acct228.42TROJD" localSheetId="4">'[11]Func Study'!#REF!</definedName>
    <definedName name="Acct228.42TROJD">'[11]Func Study'!#REF!</definedName>
    <definedName name="ACCT2281">'[8]Func Study'!$H$2216</definedName>
    <definedName name="Acct2281SO" localSheetId="4">'[9]Functional Study'!$H$2139</definedName>
    <definedName name="Acct2281SO">'[9]Functional Study'!$H$2139</definedName>
    <definedName name="Acct2282">'[8]Func Study'!$H$2220</definedName>
    <definedName name="Acct2283">'[8]Func Study'!$H$2224</definedName>
    <definedName name="Acct2283S">'[8]Func Study'!$H$2228</definedName>
    <definedName name="Acct2283SO" localSheetId="4">'[9]Functional Study'!$H$2147</definedName>
    <definedName name="Acct2283SO">'[9]Functional Study'!$H$2147</definedName>
    <definedName name="Acct22841SE" localSheetId="4">'[9]Functional Study'!$H$2155</definedName>
    <definedName name="Acct22841SE">'[9]Functional Study'!$H$2155</definedName>
    <definedName name="Acct22842">'[8]Func Study'!$H$2237</definedName>
    <definedName name="Acct22842TROJD" localSheetId="0">'[11]Func Study'!#REF!</definedName>
    <definedName name="Acct22842TROJD" localSheetId="4">'[11]Func Study'!#REF!</definedName>
    <definedName name="Acct22842TROJD">'[11]Func Study'!#REF!</definedName>
    <definedName name="Acct228SO">'[8]Func Study'!$H$2219</definedName>
    <definedName name="ACCT25398">'[8]Func Study'!$H$2249</definedName>
    <definedName name="Acct25399">'[8]Func Study'!$H$2256</definedName>
    <definedName name="Acct254">'[8]Func Study'!$H$2233</definedName>
    <definedName name="ACCT254SO" localSheetId="4">'[9]Functional Study'!$H$2151</definedName>
    <definedName name="ACCT254SO">'[9]Functional Study'!$H$2151</definedName>
    <definedName name="Acct282DITBAL">[12]FuncStudy!$F$1912</definedName>
    <definedName name="Acct282SGP" localSheetId="0">'[9]Functional Study'!#REF!</definedName>
    <definedName name="Acct282SGP" localSheetId="4">'[9]Functional Study'!#REF!</definedName>
    <definedName name="Acct282SGP">'[9]Functional Study'!#REF!</definedName>
    <definedName name="Acct350">'[8]Func Study'!$H$1660</definedName>
    <definedName name="Acct352">'[8]Func Study'!$H$1667</definedName>
    <definedName name="Acct353">'[8]Func Study'!$H$1673</definedName>
    <definedName name="Acct354">'[8]Func Study'!$H$1679</definedName>
    <definedName name="Acct355">'[8]Func Study'!$H$1685</definedName>
    <definedName name="Acct356">'[8]Func Study'!$H$1691</definedName>
    <definedName name="Acct357">'[8]Func Study'!$H$1697</definedName>
    <definedName name="Acct358">'[8]Func Study'!$H$1703</definedName>
    <definedName name="Acct359">'[8]Func Study'!$H$1709</definedName>
    <definedName name="Acct360">'[8]Func Study'!$H$1729</definedName>
    <definedName name="Acct361">'[8]Func Study'!$H$1735</definedName>
    <definedName name="Acct362">'[8]Func Study'!$H$1741</definedName>
    <definedName name="Acct364">'[8]Func Study'!$H$1748</definedName>
    <definedName name="Acct365">'[8]Func Study'!$H$1755</definedName>
    <definedName name="Acct366">'[8]Func Study'!$H$1762</definedName>
    <definedName name="Acct367">'[8]Func Study'!$H$1769</definedName>
    <definedName name="Acct368">'[8]Func Study'!$H$1775</definedName>
    <definedName name="Acct369">'[8]Func Study'!$H$1782</definedName>
    <definedName name="Acct370">'[8]Func Study'!$H$1793</definedName>
    <definedName name="Acct371">'[8]Func Study'!$H$1800</definedName>
    <definedName name="Acct371___Demand__Primary">'[10]Functional Study'!$I$1518</definedName>
    <definedName name="Acct372">'[8]Func Study'!$H$1807</definedName>
    <definedName name="Acct372A">'[8]Func Study'!$H$1806</definedName>
    <definedName name="Acct372DP">'[8]Func Study'!$H$1804</definedName>
    <definedName name="Acct372DS">'[8]Func Study'!$H$1805</definedName>
    <definedName name="Acct373">'[8]Func Study'!$H$1813</definedName>
    <definedName name="Acct403HPSG" localSheetId="0">'[8]Func Study'!#REF!</definedName>
    <definedName name="Acct403HPSG" localSheetId="4">'[8]Func Study'!#REF!</definedName>
    <definedName name="Acct403HPSG">'[8]Func Study'!#REF!</definedName>
    <definedName name="Acct41011" localSheetId="0">'[13]Functional Study'!#REF!</definedName>
    <definedName name="Acct41011">'[13]Functional Study'!#REF!</definedName>
    <definedName name="Acct41011BADDEBT" localSheetId="0">'[13]Functional Study'!#REF!</definedName>
    <definedName name="Acct41011BADDEBT" localSheetId="4">'[13]Functional Study'!#REF!</definedName>
    <definedName name="Acct41011BADDEBT">'[13]Functional Study'!#REF!</definedName>
    <definedName name="Acct41011DITEXP" localSheetId="0">'[13]Functional Study'!#REF!</definedName>
    <definedName name="Acct41011DITEXP">'[13]Functional Study'!#REF!</definedName>
    <definedName name="Acct41011S">'[13]Functional Study'!#REF!</definedName>
    <definedName name="Acct41011SE">'[13]Functional Study'!#REF!</definedName>
    <definedName name="Acct41011SG1">'[13]Functional Study'!#REF!</definedName>
    <definedName name="Acct41011SG2">'[13]Functional Study'!#REF!</definedName>
    <definedName name="ACCT41011SGCT">'[13]Functional Study'!#REF!</definedName>
    <definedName name="Acct41011SGPP">'[13]Functional Study'!#REF!</definedName>
    <definedName name="Acct41011SNP">'[13]Functional Study'!#REF!</definedName>
    <definedName name="ACCT41011SNPD">'[13]Functional Study'!#REF!</definedName>
    <definedName name="Acct41011SO">'[13]Functional Study'!#REF!</definedName>
    <definedName name="Acct41011TROJP">'[13]Functional Study'!#REF!</definedName>
    <definedName name="Acct41111">'[13]Functional Study'!#REF!</definedName>
    <definedName name="Acct41111BADDEBT">'[13]Functional Study'!#REF!</definedName>
    <definedName name="Acct41111DITEXP">'[13]Functional Study'!#REF!</definedName>
    <definedName name="Acct41111S">'[13]Functional Study'!#REF!</definedName>
    <definedName name="Acct41111SE">'[13]Functional Study'!#REF!</definedName>
    <definedName name="Acct41111SG1">'[13]Functional Study'!#REF!</definedName>
    <definedName name="Acct41111SG2">'[13]Functional Study'!#REF!</definedName>
    <definedName name="Acct41111SG3">'[13]Functional Study'!#REF!</definedName>
    <definedName name="Acct41111SGPP">'[13]Functional Study'!#REF!</definedName>
    <definedName name="Acct41111SNP">'[13]Functional Study'!#REF!</definedName>
    <definedName name="Acct41111SNTP">'[13]Functional Study'!#REF!</definedName>
    <definedName name="Acct41111SO">'[13]Functional Study'!#REF!</definedName>
    <definedName name="Acct41111TROJP">'[13]Functional Study'!#REF!</definedName>
    <definedName name="Acct411BADDEBT">'[13]Functional Study'!#REF!</definedName>
    <definedName name="Acct411DGP">'[13]Functional Study'!#REF!</definedName>
    <definedName name="Acct411DGU">'[13]Functional Study'!#REF!</definedName>
    <definedName name="Acct411DITEXP">'[13]Functional Study'!#REF!</definedName>
    <definedName name="Acct411DNPP">'[13]Functional Study'!#REF!</definedName>
    <definedName name="Acct411DNPTP">'[13]Functional Study'!#REF!</definedName>
    <definedName name="Acct411S">'[13]Functional Study'!#REF!</definedName>
    <definedName name="Acct411SE">'[13]Functional Study'!#REF!</definedName>
    <definedName name="Acct411SG">'[13]Functional Study'!#REF!</definedName>
    <definedName name="Acct411SGPP">'[13]Functional Study'!#REF!</definedName>
    <definedName name="Acct411SO">'[13]Functional Study'!#REF!</definedName>
    <definedName name="Acct411TROJP">'[13]Functional Study'!#REF!</definedName>
    <definedName name="Acct444S">'[8]Func Study'!$H$264</definedName>
    <definedName name="Acct447" localSheetId="4">'[9]Functional Study'!$H$288</definedName>
    <definedName name="Acct447">'[9]Functional Study'!$H$288</definedName>
    <definedName name="Acct447DGU" localSheetId="0">'[11]Func Study'!#REF!</definedName>
    <definedName name="Acct447DGU" localSheetId="4">'[11]Func Study'!#REF!</definedName>
    <definedName name="Acct447DGU">'[11]Func Study'!#REF!</definedName>
    <definedName name="Acct448" localSheetId="4">'[9]Functional Study'!$H$276</definedName>
    <definedName name="Acct448">'[9]Functional Study'!$H$276</definedName>
    <definedName name="Acct448S">'[8]Func Study'!$H$273</definedName>
    <definedName name="Acct448SO" localSheetId="4">'[9]Functional Study'!$H$275</definedName>
    <definedName name="Acct448SO">'[9]Functional Study'!$H$275</definedName>
    <definedName name="Acct450S">'[8]Func Study'!$H$297</definedName>
    <definedName name="Acct451S">'[8]Func Study'!$H$302</definedName>
    <definedName name="Acct454S">'[8]Func Study'!$H$312</definedName>
    <definedName name="Acct456S">'[8]Func Study'!$H$318</definedName>
    <definedName name="Acct502DNPPSU" localSheetId="0">'[8]Func Study'!#REF!</definedName>
    <definedName name="Acct502DNPPSU" localSheetId="4">'[8]Func Study'!#REF!</definedName>
    <definedName name="Acct502DNPPSU">'[8]Func Study'!#REF!</definedName>
    <definedName name="Acct510">'[14]Func Study'!#REF!</definedName>
    <definedName name="Acct510DNPPSU">'[14]Func Study'!#REF!</definedName>
    <definedName name="ACCT510JBG">'[14]Func Study'!#REF!</definedName>
    <definedName name="ACCT510SSGCH">'[14]Func Study'!#REF!</definedName>
    <definedName name="ACCT547SSECT">'[10]Functional Study'!#REF!</definedName>
    <definedName name="ACCT548SSGCT">'[10]Functional Study'!#REF!</definedName>
    <definedName name="ACCT557CAGE">'[14]Func Study'!$H$683</definedName>
    <definedName name="Acct557CT">'[14]Func Study'!$H$681</definedName>
    <definedName name="Acct565" localSheetId="4">'[9]Functional Study'!$H$732</definedName>
    <definedName name="Acct565">'[9]Functional Study'!$H$732</definedName>
    <definedName name="Acct580">'[8]Func Study'!$H$748</definedName>
    <definedName name="Acct581">'[8]Func Study'!$H$753</definedName>
    <definedName name="Acct582">'[8]Func Study'!$H$758</definedName>
    <definedName name="Acct583">'[8]Func Study'!$H$763</definedName>
    <definedName name="Acct584">'[8]Func Study'!$H$768</definedName>
    <definedName name="Acct585">'[8]Func Study'!$H$773</definedName>
    <definedName name="Acct586">'[8]Func Study'!$H$778</definedName>
    <definedName name="Acct587">'[8]Func Study'!$H$783</definedName>
    <definedName name="Acct588">'[8]Func Study'!$H$788</definedName>
    <definedName name="Acct589">'[8]Func Study'!$H$793</definedName>
    <definedName name="Acct590">'[8]Func Study'!$H$798</definedName>
    <definedName name="Acct590DNPD" localSheetId="4">'[9]Functional Study'!$H$828</definedName>
    <definedName name="Acct590DNPD">'[9]Functional Study'!$H$828</definedName>
    <definedName name="Acct590S" localSheetId="4">'[9]Functional Study'!$H$827</definedName>
    <definedName name="Acct590S">'[9]Functional Study'!$H$827</definedName>
    <definedName name="Acct591">'[8]Func Study'!$H$803</definedName>
    <definedName name="Acct592">'[8]Func Study'!$H$808</definedName>
    <definedName name="Acct593">'[8]Func Study'!$H$813</definedName>
    <definedName name="Acct594">'[8]Func Study'!$H$818</definedName>
    <definedName name="Acct595">'[8]Func Study'!$H$823</definedName>
    <definedName name="Acct596">'[8]Func Study'!$H$833</definedName>
    <definedName name="Acct597">'[8]Func Study'!$H$838</definedName>
    <definedName name="Acct598">'[8]Func Study'!$H$843</definedName>
    <definedName name="ACCT904SG" localSheetId="0">'[15]Functional Study'!#REF!</definedName>
    <definedName name="ACCT904SG" localSheetId="4">'[15]Functional Study'!#REF!</definedName>
    <definedName name="ACCT904SG">'[15]Functional Study'!#REF!</definedName>
    <definedName name="Acct928RE">'[8]Func Study'!$H$983</definedName>
    <definedName name="AcctAGA">'[8]Func Study'!$H$291</definedName>
    <definedName name="AcctDFAD">'[14]Func Study'!#REF!</definedName>
    <definedName name="AcctDFAP">'[14]Func Study'!#REF!</definedName>
    <definedName name="AcctDFAT">'[14]Func Study'!#REF!</definedName>
    <definedName name="AcctDGU">'[10]Functional Study'!#REF!</definedName>
    <definedName name="AcctFIT">'[8]Func Study'!$H$1422</definedName>
    <definedName name="AcctOWCDGP">'[10]Functional Study'!#REF!</definedName>
    <definedName name="AcctTable">[16]Variables!$AK$42:$AK$396</definedName>
    <definedName name="AcctTS0">'[8]Func Study'!$H$1717</definedName>
    <definedName name="ActualROE">[12]FuncStudy!$E$61</definedName>
    <definedName name="actualror">[17]WorkArea!$F$86</definedName>
    <definedName name="ACYear">[18]Variables!$C$13</definedName>
    <definedName name="Additions_by_Function_Project_State_Month" localSheetId="0">'[19]Apr 05 - Mar 06 Adds'!#REF!</definedName>
    <definedName name="Additions_by_Function_Project_State_Month" localSheetId="4">'[19]Apr 05 - Mar 06 Adds'!#REF!</definedName>
    <definedName name="Additions_by_Function_Project_State_Month">'[19]Apr 05 - Mar 06 Adds'!#REF!</definedName>
    <definedName name="Adjs2avg">[20]Inputs!$L$255:'[20]Inputs'!$T$505</definedName>
    <definedName name="ADJTOTAL" localSheetId="0">#REF!</definedName>
    <definedName name="ADJTOTAL" localSheetId="4">#REF!</definedName>
    <definedName name="ADJTOTAL">#REF!</definedName>
    <definedName name="aftertax_ror" localSheetId="0">[21]Utah!#REF!</definedName>
    <definedName name="aftertax_ror" localSheetId="4">[21]Utah!#REF!</definedName>
    <definedName name="aftertax_ror">[21]Utah!#REF!</definedName>
    <definedName name="ALL" localSheetId="0">#REF!</definedName>
    <definedName name="ALL" localSheetId="4">#REF!</definedName>
    <definedName name="ALL">#REF!</definedName>
    <definedName name="all_months" localSheetId="0">#REF!</definedName>
    <definedName name="all_months" localSheetId="4">#REF!</definedName>
    <definedName name="all_months">#REF!</definedName>
    <definedName name="AllocationMethod">[22]Variables!$AP$33</definedName>
    <definedName name="annual.hours" localSheetId="0">#REF!</definedName>
    <definedName name="annual.hours" localSheetId="4">#REF!</definedName>
    <definedName name="annual.hours">#REF!</definedName>
    <definedName name="APR" localSheetId="0">#REF!</definedName>
    <definedName name="APR" localSheetId="4">#REF!</definedName>
    <definedName name="APR">#REF!</definedName>
    <definedName name="APRIL95" localSheetId="0">#REF!</definedName>
    <definedName name="APRIL95" localSheetId="4">#REF!</definedName>
    <definedName name="APRIL95">#REF!</definedName>
    <definedName name="APRIL96" localSheetId="4">#REF!</definedName>
    <definedName name="APRIL96">#REF!</definedName>
    <definedName name="APRIL97" localSheetId="4">#REF!</definedName>
    <definedName name="APRIL97">#REF!</definedName>
    <definedName name="APRIL98" localSheetId="4">#REF!</definedName>
    <definedName name="APRIL98">#REF!</definedName>
    <definedName name="APRT" localSheetId="4">#REF!</definedName>
    <definedName name="APRT">#REF!</definedName>
    <definedName name="asa" localSheetId="0" hidden="1">{"Factors Pages 1-2",#N/A,FALSE,"Factors";"Factors Page 3",#N/A,FALSE,"Factors";"Factors Page 4",#N/A,FALSE,"Factors";"Factors Page 5",#N/A,FALSE,"Factors";"Factors Pages 8-27",#N/A,FALSE,"Factors"}</definedName>
    <definedName name="asa" localSheetId="4" hidden="1">{"Factors Pages 1-2",#N/A,FALSE,"Factors";"Factors Page 3",#N/A,FALSE,"Factors";"Factors Page 4",#N/A,FALSE,"Factors";"Factors Page 5",#N/A,FALSE,"Factors";"Factors Pages 8-27",#N/A,FALSE,"Factors"}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df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k_Mid_Bid1" localSheetId="0">#REF!</definedName>
    <definedName name="Ask_Mid_Bid1" localSheetId="4">#REF!</definedName>
    <definedName name="Ask_Mid_Bid1">#REF!</definedName>
    <definedName name="Ask_Mid_Bid2" localSheetId="0">#REF!</definedName>
    <definedName name="Ask_Mid_Bid2" localSheetId="4">#REF!</definedName>
    <definedName name="Ask_Mid_Bid2">#REF!</definedName>
    <definedName name="AT_48" localSheetId="0">#REF!</definedName>
    <definedName name="AT_48" localSheetId="4">#REF!</definedName>
    <definedName name="AT_48">#REF!</definedName>
    <definedName name="AUG" localSheetId="4">#REF!</definedName>
    <definedName name="AUG">#REF!</definedName>
    <definedName name="AUGT" localSheetId="4">#REF!</definedName>
    <definedName name="AUGT">#REF!</definedName>
    <definedName name="average.price" localSheetId="4">#REF!</definedName>
    <definedName name="average.price">#REF!</definedName>
    <definedName name="AverageFactors">[23]UTCR!$AC$22:$AQ$108</definedName>
    <definedName name="AverageFuelCost" localSheetId="0">#REF!</definedName>
    <definedName name="AverageFuelCost" localSheetId="4">#REF!</definedName>
    <definedName name="AverageFuelCost">#REF!</definedName>
    <definedName name="AverageInput">[23]Inputs!$F$3:$I$1722</definedName>
    <definedName name="AvgFactorCopy" localSheetId="0">#REF!</definedName>
    <definedName name="AvgFactorCopy" localSheetId="4">#REF!</definedName>
    <definedName name="AvgFactorCopy">#REF!</definedName>
    <definedName name="AvgFactors">[16]Factors!$B$3:$P$99</definedName>
    <definedName name="AVOIDED_COSTS">'[24]Avoided Costs'!$A$3:$G$38</definedName>
    <definedName name="AvoidedCosts">'[18]Avoided Costs'!$A$3:$G$35</definedName>
    <definedName name="b">[25]Variables!$AL$29</definedName>
    <definedName name="B1_Print" localSheetId="0">#REF!</definedName>
    <definedName name="B1_Print" localSheetId="4">#REF!</definedName>
    <definedName name="B1_Print">#REF!</definedName>
    <definedName name="BACK1" localSheetId="0">#REF!</definedName>
    <definedName name="BACK1" localSheetId="4">#REF!</definedName>
    <definedName name="BACK1">#REF!</definedName>
    <definedName name="BACK2" localSheetId="0">#REF!</definedName>
    <definedName name="BACK2" localSheetId="4">#REF!</definedName>
    <definedName name="BACK2">#REF!</definedName>
    <definedName name="BACK3" localSheetId="4">#REF!</definedName>
    <definedName name="BACK3">#REF!</definedName>
    <definedName name="BACKUP1" localSheetId="4">#REF!</definedName>
    <definedName name="BACKUP1">#REF!</definedName>
    <definedName name="Baseline" localSheetId="4">#REF!</definedName>
    <definedName name="Baseline">#REF!</definedName>
    <definedName name="BLOCK" localSheetId="4">#REF!</definedName>
    <definedName name="BLOCK">#REF!</definedName>
    <definedName name="BLOCKTOP" localSheetId="4">#REF!</definedName>
    <definedName name="BLOCKTOP">#REF!</definedName>
    <definedName name="BOOKADJ" localSheetId="4">#REF!</definedName>
    <definedName name="BOOKADJ">#REF!</definedName>
    <definedName name="Bottom">[26]Variance!#REF!</definedName>
    <definedName name="budsum2" localSheetId="0">[27]Att1!#REF!</definedName>
    <definedName name="budsum2" localSheetId="4">[27]Att1!#REF!</definedName>
    <definedName name="budsum2">[27]Att1!#REF!</definedName>
    <definedName name="bump" localSheetId="0">[21]Utah!#REF!</definedName>
    <definedName name="bump" localSheetId="4">[21]Utah!#REF!</definedName>
    <definedName name="bump">[21]Utah!#REF!</definedName>
    <definedName name="Burn" localSheetId="0">#REF!</definedName>
    <definedName name="Burn" localSheetId="4">#REF!</definedName>
    <definedName name="Burn">#REF!</definedName>
    <definedName name="burn.rate" localSheetId="0">#REF!</definedName>
    <definedName name="burn.rate" localSheetId="4">#REF!</definedName>
    <definedName name="burn.rate">#REF!</definedName>
    <definedName name="C_" localSheetId="0">'[28]Other States WZAMRT98'!#REF!</definedName>
    <definedName name="C_">'[28]Other States WZAMRT98'!#REF!</definedName>
    <definedName name="calcoutput">'[29]Calcoutput (futures)'!$B$7:$J$128</definedName>
    <definedName name="Camas" hidden="1">{#N/A,#N/A,FALSE,"Summary";#N/A,#N/A,FALSE,"SmPlants";#N/A,#N/A,FALSE,"Utah";#N/A,#N/A,FALSE,"Idaho";#N/A,#N/A,FALSE,"Lewis River";#N/A,#N/A,FALSE,"NrthUmpq";#N/A,#N/A,FALSE,"KlamRog"}</definedName>
    <definedName name="Canadian__for_USexchangerate">'[29]OTC Gas Quotes'!$M$2</definedName>
    <definedName name="cap">[30]Readings!$B$2</definedName>
    <definedName name="Capacity" localSheetId="0">#REF!</definedName>
    <definedName name="Capacity" localSheetId="1">#REF!</definedName>
    <definedName name="Capacity" localSheetId="2">#REF!</definedName>
    <definedName name="Capacity" localSheetId="4">#REF!</definedName>
    <definedName name="Capacity">#REF!</definedName>
    <definedName name="cgf" localSheetId="0" hidden="1">{"PRINT",#N/A,TRUE,"APPA";"PRINT",#N/A,TRUE,"APS";"PRINT",#N/A,TRUE,"BHPL";"PRINT",#N/A,TRUE,"BHPL2";"PRINT",#N/A,TRUE,"CDWR";"PRINT",#N/A,TRUE,"EWEB";"PRINT",#N/A,TRUE,"LADWP";"PRINT",#N/A,TRUE,"NEVBASE"}</definedName>
    <definedName name="cgf" localSheetId="4" hidden="1">{"PRINT",#N/A,TRUE,"APPA";"PRINT",#N/A,TRUE,"APS";"PRINT",#N/A,TRUE,"BHPL";"PRINT",#N/A,TRUE,"BHPL2";"PRINT",#N/A,TRUE,"CDWR";"PRINT",#N/A,TRUE,"EWEB";"PRINT",#N/A,TRUE,"LADWP";"PRINT",#N/A,TRUE,"NEVBASE"}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 localSheetId="0">#REF!</definedName>
    <definedName name="Check" localSheetId="4">#REF!</definedName>
    <definedName name="Check">#REF!</definedName>
    <definedName name="Classification">'[8]Func Study'!$AB$251</definedName>
    <definedName name="Cntr">[31]Inputs!$N$14</definedName>
    <definedName name="COBAsk" localSheetId="0">#REF!</definedName>
    <definedName name="COBAsk" localSheetId="4">#REF!</definedName>
    <definedName name="COBAsk">#REF!</definedName>
    <definedName name="COBAskHist" localSheetId="0">#REF!</definedName>
    <definedName name="COBAskHist" localSheetId="4">#REF!</definedName>
    <definedName name="COBAskHist">#REF!</definedName>
    <definedName name="COBAskOff" localSheetId="0">#REF!</definedName>
    <definedName name="COBAskOff" localSheetId="4">#REF!</definedName>
    <definedName name="COBAskOff">#REF!</definedName>
    <definedName name="COBAskToday" localSheetId="4">#REF!</definedName>
    <definedName name="COBAskToday">#REF!</definedName>
    <definedName name="COBBid" localSheetId="4">#REF!</definedName>
    <definedName name="COBBid">#REF!</definedName>
    <definedName name="COBBidHist" localSheetId="4">#REF!</definedName>
    <definedName name="COBBidHist">#REF!</definedName>
    <definedName name="COBBidOff" localSheetId="4">#REF!</definedName>
    <definedName name="COBBidOff">#REF!</definedName>
    <definedName name="COBBidToday" localSheetId="4">#REF!</definedName>
    <definedName name="COBBidToday">#REF!</definedName>
    <definedName name="cobhlhask" localSheetId="4">#REF!</definedName>
    <definedName name="cobhlhask">#REF!</definedName>
    <definedName name="cobhlhbid" localSheetId="4">#REF!</definedName>
    <definedName name="cobhlhbid">#REF!</definedName>
    <definedName name="COMADJ" localSheetId="4">#REF!</definedName>
    <definedName name="COMADJ">#REF!</definedName>
    <definedName name="combined1" localSheetId="0" hidden="1">{"YTD-Total",#N/A,TRUE,"Provision";"YTD-Utility",#N/A,TRUE,"Prov Utility";"YTD-NonUtility",#N/A,TRUE,"Prov NonUtility"}</definedName>
    <definedName name="combined1" localSheetId="4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comm" localSheetId="4">[21]Utah!#REF!</definedName>
    <definedName name="comm">[21]Utah!#REF!</definedName>
    <definedName name="comm_cost" localSheetId="4">[21]Utah!#REF!</definedName>
    <definedName name="comm_cost">[21]Utah!#REF!</definedName>
    <definedName name="Comn">[32]Inputs!$K$21</definedName>
    <definedName name="COMP" localSheetId="0">#REF!</definedName>
    <definedName name="COMP" localSheetId="4">#REF!</definedName>
    <definedName name="COMP">#REF!</definedName>
    <definedName name="COMPACTUAL" localSheetId="0">#REF!</definedName>
    <definedName name="COMPACTUAL" localSheetId="4">#REF!</definedName>
    <definedName name="COMPACTUAL">#REF!</definedName>
    <definedName name="COMPT" localSheetId="0">#REF!</definedName>
    <definedName name="COMPT" localSheetId="4">#REF!</definedName>
    <definedName name="COMPT">#REF!</definedName>
    <definedName name="COMPWEATHER" localSheetId="4">#REF!</definedName>
    <definedName name="COMPWEATHER">#REF!</definedName>
    <definedName name="CONTRACTDATA" localSheetId="0">[29]MarketData!#REF!</definedName>
    <definedName name="CONTRACTDATA" localSheetId="4">[29]MarketData!#REF!</definedName>
    <definedName name="CONTRACTDATA">[29]MarketData!#REF!</definedName>
    <definedName name="contractsymbol">[29]Futures!$B$2:$B$500</definedName>
    <definedName name="ContractTypeDol">'[33]Check Dollars'!$R$245:$S$515</definedName>
    <definedName name="ContractTypeMWh">'[33]Check MWh'!$R$246:$S$522</definedName>
    <definedName name="Conversion">[34]Conversion!$A$2:$E$1253</definedName>
    <definedName name="copy" hidden="1">#REF!</definedName>
    <definedName name="COSFacVal">[8]Inputs!$W$11</definedName>
    <definedName name="Cost" localSheetId="0">#REF!</definedName>
    <definedName name="Cost" localSheetId="4">#REF!</definedName>
    <definedName name="Cost">#REF!</definedName>
    <definedName name="Cost.Load" localSheetId="0">#REF!</definedName>
    <definedName name="Cost.Load" localSheetId="4">#REF!</definedName>
    <definedName name="Cost.Load">#REF!</definedName>
    <definedName name="Cust_Exp_Acct_903" localSheetId="0">#REF!</definedName>
    <definedName name="Cust_Exp_Acct_903" localSheetId="4">#REF!</definedName>
    <definedName name="Cust_Exp_Acct_903">#REF!</definedName>
    <definedName name="CustNames">[35]Codes!$F$1:$H$121</definedName>
    <definedName name="D" localSheetId="0">#REF!</definedName>
    <definedName name="D" localSheetId="4">#REF!</definedName>
    <definedName name="D">#REF!</definedName>
    <definedName name="D_2" localSheetId="0">#REF!</definedName>
    <definedName name="D_2" localSheetId="4">#REF!</definedName>
    <definedName name="D_2">#REF!</definedName>
    <definedName name="D_TWKSHT" localSheetId="0">#REF!</definedName>
    <definedName name="D_TWKSHT" localSheetId="4">#REF!</definedName>
    <definedName name="D_TWKSHT">#REF!</definedName>
    <definedName name="DATA1" localSheetId="4">#REF!</definedName>
    <definedName name="DATA1">#REF!</definedName>
    <definedName name="DATA10" localSheetId="4">#REF!</definedName>
    <definedName name="DATA10">#REF!</definedName>
    <definedName name="DATA100" localSheetId="4">#REF!</definedName>
    <definedName name="DATA100">#REF!</definedName>
    <definedName name="DATA101" localSheetId="4">#REF!</definedName>
    <definedName name="DATA101">#REF!</definedName>
    <definedName name="DATA102" localSheetId="4">#REF!</definedName>
    <definedName name="DATA102">#REF!</definedName>
    <definedName name="DATA103" localSheetId="4">#REF!</definedName>
    <definedName name="DATA103">#REF!</definedName>
    <definedName name="DATA104" localSheetId="4">#REF!</definedName>
    <definedName name="DATA104">#REF!</definedName>
    <definedName name="DATA105" localSheetId="4">#REF!</definedName>
    <definedName name="DATA105">#REF!</definedName>
    <definedName name="DATA106" localSheetId="4">#REF!</definedName>
    <definedName name="DATA106">#REF!</definedName>
    <definedName name="DATA107" localSheetId="4">#REF!</definedName>
    <definedName name="DATA107">#REF!</definedName>
    <definedName name="DATA108" localSheetId="4">#REF!</definedName>
    <definedName name="DATA108">#REF!</definedName>
    <definedName name="DATA109" localSheetId="4">#REF!</definedName>
    <definedName name="DATA109">#REF!</definedName>
    <definedName name="DATA11" localSheetId="4">#REF!</definedName>
    <definedName name="DATA11">#REF!</definedName>
    <definedName name="DATA110" localSheetId="0">[36]glpca!#REF!</definedName>
    <definedName name="DATA110" localSheetId="4">[36]glpca!#REF!</definedName>
    <definedName name="DATA110">[36]glpca!#REF!</definedName>
    <definedName name="DATA111" localSheetId="0">[36]glpca!#REF!</definedName>
    <definedName name="DATA111" localSheetId="4">[36]glpca!#REF!</definedName>
    <definedName name="DATA111">[36]glpca!#REF!</definedName>
    <definedName name="DATA112" localSheetId="0">[36]glpca!#REF!</definedName>
    <definedName name="DATA112" localSheetId="4">[36]glpca!#REF!</definedName>
    <definedName name="DATA112">[36]glpca!#REF!</definedName>
    <definedName name="DATA113" localSheetId="0">[36]glpca!#REF!</definedName>
    <definedName name="DATA113" localSheetId="4">[36]glpca!#REF!</definedName>
    <definedName name="DATA113">[36]glpca!#REF!</definedName>
    <definedName name="DATA114">[36]glpca!#REF!</definedName>
    <definedName name="DATA12" localSheetId="0">#REF!</definedName>
    <definedName name="DATA12" localSheetId="4">#REF!</definedName>
    <definedName name="DATA12">#REF!</definedName>
    <definedName name="DATA13" localSheetId="0">#REF!</definedName>
    <definedName name="DATA13" localSheetId="4">#REF!</definedName>
    <definedName name="DATA13">#REF!</definedName>
    <definedName name="DATA14" localSheetId="0">#REF!</definedName>
    <definedName name="DATA14" localSheetId="4">#REF!</definedName>
    <definedName name="DATA14">#REF!</definedName>
    <definedName name="DATA15" localSheetId="4">#REF!</definedName>
    <definedName name="DATA15">#REF!</definedName>
    <definedName name="DATA16" localSheetId="4">#REF!</definedName>
    <definedName name="DATA16">#REF!</definedName>
    <definedName name="DATA17" localSheetId="4">#REF!</definedName>
    <definedName name="DATA17">#REF!</definedName>
    <definedName name="DATA18" localSheetId="4">#REF!</definedName>
    <definedName name="DATA18">#REF!</definedName>
    <definedName name="DATA19" localSheetId="4">#REF!</definedName>
    <definedName name="DATA19">#REF!</definedName>
    <definedName name="DATA2" localSheetId="4">#REF!</definedName>
    <definedName name="DATA2">#REF!</definedName>
    <definedName name="DATA20" localSheetId="4">#REF!</definedName>
    <definedName name="DATA20">#REF!</definedName>
    <definedName name="DATA21" localSheetId="4">#REF!</definedName>
    <definedName name="DATA21">#REF!</definedName>
    <definedName name="DATA22" localSheetId="4">#REF!</definedName>
    <definedName name="DATA22">#REF!</definedName>
    <definedName name="DATA23" localSheetId="4">#REF!</definedName>
    <definedName name="DATA23">#REF!</definedName>
    <definedName name="DATA24" localSheetId="4">#REF!</definedName>
    <definedName name="DATA24">#REF!</definedName>
    <definedName name="DATA25" localSheetId="4">#REF!</definedName>
    <definedName name="DATA25">#REF!</definedName>
    <definedName name="DATA26" localSheetId="4">#REF!</definedName>
    <definedName name="DATA26">#REF!</definedName>
    <definedName name="DATA27" localSheetId="4">#REF!</definedName>
    <definedName name="DATA27">#REF!</definedName>
    <definedName name="DATA28" localSheetId="4">#REF!</definedName>
    <definedName name="DATA28">#REF!</definedName>
    <definedName name="DATA29" localSheetId="4">#REF!</definedName>
    <definedName name="DATA29">#REF!</definedName>
    <definedName name="DATA3" localSheetId="4">#REF!</definedName>
    <definedName name="DATA3">#REF!</definedName>
    <definedName name="DATA30" localSheetId="4">#REF!</definedName>
    <definedName name="DATA30">#REF!</definedName>
    <definedName name="DATA31" localSheetId="4">#REF!</definedName>
    <definedName name="DATA31">#REF!</definedName>
    <definedName name="DATA32" localSheetId="4">#REF!</definedName>
    <definedName name="DATA32">#REF!</definedName>
    <definedName name="DATA33" localSheetId="4">#REF!</definedName>
    <definedName name="DATA33">#REF!</definedName>
    <definedName name="DATA34" localSheetId="4">#REF!</definedName>
    <definedName name="DATA34">#REF!</definedName>
    <definedName name="DATA35" localSheetId="4">#REF!</definedName>
    <definedName name="DATA35">#REF!</definedName>
    <definedName name="DATA36" localSheetId="4">#REF!</definedName>
    <definedName name="DATA36">#REF!</definedName>
    <definedName name="DATA37" localSheetId="4">#REF!</definedName>
    <definedName name="DATA37">#REF!</definedName>
    <definedName name="DATA38" localSheetId="4">#REF!</definedName>
    <definedName name="DATA38">#REF!</definedName>
    <definedName name="DATA39" localSheetId="4">#REF!</definedName>
    <definedName name="DATA39">#REF!</definedName>
    <definedName name="DATA4" localSheetId="4">#REF!</definedName>
    <definedName name="DATA4">#REF!</definedName>
    <definedName name="DATA40" localSheetId="4">#REF!</definedName>
    <definedName name="DATA40">#REF!</definedName>
    <definedName name="DATA41" localSheetId="4">#REF!</definedName>
    <definedName name="DATA41">#REF!</definedName>
    <definedName name="DATA42" localSheetId="4">#REF!</definedName>
    <definedName name="DATA42">#REF!</definedName>
    <definedName name="DATA43" localSheetId="4">#REF!</definedName>
    <definedName name="DATA43">#REF!</definedName>
    <definedName name="DATA44" localSheetId="4">#REF!</definedName>
    <definedName name="DATA44">#REF!</definedName>
    <definedName name="DATA45" localSheetId="4">#REF!</definedName>
    <definedName name="DATA45">#REF!</definedName>
    <definedName name="DATA46" localSheetId="4">#REF!</definedName>
    <definedName name="DATA46">#REF!</definedName>
    <definedName name="DATA47" localSheetId="4">#REF!</definedName>
    <definedName name="DATA47">#REF!</definedName>
    <definedName name="DATA48" localSheetId="4">#REF!</definedName>
    <definedName name="DATA48">#REF!</definedName>
    <definedName name="DATA49" localSheetId="4">#REF!</definedName>
    <definedName name="DATA49">#REF!</definedName>
    <definedName name="DATA5" localSheetId="4">#REF!</definedName>
    <definedName name="DATA5">#REF!</definedName>
    <definedName name="DATA50" localSheetId="4">#REF!</definedName>
    <definedName name="DATA50">#REF!</definedName>
    <definedName name="DATA51" localSheetId="4">#REF!</definedName>
    <definedName name="DATA51">#REF!</definedName>
    <definedName name="DATA52" localSheetId="4">#REF!</definedName>
    <definedName name="DATA52">#REF!</definedName>
    <definedName name="DATA53" localSheetId="4">#REF!</definedName>
    <definedName name="DATA53">#REF!</definedName>
    <definedName name="DATA54" localSheetId="4">#REF!</definedName>
    <definedName name="DATA54">#REF!</definedName>
    <definedName name="DATA55" localSheetId="4">#REF!</definedName>
    <definedName name="DATA55">#REF!</definedName>
    <definedName name="DATA56" localSheetId="4">#REF!</definedName>
    <definedName name="DATA56">#REF!</definedName>
    <definedName name="DATA57" localSheetId="4">#REF!</definedName>
    <definedName name="DATA57">#REF!</definedName>
    <definedName name="DATA58" localSheetId="4">#REF!</definedName>
    <definedName name="DATA58">#REF!</definedName>
    <definedName name="DATA59" localSheetId="4">#REF!</definedName>
    <definedName name="DATA59">#REF!</definedName>
    <definedName name="DATA6" localSheetId="4">#REF!</definedName>
    <definedName name="DATA6">#REF!</definedName>
    <definedName name="DATA60" localSheetId="4">#REF!</definedName>
    <definedName name="DATA60">#REF!</definedName>
    <definedName name="DATA61" localSheetId="4">#REF!</definedName>
    <definedName name="DATA61">#REF!</definedName>
    <definedName name="DATA62" localSheetId="4">#REF!</definedName>
    <definedName name="DATA62">#REF!</definedName>
    <definedName name="DATA63" localSheetId="4">#REF!</definedName>
    <definedName name="DATA63">#REF!</definedName>
    <definedName name="DATA64" localSheetId="4">#REF!</definedName>
    <definedName name="DATA64">#REF!</definedName>
    <definedName name="DATA65" localSheetId="4">#REF!</definedName>
    <definedName name="DATA65">#REF!</definedName>
    <definedName name="DATA66" localSheetId="4">#REF!</definedName>
    <definedName name="DATA66">#REF!</definedName>
    <definedName name="DATA67" localSheetId="4">#REF!</definedName>
    <definedName name="DATA67">#REF!</definedName>
    <definedName name="DATA68" localSheetId="4">#REF!</definedName>
    <definedName name="DATA68">#REF!</definedName>
    <definedName name="DATA69" localSheetId="4">#REF!</definedName>
    <definedName name="DATA69">#REF!</definedName>
    <definedName name="DATA7" localSheetId="4">#REF!</definedName>
    <definedName name="DATA7">#REF!</definedName>
    <definedName name="DATA70" localSheetId="4">#REF!</definedName>
    <definedName name="DATA70">#REF!</definedName>
    <definedName name="DATA71" localSheetId="4">#REF!</definedName>
    <definedName name="DATA71">#REF!</definedName>
    <definedName name="DATA72" localSheetId="4">#REF!</definedName>
    <definedName name="DATA72">#REF!</definedName>
    <definedName name="DATA73" localSheetId="4">#REF!</definedName>
    <definedName name="DATA73">#REF!</definedName>
    <definedName name="DATA74" localSheetId="4">#REF!</definedName>
    <definedName name="DATA74">#REF!</definedName>
    <definedName name="DATA75" localSheetId="4">#REF!</definedName>
    <definedName name="DATA75">#REF!</definedName>
    <definedName name="DATA76" localSheetId="4">#REF!</definedName>
    <definedName name="DATA76">#REF!</definedName>
    <definedName name="DATA77" localSheetId="4">#REF!</definedName>
    <definedName name="DATA77">#REF!</definedName>
    <definedName name="DATA78" localSheetId="4">#REF!</definedName>
    <definedName name="DATA78">#REF!</definedName>
    <definedName name="DATA79" localSheetId="4">#REF!</definedName>
    <definedName name="DATA79">#REF!</definedName>
    <definedName name="DATA8" localSheetId="4">#REF!</definedName>
    <definedName name="DATA8">#REF!</definedName>
    <definedName name="DATA80" localSheetId="4">#REF!</definedName>
    <definedName name="DATA80">#REF!</definedName>
    <definedName name="DATA81" localSheetId="4">#REF!</definedName>
    <definedName name="DATA81">#REF!</definedName>
    <definedName name="DATA82" localSheetId="4">#REF!</definedName>
    <definedName name="DATA82">#REF!</definedName>
    <definedName name="DATA83" localSheetId="4">#REF!</definedName>
    <definedName name="DATA83">#REF!</definedName>
    <definedName name="DATA84" localSheetId="4">#REF!</definedName>
    <definedName name="DATA84">#REF!</definedName>
    <definedName name="DATA85" localSheetId="4">#REF!</definedName>
    <definedName name="DATA85">#REF!</definedName>
    <definedName name="DATA86" localSheetId="4">#REF!</definedName>
    <definedName name="DATA86">#REF!</definedName>
    <definedName name="DATA87" localSheetId="4">#REF!</definedName>
    <definedName name="DATA87">#REF!</definedName>
    <definedName name="DATA88" localSheetId="4">#REF!</definedName>
    <definedName name="DATA88">#REF!</definedName>
    <definedName name="DATA89" localSheetId="4">#REF!</definedName>
    <definedName name="DATA89">#REF!</definedName>
    <definedName name="DATA9" localSheetId="4">#REF!</definedName>
    <definedName name="DATA9">#REF!</definedName>
    <definedName name="DATA90" localSheetId="4">#REF!</definedName>
    <definedName name="DATA90">#REF!</definedName>
    <definedName name="DATA91" localSheetId="4">#REF!</definedName>
    <definedName name="DATA91">#REF!</definedName>
    <definedName name="DATA92" localSheetId="4">#REF!</definedName>
    <definedName name="DATA92">#REF!</definedName>
    <definedName name="DATA93" localSheetId="4">#REF!</definedName>
    <definedName name="DATA93">#REF!</definedName>
    <definedName name="DATA94" localSheetId="4">#REF!</definedName>
    <definedName name="DATA94">#REF!</definedName>
    <definedName name="DATA95" localSheetId="4">#REF!</definedName>
    <definedName name="DATA95">#REF!</definedName>
    <definedName name="DATA96" localSheetId="4">#REF!</definedName>
    <definedName name="DATA96">#REF!</definedName>
    <definedName name="DATA97" localSheetId="4">#REF!</definedName>
    <definedName name="DATA97">#REF!</definedName>
    <definedName name="DATA98" localSheetId="4">#REF!</definedName>
    <definedName name="DATA98">#REF!</definedName>
    <definedName name="DATA99" localSheetId="4">#REF!</definedName>
    <definedName name="DATA99">#REF!</definedName>
    <definedName name="_xlnm.Database" localSheetId="0">[37]Invoice!#REF!</definedName>
    <definedName name="_xlnm.Database" localSheetId="1">[37]Invoice!#REF!</definedName>
    <definedName name="_xlnm.Database" localSheetId="2">[37]Invoice!#REF!</definedName>
    <definedName name="_xlnm.Database" localSheetId="4">[37]Invoice!#REF!</definedName>
    <definedName name="_xlnm.Database">[37]Invoice!#REF!</definedName>
    <definedName name="DataCheck" localSheetId="0">#REF!</definedName>
    <definedName name="DataCheck" localSheetId="4">#REF!</definedName>
    <definedName name="DataCheck">#REF!</definedName>
    <definedName name="DataCheck_Base" localSheetId="0">#REF!</definedName>
    <definedName name="DataCheck_Base" localSheetId="4">#REF!</definedName>
    <definedName name="DataCheck_Base">#REF!</definedName>
    <definedName name="DataCheck_Delta" localSheetId="0">#REF!</definedName>
    <definedName name="DataCheck_Delta" localSheetId="4">#REF!</definedName>
    <definedName name="DataCheck_Delta">#REF!</definedName>
    <definedName name="DataCheck_NPC" localSheetId="4">#REF!</definedName>
    <definedName name="DataCheck_NPC">#REF!</definedName>
    <definedName name="DATE" localSheetId="0">[38]Jan!#REF!</definedName>
    <definedName name="DATE" localSheetId="4">[38]Jan!#REF!</definedName>
    <definedName name="DATE">[38]Jan!#REF!</definedName>
    <definedName name="Date1">'[39]PE Summary'!$X$2</definedName>
    <definedName name="dateTable">'[40]on off peak hours'!$C$15:$Z$15</definedName>
    <definedName name="daysMonth">'[40]on off peak hours'!$C$3:$Z$3</definedName>
    <definedName name="debt" localSheetId="0">[21]Utah!#REF!</definedName>
    <definedName name="debt" localSheetId="4">[21]Utah!#REF!</definedName>
    <definedName name="debt">[21]Utah!#REF!</definedName>
    <definedName name="Debt_">[32]Inputs!$K$19</definedName>
    <definedName name="debt_cost" localSheetId="0">[21]Utah!#REF!</definedName>
    <definedName name="debt_cost" localSheetId="4">[21]Utah!#REF!</definedName>
    <definedName name="debt_cost">[21]Utah!#REF!</definedName>
    <definedName name="DebtCost" localSheetId="0">#REF!</definedName>
    <definedName name="DebtCost" localSheetId="4">#REF!</definedName>
    <definedName name="DebtCost">#REF!</definedName>
    <definedName name="DEC" localSheetId="0">#REF!</definedName>
    <definedName name="DEC" localSheetId="4">#REF!</definedName>
    <definedName name="DEC">#REF!</definedName>
    <definedName name="DECT" localSheetId="0">#REF!</definedName>
    <definedName name="DECT" localSheetId="4">#REF!</definedName>
    <definedName name="DECT">#REF!</definedName>
    <definedName name="Demand">[11]Inputs!$D$8</definedName>
    <definedName name="Demand2">[8]Inputs!$D$10</definedName>
    <definedName name="DeprAcctCheck" localSheetId="0">#REF!</definedName>
    <definedName name="DeprAcctCheck" localSheetId="4">#REF!</definedName>
    <definedName name="DeprAcctCheck">#REF!</definedName>
    <definedName name="DeprAdjCheck" localSheetId="0">#REF!</definedName>
    <definedName name="DeprAdjCheck" localSheetId="4">#REF!</definedName>
    <definedName name="DeprAdjCheck">#REF!</definedName>
    <definedName name="DEPRAdjNumber" localSheetId="0">#REF!</definedName>
    <definedName name="DEPRAdjNumber" localSheetId="4">#REF!</definedName>
    <definedName name="DEPRAdjNumber">#REF!</definedName>
    <definedName name="DeprAdjNumberPaste" localSheetId="4">#REF!</definedName>
    <definedName name="DeprAdjNumberPaste">#REF!</definedName>
    <definedName name="DeprAdjSortData" localSheetId="4">#REF!</definedName>
    <definedName name="DeprAdjSortData">#REF!</definedName>
    <definedName name="DeprAdjSortOrder" localSheetId="4">#REF!</definedName>
    <definedName name="DeprAdjSortOrder">#REF!</definedName>
    <definedName name="DeprFactorCheck" localSheetId="4">#REF!</definedName>
    <definedName name="DeprFactorCheck">#REF!</definedName>
    <definedName name="DeprNumberSort" localSheetId="4">#REF!</definedName>
    <definedName name="DeprNumberSort">#REF!</definedName>
    <definedName name="DeprTypeCheck" localSheetId="4">#REF!</definedName>
    <definedName name="DeprTypeCheck">#REF!</definedName>
    <definedName name="Directory">[40]ImportData!$D$7</definedName>
    <definedName name="Dis">'[8]Func Study'!$AB$250</definedName>
    <definedName name="DisFac">'[8]Func Dist Factor Table'!$A$11:$G$25</definedName>
    <definedName name="DispatchSum">"GRID Thermal Generation!R2C1:R4C2"</definedName>
    <definedName name="Dist_factor" localSheetId="0">#REF!</definedName>
    <definedName name="Dist_factor" localSheetId="4">#REF!</definedName>
    <definedName name="Dist_factor">#REF!</definedName>
    <definedName name="DistPeakMethod" localSheetId="0">[15]Inputs!#REF!</definedName>
    <definedName name="DistPeakMethod" localSheetId="4">[15]Inputs!#REF!</definedName>
    <definedName name="DistPeakMethod">[15]Inputs!#REF!</definedName>
    <definedName name="DistSub_Year1">[18]Variables!$C$23</definedName>
    <definedName name="DistSub_Year2">[18]Variables!$D$23</definedName>
    <definedName name="DISTSUB_YR1">[24]Variables!$C$23</definedName>
    <definedName name="DISTSUB_YR2">[24]Variables!$D$23</definedName>
    <definedName name="dsd" hidden="1">[4]Inputs!#REF!</definedName>
    <definedName name="DUDE" localSheetId="0" hidden="1">#REF!</definedName>
    <definedName name="DUDE" localSheetId="4" hidden="1">#REF!</definedName>
    <definedName name="DUDE" localSheetId="3" hidden="1">#REF!</definedName>
    <definedName name="DUDE" hidden="1">#REF!</definedName>
    <definedName name="ECDQF_Exp" localSheetId="0">#REF!</definedName>
    <definedName name="ECDQF_Exp" localSheetId="4">#REF!</definedName>
    <definedName name="ECDQF_Exp">#REF!</definedName>
    <definedName name="ECDQF_MWh" localSheetId="0">#REF!</definedName>
    <definedName name="ECDQF_MWh" localSheetId="4">#REF!</definedName>
    <definedName name="ECDQF_MWh">#REF!</definedName>
    <definedName name="EffectiveTaxRate" localSheetId="4">#REF!</definedName>
    <definedName name="EffectiveTaxRate">#REF!</definedName>
    <definedName name="EmbeddedCapCost" localSheetId="4">#REF!</definedName>
    <definedName name="EmbeddedCapCost">#REF!</definedName>
    <definedName name="End_month" localSheetId="4">#REF!</definedName>
    <definedName name="End_month">#REF!</definedName>
    <definedName name="energy">[30]Readings!$B$3</definedName>
    <definedName name="Engy">[11]Inputs!$D$9</definedName>
    <definedName name="Engy2">[41]Inputs!$D$12</definedName>
    <definedName name="enrgy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scalationRegion">[18]Variables!$C$12</definedName>
    <definedName name="Exchange_Rates___Bloomberg">[29]MarketData!$J$1</definedName>
    <definedName name="ExchangeMWh" localSheetId="0">#REF!</definedName>
    <definedName name="ExchangeMWh" localSheetId="4">#REF!</definedName>
    <definedName name="ExchangeMWh">#REF!</definedName>
    <definedName name="extra">'[42]-'!$A$1:$A$15</definedName>
    <definedName name="extra2" localSheetId="0" hidden="1">{#N/A,#N/A,FALSE,"Loans";#N/A,#N/A,FALSE,"Program Costs";#N/A,#N/A,FALSE,"Measures";#N/A,#N/A,FALSE,"Net Lost Rev";#N/A,#N/A,FALSE,"Incentive"}</definedName>
    <definedName name="extra2" localSheetId="4" hidden="1">{#N/A,#N/A,FALSE,"Loans";#N/A,#N/A,FALSE,"Program Costs";#N/A,#N/A,FALSE,"Measures";#N/A,#N/A,FALSE,"Net Lost Rev";#N/A,#N/A,FALSE,"Incentive"}</definedName>
    <definedName name="extra2" hidden="1">{#N/A,#N/A,FALSE,"Loans";#N/A,#N/A,FALSE,"Program Costs";#N/A,#N/A,FALSE,"Measures";#N/A,#N/A,FALSE,"Net Lost Rev";#N/A,#N/A,FALSE,"Incentive"}</definedName>
    <definedName name="extra3" localSheetId="0" hidden="1">{#N/A,#N/A,FALSE,"Loans";#N/A,#N/A,FALSE,"Program Costs";#N/A,#N/A,FALSE,"Measures";#N/A,#N/A,FALSE,"Net Lost Rev";#N/A,#N/A,FALSE,"Incentive"}</definedName>
    <definedName name="extra3" localSheetId="4" hidden="1">{#N/A,#N/A,FALSE,"Loans";#N/A,#N/A,FALSE,"Program Costs";#N/A,#N/A,FALSE,"Measures";#N/A,#N/A,FALSE,"Net Lost Rev";#N/A,#N/A,FALSE,"Incentive"}</definedName>
    <definedName name="extra3" hidden="1">{#N/A,#N/A,FALSE,"Loans";#N/A,#N/A,FALSE,"Program Costs";#N/A,#N/A,FALSE,"Measures";#N/A,#N/A,FALSE,"Net Lost Rev";#N/A,#N/A,FALSE,"Incentive"}</definedName>
    <definedName name="extra4" localSheetId="0" hidden="1">{#N/A,#N/A,FALSE,"Loans";#N/A,#N/A,FALSE,"Program Costs";#N/A,#N/A,FALSE,"Measures";#N/A,#N/A,FALSE,"Net Lost Rev";#N/A,#N/A,FALSE,"Incentive"}</definedName>
    <definedName name="extra4" localSheetId="4" hidden="1">{#N/A,#N/A,FALSE,"Loans";#N/A,#N/A,FALSE,"Program Costs";#N/A,#N/A,FALSE,"Measures";#N/A,#N/A,FALSE,"Net Lost Rev";#N/A,#N/A,FALSE,"Incentive"}</definedName>
    <definedName name="extra4" hidden="1">{#N/A,#N/A,FALSE,"Loans";#N/A,#N/A,FALSE,"Program Costs";#N/A,#N/A,FALSE,"Measures";#N/A,#N/A,FALSE,"Net Lost Rev";#N/A,#N/A,FALSE,"Incentive"}</definedName>
    <definedName name="extra5" localSheetId="0" hidden="1">{#N/A,#N/A,FALSE,"Loans";#N/A,#N/A,FALSE,"Program Costs";#N/A,#N/A,FALSE,"Measures";#N/A,#N/A,FALSE,"Net Lost Rev";#N/A,#N/A,FALSE,"Incentive"}</definedName>
    <definedName name="extra5" localSheetId="4" hidden="1">{#N/A,#N/A,FALSE,"Loans";#N/A,#N/A,FALSE,"Program Costs";#N/A,#N/A,FALSE,"Measures";#N/A,#N/A,FALSE,"Net Lost Rev";#N/A,#N/A,FALSE,"Incentive"}</definedName>
    <definedName name="extra5" hidden="1">{#N/A,#N/A,FALSE,"Loans";#N/A,#N/A,FALSE,"Program Costs";#N/A,#N/A,FALSE,"Measures";#N/A,#N/A,FALSE,"Net Lost Rev";#N/A,#N/A,FALSE,"Incentive"}</definedName>
    <definedName name="ExtractDates">[40]ImportData!$H$14:$I$32</definedName>
    <definedName name="ExtractTable">[43]ImportData!$B$14:$I$33</definedName>
    <definedName name="f101top" localSheetId="0">#REF!</definedName>
    <definedName name="f101top" localSheetId="4">#REF!</definedName>
    <definedName name="f101top">#REF!</definedName>
    <definedName name="f104top" localSheetId="0">#REF!</definedName>
    <definedName name="f104top" localSheetId="4">#REF!</definedName>
    <definedName name="f104top">#REF!</definedName>
    <definedName name="f138top" localSheetId="0">#REF!</definedName>
    <definedName name="f138top" localSheetId="4">#REF!</definedName>
    <definedName name="f138top">#REF!</definedName>
    <definedName name="f140top" localSheetId="4">#REF!</definedName>
    <definedName name="f140top">#REF!</definedName>
    <definedName name="Factbl1">#REF!</definedName>
    <definedName name="Factor" localSheetId="4">#REF!</definedName>
    <definedName name="Factor">#REF!</definedName>
    <definedName name="Factorck">'[8]COS Factor Table'!$S$15:$S$145</definedName>
    <definedName name="FactorMethod">[23]Variables!$AB$2</definedName>
    <definedName name="Factors3" localSheetId="0">#REF!</definedName>
    <definedName name="Factors3" localSheetId="4">#REF!</definedName>
    <definedName name="Factors3">#REF!</definedName>
    <definedName name="FactorType">[16]Variables!$AK$2:$AL$12</definedName>
    <definedName name="FACTP" localSheetId="0">#REF!</definedName>
    <definedName name="FACTP" localSheetId="4">#REF!</definedName>
    <definedName name="FACTP">#REF!</definedName>
    <definedName name="FactSum">'[8]COS Factor Table'!$A$14:$S$146</definedName>
    <definedName name="FEB" localSheetId="0">#REF!</definedName>
    <definedName name="FEB" localSheetId="4">#REF!</definedName>
    <definedName name="FEB">#REF!</definedName>
    <definedName name="FEBT" localSheetId="0">#REF!</definedName>
    <definedName name="FEBT" localSheetId="4">#REF!</definedName>
    <definedName name="FEBT">#REF!</definedName>
    <definedName name="Fed_Funds___Bloomberg">[29]MarketData!$A$14</definedName>
    <definedName name="FedTax">[21]Utah!#REF!</definedName>
    <definedName name="FIT" localSheetId="0">#REF!</definedName>
    <definedName name="FIT" localSheetId="4">#REF!</definedName>
    <definedName name="FIT">#REF!</definedName>
    <definedName name="FIX" localSheetId="0">#REF!</definedName>
    <definedName name="FIX" localSheetId="1">#REF!</definedName>
    <definedName name="FIX" localSheetId="2">#REF!</definedName>
    <definedName name="FIX" localSheetId="4">#REF!</definedName>
    <definedName name="FIX">#REF!</definedName>
    <definedName name="Flat.Ask" localSheetId="4">#REF!</definedName>
    <definedName name="Flat.Ask">#REF!</definedName>
    <definedName name="Flat.Bid" localSheetId="4">#REF!</definedName>
    <definedName name="Flat.Bid">#REF!</definedName>
    <definedName name="FlatMonth" localSheetId="4">#REF!</definedName>
    <definedName name="FlatMonth">#REF!</definedName>
    <definedName name="foo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anchiseTax">[20]Variables!$D$26</definedName>
    <definedName name="friend" localSheetId="0" hidden="1">{"PRINT",#N/A,TRUE,"APPA";"PRINT",#N/A,TRUE,"APS";"PRINT",#N/A,TRUE,"BHPL";"PRINT",#N/A,TRUE,"BHPL2";"PRINT",#N/A,TRUE,"CDWR";"PRINT",#N/A,TRUE,"EWEB";"PRINT",#N/A,TRUE,"LADWP";"PRINT",#N/A,TRUE,"NEVBASE"}</definedName>
    <definedName name="friend" localSheetId="4" hidden="1">{"PRINT",#N/A,TRUE,"APPA";"PRINT",#N/A,TRUE,"APS";"PRINT",#N/A,TRUE,"BHPL";"PRINT",#N/A,TRUE,"BHPL2";"PRINT",#N/A,TRUE,"CDWR";"PRINT",#N/A,TRUE,"EWEB";"PRINT",#N/A,TRUE,"LADWP";"PRINT",#N/A,TRUE,"NEVBASE"}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um">#REF!</definedName>
    <definedName name="fuel.bucks" localSheetId="0">#REF!</definedName>
    <definedName name="fuel.bucks" localSheetId="4">#REF!</definedName>
    <definedName name="fuel.bucks">#REF!</definedName>
    <definedName name="fuel.bucks.name" localSheetId="0">#REF!</definedName>
    <definedName name="fuel.bucks.name" localSheetId="4">#REF!</definedName>
    <definedName name="fuel.bucks.name">#REF!</definedName>
    <definedName name="fuel.energy" localSheetId="0">#REF!</definedName>
    <definedName name="fuel.energy" localSheetId="4">#REF!</definedName>
    <definedName name="fuel.energy">#REF!</definedName>
    <definedName name="fuel.energy.name" localSheetId="4">#REF!</definedName>
    <definedName name="fuel.energy.name">#REF!</definedName>
    <definedName name="fuel.mill" localSheetId="4">#REF!</definedName>
    <definedName name="fuel.mill">#REF!</definedName>
    <definedName name="fuel.mill.name" localSheetId="4">#REF!</definedName>
    <definedName name="fuel.mill.name">#REF!</definedName>
    <definedName name="fuel.tons" localSheetId="4">#REF!</definedName>
    <definedName name="fuel.tons">#REF!</definedName>
    <definedName name="fuel.tons.name" localSheetId="4">#REF!</definedName>
    <definedName name="fuel.tons.name">#REF!</definedName>
    <definedName name="Func">'[8]Func Factor Table'!$A$10:$H$78</definedName>
    <definedName name="Func_Ftrs" localSheetId="0">#REF!</definedName>
    <definedName name="Func_Ftrs" localSheetId="4">#REF!</definedName>
    <definedName name="Func_Ftrs">#REF!</definedName>
    <definedName name="Func_GTD_Percents" localSheetId="0">#REF!</definedName>
    <definedName name="Func_GTD_Percents" localSheetId="4">#REF!</definedName>
    <definedName name="Func_GTD_Percents">#REF!</definedName>
    <definedName name="Func_MC" localSheetId="0">#REF!</definedName>
    <definedName name="Func_MC" localSheetId="4">#REF!</definedName>
    <definedName name="Func_MC">#REF!</definedName>
    <definedName name="Func_Percents" localSheetId="4">#REF!</definedName>
    <definedName name="Func_Percents">#REF!</definedName>
    <definedName name="Func_Rev_Req1" localSheetId="4">#REF!</definedName>
    <definedName name="Func_Rev_Req1">#REF!</definedName>
    <definedName name="Func_Rev_Req2" localSheetId="4">#REF!</definedName>
    <definedName name="Func_Rev_Req2">#REF!</definedName>
    <definedName name="Func_Revenue" localSheetId="4">#REF!</definedName>
    <definedName name="Func_Revenue">#REF!</definedName>
    <definedName name="Function">'[8]Func Study'!$AB$250</definedName>
    <definedName name="Gas_Forward_Price_Curve_copy_Instructions_List" localSheetId="0">'[29]Main Page'!#REF!</definedName>
    <definedName name="Gas_Forward_Price_Curve_copy_Instructions_List" localSheetId="4">'[29]Main Page'!#REF!</definedName>
    <definedName name="Gas_Forward_Price_Curve_copy_Instructions_List">'[29]Main Page'!#REF!</definedName>
    <definedName name="gassummarytable" localSheetId="0">#REF!</definedName>
    <definedName name="gassummarytable" localSheetId="4">#REF!</definedName>
    <definedName name="gassummarytable">#REF!</definedName>
    <definedName name="GREATER10MW" localSheetId="0">#REF!</definedName>
    <definedName name="GREATER10MW" localSheetId="4">#REF!</definedName>
    <definedName name="GREATER10MW">#REF!</definedName>
    <definedName name="Green_Res" localSheetId="0">#REF!</definedName>
    <definedName name="Green_Res" localSheetId="4">#REF!</definedName>
    <definedName name="Green_Res">#REF!</definedName>
    <definedName name="GResIDX" localSheetId="4">#REF!</definedName>
    <definedName name="GResIDX">#REF!</definedName>
    <definedName name="GTD_Percents" localSheetId="4">#REF!</definedName>
    <definedName name="GTD_Percents">#REF!</definedName>
    <definedName name="GWI_Annualized" localSheetId="4">#REF!</definedName>
    <definedName name="GWI_Annualized">#REF!</definedName>
    <definedName name="GWI_Proforma" localSheetId="4">#REF!</definedName>
    <definedName name="GWI_Proforma">#REF!</definedName>
    <definedName name="HEIGHT" localSheetId="4">#REF!</definedName>
    <definedName name="HEIGHT">#REF!</definedName>
    <definedName name="HenryHub___Nymex" localSheetId="0">[29]MarketData!#REF!</definedName>
    <definedName name="HenryHub___Nymex" localSheetId="4">[29]MarketData!#REF!</definedName>
    <definedName name="HenryHub___Nymex">[29]MarketData!#REF!</definedName>
    <definedName name="Hide_Rows" localSheetId="0">#REF!</definedName>
    <definedName name="Hide_Rows" localSheetId="4">#REF!</definedName>
    <definedName name="Hide_Rows">#REF!</definedName>
    <definedName name="Hide_Rows_Recon" localSheetId="0">#REF!</definedName>
    <definedName name="Hide_Rows_Recon" localSheetId="4">#REF!</definedName>
    <definedName name="Hide_Rows_Recon">#REF!</definedName>
    <definedName name="High_Plan" localSheetId="0">#REF!</definedName>
    <definedName name="High_Plan" localSheetId="4">#REF!</definedName>
    <definedName name="High_Plan">#REF!</definedName>
    <definedName name="HLHMonth" localSheetId="4">#REF!</definedName>
    <definedName name="HLHMonth">#REF!</definedName>
    <definedName name="HolidayObserved">'[40]on off peak hours'!$C$21:$Z$21</definedName>
    <definedName name="Holidays">'[40]on off peak hours'!$C$7:$Z$7</definedName>
    <definedName name="Hours5by16">'[40]on off peak hours'!$C$26:$Z$29</definedName>
    <definedName name="HoursHoliday">'[40]on off peak hours'!$C$16:$Z$20</definedName>
    <definedName name="HoursNoHoliday">'[40]on off peak hours'!$C$10:$Z$13</definedName>
    <definedName name="HROptim" localSheetId="0" hidden="1">{#N/A,#N/A,FALSE,"Summary";#N/A,#N/A,FALSE,"SmPlants";#N/A,#N/A,FALSE,"Utah";#N/A,#N/A,FALSE,"Idaho";#N/A,#N/A,FALSE,"Lewis River";#N/A,#N/A,FALSE,"NrthUmpq";#N/A,#N/A,FALSE,"KlamRog"}</definedName>
    <definedName name="HROptim" localSheetId="4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ydro.energy" localSheetId="0">#REF!</definedName>
    <definedName name="hydro.energy" localSheetId="4">#REF!</definedName>
    <definedName name="hydro.energy">#REF!</definedName>
    <definedName name="hydro.energy.name" localSheetId="0">#REF!</definedName>
    <definedName name="hydro.energy.name" localSheetId="4">#REF!</definedName>
    <definedName name="hydro.energy.name">#REF!</definedName>
    <definedName name="ID_0303_RVN_data" localSheetId="0">#REF!</definedName>
    <definedName name="ID_0303_RVN_data" localSheetId="4">#REF!</definedName>
    <definedName name="ID_0303_RVN_data">#REF!</definedName>
    <definedName name="IDAHOSHR" localSheetId="4">#REF!</definedName>
    <definedName name="IDAHOSHR">#REF!</definedName>
    <definedName name="IDAllocMethod" localSheetId="4">#REF!</definedName>
    <definedName name="IDAllocMethod">#REF!</definedName>
    <definedName name="IDcontractsRVN" localSheetId="4">#REF!</definedName>
    <definedName name="IDcontractsRVN">#REF!</definedName>
    <definedName name="IDRateBase" localSheetId="4">#REF!</definedName>
    <definedName name="IDRateBase">#REF!</definedName>
    <definedName name="ILLINOIS" localSheetId="4">#REF!</definedName>
    <definedName name="ILLINOIS">#REF!</definedName>
    <definedName name="IncomeTaxOptVal">[32]Inputs!$Y$11</definedName>
    <definedName name="INDADJ" localSheetId="0">#REF!</definedName>
    <definedName name="INDADJ" localSheetId="4">#REF!</definedName>
    <definedName name="INDADJ">#REF!</definedName>
    <definedName name="INPUT" localSheetId="0">[44]Summary!#REF!</definedName>
    <definedName name="INPUT" localSheetId="4">[44]Summary!#REF!</definedName>
    <definedName name="INPUT">[44]Summary!#REF!</definedName>
    <definedName name="Instructions" localSheetId="0">#REF!</definedName>
    <definedName name="Instructions" localSheetId="4">#REF!</definedName>
    <definedName name="Instructions">#REF!</definedName>
    <definedName name="Interest_Rates___Bloomberg">[29]MarketData!$A$1</definedName>
    <definedName name="inventory" localSheetId="0" hidden="1">{#N/A,#N/A,FALSE,"Summary";#N/A,#N/A,FALSE,"SmPlants";#N/A,#N/A,FALSE,"Utah";#N/A,#N/A,FALSE,"Idaho";#N/A,#N/A,FALSE,"Lewis River";#N/A,#N/A,FALSE,"NrthUmpq";#N/A,#N/A,FALSE,"KlamRog"}</definedName>
    <definedName name="inventory" localSheetId="4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RR" localSheetId="0">#REF!</definedName>
    <definedName name="IRR" localSheetId="4">#REF!</definedName>
    <definedName name="IRR">#REF!</definedName>
    <definedName name="IRRIGATION" localSheetId="0">#REF!</definedName>
    <definedName name="IRRIGATION" localSheetId="1">#REF!</definedName>
    <definedName name="IRRIGATION" localSheetId="2">#REF!</definedName>
    <definedName name="IRRIGATION" localSheetId="4">#REF!</definedName>
    <definedName name="IRRIGATION">#REF!</definedName>
    <definedName name="JAN" localSheetId="4">#REF!</definedName>
    <definedName name="JAN">#REF!</definedName>
    <definedName name="JANT" localSheetId="4">#REF!</definedName>
    <definedName name="JANT">#REF!</definedName>
    <definedName name="JETSET">'[28]Other States WZAMRT98'!#REF!</definedName>
    <definedName name="jjj">[45]Inputs!$N$18</definedName>
    <definedName name="JUL" localSheetId="0">#REF!</definedName>
    <definedName name="JUL" localSheetId="4">#REF!</definedName>
    <definedName name="JUL">#REF!</definedName>
    <definedName name="JULT" localSheetId="0">#REF!</definedName>
    <definedName name="JULT" localSheetId="4">#REF!</definedName>
    <definedName name="JULT">#REF!</definedName>
    <definedName name="JULY95" localSheetId="0">#REF!</definedName>
    <definedName name="JULY95" localSheetId="4">#REF!</definedName>
    <definedName name="JULY95">#REF!</definedName>
    <definedName name="JULY96" localSheetId="4">#REF!</definedName>
    <definedName name="JULY96">#REF!</definedName>
    <definedName name="JULY97" localSheetId="4">#REF!</definedName>
    <definedName name="JULY97">#REF!</definedName>
    <definedName name="JUN" localSheetId="4">#REF!</definedName>
    <definedName name="JUN">#REF!</definedName>
    <definedName name="JUNE95" localSheetId="4">#REF!</definedName>
    <definedName name="JUNE95">#REF!</definedName>
    <definedName name="JUNE96" localSheetId="4">#REF!</definedName>
    <definedName name="JUNE96">#REF!</definedName>
    <definedName name="JUNE97" localSheetId="4">#REF!</definedName>
    <definedName name="JUNE97">#REF!</definedName>
    <definedName name="junk" localSheetId="0" hidden="1">{"PRINT",#N/A,TRUE,"APPA";"PRINT",#N/A,TRUE,"APS";"PRINT",#N/A,TRUE,"BHPL";"PRINT",#N/A,TRUE,"BHPL2";"PRINT",#N/A,TRUE,"CDWR";"PRINT",#N/A,TRUE,"EWEB";"PRINT",#N/A,TRUE,"LADWP";"PRINT",#N/A,TRUE,"NEVBASE"}</definedName>
    <definedName name="junk" localSheetId="4" hidden="1">{"PRINT",#N/A,TRUE,"APPA";"PRINT",#N/A,TRUE,"APS";"PRINT",#N/A,TRUE,"BHPL";"PRINT",#N/A,TRUE,"BHPL2";"PRINT",#N/A,TRUE,"CDWR";"PRINT",#N/A,TRUE,"EWEB";"PRINT",#N/A,TRUE,"LADWP";"PRINT",#N/A,TRUE,"NEVBASE"}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1" hidden="1">{"PRINT",#N/A,TRUE,"APPA";"PRINT",#N/A,TRUE,"APS";"PRINT",#N/A,TRUE,"BHPL";"PRINT",#N/A,TRUE,"BHPL2";"PRINT",#N/A,TRUE,"CDWR";"PRINT",#N/A,TRUE,"EWEB";"PRINT",#N/A,TRUE,"LADWP";"PRINT",#N/A,TRUE,"NEVBASE"}</definedName>
    <definedName name="junk2" localSheetId="0" hidden="1">{"PRINT",#N/A,TRUE,"APPA";"PRINT",#N/A,TRUE,"APS";"PRINT",#N/A,TRUE,"BHPL";"PRINT",#N/A,TRUE,"BHPL2";"PRINT",#N/A,TRUE,"CDWR";"PRINT",#N/A,TRUE,"EWEB";"PRINT",#N/A,TRUE,"LADWP";"PRINT",#N/A,TRUE,"NEVBASE"}</definedName>
    <definedName name="junk2" localSheetId="4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localSheetId="0" hidden="1">{"PRINT",#N/A,TRUE,"APPA";"PRINT",#N/A,TRUE,"APS";"PRINT",#N/A,TRUE,"BHPL";"PRINT",#N/A,TRUE,"BHPL2";"PRINT",#N/A,TRUE,"CDWR";"PRINT",#N/A,TRUE,"EWEB";"PRINT",#N/A,TRUE,"LADWP";"PRINT",#N/A,TRUE,"NEVBASE"}</definedName>
    <definedName name="junk3" localSheetId="4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localSheetId="0" hidden="1">{"PRINT",#N/A,TRUE,"APPA";"PRINT",#N/A,TRUE,"APS";"PRINT",#N/A,TRUE,"BHPL";"PRINT",#N/A,TRUE,"BHPL2";"PRINT",#N/A,TRUE,"CDWR";"PRINT",#N/A,TRUE,"EWEB";"PRINT",#N/A,TRUE,"LADWP";"PRINT",#N/A,TRUE,"NEVBASE"}</definedName>
    <definedName name="junk4" localSheetId="4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k5" hidden="1">{"PRINT",#N/A,TRUE,"APPA";"PRINT",#N/A,TRUE,"APS";"PRINT",#N/A,TRUE,"BHPL";"PRINT",#N/A,TRUE,"BHPL2";"PRINT",#N/A,TRUE,"CDWR";"PRINT",#N/A,TRUE,"EWEB";"PRINT",#N/A,TRUE,"LADWP";"PRINT",#N/A,TRUE,"NEVBASE"}</definedName>
    <definedName name="JUNT" localSheetId="0">#REF!</definedName>
    <definedName name="JUNT" localSheetId="4">#REF!</definedName>
    <definedName name="JUNT">#REF!</definedName>
    <definedName name="Jurisdiction">[16]Variables!$AK$15</definedName>
    <definedName name="JurisNumber">[16]Variables!$AL$15</definedName>
    <definedName name="JurisTitle" localSheetId="0">#REF!</definedName>
    <definedName name="JurisTitle" localSheetId="4">#REF!</definedName>
    <definedName name="JurisTitle">#REF!</definedName>
    <definedName name="JVENTRY" localSheetId="0">#REF!</definedName>
    <definedName name="JVENTRY" localSheetId="4">#REF!</definedName>
    <definedName name="JVENTRY">#REF!</definedName>
    <definedName name="Keep" localSheetId="0" hidden="1">{"PRINT",#N/A,TRUE,"APPA";"PRINT",#N/A,TRUE,"APS";"PRINT",#N/A,TRUE,"BHPL";"PRINT",#N/A,TRUE,"BHPL2";"PRINT",#N/A,TRUE,"CDWR";"PRINT",#N/A,TRUE,"EWEB";"PRINT",#N/A,TRUE,"LADWP";"PRINT",#N/A,TRUE,"NEVBASE"}</definedName>
    <definedName name="Keep" localSheetId="4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localSheetId="0" hidden="1">{"PRINT",#N/A,TRUE,"APPA";"PRINT",#N/A,TRUE,"APS";"PRINT",#N/A,TRUE,"BHPL";"PRINT",#N/A,TRUE,"BHPL2";"PRINT",#N/A,TRUE,"CDWR";"PRINT",#N/A,TRUE,"EWEB";"PRINT",#N/A,TRUE,"LADWP";"PRINT",#N/A,TRUE,"NEVBASE"}</definedName>
    <definedName name="keep2" localSheetId="4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ABORMOD" localSheetId="0">#REF!</definedName>
    <definedName name="LABORMOD" localSheetId="4">#REF!</definedName>
    <definedName name="LABORMOD">#REF!</definedName>
    <definedName name="LABORROLL" localSheetId="0">#REF!</definedName>
    <definedName name="LABORROLL" localSheetId="4">#REF!</definedName>
    <definedName name="LABORROLL">#REF!</definedName>
    <definedName name="last.row" localSheetId="0">#REF!</definedName>
    <definedName name="last.row" localSheetId="4">#REF!</definedName>
    <definedName name="last.row">#REF!</definedName>
    <definedName name="Last_Actual_Year">[46]Variables!$B$7</definedName>
    <definedName name="LastCell" localSheetId="0">[47]Variance!#REF!</definedName>
    <definedName name="LastCell" localSheetId="4">[47]Variance!#REF!</definedName>
    <definedName name="LastCell">[47]Variance!#REF!</definedName>
    <definedName name="LIGHT_YR1">[24]Variables!$C$24</definedName>
    <definedName name="LIGHT_YR2">[24]Variables!$D$24</definedName>
    <definedName name="limcount" hidden="1">1</definedName>
    <definedName name="Line_Ext_Credit" localSheetId="0">#REF!</definedName>
    <definedName name="Line_Ext_Credit" localSheetId="4">#REF!</definedName>
    <definedName name="Line_Ext_Credit">#REF!</definedName>
    <definedName name="LinkCos">'[8]JAM Download'!$I$4</definedName>
    <definedName name="ListOffset" hidden="1">1</definedName>
    <definedName name="LOG" localSheetId="0">[48]Backup!#REF!</definedName>
    <definedName name="LOG" localSheetId="4">[48]Backup!#REF!</definedName>
    <definedName name="LOG">[48]Backup!#REF!</definedName>
    <definedName name="LookUps">#REF!</definedName>
    <definedName name="LOSS" localSheetId="0">[48]Backup!#REF!</definedName>
    <definedName name="LOSS" localSheetId="4">[48]Backup!#REF!</definedName>
    <definedName name="LOSS">[48]Backup!#REF!</definedName>
    <definedName name="Low_Plan" localSheetId="0">#REF!</definedName>
    <definedName name="Low_Plan" localSheetId="4">#REF!</definedName>
    <definedName name="Low_Plan">#REF!</definedName>
    <definedName name="lu" localSheetId="0">#REF!</definedName>
    <definedName name="lu">#REF!</definedName>
    <definedName name="M" localSheetId="0">#REF!</definedName>
    <definedName name="M" localSheetId="4">#REF!</definedName>
    <definedName name="M">#REF!</definedName>
    <definedName name="M_2" localSheetId="4">#REF!</definedName>
    <definedName name="M_2">#REF!</definedName>
    <definedName name="MACTIT" localSheetId="4">#REF!</definedName>
    <definedName name="MACTIT">#REF!</definedName>
    <definedName name="MAR" localSheetId="4">#REF!</definedName>
    <definedName name="MAR">#REF!</definedName>
    <definedName name="MARCH96" localSheetId="4">#REF!</definedName>
    <definedName name="MARCH96">#REF!</definedName>
    <definedName name="MARCH97" localSheetId="4">#REF!</definedName>
    <definedName name="MARCH97">#REF!</definedName>
    <definedName name="MARCH98" localSheetId="4">#REF!</definedName>
    <definedName name="MARCH98">#REF!</definedName>
    <definedName name="Market1" localSheetId="4">#REF!</definedName>
    <definedName name="Market1">#REF!</definedName>
    <definedName name="Market2" localSheetId="4">#REF!</definedName>
    <definedName name="Market2">#REF!</definedName>
    <definedName name="market3">'[29]OTC Gas Quotes'!$G$5</definedName>
    <definedName name="market4">'[29]OTC Gas Quotes'!$H$5</definedName>
    <definedName name="market5">'[29]OTC Gas Quotes'!$I$5</definedName>
    <definedName name="market6">'[29]OTC Gas Quotes'!$J$5</definedName>
    <definedName name="market7">'[29]OTC Gas Quotes'!$K$5</definedName>
    <definedName name="MART" localSheetId="0">#REF!</definedName>
    <definedName name="MART" localSheetId="4">#REF!</definedName>
    <definedName name="MART">#REF!</definedName>
    <definedName name="Master" localSheetId="0" hidden="1">{#N/A,#N/A,FALSE,"Actual";#N/A,#N/A,FALSE,"Normalized";#N/A,#N/A,FALSE,"Electric Actual";#N/A,#N/A,FALSE,"Electric Normalized"}</definedName>
    <definedName name="Master" localSheetId="4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AY" localSheetId="0">#REF!</definedName>
    <definedName name="MAY" localSheetId="4">#REF!</definedName>
    <definedName name="MAY">#REF!</definedName>
    <definedName name="MAYT" localSheetId="0">#REF!</definedName>
    <definedName name="MAYT" localSheetId="4">#REF!</definedName>
    <definedName name="MAYT">#REF!</definedName>
    <definedName name="MCAsk" localSheetId="0">#REF!</definedName>
    <definedName name="MCAsk" localSheetId="4">#REF!</definedName>
    <definedName name="MCAsk">#REF!</definedName>
    <definedName name="MCAskOff" localSheetId="4">#REF!</definedName>
    <definedName name="MCAskOff">#REF!</definedName>
    <definedName name="MCAskToday" localSheetId="4">#REF!</definedName>
    <definedName name="MCAskToday">#REF!</definedName>
    <definedName name="MCBid" localSheetId="4">#REF!</definedName>
    <definedName name="MCBid">#REF!</definedName>
    <definedName name="MCBidOff" localSheetId="4">#REF!</definedName>
    <definedName name="MCBidOff">#REF!</definedName>
    <definedName name="MCBidToday" localSheetId="4">#REF!</definedName>
    <definedName name="MCBidToday">#REF!</definedName>
    <definedName name="mchlhask" localSheetId="4">#REF!</definedName>
    <definedName name="mchlhask">#REF!</definedName>
    <definedName name="mchlhbid" localSheetId="4">#REF!</definedName>
    <definedName name="mchlhbid">#REF!</definedName>
    <definedName name="MCtoREV" localSheetId="4">#REF!</definedName>
    <definedName name="MCtoREV">#REF!</definedName>
    <definedName name="MD_High1">'[47]Master Data'!$A$2</definedName>
    <definedName name="MD_Low1">'[47]Master Data'!$D$28</definedName>
    <definedName name="MEN" localSheetId="0">[1]Jan!#REF!</definedName>
    <definedName name="MEN" localSheetId="4">[1]Jan!#REF!</definedName>
    <definedName name="MEN">[1]Jan!#REF!</definedName>
    <definedName name="Menu_Begin" localSheetId="0">#REF!</definedName>
    <definedName name="Menu_Begin" localSheetId="4">#REF!</definedName>
    <definedName name="Menu_Begin">#REF!</definedName>
    <definedName name="Menu_Caption" localSheetId="0">#REF!</definedName>
    <definedName name="Menu_Caption" localSheetId="4">#REF!</definedName>
    <definedName name="Menu_Caption">#REF!</definedName>
    <definedName name="Menu_Large" localSheetId="0">[49]MacroBuilder!#REF!</definedName>
    <definedName name="Menu_Large" localSheetId="4">[49]MacroBuilder!#REF!</definedName>
    <definedName name="Menu_Large">[49]MacroBuilder!#REF!</definedName>
    <definedName name="Menu_Name" localSheetId="0">#REF!</definedName>
    <definedName name="Menu_Name" localSheetId="4">#REF!</definedName>
    <definedName name="Menu_Name">#REF!</definedName>
    <definedName name="Menu_OnAction" localSheetId="0">#REF!</definedName>
    <definedName name="Menu_OnAction" localSheetId="4">#REF!</definedName>
    <definedName name="Menu_OnAction">#REF!</definedName>
    <definedName name="Menu_Parent" localSheetId="0">#REF!</definedName>
    <definedName name="Menu_Parent" localSheetId="4">#REF!</definedName>
    <definedName name="Menu_Parent">#REF!</definedName>
    <definedName name="Menu_Small" localSheetId="0">[49]MacroBuilder!#REF!</definedName>
    <definedName name="Menu_Small" localSheetId="4">[49]MacroBuilder!#REF!</definedName>
    <definedName name="Menu_Small">[49]MacroBuilder!#REF!</definedName>
    <definedName name="Meter_Year1">[18]Variables!$C$19</definedName>
    <definedName name="Meter_Year2">[18]Variables!$D$19</definedName>
    <definedName name="Method">[11]Inputs!$C$6</definedName>
    <definedName name="MidC">[50]lookup!$C$108:$D$116</definedName>
    <definedName name="MidColAskHist" localSheetId="0">#REF!</definedName>
    <definedName name="MidColAskHist" localSheetId="4">#REF!</definedName>
    <definedName name="MidColAskHist">#REF!</definedName>
    <definedName name="MidColBidHist" localSheetId="0">#REF!</definedName>
    <definedName name="MidColBidHist" localSheetId="4">#REF!</definedName>
    <definedName name="MidColBidHist">#REF!</definedName>
    <definedName name="Mill" localSheetId="0">#REF!</definedName>
    <definedName name="Mill" localSheetId="4">#REF!</definedName>
    <definedName name="Mill">#REF!</definedName>
    <definedName name="Misc1AcctCheck" localSheetId="4">#REF!</definedName>
    <definedName name="Misc1AcctCheck">#REF!</definedName>
    <definedName name="Misc1Adjcheck" localSheetId="4">#REF!</definedName>
    <definedName name="Misc1Adjcheck">#REF!</definedName>
    <definedName name="MISC1AdjNumber" localSheetId="4">#REF!</definedName>
    <definedName name="MISC1AdjNumber">#REF!</definedName>
    <definedName name="MISC1AdjNumberPaste" localSheetId="4">#REF!</definedName>
    <definedName name="MISC1AdjNumberPaste">#REF!</definedName>
    <definedName name="MISC1AdjSortData" localSheetId="4">#REF!</definedName>
    <definedName name="MISC1AdjSortData">#REF!</definedName>
    <definedName name="MISC1AdjSortOrder" localSheetId="4">#REF!</definedName>
    <definedName name="MISC1AdjSortOrder">#REF!</definedName>
    <definedName name="Misc1FactorCheck" localSheetId="4">#REF!</definedName>
    <definedName name="Misc1FactorCheck">#REF!</definedName>
    <definedName name="MISC1NumberSort" localSheetId="4">#REF!</definedName>
    <definedName name="MISC1NumberSort">#REF!</definedName>
    <definedName name="Misc1TypeCheck" localSheetId="4">#REF!</definedName>
    <definedName name="Misc1TypeCheck">#REF!</definedName>
    <definedName name="Misc2AcctCheck" localSheetId="4">#REF!</definedName>
    <definedName name="Misc2AcctCheck">#REF!</definedName>
    <definedName name="Misc2AdjCheck" localSheetId="4">#REF!</definedName>
    <definedName name="Misc2AdjCheck">#REF!</definedName>
    <definedName name="MISC2AdjNumber" localSheetId="4">#REF!</definedName>
    <definedName name="MISC2AdjNumber">#REF!</definedName>
    <definedName name="MISC2AdjNumberPaste" localSheetId="4">#REF!</definedName>
    <definedName name="MISC2AdjNumberPaste">#REF!</definedName>
    <definedName name="MISC2AdjSortData" localSheetId="4">#REF!</definedName>
    <definedName name="MISC2AdjSortData">#REF!</definedName>
    <definedName name="MISC2AdjSortOrder" localSheetId="4">#REF!</definedName>
    <definedName name="MISC2AdjSortOrder">#REF!</definedName>
    <definedName name="Misc2FactorCheck" localSheetId="4">#REF!</definedName>
    <definedName name="Misc2FactorCheck">#REF!</definedName>
    <definedName name="MISC2NumberSort" localSheetId="4">#REF!</definedName>
    <definedName name="MISC2NumberSort">#REF!</definedName>
    <definedName name="Misc2TypeCheck" localSheetId="4">#REF!</definedName>
    <definedName name="Misc2TypeCheck">#REF!</definedName>
    <definedName name="MMBtu" localSheetId="4">#REF!</definedName>
    <definedName name="MMBtu">#REF!</definedName>
    <definedName name="mmm" localSheetId="0" hidden="1">{"PRINT",#N/A,TRUE,"APPA";"PRINT",#N/A,TRUE,"APS";"PRINT",#N/A,TRUE,"BHPL";"PRINT",#N/A,TRUE,"BHPL2";"PRINT",#N/A,TRUE,"CDWR";"PRINT",#N/A,TRUE,"EWEB";"PRINT",#N/A,TRUE,"LADWP";"PRINT",#N/A,TRUE,"NEVBASE"}</definedName>
    <definedName name="mmm" localSheetId="4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 localSheetId="4">[48]Backup!#REF!</definedName>
    <definedName name="MONTH">[48]Backup!#REF!</definedName>
    <definedName name="Monthdate" localSheetId="0">#REF!</definedName>
    <definedName name="Monthdate" localSheetId="4">#REF!</definedName>
    <definedName name="Monthdate">#REF!</definedName>
    <definedName name="monthlist">[51]Table!$R$2:$S$13</definedName>
    <definedName name="Months" localSheetId="0">#REF!</definedName>
    <definedName name="Months" localSheetId="4">#REF!</definedName>
    <definedName name="Months">#REF!</definedName>
    <definedName name="monthtotals">'[51]WA SBC'!$D$40:$O$40</definedName>
    <definedName name="MSP_Factor" localSheetId="0">#REF!</definedName>
    <definedName name="MSP_Factor" localSheetId="4">#REF!</definedName>
    <definedName name="MSP_Factor">#REF!</definedName>
    <definedName name="MSPAverageInput" localSheetId="0">[52]Inputs!#REF!</definedName>
    <definedName name="MSPAverageInput" localSheetId="4">[52]Inputs!#REF!</definedName>
    <definedName name="MSPAverageInput">[52]Inputs!#REF!</definedName>
    <definedName name="MSPYearEndInput" localSheetId="0">[52]Inputs!#REF!</definedName>
    <definedName name="MSPYearEndInput" localSheetId="4">[52]Inputs!#REF!</definedName>
    <definedName name="MSPYearEndInput">[52]Inputs!#REF!</definedName>
    <definedName name="MTAllocMethod" localSheetId="0">#REF!</definedName>
    <definedName name="MTAllocMethod" localSheetId="4">#REF!</definedName>
    <definedName name="MTAllocMethod">#REF!</definedName>
    <definedName name="MTKWH" localSheetId="0">#REF!</definedName>
    <definedName name="MTKWH" localSheetId="4">#REF!</definedName>
    <definedName name="MTKWH">#REF!</definedName>
    <definedName name="MTR_YR1">[24]Variables!$C$19</definedName>
    <definedName name="MTR_YR2">[24]Variables!$D$19</definedName>
    <definedName name="MTR_YR3">[53]Variables!$E$14</definedName>
    <definedName name="MTRateBase" localSheetId="0">#REF!</definedName>
    <definedName name="MTRateBase" localSheetId="4">#REF!</definedName>
    <definedName name="MTRateBase">#REF!</definedName>
    <definedName name="MTREV" localSheetId="0">#REF!</definedName>
    <definedName name="MTREV" localSheetId="4">#REF!</definedName>
    <definedName name="MTREV">#REF!</definedName>
    <definedName name="MULT" localSheetId="0">#REF!</definedName>
    <definedName name="MULT" localSheetId="4">#REF!</definedName>
    <definedName name="MULT">#REF!</definedName>
    <definedName name="MWh" localSheetId="4">#REF!</definedName>
    <definedName name="MWh">#REF!</definedName>
    <definedName name="NameAverageFuelCost" localSheetId="4">#REF!</definedName>
    <definedName name="NameAverageFuelCost">#REF!</definedName>
    <definedName name="NameBurn" localSheetId="4">#REF!</definedName>
    <definedName name="NameBurn">#REF!</definedName>
    <definedName name="NameCost" localSheetId="4">#REF!</definedName>
    <definedName name="NameCost">#REF!</definedName>
    <definedName name="NameECDQF_Exp" localSheetId="4">#REF!</definedName>
    <definedName name="NameECDQF_Exp">#REF!</definedName>
    <definedName name="NameECDQF_MWh" localSheetId="4">#REF!</definedName>
    <definedName name="NameECDQF_MWh">#REF!</definedName>
    <definedName name="NameFactor" localSheetId="4">#REF!</definedName>
    <definedName name="NameFactor">#REF!</definedName>
    <definedName name="NameMill" localSheetId="4">#REF!</definedName>
    <definedName name="NameMill">#REF!</definedName>
    <definedName name="NameMMBtu" localSheetId="4">#REF!</definedName>
    <definedName name="NameMMBtu">#REF!</definedName>
    <definedName name="NameMWh" localSheetId="4">#REF!</definedName>
    <definedName name="NameMWh">#REF!</definedName>
    <definedName name="NamePeak" localSheetId="4">#REF!</definedName>
    <definedName name="NamePeak">#REF!</definedName>
    <definedName name="NameTable" localSheetId="0">'[54]OR MW Month'!#REF!</definedName>
    <definedName name="NameTable" localSheetId="4">'[54]OR MW Month'!#REF!</definedName>
    <definedName name="NameTable">'[54]OR MW Month'!#REF!</definedName>
    <definedName name="Net.System.Load" localSheetId="0">#REF!</definedName>
    <definedName name="Net.System.Load" localSheetId="4">#REF!</definedName>
    <definedName name="Net.System.Load">#REF!</definedName>
    <definedName name="Net_to_Gross_Factor" localSheetId="4">[55]Inputs!$G$8</definedName>
    <definedName name="Net_to_Gross_Factor">[55]Inputs!$G$8</definedName>
    <definedName name="NetPowerCost" localSheetId="0">#REF!</definedName>
    <definedName name="NetPowerCost" localSheetId="4">#REF!</definedName>
    <definedName name="NetPowerCost">#REF!</definedName>
    <definedName name="NetToGross">[20]Variables!$D$23</definedName>
    <definedName name="new" localSheetId="0" hidden="1">{#N/A,#N/A,TRUE,"Section6";#N/A,#N/A,TRUE,"OHcycles";#N/A,#N/A,TRUE,"OHtiming";#N/A,#N/A,TRUE,"OHcosts";#N/A,#N/A,TRUE,"GTdegradation";#N/A,#N/A,TRUE,"GTperformance";#N/A,#N/A,TRUE,"GraphEquip"}</definedName>
    <definedName name="new" localSheetId="4" hidden="1">{#N/A,#N/A,TRUE,"Section6";#N/A,#N/A,TRUE,"OHcycles";#N/A,#N/A,TRUE,"OHtiming";#N/A,#N/A,TRUE,"OHcosts";#N/A,#N/A,TRUE,"GTdegradation";#N/A,#N/A,TRUE,"GTperformance";#N/A,#N/A,TRUE,"GraphEquip"}</definedName>
    <definedName name="new" hidden="1">{#N/A,#N/A,TRUE,"Section6";#N/A,#N/A,TRUE,"OHcycles";#N/A,#N/A,TRUE,"OHtiming";#N/A,#N/A,TRUE,"OHcosts";#N/A,#N/A,TRUE,"GTdegradation";#N/A,#N/A,TRUE,"GTperformance";#N/A,#N/A,TRUE,"GraphEquip"}</definedName>
    <definedName name="NewContract" localSheetId="4">[55]Inputs!$N$24</definedName>
    <definedName name="NewContract">[55]Inputs!$N$24</definedName>
    <definedName name="NEWMO1" localSheetId="0">[1]Jan!#REF!</definedName>
    <definedName name="NEWMO1" localSheetId="4">[1]Jan!#REF!</definedName>
    <definedName name="NEWMO1">[1]Jan!#REF!</definedName>
    <definedName name="NEWMO2" localSheetId="0">[1]Jan!#REF!</definedName>
    <definedName name="NEWMO2" localSheetId="4">[1]Jan!#REF!</definedName>
    <definedName name="NEWMO2">[1]Jan!#REF!</definedName>
    <definedName name="NEWMONTH" localSheetId="0">[1]Jan!#REF!</definedName>
    <definedName name="NEWMONTH" localSheetId="4">[1]Jan!#REF!</definedName>
    <definedName name="NEWMONTH">[1]Jan!#REF!</definedName>
    <definedName name="NONRES" localSheetId="0">#REF!</definedName>
    <definedName name="NONRES" localSheetId="4">#REF!</definedName>
    <definedName name="NONRES">#REF!</definedName>
    <definedName name="NORMALIZE" localSheetId="0">#REF!</definedName>
    <definedName name="NORMALIZE" localSheetId="4">#REF!</definedName>
    <definedName name="NORMALIZE">#REF!</definedName>
    <definedName name="NormalizedFedTaxExp" localSheetId="0">[21]Utah!#REF!</definedName>
    <definedName name="NormalizedFedTaxExp" localSheetId="4">[21]Utah!#REF!</definedName>
    <definedName name="NormalizedFedTaxExp">[21]Utah!#REF!</definedName>
    <definedName name="NormalizedOMExp" localSheetId="0">[21]Utah!#REF!</definedName>
    <definedName name="NormalizedOMExp" localSheetId="4">[21]Utah!#REF!</definedName>
    <definedName name="NormalizedOMExp">[21]Utah!#REF!</definedName>
    <definedName name="NormalizedState" localSheetId="0">[21]Utah!#REF!</definedName>
    <definedName name="NormalizedState" localSheetId="4">[21]Utah!#REF!</definedName>
    <definedName name="NormalizedState">[21]Utah!#REF!</definedName>
    <definedName name="NormalizedStateTaxExp" localSheetId="0">[21]Utah!#REF!</definedName>
    <definedName name="NormalizedStateTaxExp" localSheetId="4">[21]Utah!#REF!</definedName>
    <definedName name="NormalizedStateTaxExp">[21]Utah!#REF!</definedName>
    <definedName name="NormalizedTOIExp" localSheetId="0">[21]Utah!#REF!</definedName>
    <definedName name="NormalizedTOIExp">[21]Utah!#REF!</definedName>
    <definedName name="NOV" localSheetId="0">#REF!</definedName>
    <definedName name="NOV" localSheetId="4">#REF!</definedName>
    <definedName name="NOV">#REF!</definedName>
    <definedName name="NOVT" localSheetId="0">#REF!</definedName>
    <definedName name="NOVT" localSheetId="4">#REF!</definedName>
    <definedName name="NOVT">#REF!</definedName>
    <definedName name="NPC">[15]Inputs!$N$18</definedName>
    <definedName name="NPCAcctCheck" localSheetId="0">#REF!</definedName>
    <definedName name="NPCAcctCheck" localSheetId="4">#REF!</definedName>
    <definedName name="NPCAcctCheck">#REF!</definedName>
    <definedName name="NPCAdjcheck" localSheetId="0">#REF!</definedName>
    <definedName name="NPCAdjcheck" localSheetId="4">#REF!</definedName>
    <definedName name="NPCAdjcheck">#REF!</definedName>
    <definedName name="NPCAdjNumber" localSheetId="0">#REF!</definedName>
    <definedName name="NPCAdjNumber" localSheetId="4">#REF!</definedName>
    <definedName name="NPCAdjNumber">#REF!</definedName>
    <definedName name="NPCAdjNumberPaste" localSheetId="4">#REF!</definedName>
    <definedName name="NPCAdjNumberPaste">#REF!</definedName>
    <definedName name="NPCAdjSortData" localSheetId="4">#REF!</definedName>
    <definedName name="NPCAdjSortData">#REF!</definedName>
    <definedName name="NPCAdjSortOrder" localSheetId="4">#REF!</definedName>
    <definedName name="NPCAdjSortOrder">#REF!</definedName>
    <definedName name="NPCFactorCheck" localSheetId="4">#REF!</definedName>
    <definedName name="NPCFactorCheck">#REF!</definedName>
    <definedName name="NPCNumberSort" localSheetId="4">#REF!</definedName>
    <definedName name="NPCNumberSort">#REF!</definedName>
    <definedName name="NPCTypeCheck" localSheetId="4">#REF!</definedName>
    <definedName name="NPCTypeCheck">#REF!</definedName>
    <definedName name="NUM" localSheetId="4">#REF!</definedName>
    <definedName name="NUM">#REF!</definedName>
    <definedName name="NymexFutures">[29]Futures!$A$2:$J$500</definedName>
    <definedName name="NymexOptions">[29]Options!$A$2:$K$3000</definedName>
    <definedName name="O_MLIST" localSheetId="0">#REF!</definedName>
    <definedName name="O_MLIST" localSheetId="4">#REF!</definedName>
    <definedName name="O_MLIST">#REF!</definedName>
    <definedName name="OCT" localSheetId="0">#REF!</definedName>
    <definedName name="OCT" localSheetId="4">#REF!</definedName>
    <definedName name="OCT">#REF!</definedName>
    <definedName name="OCTT" localSheetId="0">#REF!</definedName>
    <definedName name="OCTT" localSheetId="4">#REF!</definedName>
    <definedName name="OCTT">#REF!</definedName>
    <definedName name="Off.Peak.Ask" localSheetId="4">#REF!</definedName>
    <definedName name="Off.Peak.Ask">#REF!</definedName>
    <definedName name="Off.Peak.Bid" localSheetId="4">#REF!</definedName>
    <definedName name="Off.Peak.Bid">#REF!</definedName>
    <definedName name="OH">[8]Inputs!$D$24</definedName>
    <definedName name="OHSch10YR" localSheetId="0" hidden="1">{#N/A,#N/A,FALSE,"Summary";#N/A,#N/A,FALSE,"SmPlants";#N/A,#N/A,FALSE,"Utah";#N/A,#N/A,FALSE,"Idaho";#N/A,#N/A,FALSE,"Lewis River";#N/A,#N/A,FALSE,"NrthUmpq";#N/A,#N/A,FALSE,"KlamRog"}</definedName>
    <definedName name="OHSch10YR" localSheetId="4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localSheetId="0" hidden="1">{#N/A,#N/A,FALSE,"Summary";#N/A,#N/A,FALSE,"SmPlants";#N/A,#N/A,FALSE,"Utah";#N/A,#N/A,FALSE,"Idaho";#N/A,#N/A,FALSE,"Lewis River";#N/A,#N/A,FALSE,"NrthUmpq";#N/A,#N/A,FALSE,"KlamRog"}</definedName>
    <definedName name="om" localSheetId="4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AcctCheck" localSheetId="0">#REF!</definedName>
    <definedName name="OMAcctCheck" localSheetId="4">#REF!</definedName>
    <definedName name="OMAcctCheck">#REF!</definedName>
    <definedName name="OMAdjCheck" localSheetId="0">#REF!</definedName>
    <definedName name="OMAdjCheck" localSheetId="4">#REF!</definedName>
    <definedName name="OMAdjCheck">#REF!</definedName>
    <definedName name="OMAdjNumber" localSheetId="0">#REF!</definedName>
    <definedName name="OMAdjNumber" localSheetId="4">#REF!</definedName>
    <definedName name="OMAdjNumber">#REF!</definedName>
    <definedName name="OMAdjNumberPaste" localSheetId="4">#REF!</definedName>
    <definedName name="OMAdjNumberPaste">#REF!</definedName>
    <definedName name="OMAdjSortData" localSheetId="4">#REF!</definedName>
    <definedName name="OMAdjSortData">#REF!</definedName>
    <definedName name="OMAdjSortOrder" localSheetId="4">#REF!</definedName>
    <definedName name="OMAdjSortOrder">#REF!</definedName>
    <definedName name="OMFactorCheck" localSheetId="4">#REF!</definedName>
    <definedName name="OMFactorCheck">#REF!</definedName>
    <definedName name="OMNumberSort" localSheetId="4">#REF!</definedName>
    <definedName name="OMNumberSort">#REF!</definedName>
    <definedName name="OMTypeCheck" localSheetId="4">#REF!</definedName>
    <definedName name="OMTypeCheck">#REF!</definedName>
    <definedName name="On.Peak.Ask" localSheetId="4">#REF!</definedName>
    <definedName name="On.Peak.Ask">#REF!</definedName>
    <definedName name="On.Peak.Bid" localSheetId="4">#REF!</definedName>
    <definedName name="On.Peak.Bid">#REF!</definedName>
    <definedName name="ONE" localSheetId="0">[1]Jan!#REF!</definedName>
    <definedName name="ONE" localSheetId="4">[1]Jan!#REF!</definedName>
    <definedName name="ONE">[1]Jan!#REF!</definedName>
    <definedName name="OperatingIncome" localSheetId="0">#REF!</definedName>
    <definedName name="OperatingIncome" localSheetId="4">#REF!</definedName>
    <definedName name="OperatingIncome">#REF!</definedName>
    <definedName name="OpRevReturn" localSheetId="0">#REF!</definedName>
    <definedName name="OpRevReturn" localSheetId="4">#REF!</definedName>
    <definedName name="OpRevReturn">#REF!</definedName>
    <definedName name="option">'[17]Dist Misc'!$F$120</definedName>
    <definedName name="OptionsTable">[29]Options!$A$1:$P$3000</definedName>
    <definedName name="OR_305_12mo_endg_200203" localSheetId="0">#REF!</definedName>
    <definedName name="OR_305_12mo_endg_200203" localSheetId="4">#REF!</definedName>
    <definedName name="OR_305_12mo_endg_200203">#REF!</definedName>
    <definedName name="ORAllocMethod" localSheetId="0">#REF!</definedName>
    <definedName name="ORAllocMethod" localSheetId="4">#REF!</definedName>
    <definedName name="ORAllocMethod">#REF!</definedName>
    <definedName name="ORRateBase" localSheetId="0">#REF!</definedName>
    <definedName name="ORRateBase" localSheetId="4">#REF!</definedName>
    <definedName name="ORRateBase">#REF!</definedName>
    <definedName name="OtherAcctCheck" localSheetId="4">#REF!</definedName>
    <definedName name="OtherAcctCheck">#REF!</definedName>
    <definedName name="OtherAdjcheck" localSheetId="4">#REF!</definedName>
    <definedName name="OtherAdjcheck">#REF!</definedName>
    <definedName name="OtherAdjNumber" localSheetId="4">#REF!</definedName>
    <definedName name="OtherAdjNumber">#REF!</definedName>
    <definedName name="OTHERAdjNumberPaste" localSheetId="4">#REF!</definedName>
    <definedName name="OTHERAdjNumberPaste">#REF!</definedName>
    <definedName name="OTHERAdjSortData" localSheetId="4">#REF!</definedName>
    <definedName name="OTHERAdjSortData">#REF!</definedName>
    <definedName name="OTHERAdjSortOrder" localSheetId="4">#REF!</definedName>
    <definedName name="OTHERAdjSortOrder">#REF!</definedName>
    <definedName name="OtherFactorCheck" localSheetId="4">#REF!</definedName>
    <definedName name="OtherFactorCheck">#REF!</definedName>
    <definedName name="OTHERNumberSort" localSheetId="4">#REF!</definedName>
    <definedName name="OTHERNumberSort">#REF!</definedName>
    <definedName name="others" localSheetId="0" hidden="1">{"Factors Pages 1-2",#N/A,FALSE,"Factors";"Factors Page 3",#N/A,FALSE,"Factors";"Factors Page 4",#N/A,FALSE,"Factors";"Factors Page 5",#N/A,FALSE,"Factors";"Factors Pages 8-27",#N/A,FALSE,"Factors"}</definedName>
    <definedName name="others" localSheetId="4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erTypeCheck" localSheetId="0">#REF!</definedName>
    <definedName name="OtherTypeCheck" localSheetId="4">#REF!</definedName>
    <definedName name="OtherTypeCheck">#REF!</definedName>
    <definedName name="P" localSheetId="0">#REF!</definedName>
    <definedName name="P" localSheetId="1">#REF!</definedName>
    <definedName name="P" localSheetId="2">#REF!</definedName>
    <definedName name="P" localSheetId="4">#REF!</definedName>
    <definedName name="P">#REF!</definedName>
    <definedName name="page1" localSheetId="0">[44]Summary!#REF!</definedName>
    <definedName name="page1" localSheetId="4">[44]Summary!#REF!</definedName>
    <definedName name="page1">[44]Summary!#REF!</definedName>
    <definedName name="Page110" localSheetId="0">#REF!</definedName>
    <definedName name="Page110" localSheetId="4">#REF!</definedName>
    <definedName name="Page110">#REF!</definedName>
    <definedName name="Page111">#REF!</definedName>
    <definedName name="Page112">#REF!</definedName>
    <definedName name="Page113">#REF!</definedName>
    <definedName name="Page114">#REF!</definedName>
    <definedName name="Page115">#REF!</definedName>
    <definedName name="Page116">#REF!</definedName>
    <definedName name="Page117">#REF!</definedName>
    <definedName name="Page118">#REF!</definedName>
    <definedName name="Page119">#REF!</definedName>
    <definedName name="Page120" localSheetId="0">#REF!</definedName>
    <definedName name="Page120" localSheetId="4">#REF!</definedName>
    <definedName name="Page120">#REF!</definedName>
    <definedName name="Page121">#REF!</definedName>
    <definedName name="Page122">#REF!</definedName>
    <definedName name="Page123">#REF!</definedName>
    <definedName name="Page160" localSheetId="0">#REF!</definedName>
    <definedName name="Page160" localSheetId="4">#REF!</definedName>
    <definedName name="Page160">#REF!</definedName>
    <definedName name="Page161" localSheetId="4">#REF!</definedName>
    <definedName name="Page161">#REF!</definedName>
    <definedName name="Page162" localSheetId="4">#REF!</definedName>
    <definedName name="Page162">#REF!</definedName>
    <definedName name="Page163">#REF!</definedName>
    <definedName name="Page164">#REF!</definedName>
    <definedName name="Page165">#REF!</definedName>
    <definedName name="Page166">#REF!</definedName>
    <definedName name="Page167">#REF!</definedName>
    <definedName name="Page168">#REF!</definedName>
    <definedName name="Page169">#REF!</definedName>
    <definedName name="Page170">#REF!</definedName>
    <definedName name="Page171">#REF!</definedName>
    <definedName name="Page172">#REF!</definedName>
    <definedName name="Page173">#REF!</definedName>
    <definedName name="Page174">#REF!</definedName>
    <definedName name="Page175">#REF!</definedName>
    <definedName name="Page176">#REF!</definedName>
    <definedName name="Page177">#REF!</definedName>
    <definedName name="Page178">#REF!</definedName>
    <definedName name="Page2" localSheetId="0">'[56]Summary Table - Earned'!#REF!</definedName>
    <definedName name="Page2" localSheetId="4">'[56]Summary Table - Earned'!#REF!</definedName>
    <definedName name="Page2">'[56]Summary Table - Earned'!#REF!</definedName>
    <definedName name="PAGE3" localSheetId="0">#REF!</definedName>
    <definedName name="PAGE3" localSheetId="4">#REF!</definedName>
    <definedName name="PAGE3">#REF!</definedName>
    <definedName name="Page30">#REF!</definedName>
    <definedName name="Page31">#REF!</definedName>
    <definedName name="Page4" localSheetId="0">#REF!</definedName>
    <definedName name="Page4" localSheetId="4">#REF!</definedName>
    <definedName name="Page4">#REF!</definedName>
    <definedName name="Page43">'[57]Demand Factors'!#REF!</definedName>
    <definedName name="Page44">'[57]Demand Factors'!#REF!</definedName>
    <definedName name="Page45">'[57]Demand Factors'!#REF!</definedName>
    <definedName name="Page46">'[57]Energy Factor'!#REF!</definedName>
    <definedName name="Page47">'[57]Energy Factor'!#REF!</definedName>
    <definedName name="Page48">'[57]Energy Factor'!#REF!</definedName>
    <definedName name="Page5" localSheetId="0">#REF!</definedName>
    <definedName name="Page5" localSheetId="4">#REF!</definedName>
    <definedName name="Page5">#REF!</definedName>
    <definedName name="Page6" localSheetId="4">#REF!</definedName>
    <definedName name="Page6">#REF!</definedName>
    <definedName name="Page62" localSheetId="0">[49]TransInvest!#REF!</definedName>
    <definedName name="Page62" localSheetId="4">[49]TransInvest!#REF!</definedName>
    <definedName name="Page62">[49]TransInvest!#REF!</definedName>
    <definedName name="page63" localSheetId="0">'[12]Energy Factor'!#REF!</definedName>
    <definedName name="page63" localSheetId="4">'[12]Energy Factor'!#REF!</definedName>
    <definedName name="page63">'[12]Energy Factor'!#REF!</definedName>
    <definedName name="page64" localSheetId="0">'[12]Energy Factor'!#REF!</definedName>
    <definedName name="page64" localSheetId="4">'[12]Energy Factor'!#REF!</definedName>
    <definedName name="page64">'[12]Energy Factor'!#REF!</definedName>
    <definedName name="page65" localSheetId="0">#REF!</definedName>
    <definedName name="page65" localSheetId="4">#REF!</definedName>
    <definedName name="page65">#REF!</definedName>
    <definedName name="page66" localSheetId="0">#REF!</definedName>
    <definedName name="page66" localSheetId="4">#REF!</definedName>
    <definedName name="page66">#REF!</definedName>
    <definedName name="page67" localSheetId="0">#REF!</definedName>
    <definedName name="page67" localSheetId="4">#REF!</definedName>
    <definedName name="page67">#REF!</definedName>
    <definedName name="page68" localSheetId="4">#REF!</definedName>
    <definedName name="page68">#REF!</definedName>
    <definedName name="page69" localSheetId="4">#REF!</definedName>
    <definedName name="page69">#REF!</definedName>
    <definedName name="Page7" localSheetId="4">#REF!</definedName>
    <definedName name="Page7">#REF!</definedName>
    <definedName name="page8" localSheetId="4">#REF!</definedName>
    <definedName name="page8">#REF!</definedName>
    <definedName name="PALL" localSheetId="4">#REF!</definedName>
    <definedName name="PALL">#REF!</definedName>
    <definedName name="paste.cell" localSheetId="4">#REF!</definedName>
    <definedName name="paste.cell">#REF!</definedName>
    <definedName name="PasteCAData" localSheetId="4">#REF!</definedName>
    <definedName name="PasteCAData">#REF!</definedName>
    <definedName name="PasteContractAdj" localSheetId="4">#REF!</definedName>
    <definedName name="PasteContractAdj">#REF!</definedName>
    <definedName name="PasteDeprAdj" localSheetId="4">#REF!</definedName>
    <definedName name="PasteDeprAdj">#REF!</definedName>
    <definedName name="PasteIDData" localSheetId="4">#REF!</definedName>
    <definedName name="PasteIDData">#REF!</definedName>
    <definedName name="PasteMisc1Adj" localSheetId="4">#REF!</definedName>
    <definedName name="PasteMisc1Adj">#REF!</definedName>
    <definedName name="PasteMisc2Adj" localSheetId="4">#REF!</definedName>
    <definedName name="PasteMisc2Adj">#REF!</definedName>
    <definedName name="PasteMTData" localSheetId="4">#REF!</definedName>
    <definedName name="PasteMTData">#REF!</definedName>
    <definedName name="PasteNPCAdj" localSheetId="4">#REF!</definedName>
    <definedName name="PasteNPCAdj">#REF!</definedName>
    <definedName name="PasteOMAdj" localSheetId="4">#REF!</definedName>
    <definedName name="PasteOMAdj">#REF!</definedName>
    <definedName name="PasteORData" localSheetId="4">#REF!</definedName>
    <definedName name="PasteORData">#REF!</definedName>
    <definedName name="PasteOtherAdj" localSheetId="4">#REF!</definedName>
    <definedName name="PasteOtherAdj">#REF!</definedName>
    <definedName name="PasteRBAdj" localSheetId="4">#REF!</definedName>
    <definedName name="PasteRBAdj">#REF!</definedName>
    <definedName name="PasteRevAdj" localSheetId="4">#REF!</definedName>
    <definedName name="PasteRevAdj">#REF!</definedName>
    <definedName name="PasteTaxAdj" localSheetId="4">#REF!</definedName>
    <definedName name="PasteTaxAdj">#REF!</definedName>
    <definedName name="PasteUTData" localSheetId="4">#REF!</definedName>
    <definedName name="PasteUTData">#REF!</definedName>
    <definedName name="PasteWAData" localSheetId="4">#REF!</definedName>
    <definedName name="PasteWAData">#REF!</definedName>
    <definedName name="PasteWYEData" localSheetId="4">#REF!</definedName>
    <definedName name="PasteWYEData">#REF!</definedName>
    <definedName name="PasteWYWData" localSheetId="4">#REF!</definedName>
    <definedName name="PasteWYWData">#REF!</definedName>
    <definedName name="PBLOCK" localSheetId="4">#REF!</definedName>
    <definedName name="PBLOCK">#REF!</definedName>
    <definedName name="PBLOCKWZ" localSheetId="4">#REF!</definedName>
    <definedName name="PBLOCKWZ">#REF!</definedName>
    <definedName name="PC_Year1">[18]Variables!$C$21</definedName>
    <definedName name="PC_Year2">[18]Variables!$D$21</definedName>
    <definedName name="PC_YR1">[24]Variables!$C$21</definedName>
    <definedName name="PC_YR2">[24]Variables!$D$21</definedName>
    <definedName name="PCOMP" localSheetId="0">#REF!</definedName>
    <definedName name="PCOMP" localSheetId="4">#REF!</definedName>
    <definedName name="PCOMP">#REF!</definedName>
    <definedName name="PCOMPOSITES" localSheetId="0">#REF!</definedName>
    <definedName name="PCOMPOSITES" localSheetId="4">#REF!</definedName>
    <definedName name="PCOMPOSITES">#REF!</definedName>
    <definedName name="PCOMPWZ" localSheetId="0">#REF!</definedName>
    <definedName name="PCOMPWZ" localSheetId="4">#REF!</definedName>
    <definedName name="PCOMPWZ">#REF!</definedName>
    <definedName name="Peak" localSheetId="4">#REF!</definedName>
    <definedName name="Peak">#REF!</definedName>
    <definedName name="peak.capacity" localSheetId="4">#REF!</definedName>
    <definedName name="peak.capacity">#REF!</definedName>
    <definedName name="PeakMethod">[11]Inputs!$T$5</definedName>
    <definedName name="Period" localSheetId="0">#REF!</definedName>
    <definedName name="Period" localSheetId="4">#REF!</definedName>
    <definedName name="Period">#REF!</definedName>
    <definedName name="Period2" localSheetId="4">[9]Inputs!$C$5</definedName>
    <definedName name="Period2">[9]Inputs!$C$5</definedName>
    <definedName name="pete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ivotData" localSheetId="0">#REF!</definedName>
    <definedName name="PivotData" localSheetId="4">#REF!</definedName>
    <definedName name="PivotData">#REF!</definedName>
    <definedName name="plant.factor" localSheetId="0">#REF!</definedName>
    <definedName name="plant.factor" localSheetId="4">#REF!</definedName>
    <definedName name="plant.factor">#REF!</definedName>
    <definedName name="PlotsToday" localSheetId="0">#REF!</definedName>
    <definedName name="PlotsToday" localSheetId="4">#REF!</definedName>
    <definedName name="PlotsToday">#REF!</definedName>
    <definedName name="PLUG" localSheetId="0">#REF!</definedName>
    <definedName name="PLUG" localSheetId="1">#REF!</definedName>
    <definedName name="PLUG" localSheetId="2">#REF!</definedName>
    <definedName name="PLUG" localSheetId="4">#REF!</definedName>
    <definedName name="PLUG">#REF!</definedName>
    <definedName name="PMAC" localSheetId="0">[48]Backup!#REF!</definedName>
    <definedName name="PMAC" localSheetId="4">[48]Backup!#REF!</definedName>
    <definedName name="PMAC">[48]Backup!#REF!</definedName>
    <definedName name="pref" localSheetId="0">[21]Utah!#REF!</definedName>
    <definedName name="pref">[21]Utah!#REF!</definedName>
    <definedName name="Pref_">[32]Inputs!$K$20</definedName>
    <definedName name="pref_cost" localSheetId="0">[21]Utah!#REF!</definedName>
    <definedName name="pref_cost" localSheetId="4">[21]Utah!#REF!</definedName>
    <definedName name="pref_cost">[21]Utah!#REF!</definedName>
    <definedName name="PrefCost" localSheetId="0">#REF!</definedName>
    <definedName name="PrefCost" localSheetId="4">#REF!</definedName>
    <definedName name="PrefCost">#REF!</definedName>
    <definedName name="PRESENT" localSheetId="0">#REF!</definedName>
    <definedName name="PRESENT" localSheetId="4">#REF!</definedName>
    <definedName name="PRESENT">#REF!</definedName>
    <definedName name="Pretax_ror" localSheetId="0">[21]Utah!#REF!</definedName>
    <definedName name="Pretax_ror" localSheetId="4">[21]Utah!#REF!</definedName>
    <definedName name="Pretax_ror">[21]Utah!#REF!</definedName>
    <definedName name="PRICCHNG" localSheetId="0">#REF!</definedName>
    <definedName name="PRICCHNG" localSheetId="4">#REF!</definedName>
    <definedName name="PRICCHNG">#REF!</definedName>
    <definedName name="PricingInfo" localSheetId="0" hidden="1">[58]Inputs!#REF!</definedName>
    <definedName name="PricingInfo" localSheetId="4" hidden="1">[58]Inputs!#REF!</definedName>
    <definedName name="PricingInfo" localSheetId="3" hidden="1">[58]Inputs!#REF!</definedName>
    <definedName name="PricingInfo" hidden="1">[58]Inputs!#REF!</definedName>
    <definedName name="_xlnm.Print_Area" localSheetId="0">'Exhibit RMP(JRS-1) page 1'!$A$1:$AC$49</definedName>
    <definedName name="_xlnm.Print_Area" localSheetId="1">'Exhibit RMP(JRS-1) page 2'!$A$1:$R$54</definedName>
    <definedName name="_xlnm.Print_Area" localSheetId="2">'Exhibit RMP(JRS-2)'!$A$1:$O$512</definedName>
    <definedName name="_xlnm.Print_Area" localSheetId="4">'REC2012'!$A$1:$K$30</definedName>
    <definedName name="_xlnm.Print_Area" localSheetId="3">'RMP_(JLS-1)'!$A$1:$K$20</definedName>
    <definedName name="_xlnm.Print_Area">#REF!</definedName>
    <definedName name="Print_Area_MI" localSheetId="0">#REF!</definedName>
    <definedName name="Print_Area_MI" localSheetId="4">#REF!</definedName>
    <definedName name="Print_Area_MI">#REF!</definedName>
    <definedName name="_xlnm.Print_Titles" localSheetId="0">#REF!</definedName>
    <definedName name="_xlnm.Print_Titles" localSheetId="2">'Exhibit RMP(JRS-2)'!$2:$10</definedName>
    <definedName name="_xlnm.Print_Titles" localSheetId="4">#REF!</definedName>
    <definedName name="_xlnm.Print_Titles">#REF!</definedName>
    <definedName name="Print_Titles_MI" localSheetId="2">'Exhibit RMP(JRS-2)'!$2:$10</definedName>
    <definedName name="PrintAdjVariable" localSheetId="0">#REF!</definedName>
    <definedName name="PrintAdjVariable" localSheetId="4">#REF!</definedName>
    <definedName name="PrintAdjVariable">#REF!</definedName>
    <definedName name="PrintContractChange" localSheetId="4">#REF!</definedName>
    <definedName name="PrintContractChange">#REF!</definedName>
    <definedName name="PrintDepr" localSheetId="4">#REF!</definedName>
    <definedName name="PrintDepr">#REF!</definedName>
    <definedName name="PrintDetail" localSheetId="4">#REF!</definedName>
    <definedName name="PrintDetail">#REF!</definedName>
    <definedName name="PrintMisc1" localSheetId="4">#REF!</definedName>
    <definedName name="PrintMisc1">#REF!</definedName>
    <definedName name="PrintMisc2" localSheetId="4">#REF!</definedName>
    <definedName name="PrintMisc2">#REF!</definedName>
    <definedName name="PrintNPC" localSheetId="4">#REF!</definedName>
    <definedName name="PrintNPC">#REF!</definedName>
    <definedName name="PrintOM" localSheetId="4">#REF!</definedName>
    <definedName name="PrintOM">#REF!</definedName>
    <definedName name="PrintOther" localSheetId="4">#REF!</definedName>
    <definedName name="PrintOther">#REF!</definedName>
    <definedName name="PrintRB" localSheetId="4">#REF!</definedName>
    <definedName name="PrintRB">#REF!</definedName>
    <definedName name="PrintRev" localSheetId="4">#REF!</definedName>
    <definedName name="PrintRev">#REF!</definedName>
    <definedName name="PrintStateReport" localSheetId="4">#REF!</definedName>
    <definedName name="PrintStateReport">#REF!</definedName>
    <definedName name="PrintSumContract" localSheetId="4">#REF!</definedName>
    <definedName name="PrintSumContract">#REF!</definedName>
    <definedName name="PrintSumDep" localSheetId="4">#REF!</definedName>
    <definedName name="PrintSumDep">#REF!</definedName>
    <definedName name="PrintSummaryVariable" localSheetId="4">#REF!</definedName>
    <definedName name="PrintSummaryVariable">#REF!</definedName>
    <definedName name="PrintSumMisc1" localSheetId="4">#REF!</definedName>
    <definedName name="PrintSumMisc1">#REF!</definedName>
    <definedName name="PrintSumMisc2" localSheetId="4">#REF!</definedName>
    <definedName name="PrintSumMisc2">#REF!</definedName>
    <definedName name="PrintSumNPC" localSheetId="4">#REF!</definedName>
    <definedName name="PrintSumNPC">#REF!</definedName>
    <definedName name="PrintSumOM" localSheetId="4">#REF!</definedName>
    <definedName name="PrintSumOM">#REF!</definedName>
    <definedName name="PrintSumOther" localSheetId="4">#REF!</definedName>
    <definedName name="PrintSumOther">#REF!</definedName>
    <definedName name="PrintSumRB" localSheetId="4">#REF!</definedName>
    <definedName name="PrintSumRB">#REF!</definedName>
    <definedName name="PrintSumRev" localSheetId="4">#REF!</definedName>
    <definedName name="PrintSumRev">#REF!</definedName>
    <definedName name="PrintSumTax" localSheetId="4">#REF!</definedName>
    <definedName name="PrintSumTax">#REF!</definedName>
    <definedName name="PrintTax" localSheetId="4">#REF!</definedName>
    <definedName name="PrintTax">#REF!</definedName>
    <definedName name="PROPOSED" localSheetId="4">#REF!</definedName>
    <definedName name="PROPOSED">#REF!</definedName>
    <definedName name="ProRate1" localSheetId="4">#REF!</definedName>
    <definedName name="ProRate1">#REF!</definedName>
    <definedName name="PSATable">[33]Hermiston!$A$41:$E$56</definedName>
    <definedName name="PTABLES" localSheetId="0">#REF!</definedName>
    <definedName name="PTABLES" localSheetId="4">#REF!</definedName>
    <definedName name="PTABLES">#REF!</definedName>
    <definedName name="PTDMOD" localSheetId="0">#REF!</definedName>
    <definedName name="PTDMOD" localSheetId="4">#REF!</definedName>
    <definedName name="PTDMOD">#REF!</definedName>
    <definedName name="PTDROLL" localSheetId="0">#REF!</definedName>
    <definedName name="PTDROLL" localSheetId="4">#REF!</definedName>
    <definedName name="PTDROLL">#REF!</definedName>
    <definedName name="PTMOD" localSheetId="4">#REF!</definedName>
    <definedName name="PTMOD">#REF!</definedName>
    <definedName name="PTROLL" localSheetId="4">#REF!</definedName>
    <definedName name="PTROLL">#REF!</definedName>
    <definedName name="purchase.bucks" localSheetId="4">#REF!</definedName>
    <definedName name="purchase.bucks">#REF!</definedName>
    <definedName name="purchase.bucks.name" localSheetId="4">#REF!</definedName>
    <definedName name="purchase.bucks.name">#REF!</definedName>
    <definedName name="purchase.energy" localSheetId="4">#REF!</definedName>
    <definedName name="purchase.energy">#REF!</definedName>
    <definedName name="purchase.energy.name" localSheetId="4">#REF!</definedName>
    <definedName name="purchase.energy.name">#REF!</definedName>
    <definedName name="purchase.mill" localSheetId="4">#REF!</definedName>
    <definedName name="purchase.mill">#REF!</definedName>
    <definedName name="purchase.mill.name" localSheetId="4">#REF!</definedName>
    <definedName name="purchase.mill.name">#REF!</definedName>
    <definedName name="Purchases">[50]lookup!$C$21:$D$81</definedName>
    <definedName name="PVAsk" localSheetId="0">#REF!</definedName>
    <definedName name="PVAsk" localSheetId="4">#REF!</definedName>
    <definedName name="PVAsk">#REF!</definedName>
    <definedName name="PVAskHist" localSheetId="0">#REF!</definedName>
    <definedName name="PVAskHist" localSheetId="4">#REF!</definedName>
    <definedName name="PVAskHist">#REF!</definedName>
    <definedName name="PVAskOff" localSheetId="0">#REF!</definedName>
    <definedName name="PVAskOff" localSheetId="4">#REF!</definedName>
    <definedName name="PVAskOff">#REF!</definedName>
    <definedName name="PVAskToday" localSheetId="4">#REF!</definedName>
    <definedName name="PVAskToday">#REF!</definedName>
    <definedName name="PVBid" localSheetId="4">#REF!</definedName>
    <definedName name="PVBid">#REF!</definedName>
    <definedName name="PVBidHist" localSheetId="4">#REF!</definedName>
    <definedName name="PVBidHist">#REF!</definedName>
    <definedName name="PVBidOff" localSheetId="4">#REF!</definedName>
    <definedName name="PVBidOff">#REF!</definedName>
    <definedName name="PVBidToday" localSheetId="4">#REF!</definedName>
    <definedName name="PVBidToday">#REF!</definedName>
    <definedName name="pvhlhask" localSheetId="4">#REF!</definedName>
    <definedName name="pvhlhask">#REF!</definedName>
    <definedName name="pvhlhbid" localSheetId="4">#REF!</definedName>
    <definedName name="pvhlhbid">#REF!</definedName>
    <definedName name="PWORKBACK" localSheetId="4">#REF!</definedName>
    <definedName name="PWORKBACK">#REF!</definedName>
    <definedName name="QF_Data" localSheetId="4">#REF!</definedName>
    <definedName name="QF_Data">#REF!</definedName>
    <definedName name="QF_Data_1" localSheetId="4">#REF!</definedName>
    <definedName name="QF_Data_1">#REF!</definedName>
    <definedName name="QFs">[50]lookup!$C$83:$D$106</definedName>
    <definedName name="Query1" localSheetId="0">#REF!</definedName>
    <definedName name="Query1" localSheetId="4">#REF!</definedName>
    <definedName name="Query1">#REF!</definedName>
    <definedName name="quoted" localSheetId="0">#REF!</definedName>
    <definedName name="quoted" localSheetId="4">#REF!</definedName>
    <definedName name="quoted">#REF!</definedName>
    <definedName name="RateBase" localSheetId="0">#REF!</definedName>
    <definedName name="RateBase" localSheetId="4">#REF!</definedName>
    <definedName name="RateBase">#REF!</definedName>
    <definedName name="RateBaseType" localSheetId="4">#REF!</definedName>
    <definedName name="RateBaseType">#REF!</definedName>
    <definedName name="RateCd" localSheetId="4">#REF!</definedName>
    <definedName name="RateCd">#REF!</definedName>
    <definedName name="Rates" localSheetId="4">#REF!</definedName>
    <definedName name="Rates">#REF!</definedName>
    <definedName name="RBAcctCheck" localSheetId="4">#REF!</definedName>
    <definedName name="RBAcctCheck">#REF!</definedName>
    <definedName name="RBAdjCheck" localSheetId="4">#REF!</definedName>
    <definedName name="RBAdjCheck">#REF!</definedName>
    <definedName name="RBAdjNumber" localSheetId="4">#REF!</definedName>
    <definedName name="RBAdjNumber">#REF!</definedName>
    <definedName name="RBAdjNumberPaste" localSheetId="4">#REF!</definedName>
    <definedName name="RBAdjNumberPaste">#REF!</definedName>
    <definedName name="RBAdjSortData" localSheetId="4">#REF!</definedName>
    <definedName name="RBAdjSortData">#REF!</definedName>
    <definedName name="RBAdjSortOrder" localSheetId="4">#REF!</definedName>
    <definedName name="RBAdjSortOrder">#REF!</definedName>
    <definedName name="RBFactorCheck" localSheetId="4">#REF!</definedName>
    <definedName name="RBFactorCheck">#REF!</definedName>
    <definedName name="RBNumberSort" localSheetId="4">#REF!</definedName>
    <definedName name="RBNumberSort">#REF!</definedName>
    <definedName name="RBTypeCheck" localSheetId="4">#REF!</definedName>
    <definedName name="RBTypeCheck">#REF!</definedName>
    <definedName name="RC_ADJ" localSheetId="4">#REF!</definedName>
    <definedName name="RC_ADJ">#REF!</definedName>
    <definedName name="Reg_ROR" localSheetId="0">[21]Utah!#REF!</definedName>
    <definedName name="Reg_ROR" localSheetId="4">[21]Utah!#REF!</definedName>
    <definedName name="Reg_ROR">[21]Utah!#REF!</definedName>
    <definedName name="Report" localSheetId="0">#REF!</definedName>
    <definedName name="Report" localSheetId="4">#REF!</definedName>
    <definedName name="Report">#REF!</definedName>
    <definedName name="ReportAdjData" localSheetId="0">#REF!</definedName>
    <definedName name="ReportAdjData" localSheetId="4">#REF!</definedName>
    <definedName name="ReportAdjData">#REF!</definedName>
    <definedName name="RESADJ" localSheetId="0">#REF!</definedName>
    <definedName name="RESADJ" localSheetId="4">#REF!</definedName>
    <definedName name="RESADJ">#REF!</definedName>
    <definedName name="RESIDENTIAL" localSheetId="4">#REF!</definedName>
    <definedName name="RESIDENTIAL">#REF!</definedName>
    <definedName name="ResourceSupplier">[20]Variables!$D$28</definedName>
    <definedName name="retail" localSheetId="0" hidden="1">{#N/A,#N/A,FALSE,"Loans";#N/A,#N/A,FALSE,"Program Costs";#N/A,#N/A,FALSE,"Measures";#N/A,#N/A,FALSE,"Net Lost Rev";#N/A,#N/A,FALSE,"Incentive"}</definedName>
    <definedName name="retail" localSheetId="4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0" hidden="1">{#N/A,#N/A,FALSE,"Loans";#N/A,#N/A,FALSE,"Program Costs";#N/A,#N/A,FALSE,"Measures";#N/A,#N/A,FALSE,"Net Lost Rev";#N/A,#N/A,FALSE,"Incentive"}</definedName>
    <definedName name="retail_CC" localSheetId="2" hidden="1">{#N/A,#N/A,FALSE,"Loans";#N/A,#N/A,FALSE,"Program Costs";#N/A,#N/A,FALSE,"Measures";#N/A,#N/A,FALSE,"Net Lost Rev";#N/A,#N/A,FALSE,"Incentive"}</definedName>
    <definedName name="retail_CC" localSheetId="4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0" hidden="1">{#N/A,#N/A,FALSE,"Loans";#N/A,#N/A,FALSE,"Program Costs";#N/A,#N/A,FALSE,"Measures";#N/A,#N/A,FALSE,"Net Lost Rev";#N/A,#N/A,FALSE,"Incentive"}</definedName>
    <definedName name="retail_CC1" localSheetId="2" hidden="1">{#N/A,#N/A,FALSE,"Loans";#N/A,#N/A,FALSE,"Program Costs";#N/A,#N/A,FALSE,"Measures";#N/A,#N/A,FALSE,"Net Lost Rev";#N/A,#N/A,FALSE,"Incentive"}</definedName>
    <definedName name="retail_CC1" localSheetId="4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urn_107" localSheetId="0">#REF!</definedName>
    <definedName name="Return_107" localSheetId="4">#REF!</definedName>
    <definedName name="Return_107">#REF!</definedName>
    <definedName name="Return_115" localSheetId="0">#REF!</definedName>
    <definedName name="Return_115" localSheetId="4">#REF!</definedName>
    <definedName name="Return_115">#REF!</definedName>
    <definedName name="REV_SCHD" localSheetId="0">#REF!</definedName>
    <definedName name="REV_SCHD" localSheetId="4">#REF!</definedName>
    <definedName name="REV_SCHD">#REF!</definedName>
    <definedName name="RevAcctCheck" localSheetId="4">#REF!</definedName>
    <definedName name="RevAcctCheck">#REF!</definedName>
    <definedName name="RevAdjCheck" localSheetId="4">#REF!</definedName>
    <definedName name="RevAdjCheck">#REF!</definedName>
    <definedName name="RevAdjNumber" localSheetId="4">#REF!</definedName>
    <definedName name="RevAdjNumber">#REF!</definedName>
    <definedName name="RevAdjNumberPaste" localSheetId="4">#REF!</definedName>
    <definedName name="RevAdjNumberPaste">#REF!</definedName>
    <definedName name="RevAdjSortData" localSheetId="4">#REF!</definedName>
    <definedName name="RevAdjSortData">#REF!</definedName>
    <definedName name="RevAdjSortOrder" localSheetId="4">#REF!</definedName>
    <definedName name="RevAdjSortOrder">#REF!</definedName>
    <definedName name="RevCl" localSheetId="4">#REF!</definedName>
    <definedName name="RevCl">#REF!</definedName>
    <definedName name="RevClass" localSheetId="4">#REF!</definedName>
    <definedName name="RevClass">#REF!</definedName>
    <definedName name="Revenue_by_month_take_2" localSheetId="4">#REF!</definedName>
    <definedName name="Revenue_by_month_take_2">#REF!</definedName>
    <definedName name="Revenue1">'[24]PPL_905_Pg1 (RR by Class)'!$C$37</definedName>
    <definedName name="revenue3" localSheetId="0">#REF!</definedName>
    <definedName name="revenue3" localSheetId="4">#REF!</definedName>
    <definedName name="revenue3">#REF!</definedName>
    <definedName name="RevenueCheck" localSheetId="0">#REF!</definedName>
    <definedName name="RevenueCheck" localSheetId="4">#REF!</definedName>
    <definedName name="RevenueCheck">#REF!</definedName>
    <definedName name="Revenues" localSheetId="0">#REF!</definedName>
    <definedName name="Revenues" localSheetId="4">#REF!</definedName>
    <definedName name="Revenues">#REF!</definedName>
    <definedName name="RevenueSum">"GRID Thermal Revenue!R2C1:R4C2"</definedName>
    <definedName name="RevFactorCheck" localSheetId="0">#REF!</definedName>
    <definedName name="RevFactorCheck" localSheetId="4">#REF!</definedName>
    <definedName name="RevFactorCheck">#REF!</definedName>
    <definedName name="REVN_High1">'[59]Master Data'!$AB$2</definedName>
    <definedName name="REVN_Low1">'[59]Master Data'!$AB$15</definedName>
    <definedName name="REVN_Low2">'[59]Master Data'!$AE$15</definedName>
    <definedName name="RevNumberSort" localSheetId="0">#REF!</definedName>
    <definedName name="RevNumberSort" localSheetId="4">#REF!</definedName>
    <definedName name="RevNumberSort">#REF!</definedName>
    <definedName name="RevReqSettle" localSheetId="0">#REF!</definedName>
    <definedName name="RevReqSettle" localSheetId="4">#REF!</definedName>
    <definedName name="RevReqSettle">#REF!</definedName>
    <definedName name="RevTypeCheck" localSheetId="0">#REF!</definedName>
    <definedName name="RevTypeCheck" localSheetId="4">#REF!</definedName>
    <definedName name="RevTypeCheck">#REF!</definedName>
    <definedName name="REVVSTRS" localSheetId="4">#REF!</definedName>
    <definedName name="REVVSTRS">#REF!</definedName>
    <definedName name="RFMData" localSheetId="4">#REF!</definedName>
    <definedName name="RFMData">#REF!</definedName>
    <definedName name="RISFORM" localSheetId="4">#REF!</definedName>
    <definedName name="RISFORM">#REF!</definedName>
    <definedName name="ROE" localSheetId="4">#REF!</definedName>
    <definedName name="ROE">#REF!</definedName>
    <definedName name="rrr" localSheetId="0" hidden="1">{"PRINT",#N/A,TRUE,"APPA";"PRINT",#N/A,TRUE,"APS";"PRINT",#N/A,TRUE,"BHPL";"PRINT",#N/A,TRUE,"BHPL2";"PRINT",#N/A,TRUE,"CDWR";"PRINT",#N/A,TRUE,"EWEB";"PRINT",#N/A,TRUE,"LADWP";"PRINT",#N/A,TRUE,"NEVBASE"}</definedName>
    <definedName name="rrr" localSheetId="4" hidden="1">{"PRINT",#N/A,TRUE,"APPA";"PRINT",#N/A,TRUE,"APS";"PRINT",#N/A,TRUE,"BHPL";"PRINT",#N/A,TRUE,"BHPL2";"PRINT",#N/A,TRUE,"CDWR";"PRINT",#N/A,TRUE,"EWEB";"PRINT",#N/A,TRUE,"LADWP";"PRINT",#N/A,TRUE,"NEVBASE"}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un.date" localSheetId="0">#REF!</definedName>
    <definedName name="run.date" localSheetId="4">#REF!</definedName>
    <definedName name="run.date">#REF!</definedName>
    <definedName name="Sales">[50]lookup!$C$3:$D$19</definedName>
    <definedName name="sales.bucks" localSheetId="0">#REF!</definedName>
    <definedName name="sales.bucks" localSheetId="4">#REF!</definedName>
    <definedName name="sales.bucks">#REF!</definedName>
    <definedName name="sales.bucks.name" localSheetId="0">#REF!</definedName>
    <definedName name="sales.bucks.name" localSheetId="4">#REF!</definedName>
    <definedName name="sales.bucks.name">#REF!</definedName>
    <definedName name="sales.energy" localSheetId="0">#REF!</definedName>
    <definedName name="sales.energy" localSheetId="4">#REF!</definedName>
    <definedName name="sales.energy">#REF!</definedName>
    <definedName name="sales.energy.name" localSheetId="4">#REF!</definedName>
    <definedName name="sales.energy.name">#REF!</definedName>
    <definedName name="sales.mill" localSheetId="4">#REF!</definedName>
    <definedName name="sales.mill">#REF!</definedName>
    <definedName name="sales.mill.name" localSheetId="4">#REF!</definedName>
    <definedName name="sales.mill.name">#REF!</definedName>
    <definedName name="SameStateCheck" localSheetId="4">#REF!</definedName>
    <definedName name="SameStateCheck">#REF!</definedName>
    <definedName name="SameStateCheckError" localSheetId="4">#REF!</definedName>
    <definedName name="SameStateCheckError">#REF!</definedName>
    <definedName name="SAPBEXrevision" hidden="1">1</definedName>
    <definedName name="SAPBEXsysID" hidden="1">"BWP"</definedName>
    <definedName name="SAPBEXwbID" hidden="1">"44KU92Q9LH2VK4DK86GZ93AXN"</definedName>
    <definedName name="Saturdays">'[40]on off peak hours'!$C$5:$Z$5</definedName>
    <definedName name="Sch25Split">[60]Inputs!$N$29</definedName>
    <definedName name="SCH33CUSTS" localSheetId="0">#REF!</definedName>
    <definedName name="SCH33CUSTS" localSheetId="4">#REF!</definedName>
    <definedName name="SCH33CUSTS">#REF!</definedName>
    <definedName name="SCH48ADJ" localSheetId="0">#REF!</definedName>
    <definedName name="SCH48ADJ" localSheetId="4">#REF!</definedName>
    <definedName name="SCH48ADJ">#REF!</definedName>
    <definedName name="SCH98NOR" localSheetId="0">#REF!</definedName>
    <definedName name="SCH98NOR" localSheetId="4">#REF!</definedName>
    <definedName name="SCH98NOR">#REF!</definedName>
    <definedName name="SCHED47" localSheetId="4">#REF!</definedName>
    <definedName name="SCHED47">#REF!</definedName>
    <definedName name="Schedule">[15]Inputs!$N$14</definedName>
    <definedName name="se" localSheetId="0">#REF!</definedName>
    <definedName name="se" localSheetId="4">#REF!</definedName>
    <definedName name="se">#REF!</definedName>
    <definedName name="sec.sales.bucks" localSheetId="0">#REF!</definedName>
    <definedName name="sec.sales.bucks" localSheetId="4">#REF!</definedName>
    <definedName name="sec.sales.bucks">#REF!</definedName>
    <definedName name="sec.sales.bucks.name" localSheetId="0">#REF!</definedName>
    <definedName name="sec.sales.bucks.name" localSheetId="4">#REF!</definedName>
    <definedName name="sec.sales.bucks.name">#REF!</definedName>
    <definedName name="sec.sales.energy" localSheetId="4">#REF!</definedName>
    <definedName name="sec.sales.energy">#REF!</definedName>
    <definedName name="sec.sales.energy.name" localSheetId="4">#REF!</definedName>
    <definedName name="sec.sales.energy.name">#REF!</definedName>
    <definedName name="sec.sales.mill" localSheetId="4">#REF!</definedName>
    <definedName name="sec.sales.mill">#REF!</definedName>
    <definedName name="sec.sales.mill.name" localSheetId="4">#REF!</definedName>
    <definedName name="sec.sales.mill.name">#REF!</definedName>
    <definedName name="SECOND" localSheetId="0">[1]Jan!#REF!</definedName>
    <definedName name="SECOND" localSheetId="4">[1]Jan!#REF!</definedName>
    <definedName name="SECOND">[1]Jan!#REF!</definedName>
    <definedName name="SEP" localSheetId="0">#REF!</definedName>
    <definedName name="SEP" localSheetId="4">#REF!</definedName>
    <definedName name="SEP">#REF!</definedName>
    <definedName name="SEPT" localSheetId="0">#REF!</definedName>
    <definedName name="SEPT" localSheetId="4">#REF!</definedName>
    <definedName name="SEPT">#REF!</definedName>
    <definedName name="SEPT95" localSheetId="0">#REF!</definedName>
    <definedName name="SEPT95" localSheetId="4">#REF!</definedName>
    <definedName name="SEPT95">#REF!</definedName>
    <definedName name="SEPT96" localSheetId="4">#REF!</definedName>
    <definedName name="SEPT96">#REF!</definedName>
    <definedName name="SEPT97" localSheetId="4">#REF!</definedName>
    <definedName name="SEPT97">#REF!</definedName>
    <definedName name="September_2001_305_Detail" localSheetId="4">#REF!</definedName>
    <definedName name="September_2001_305_Detail">#REF!</definedName>
    <definedName name="Service_Year1">[18]Variables!$C$18</definedName>
    <definedName name="Service_Year2">[18]Variables!$D$18</definedName>
    <definedName name="SERVICES_3" localSheetId="0">#REF!</definedName>
    <definedName name="SERVICES_3" localSheetId="4">#REF!</definedName>
    <definedName name="SERVICES_3">#REF!</definedName>
    <definedName name="SettingAlloc" localSheetId="0">#REF!</definedName>
    <definedName name="SettingAlloc" localSheetId="4">#REF!</definedName>
    <definedName name="SettingAlloc">#REF!</definedName>
    <definedName name="SettingRB" localSheetId="0">#REF!</definedName>
    <definedName name="SettingRB" localSheetId="4">#REF!</definedName>
    <definedName name="SettingRB">#REF!</definedName>
    <definedName name="sg" localSheetId="4">#REF!</definedName>
    <definedName name="sg">#REF!</definedName>
    <definedName name="shapefactortable">'[29]GAS CURVE Engine'!$AW$3:$CB$34</definedName>
    <definedName name="shit" localSheetId="0" hidden="1">{"PRINT",#N/A,TRUE,"APPA";"PRINT",#N/A,TRUE,"APS";"PRINT",#N/A,TRUE,"BHPL";"PRINT",#N/A,TRUE,"BHPL2";"PRINT",#N/A,TRUE,"CDWR";"PRINT",#N/A,TRUE,"EWEB";"PRINT",#N/A,TRUE,"LADWP";"PRINT",#N/A,TRUE,"NEVBASE"}</definedName>
    <definedName name="shit" localSheetId="4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T" localSheetId="0">#REF!</definedName>
    <definedName name="SIT" localSheetId="4">#REF!</definedName>
    <definedName name="SIT">#REF!</definedName>
    <definedName name="situs" localSheetId="0">#REF!</definedName>
    <definedName name="situs" localSheetId="4">#REF!</definedName>
    <definedName name="situs">#REF!</definedName>
    <definedName name="solver_adj" localSheetId="2" hidden="1">'Exhibit RMP(JRS-2)'!#REF!</definedName>
    <definedName name="solver_cvg" localSheetId="2" hidden="1">0.001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in" localSheetId="2" hidden="1">2</definedName>
    <definedName name="solver_neg" localSheetId="2" hidden="1">2</definedName>
    <definedName name="solver_num" localSheetId="2" hidden="1">0</definedName>
    <definedName name="solver_nwt" localSheetId="2" hidden="1">1</definedName>
    <definedName name="solver_opt" localSheetId="2" hidden="1">'Exhibit RMP(JRS-2)'!#REF!</definedName>
    <definedName name="solver_pre" localSheetId="2" hidden="1">0.000001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2</definedName>
    <definedName name="solver_val" localSheetId="2" hidden="1">0</definedName>
    <definedName name="SortContract" localSheetId="0">#REF!</definedName>
    <definedName name="SortContract" localSheetId="4">#REF!</definedName>
    <definedName name="SortContract">#REF!</definedName>
    <definedName name="SortDepr" localSheetId="4">#REF!</definedName>
    <definedName name="SortDepr">#REF!</definedName>
    <definedName name="SortMisc1" localSheetId="4">#REF!</definedName>
    <definedName name="SortMisc1">#REF!</definedName>
    <definedName name="SortMisc2" localSheetId="4">#REF!</definedName>
    <definedName name="SortMisc2">#REF!</definedName>
    <definedName name="SortNPC" localSheetId="4">#REF!</definedName>
    <definedName name="SortNPC">#REF!</definedName>
    <definedName name="SortOM" localSheetId="4">#REF!</definedName>
    <definedName name="SortOM">#REF!</definedName>
    <definedName name="SortOther" localSheetId="4">#REF!</definedName>
    <definedName name="SortOther">#REF!</definedName>
    <definedName name="SortRB" localSheetId="4">#REF!</definedName>
    <definedName name="SortRB">#REF!</definedName>
    <definedName name="SortRev" localSheetId="4">#REF!</definedName>
    <definedName name="SortRev">#REF!</definedName>
    <definedName name="SortTax" localSheetId="4">#REF!</definedName>
    <definedName name="SortTax">#REF!</definedName>
    <definedName name="SP_LABOR___BENEFITS_P76640_ACCRUAL_JAN00" localSheetId="4">#REF!</definedName>
    <definedName name="SP_LABOR___BENEFITS_P76640_ACCRUAL_JAN00">#REF!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ippw" localSheetId="0" hidden="1">{#N/A,#N/A,FALSE,"Actual";#N/A,#N/A,FALSE,"Normalized";#N/A,#N/A,FALSE,"Electric Actual";#N/A,#N/A,FALSE,"Electric Normalized"}</definedName>
    <definedName name="spippw" localSheetId="4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RV_YR1">[24]Variables!$C$18</definedName>
    <definedName name="SRV_YR2">[24]Variables!$D$18</definedName>
    <definedName name="ss" hidden="1">{"PRINT",#N/A,TRUE,"APPA";"PRINT",#N/A,TRUE,"APS";"PRINT",#N/A,TRUE,"BHPL";"PRINT",#N/A,TRUE,"BHPL2";"PRINT",#N/A,TRUE,"CDWR";"PRINT",#N/A,TRUE,"EWEB";"PRINT",#N/A,TRUE,"LADWP";"PRINT",#N/A,TRUE,"NEVBASE"}</definedName>
    <definedName name="ST_Bottom1" localSheetId="0">[47]Variance!#REF!</definedName>
    <definedName name="ST_Bottom1" localSheetId="4">[47]Variance!#REF!</definedName>
    <definedName name="ST_Bottom1">[47]Variance!#REF!</definedName>
    <definedName name="ST_Top1" localSheetId="0">[26]Variance!#REF!</definedName>
    <definedName name="ST_Top1">[26]Variance!#REF!</definedName>
    <definedName name="ST_Top2" localSheetId="0">[26]Variance!#REF!</definedName>
    <definedName name="ST_Top2">[26]Variance!#REF!</definedName>
    <definedName name="ST_Top3" localSheetId="0">#REF!</definedName>
    <definedName name="ST_Top3" localSheetId="4">#REF!</definedName>
    <definedName name="ST_Top3">#REF!</definedName>
    <definedName name="standard1" localSheetId="0" hidden="1">{"YTD-Total",#N/A,FALSE,"Provision"}</definedName>
    <definedName name="standard1" localSheetId="4" hidden="1">{"YTD-Total",#N/A,FALSE,"Provision"}</definedName>
    <definedName name="standard1" hidden="1">{"YTD-Total",#N/A,FALSE,"Provision"}</definedName>
    <definedName name="START" localSheetId="4">[1]Jan!#REF!</definedName>
    <definedName name="START">[1]Jan!#REF!</definedName>
    <definedName name="Start_Month" localSheetId="0">#REF!</definedName>
    <definedName name="Start_Month" localSheetId="4">#REF!</definedName>
    <definedName name="Start_Month">#REF!</definedName>
    <definedName name="startmonth">'[29]GAS CURVE Engine'!$N$2</definedName>
    <definedName name="startmonth1">'[29]OTC Gas Quotes'!$L$6</definedName>
    <definedName name="startmonth10">'[29]OTC Gas Quotes'!$L$15</definedName>
    <definedName name="startmonth2">'[29]OTC Gas Quotes'!$L$7</definedName>
    <definedName name="startmonth3">'[29]OTC Gas Quotes'!$L$8</definedName>
    <definedName name="startmonth4">'[29]OTC Gas Quotes'!$L$9</definedName>
    <definedName name="startmonth5">'[29]OTC Gas Quotes'!$L$10</definedName>
    <definedName name="startmonth6">'[29]OTC Gas Quotes'!$L$11</definedName>
    <definedName name="startmonth7">'[29]OTC Gas Quotes'!$L$12</definedName>
    <definedName name="startmonth8">'[29]OTC Gas Quotes'!$L$13</definedName>
    <definedName name="startmonth9">'[29]OTC Gas Quotes'!$L$14</definedName>
    <definedName name="StartMWh" localSheetId="0">#REF!</definedName>
    <definedName name="StartMWh" localSheetId="4">#REF!</definedName>
    <definedName name="StartMWh">#REF!</definedName>
    <definedName name="StartTheMill" localSheetId="0">#REF!</definedName>
    <definedName name="StartTheMill" localSheetId="4">#REF!</definedName>
    <definedName name="StartTheMill">#REF!</definedName>
    <definedName name="StartTheRack" localSheetId="0">#REF!</definedName>
    <definedName name="StartTheRack" localSheetId="4">#REF!</definedName>
    <definedName name="StartTheRack">#REF!</definedName>
    <definedName name="State">[18]Variables!$C$10</definedName>
    <definedName name="StateTax" localSheetId="0">[21]Utah!#REF!</definedName>
    <definedName name="StateTax" localSheetId="4">[21]Utah!#REF!</definedName>
    <definedName name="StateTax">[21]Utah!#REF!</definedName>
    <definedName name="Storage">[50]lookup!$C$118:$D$136</definedName>
    <definedName name="Streetlight_Year1">[18]Variables!$C$24</definedName>
    <definedName name="Streetlight_Year2">[18]Variables!$D$24</definedName>
    <definedName name="SUM_TAB1" localSheetId="0">#REF!</definedName>
    <definedName name="SUM_TAB1" localSheetId="4">#REF!</definedName>
    <definedName name="SUM_TAB1">#REF!</definedName>
    <definedName name="SUM_TAB2" localSheetId="0">#REF!</definedName>
    <definedName name="SUM_TAB2" localSheetId="4">#REF!</definedName>
    <definedName name="SUM_TAB2">#REF!</definedName>
    <definedName name="SUM_TAB3" localSheetId="0">#REF!</definedName>
    <definedName name="SUM_TAB3" localSheetId="4">#REF!</definedName>
    <definedName name="SUM_TAB3">#REF!</definedName>
    <definedName name="SumAdjContract" localSheetId="0">[21]Utah!#REF!</definedName>
    <definedName name="SumAdjContract" localSheetId="4">[21]Utah!#REF!</definedName>
    <definedName name="SumAdjContract">[21]Utah!#REF!</definedName>
    <definedName name="SumAdjDepr" localSheetId="0">[21]Utah!#REF!</definedName>
    <definedName name="SumAdjDepr" localSheetId="4">[21]Utah!#REF!</definedName>
    <definedName name="SumAdjDepr">[21]Utah!#REF!</definedName>
    <definedName name="SumAdjMisc1" localSheetId="0">[21]Utah!#REF!</definedName>
    <definedName name="SumAdjMisc1" localSheetId="4">[21]Utah!#REF!</definedName>
    <definedName name="SumAdjMisc1">[21]Utah!#REF!</definedName>
    <definedName name="SumAdjMisc2" localSheetId="0">[21]Utah!#REF!</definedName>
    <definedName name="SumAdjMisc2" localSheetId="4">[21]Utah!#REF!</definedName>
    <definedName name="SumAdjMisc2">[21]Utah!#REF!</definedName>
    <definedName name="SumAdjNPC">[21]Utah!#REF!</definedName>
    <definedName name="SumAdjOM">[21]Utah!#REF!</definedName>
    <definedName name="SumAdjOther">[21]Utah!#REF!</definedName>
    <definedName name="SumAdjRB">[21]Utah!#REF!</definedName>
    <definedName name="SumAdjRev">[21]Utah!#REF!</definedName>
    <definedName name="SumAdjTax">[21]Utah!#REF!</definedName>
    <definedName name="SUMMARY" localSheetId="0">#REF!</definedName>
    <definedName name="SUMMARY" localSheetId="4">#REF!</definedName>
    <definedName name="SUMMARY">#REF!</definedName>
    <definedName name="SUMMARY23" localSheetId="0">[21]Utah!#REF!</definedName>
    <definedName name="SUMMARY23">[21]Utah!#REF!</definedName>
    <definedName name="SUMMARY3" localSheetId="0">[21]Utah!#REF!</definedName>
    <definedName name="SUMMARY3">[21]Utah!#REF!</definedName>
    <definedName name="SumSortAdjContract" localSheetId="0">#REF!</definedName>
    <definedName name="SumSortAdjContract" localSheetId="4">#REF!</definedName>
    <definedName name="SumSortAdjContract">#REF!</definedName>
    <definedName name="SumSortAdjDepr" localSheetId="0">#REF!</definedName>
    <definedName name="SumSortAdjDepr" localSheetId="4">#REF!</definedName>
    <definedName name="SumSortAdjDepr">#REF!</definedName>
    <definedName name="SumSortAdjMisc1" localSheetId="0">#REF!</definedName>
    <definedName name="SumSortAdjMisc1" localSheetId="4">#REF!</definedName>
    <definedName name="SumSortAdjMisc1">#REF!</definedName>
    <definedName name="SumSortAdjMisc2" localSheetId="4">#REF!</definedName>
    <definedName name="SumSortAdjMisc2">#REF!</definedName>
    <definedName name="SumSortAdjNPC" localSheetId="4">#REF!</definedName>
    <definedName name="SumSortAdjNPC">#REF!</definedName>
    <definedName name="SumSortAdjOM" localSheetId="4">#REF!</definedName>
    <definedName name="SumSortAdjOM">#REF!</definedName>
    <definedName name="SumSortAdjOther" localSheetId="4">#REF!</definedName>
    <definedName name="SumSortAdjOther">#REF!</definedName>
    <definedName name="SumSortAdjRB" localSheetId="4">#REF!</definedName>
    <definedName name="SumSortAdjRB">#REF!</definedName>
    <definedName name="SumSortAdjRev" localSheetId="4">#REF!</definedName>
    <definedName name="SumSortAdjRev">#REF!</definedName>
    <definedName name="SumSortAdjTax" localSheetId="4">#REF!</definedName>
    <definedName name="SumSortAdjTax">#REF!</definedName>
    <definedName name="SumSortVariable" localSheetId="4">#REF!</definedName>
    <definedName name="SumSortVariable">#REF!</definedName>
    <definedName name="SumTitle" localSheetId="4">#REF!</definedName>
    <definedName name="SumTitle">#REF!</definedName>
    <definedName name="Sundays">'[40]on off peak hours'!$C$6:$Z$6</definedName>
    <definedName name="T1_Print" localSheetId="0">#REF!</definedName>
    <definedName name="T1_Print" localSheetId="4">#REF!</definedName>
    <definedName name="T1_Print">#REF!</definedName>
    <definedName name="T1MAAVGRBCA" localSheetId="0">#REF!</definedName>
    <definedName name="T1MAAVGRBCA" localSheetId="4">#REF!</definedName>
    <definedName name="T1MAAVGRBCA">#REF!</definedName>
    <definedName name="T1MAAVGRBWA" localSheetId="0">#REF!</definedName>
    <definedName name="T1MAAVGRBWA" localSheetId="4">#REF!</definedName>
    <definedName name="T1MAAVGRBWA">#REF!</definedName>
    <definedName name="T1MAYERBCA" localSheetId="4">#REF!</definedName>
    <definedName name="T1MAYERBCA">#REF!</definedName>
    <definedName name="T1MAYERBOR" localSheetId="4">#REF!</definedName>
    <definedName name="T1MAYERBOR">#REF!</definedName>
    <definedName name="T1MAYERBWA" localSheetId="4">#REF!</definedName>
    <definedName name="T1MAYERBWA">#REF!</definedName>
    <definedName name="T1RIAVGRBCA" localSheetId="4">#REF!</definedName>
    <definedName name="T1RIAVGRBCA">#REF!</definedName>
    <definedName name="T1RIAVGRBOR" localSheetId="4">#REF!</definedName>
    <definedName name="T1RIAVGRBOR">#REF!</definedName>
    <definedName name="T1RIAVGRBWA" localSheetId="4">#REF!</definedName>
    <definedName name="T1RIAVGRBWA">#REF!</definedName>
    <definedName name="T1RIYERBCA" localSheetId="4">#REF!</definedName>
    <definedName name="T1RIYERBCA">#REF!</definedName>
    <definedName name="T1RIYERBOR" localSheetId="4">#REF!</definedName>
    <definedName name="T1RIYERBOR">#REF!</definedName>
    <definedName name="T1RIYERBWA" localSheetId="4">#REF!</definedName>
    <definedName name="T1RIYERBWA">#REF!</definedName>
    <definedName name="T2MAAVGRBCA" localSheetId="4">#REF!</definedName>
    <definedName name="T2MAAVGRBCA">#REF!</definedName>
    <definedName name="T2MAAVGRBOR" localSheetId="4">#REF!</definedName>
    <definedName name="T2MAAVGRBOR">#REF!</definedName>
    <definedName name="T2MAAVGRBWA" localSheetId="4">#REF!</definedName>
    <definedName name="T2MAAVGRBWA">#REF!</definedName>
    <definedName name="T2MAYERBCA" localSheetId="4">#REF!</definedName>
    <definedName name="T2MAYERBCA">#REF!</definedName>
    <definedName name="T2MAYERBOR" localSheetId="4">#REF!</definedName>
    <definedName name="T2MAYERBOR">#REF!</definedName>
    <definedName name="T2MAYERBWA" localSheetId="4">#REF!</definedName>
    <definedName name="T2MAYERBWA">#REF!</definedName>
    <definedName name="T2RateBase" localSheetId="0">[21]Utah!#REF!</definedName>
    <definedName name="T2RateBase" localSheetId="4">[21]Utah!#REF!</definedName>
    <definedName name="T2RateBase">[21]Utah!#REF!</definedName>
    <definedName name="T2RIAVGRBCA" localSheetId="0">#REF!</definedName>
    <definedName name="T2RIAVGRBCA" localSheetId="4">#REF!</definedName>
    <definedName name="T2RIAVGRBCA">#REF!</definedName>
    <definedName name="T2RIAVGRBOR" localSheetId="0">#REF!</definedName>
    <definedName name="T2RIAVGRBOR" localSheetId="4">#REF!</definedName>
    <definedName name="T2RIAVGRBOR">#REF!</definedName>
    <definedName name="T2RIAVGRBWA" localSheetId="0">#REF!</definedName>
    <definedName name="T2RIAVGRBWA" localSheetId="4">#REF!</definedName>
    <definedName name="T2RIAVGRBWA">#REF!</definedName>
    <definedName name="T2RIYERBCA" localSheetId="4">#REF!</definedName>
    <definedName name="T2RIYERBCA">#REF!</definedName>
    <definedName name="T2RIYERBOR" localSheetId="4">#REF!</definedName>
    <definedName name="T2RIYERBOR">#REF!</definedName>
    <definedName name="T2RIYERBWA" localSheetId="4">#REF!</definedName>
    <definedName name="T2RIYERBWA">#REF!</definedName>
    <definedName name="T3MAAVGRBCA" localSheetId="4">#REF!</definedName>
    <definedName name="T3MAAVGRBCA">#REF!</definedName>
    <definedName name="T3MAAVGRBOR" localSheetId="4">#REF!</definedName>
    <definedName name="T3MAAVGRBOR">#REF!</definedName>
    <definedName name="T3MAAVGRBWA" localSheetId="4">#REF!</definedName>
    <definedName name="T3MAAVGRBWA">#REF!</definedName>
    <definedName name="T3MAYERBCA" localSheetId="4">#REF!</definedName>
    <definedName name="T3MAYERBCA">#REF!</definedName>
    <definedName name="T3MAYERBOR" localSheetId="4">#REF!</definedName>
    <definedName name="T3MAYERBOR">#REF!</definedName>
    <definedName name="T3MAYERBWA" localSheetId="4">#REF!</definedName>
    <definedName name="T3MAYERBWA">#REF!</definedName>
    <definedName name="T3RateBase" localSheetId="0">[21]Utah!#REF!</definedName>
    <definedName name="T3RateBase" localSheetId="4">[21]Utah!#REF!</definedName>
    <definedName name="T3RateBase">[21]Utah!#REF!</definedName>
    <definedName name="T3RIAVGRBCA" localSheetId="0">#REF!</definedName>
    <definedName name="T3RIAVGRBCA" localSheetId="4">#REF!</definedName>
    <definedName name="T3RIAVGRBCA">#REF!</definedName>
    <definedName name="T3RIAVGRBOR" localSheetId="0">#REF!</definedName>
    <definedName name="T3RIAVGRBOR" localSheetId="4">#REF!</definedName>
    <definedName name="T3RIAVGRBOR">#REF!</definedName>
    <definedName name="T3RIAVGRBWA" localSheetId="0">#REF!</definedName>
    <definedName name="T3RIAVGRBWA" localSheetId="4">#REF!</definedName>
    <definedName name="T3RIAVGRBWA">#REF!</definedName>
    <definedName name="T3RIYERBCA" localSheetId="4">#REF!</definedName>
    <definedName name="T3RIYERBCA">#REF!</definedName>
    <definedName name="T3RIYERBOR" localSheetId="4">#REF!</definedName>
    <definedName name="T3RIYERBOR">#REF!</definedName>
    <definedName name="T3RIYERBWA" localSheetId="4">#REF!</definedName>
    <definedName name="T3RIYERBWA">#REF!</definedName>
    <definedName name="TABLE_1" localSheetId="4">#REF!</definedName>
    <definedName name="TABLE_1">#REF!</definedName>
    <definedName name="TABLE_2" localSheetId="4">#REF!</definedName>
    <definedName name="TABLE_2">#REF!</definedName>
    <definedName name="TABLE_3" localSheetId="4">#REF!</definedName>
    <definedName name="TABLE_3">#REF!</definedName>
    <definedName name="TABLE_4" localSheetId="4">#REF!</definedName>
    <definedName name="TABLE_4">#REF!</definedName>
    <definedName name="TABLE_4_A" localSheetId="4">#REF!</definedName>
    <definedName name="TABLE_4_A">#REF!</definedName>
    <definedName name="TABLE_5" localSheetId="4">#REF!</definedName>
    <definedName name="TABLE_5">#REF!</definedName>
    <definedName name="TABLE_6" localSheetId="4">#REF!</definedName>
    <definedName name="TABLE_6">#REF!</definedName>
    <definedName name="TABLE_7" localSheetId="4">#REF!</definedName>
    <definedName name="TABLE_7">#REF!</definedName>
    <definedName name="TABLE1" localSheetId="4">#REF!</definedName>
    <definedName name="TABLE1">#REF!</definedName>
    <definedName name="TABLE2" localSheetId="4">#REF!</definedName>
    <definedName name="TABLE2">#REF!</definedName>
    <definedName name="table3">'[61]Allocation FY2004'!#REF!</definedName>
    <definedName name="table4">'[61]Allocation FY2004'!#REF!</definedName>
    <definedName name="TABLEA" localSheetId="0">#REF!</definedName>
    <definedName name="TABLEA" localSheetId="4">#REF!</definedName>
    <definedName name="TABLEA">#REF!</definedName>
    <definedName name="TABLEB" localSheetId="0">#REF!</definedName>
    <definedName name="TABLEB" localSheetId="4">#REF!</definedName>
    <definedName name="TABLEB">#REF!</definedName>
    <definedName name="TABLEC" localSheetId="0">#REF!</definedName>
    <definedName name="TABLEC" localSheetId="4">#REF!</definedName>
    <definedName name="TABLEC">#REF!</definedName>
    <definedName name="TABLEONE" localSheetId="4">#REF!</definedName>
    <definedName name="TABLEONE">#REF!</definedName>
    <definedName name="tablex" localSheetId="0">[62]Sheet1!#REF!</definedName>
    <definedName name="tablex" localSheetId="4">[62]Sheet1!#REF!</definedName>
    <definedName name="tablex">[62]Sheet1!#REF!</definedName>
    <definedName name="tabley" localSheetId="0">#REF!</definedName>
    <definedName name="tabley">#REF!</definedName>
    <definedName name="TargetInc">[10]Inputs!$K$19</definedName>
    <definedName name="TargetROR" localSheetId="1">[63]Inputs!$L$6</definedName>
    <definedName name="Targetror">[17]Variables!$I$38</definedName>
    <definedName name="TargetROR1">[64]Inputs!$G$30</definedName>
    <definedName name="TAX_RATE" localSheetId="0">#REF!</definedName>
    <definedName name="TAX_RATE" localSheetId="4">#REF!</definedName>
    <definedName name="TAX_RATE">#REF!</definedName>
    <definedName name="TaxAcctCheck" localSheetId="0">#REF!</definedName>
    <definedName name="TaxAcctCheck" localSheetId="4">#REF!</definedName>
    <definedName name="TaxAcctCheck">#REF!</definedName>
    <definedName name="TaxAdjCheck" localSheetId="0">#REF!</definedName>
    <definedName name="TaxAdjCheck" localSheetId="4">#REF!</definedName>
    <definedName name="TaxAdjCheck">#REF!</definedName>
    <definedName name="TaxAdjNumber" localSheetId="4">#REF!</definedName>
    <definedName name="TaxAdjNumber">#REF!</definedName>
    <definedName name="TaxAdjNumberPaste" localSheetId="4">#REF!</definedName>
    <definedName name="TaxAdjNumberPaste">#REF!</definedName>
    <definedName name="TaxAdjSortData" localSheetId="4">#REF!</definedName>
    <definedName name="TaxAdjSortData">#REF!</definedName>
    <definedName name="TaxAdjSortOrder" localSheetId="4">#REF!</definedName>
    <definedName name="TaxAdjSortOrder">#REF!</definedName>
    <definedName name="TaxFactorCheck" localSheetId="4">#REF!</definedName>
    <definedName name="TaxFactorCheck">#REF!</definedName>
    <definedName name="TaxNumberSort" localSheetId="4">#REF!</definedName>
    <definedName name="TaxNumberSort">#REF!</definedName>
    <definedName name="TaxRate" localSheetId="0">[21]Utah!#REF!</definedName>
    <definedName name="TaxRate" localSheetId="4">[21]Utah!#REF!</definedName>
    <definedName name="TaxRate">[21]Utah!#REF!</definedName>
    <definedName name="TaxTypeCheck" localSheetId="0">#REF!</definedName>
    <definedName name="TaxTypeCheck" localSheetId="4">#REF!</definedName>
    <definedName name="TaxTypeCheck">#REF!</definedName>
    <definedName name="TDMOD" localSheetId="0">#REF!</definedName>
    <definedName name="TDMOD" localSheetId="4">#REF!</definedName>
    <definedName name="TDMOD">#REF!</definedName>
    <definedName name="TDROLL" localSheetId="0">#REF!</definedName>
    <definedName name="TDROLL" localSheetId="4">#REF!</definedName>
    <definedName name="TDROLL">#REF!</definedName>
    <definedName name="TEMPADJ" localSheetId="4">#REF!</definedName>
    <definedName name="TEMPADJ">#REF!</definedName>
    <definedName name="Test" localSheetId="4">#REF!</definedName>
    <definedName name="Test">#REF!</definedName>
    <definedName name="Test_COS">'[8]Hot Sheet'!$F$120</definedName>
    <definedName name="TEST0" localSheetId="0">#REF!</definedName>
    <definedName name="TEST0" localSheetId="4">#REF!</definedName>
    <definedName name="TEST0">#REF!</definedName>
    <definedName name="Test1" localSheetId="0">#REF!</definedName>
    <definedName name="Test1" localSheetId="4">#REF!</definedName>
    <definedName name="Test1">#REF!</definedName>
    <definedName name="Test2" localSheetId="0">#REF!</definedName>
    <definedName name="Test2" localSheetId="4">#REF!</definedName>
    <definedName name="Test2">#REF!</definedName>
    <definedName name="Test3" localSheetId="4">#REF!</definedName>
    <definedName name="Test3">#REF!</definedName>
    <definedName name="Test4" localSheetId="4">#REF!</definedName>
    <definedName name="Test4">#REF!</definedName>
    <definedName name="Test5" localSheetId="4">#REF!</definedName>
    <definedName name="Test5">#REF!</definedName>
    <definedName name="TESTHKEY" localSheetId="4">#REF!</definedName>
    <definedName name="TESTHKEY">#REF!</definedName>
    <definedName name="TESTKEYS" localSheetId="4">#REF!</definedName>
    <definedName name="TESTKEYS">#REF!</definedName>
    <definedName name="TestPeriod">[8]Inputs!$C$6</definedName>
    <definedName name="TESTVKEY" localSheetId="0">#REF!</definedName>
    <definedName name="TESTVKEY" localSheetId="4">#REF!</definedName>
    <definedName name="TESTVKEY">#REF!</definedName>
    <definedName name="TESTYEAR">[24]Variables!$C$11</definedName>
    <definedName name="ThreeFactorElectric" localSheetId="0">#REF!</definedName>
    <definedName name="ThreeFactorElectric" localSheetId="4">#REF!</definedName>
    <definedName name="ThreeFactorElectric">#REF!</definedName>
    <definedName name="TIMAAVGRBOR" localSheetId="0">#REF!</definedName>
    <definedName name="TIMAAVGRBOR" localSheetId="4">#REF!</definedName>
    <definedName name="TIMAAVGRBOR">#REF!</definedName>
    <definedName name="title" localSheetId="0">#REF!</definedName>
    <definedName name="title" localSheetId="4">#REF!</definedName>
    <definedName name="title">#REF!</definedName>
    <definedName name="total.fuel.bucks" localSheetId="4">#REF!</definedName>
    <definedName name="total.fuel.bucks">#REF!</definedName>
    <definedName name="total.fuel.energy" localSheetId="4">#REF!</definedName>
    <definedName name="total.fuel.energy">#REF!</definedName>
    <definedName name="total.hydro.energy" localSheetId="4">#REF!</definedName>
    <definedName name="total.hydro.energy">#REF!</definedName>
    <definedName name="total.purchase.bucks" localSheetId="4">#REF!</definedName>
    <definedName name="total.purchase.bucks">#REF!</definedName>
    <definedName name="total.purchase.energy" localSheetId="4">#REF!</definedName>
    <definedName name="total.purchase.energy">#REF!</definedName>
    <definedName name="total.requirements" localSheetId="4">#REF!</definedName>
    <definedName name="total.requirements">#REF!</definedName>
    <definedName name="total.resources" localSheetId="4">#REF!</definedName>
    <definedName name="total.resources">#REF!</definedName>
    <definedName name="total.sales.bucks" localSheetId="4">#REF!</definedName>
    <definedName name="total.sales.bucks">#REF!</definedName>
    <definedName name="total.sales.energy" localSheetId="4">#REF!</definedName>
    <definedName name="total.sales.energy">#REF!</definedName>
    <definedName name="total.wheeling.bucks" localSheetId="4">#REF!</definedName>
    <definedName name="total.wheeling.bucks">#REF!</definedName>
    <definedName name="TotalRateBase">'[12]G+T+D+R+M'!$H$58</definedName>
    <definedName name="TotTaxRate">[12]Inputs!$H$17</definedName>
    <definedName name="Trans_Year1">[18]Variables!$C$22</definedName>
    <definedName name="Trans_Year2">[18]Variables!$D$22</definedName>
    <definedName name="TRANS_YR1">[24]Variables!$C$22</definedName>
    <definedName name="TRANS_YR2">[24]Variables!$D$22</definedName>
    <definedName name="TRANSM_2">[65]Transm2!$A$1:$M$461:'[65]10 Yr FC'!$M$47</definedName>
    <definedName name="Type1Adj" localSheetId="0">[21]Utah!#REF!</definedName>
    <definedName name="Type1Adj" localSheetId="4">[21]Utah!#REF!</definedName>
    <definedName name="Type1Adj">[21]Utah!#REF!</definedName>
    <definedName name="Type1AdjTax">[21]Utah!#REF!</definedName>
    <definedName name="Type2Adj">[21]Utah!#REF!</definedName>
    <definedName name="Type2AdjTax">[21]Utah!#REF!</definedName>
    <definedName name="Type3Adj">[21]Utah!#REF!</definedName>
    <definedName name="Type3AdjTax">[21]Utah!#REF!</definedName>
    <definedName name="UAACT115S">'[15]Functional Study'!#REF!</definedName>
    <definedName name="UAACT550SGW">[12]FuncStudy!$Y$405</definedName>
    <definedName name="UAACT554SGW">[12]FuncStudy!$Y$427</definedName>
    <definedName name="UAcct103">'[8]Func Study'!$AB$1645</definedName>
    <definedName name="UAcct105Dnpg" localSheetId="4">'[9]Functional Study'!$AG$1964</definedName>
    <definedName name="UAcct105Dnpg">'[9]Functional Study'!$AG$1964</definedName>
    <definedName name="UAcct105S">'[8]Func Study'!$AB$2033</definedName>
    <definedName name="UAcct105SEU">'[8]Func Study'!$AB$2037</definedName>
    <definedName name="UAcct105SGG">'[8]Func Study'!$AB$2038</definedName>
    <definedName name="UAcct105SGP1">'[8]Func Study'!$AB$2034</definedName>
    <definedName name="UAcct105SGP2">'[8]Func Study'!$AB$2036</definedName>
    <definedName name="UAcct105SGT">'[8]Func Study'!$AB$2035</definedName>
    <definedName name="UAcct105Snppo" localSheetId="4">'[9]Functional Study'!$AG$1962</definedName>
    <definedName name="UAcct105Snppo">'[9]Functional Study'!$AG$1962</definedName>
    <definedName name="UAcct105Snpps" localSheetId="4">'[9]Functional Study'!$AG$1960</definedName>
    <definedName name="UAcct105Snpps">'[9]Functional Study'!$AG$1960</definedName>
    <definedName name="UAcct105Snpt" localSheetId="4">'[9]Functional Study'!$AG$1961</definedName>
    <definedName name="UAcct105Snpt">'[9]Functional Study'!$AG$1961</definedName>
    <definedName name="UAcct1081390">'[8]Func Study'!$AB$2487</definedName>
    <definedName name="UAcct1081390Rcl">'[8]Func Study'!$AB$2486</definedName>
    <definedName name="UAcct1081390Sou" localSheetId="4">'[9]Functional Study'!$AG$2403</definedName>
    <definedName name="UAcct1081390Sou">'[9]Functional Study'!$AG$2403</definedName>
    <definedName name="UAcct1081399">'[8]Func Study'!$AB$2495</definedName>
    <definedName name="UAcct1081399Rcl">'[8]Func Study'!$AB$2494</definedName>
    <definedName name="UAcct1081399S" localSheetId="4">'[9]Functional Study'!$AG$2410</definedName>
    <definedName name="UAcct1081399S">'[9]Functional Study'!$AG$2410</definedName>
    <definedName name="UAcct1081399Sep" localSheetId="4">'[9]Functional Study'!$AG$2411</definedName>
    <definedName name="UAcct1081399Sep">'[9]Functional Study'!$AG$2411</definedName>
    <definedName name="UAcct108360">'[8]Func Study'!$AB$2389</definedName>
    <definedName name="UAcct108361">'[8]Func Study'!$AB$2393</definedName>
    <definedName name="UAcct108362">'[8]Func Study'!$AB$2397</definedName>
    <definedName name="UAcct108364">'[8]Func Study'!$AB$2401</definedName>
    <definedName name="UAcct108365">'[8]Func Study'!$AB$2405</definedName>
    <definedName name="UAcct108366">'[8]Func Study'!$AB$2409</definedName>
    <definedName name="UAcct108367">'[8]Func Study'!$AB$2413</definedName>
    <definedName name="UAcct108368">'[8]Func Study'!$AB$2417</definedName>
    <definedName name="UAcct108369">'[8]Func Study'!$AB$2421</definedName>
    <definedName name="UAcct108370">'[8]Func Study'!$AB$2425</definedName>
    <definedName name="UAcct108371">'[8]Func Study'!$AB$2429</definedName>
    <definedName name="UAcct108372">'[8]Func Study'!$AB$2433</definedName>
    <definedName name="UAcct108373">'[8]Func Study'!$AB$2437</definedName>
    <definedName name="UAcct108D">'[8]Func Study'!$AB$2449</definedName>
    <definedName name="UAcct108D00">'[8]Func Study'!$AB$2441</definedName>
    <definedName name="UAcct108Ds">'[8]Func Study'!$AB$2445</definedName>
    <definedName name="UAcct108Ep">'[8]Func Study'!$AB$2362</definedName>
    <definedName name="UAcct108Epsgp">'[10]Functional Study'!#REF!</definedName>
    <definedName name="UAcct108Gpcn">'[8]Func Study'!$AB$2463</definedName>
    <definedName name="uacct108gpdeu">'[8]Func Study'!$AB$2466</definedName>
    <definedName name="UAcct108Gps">'[8]Func Study'!$AB$2459</definedName>
    <definedName name="UAcct108Gpse">'[8]Func Study'!$AB$2465</definedName>
    <definedName name="UAcct108Gpsg">'[8]Func Study'!$AB$2462</definedName>
    <definedName name="UAcct108Gpsgp">'[8]Func Study'!$AB$2460</definedName>
    <definedName name="UAcct108Gpsgu">'[8]Func Study'!$AB$2461</definedName>
    <definedName name="UAcct108Gpso">'[8]Func Study'!$AB$2464</definedName>
    <definedName name="UACCT108GPSSGCH">'[8]Func Study'!$AB$2468</definedName>
    <definedName name="UACCT108GPSSGCT">'[8]Func Study'!$AB$2467</definedName>
    <definedName name="UAcct108Hp">'[8]Func Study'!$AB$2349</definedName>
    <definedName name="UAcct108Hpdgu">'[10]Functional Study'!#REF!</definedName>
    <definedName name="UAcct108Mp">'[8]Func Study'!$AB$2480</definedName>
    <definedName name="UAcct108Np">'[8]Func Study'!$AB$2342</definedName>
    <definedName name="UAcct108Npdgu">'[10]Functional Study'!#REF!</definedName>
    <definedName name="UAcct108Npsgu">'[10]Functional Study'!#REF!</definedName>
    <definedName name="UACCT108NPSSCCT" localSheetId="4">'[9]Functional Study'!$AG$2276</definedName>
    <definedName name="UACCT108NPSSCCT">'[9]Functional Study'!$AG$2276</definedName>
    <definedName name="UAcct108Op">'[8]Func Study'!$AB$2357</definedName>
    <definedName name="UAcct108Opsgw">[12]FuncStudy!$Y$1980</definedName>
    <definedName name="UACCT108OPSSCCT">'[14]Func Study'!$AB$2321</definedName>
    <definedName name="UAcct108OPSSGCT">'[8]Func Study'!$AB$2356</definedName>
    <definedName name="UAcct108Sp">'[8]Func Study'!$AB$2336</definedName>
    <definedName name="UAcct108Spdgp">'[10]Functional Study'!$AG$2002</definedName>
    <definedName name="UAcct108Spdgu">'[10]Functional Study'!#REF!</definedName>
    <definedName name="UAcct108Spsgp">'[10]Functional Study'!#REF!</definedName>
    <definedName name="uacct108spssgch">'[8]Func Study'!$AB$2335</definedName>
    <definedName name="UACCT108SSGCH" localSheetId="4">'[9]Functional Study'!$AG$2390</definedName>
    <definedName name="UACCT108SSGCH">'[9]Functional Study'!$AG$2390</definedName>
    <definedName name="UACCT108SSGCT" localSheetId="4">'[9]Functional Study'!$AG$2389</definedName>
    <definedName name="UACCT108SSGCT">'[9]Functional Study'!$AG$2389</definedName>
    <definedName name="UAcct108Tp">'[8]Func Study'!$AB$2380</definedName>
    <definedName name="UAcct111390">'[8]Func Study'!$AB$2554</definedName>
    <definedName name="UAcct111Clg">'[8]Func Study'!$AB$2523</definedName>
    <definedName name="UAcct111Clgcn">'[8]Func Study'!$AB$2519</definedName>
    <definedName name="UAcct111Clgsop">'[8]Func Study'!$AB$2522</definedName>
    <definedName name="UAcct111Clgsou">'[8]Func Study'!$AB$2521</definedName>
    <definedName name="UAcct111Clh">'[8]Func Study'!$AB$2529</definedName>
    <definedName name="UAcct111Clhdgu">'[10]Functional Study'!#REF!</definedName>
    <definedName name="UAcct111Cls">'[8]Func Study'!$AB$2514</definedName>
    <definedName name="UAcct111Ipcn">'[8]Func Study'!$AB$2538</definedName>
    <definedName name="UAcct111Ips">'[8]Func Study'!$AB$2533</definedName>
    <definedName name="UAcct111Ipse">'[8]Func Study'!$AB$2536</definedName>
    <definedName name="UAcct111Ipsg">'[8]Func Study'!$AB$2537</definedName>
    <definedName name="UAcct111Ipsgp">'[8]Func Study'!$AB$2534</definedName>
    <definedName name="UAcct111Ipsgu">'[8]Func Study'!$AB$2535</definedName>
    <definedName name="uacct111ipso">'[8]Func Study'!$AB$2541</definedName>
    <definedName name="UACCT111IPSSGCH">'[8]Func Study'!$AB$2540</definedName>
    <definedName name="UACCT111IPSSGCT">'[8]Func Study'!$AB$2539</definedName>
    <definedName name="UAcct114">'[8]Func Study'!$AB$2045</definedName>
    <definedName name="UAcct114Dgp">'[10]Functional Study'!#REF!</definedName>
    <definedName name="UACCT115" localSheetId="0">'[15]Functional Study'!#REF!</definedName>
    <definedName name="UACCT115" localSheetId="4">'[15]Functional Study'!#REF!</definedName>
    <definedName name="UACCT115">'[15]Functional Study'!#REF!</definedName>
    <definedName name="UACCT115DGP" localSheetId="0">'[15]Functional Study'!#REF!</definedName>
    <definedName name="UACCT115DGP" localSheetId="4">'[15]Functional Study'!#REF!</definedName>
    <definedName name="UACCT115DGP">'[15]Functional Study'!#REF!</definedName>
    <definedName name="UACCT115SG" localSheetId="0">'[15]Functional Study'!#REF!</definedName>
    <definedName name="UACCT115SG" localSheetId="4">'[15]Functional Study'!#REF!</definedName>
    <definedName name="UACCT115SG">'[15]Functional Study'!#REF!</definedName>
    <definedName name="UAcct120">'[8]Func Study'!$AB$2049</definedName>
    <definedName name="UAcct124">'[8]Func Study'!$AB$2054</definedName>
    <definedName name="UAcct141">'[8]Func Study'!$AB$2199</definedName>
    <definedName name="UAcct151">'[8]Func Study'!$AB$2076</definedName>
    <definedName name="UAcct151Se" localSheetId="0">'[8]Func Study'!#REF!</definedName>
    <definedName name="UAcct151Se" localSheetId="4">'[8]Func Study'!#REF!</definedName>
    <definedName name="UAcct151Se">'[8]Func Study'!#REF!</definedName>
    <definedName name="uacct151ssech">'[8]Func Study'!$AB$2075</definedName>
    <definedName name="UACCT151SSECT" localSheetId="4">'[9]Functional Study'!$AG$2001</definedName>
    <definedName name="UACCT151SSECT">'[9]Functional Study'!$AG$2001</definedName>
    <definedName name="UAcct154">'[8]Func Study'!$AB$2110</definedName>
    <definedName name="UAcct154Sg">'[10]Functional Study'!$AG$1795</definedName>
    <definedName name="UAcct154Sg2">'[10]Functional Study'!#REF!</definedName>
    <definedName name="uacct154ssgch">'[8]Func Study'!$AB$2109</definedName>
    <definedName name="uacct154ssgct" localSheetId="4">'[9]Functional Study'!$AG$2036</definedName>
    <definedName name="uacct154ssgct">'[9]Functional Study'!$AG$2036</definedName>
    <definedName name="UAcct163">'[8]Func Study'!$AB$2120</definedName>
    <definedName name="UAcct165">'[8]Func Study'!$AB$2135</definedName>
    <definedName name="UAcct165Gps" localSheetId="4">'[9]Functional Study'!$AG$2058</definedName>
    <definedName name="UAcct165Gps">'[9]Functional Study'!$AG$2058</definedName>
    <definedName name="UAcct165Se">'[8]Func Study'!$AB$2133</definedName>
    <definedName name="UAcct182">'[8]Func Study'!$AB$2061</definedName>
    <definedName name="UAcct18222">'[8]Func Study'!$AB$2189</definedName>
    <definedName name="UAcct182M">'[8]Func Study'!$AB$2145</definedName>
    <definedName name="UACCT182MSGCT" localSheetId="4">'[9]Functional Study'!$AG$2067</definedName>
    <definedName name="UACCT182MSGCT">'[9]Functional Study'!$AG$2067</definedName>
    <definedName name="UAcct182MSSGCH">'[14]Func Study'!$AB$2113</definedName>
    <definedName name="UAcct182MSSGCT">[12]FuncStudy!$Y$1778</definedName>
    <definedName name="uacct182ssgch">'[8]Func Study'!$AB$2142</definedName>
    <definedName name="UAcct186">'[8]Func Study'!$AB$2069</definedName>
    <definedName name="UAcct1869">'[8]Func Study'!$AB$2194</definedName>
    <definedName name="UAcct186M">'[8]Func Study'!$AB$2156</definedName>
    <definedName name="UAcct186Mse">'[8]Func Study'!$AB$2153</definedName>
    <definedName name="UAcct186Msg">'[10]Functional Study'!#REF!</definedName>
    <definedName name="UAcct190">'[8]Func Study'!$AB$2271</definedName>
    <definedName name="UAcct190Baddebt" localSheetId="4">'[9]Functional Study'!$AG$2187</definedName>
    <definedName name="UAcct190Baddebt">'[9]Functional Study'!$AG$2187</definedName>
    <definedName name="UAcct190CN">'[8]Func Study'!$AB$2260</definedName>
    <definedName name="UAcct190Dop">'[8]Func Study'!$AB$2261</definedName>
    <definedName name="UACCT190IBT">'[8]Func Study'!$AB$2263</definedName>
    <definedName name="UACCT190SSGCT">'[8]Func Study'!$AB$2270</definedName>
    <definedName name="UACCT2281">'[8]Func Study'!$AB$2216</definedName>
    <definedName name="UAcct2282">'[8]Func Study'!$AB$2220</definedName>
    <definedName name="UAcct2283">'[8]Func Study'!$AB$2224</definedName>
    <definedName name="UAcct2283S">'[8]Func Study'!$AB$2228</definedName>
    <definedName name="UAcct22841" localSheetId="4">'[9]Functional Study'!$AG$2156</definedName>
    <definedName name="UAcct22841">'[9]Functional Study'!$AG$2156</definedName>
    <definedName name="UACCT22841SG">'[14]Func Study'!$AB$2205</definedName>
    <definedName name="UAcct22842">'[8]Func Study'!$AB$2237</definedName>
    <definedName name="UAcct22842Trojd" localSheetId="0">'[11]Func Study'!#REF!</definedName>
    <definedName name="UAcct22842Trojd" localSheetId="4">'[11]Func Study'!#REF!</definedName>
    <definedName name="UAcct22842Trojd">'[11]Func Study'!#REF!</definedName>
    <definedName name="UAcct235">'[8]Func Study'!$AB$2212</definedName>
    <definedName name="UACCT235CN">'[14]Func Study'!$AB$2186</definedName>
    <definedName name="UAcct252">'[8]Func Study'!$AB$2245</definedName>
    <definedName name="UAcct25316">'[8]Func Study'!$AB$2084</definedName>
    <definedName name="UAcct25317">'[8]Func Study'!$AB$2088</definedName>
    <definedName name="UAcct25318">'[8]Func Study'!$AB$2125</definedName>
    <definedName name="UAcct25319">'[8]Func Study'!$AB$2092</definedName>
    <definedName name="UACCT25398">'[8]Func Study'!$AB$2249</definedName>
    <definedName name="UACCT25398SE" localSheetId="4">'[9]Functional Study'!$AG$2171</definedName>
    <definedName name="UACCT25398SE">'[9]Functional Study'!$AG$2171</definedName>
    <definedName name="UAcct25399">'[8]Func Study'!$AB$2256</definedName>
    <definedName name="UAcct254">'[8]Func Study'!$AB$2233</definedName>
    <definedName name="UACCT254SO">'[8]Func Study'!$AB$2232</definedName>
    <definedName name="UAcct255">'[8]Func Study'!$AB$2321</definedName>
    <definedName name="UAcct281">'[8]Func Study'!$AB$2277</definedName>
    <definedName name="UAcct282">'[8]Func Study'!$AB$2295</definedName>
    <definedName name="UAcct282Cn" localSheetId="4">'[9]Functional Study'!$AG$2207</definedName>
    <definedName name="UAcct282Cn">'[9]Functional Study'!$AG$2207</definedName>
    <definedName name="UAcct282Sgp" localSheetId="0">'[9]Functional Study'!#REF!</definedName>
    <definedName name="UAcct282Sgp" localSheetId="4">'[9]Functional Study'!#REF!</definedName>
    <definedName name="UAcct282Sgp">'[9]Functional Study'!#REF!</definedName>
    <definedName name="UAcct282So">'[8]Func Study'!$AB$2283</definedName>
    <definedName name="UAcct283">'[8]Func Study'!$AB$2308</definedName>
    <definedName name="UAcct283S" localSheetId="4">'[9]Functional Study'!$AG$2219</definedName>
    <definedName name="UAcct283S">'[9]Functional Study'!$AG$2219</definedName>
    <definedName name="UAcct283So">'[8]Func Study'!$AB$2301</definedName>
    <definedName name="UACCT283SSGCH">'[8]Func Study'!$AB$2307</definedName>
    <definedName name="UAcct301S">'[8]Func Study'!$AB$1993</definedName>
    <definedName name="UAcct301Sg">'[8]Func Study'!$AB$1995</definedName>
    <definedName name="UAcct301So">'[8]Func Study'!$AB$1994</definedName>
    <definedName name="UAcct302S">'[8]Func Study'!$AB$1998</definedName>
    <definedName name="UAcct302Sg">'[8]Func Study'!$AB$1999</definedName>
    <definedName name="UAcct302Sgp">'[8]Func Study'!$AB$2000</definedName>
    <definedName name="UAcct302Sgu">'[8]Func Study'!$AB$2001</definedName>
    <definedName name="UAcct303Cn">'[8]Func Study'!$AB$2009</definedName>
    <definedName name="UAcct303S">'[8]Func Study'!$AB$2005</definedName>
    <definedName name="UAcct303Se">'[8]Func Study'!$AB$2008</definedName>
    <definedName name="UAcct303Sg">'[8]Func Study'!$AB$2006</definedName>
    <definedName name="UAcct303Sgp" localSheetId="4">'[9]Functional Study'!$AG$1937</definedName>
    <definedName name="UAcct303Sgp">'[9]Functional Study'!$AG$1937</definedName>
    <definedName name="UAcct303Sgu" localSheetId="4">'[9]Functional Study'!$AG$1936</definedName>
    <definedName name="UAcct303Sgu">'[9]Functional Study'!$AG$1936</definedName>
    <definedName name="UAcct303So">'[8]Func Study'!$AB$2007</definedName>
    <definedName name="UACCT303SSGCH">'[14]Func Study'!$AB$1983</definedName>
    <definedName name="UACCT303SSGCT">'[8]Func Study'!$AB$2011</definedName>
    <definedName name="UAcct310">'[8]Func Study'!$AB$1441</definedName>
    <definedName name="UAcct310Dgu">'[10]Functional Study'!#REF!</definedName>
    <definedName name="UAcct310JBG">'[14]Func Study'!$AB$1413</definedName>
    <definedName name="UAcct310sg">'[10]Functional Study'!$AG$1208</definedName>
    <definedName name="UAcct310Sgp">'[10]Functional Study'!#REF!</definedName>
    <definedName name="UACCT310SSCH" localSheetId="4">'[9]Functional Study'!$AG$1367</definedName>
    <definedName name="UACCT310SSCH">'[9]Functional Study'!$AG$1367</definedName>
    <definedName name="uacct310ssgch">'[8]Func Study'!$AB$1440</definedName>
    <definedName name="UAcct311">'[8]Func Study'!$AB$1448</definedName>
    <definedName name="UAcct311Dgu">'[10]Functional Study'!#REF!</definedName>
    <definedName name="UAcct311JBG">'[14]Func Study'!$AB$1420</definedName>
    <definedName name="UAcct311sg">'[10]Functional Study'!$AG$1213</definedName>
    <definedName name="UACCT311SGCH" localSheetId="4">'[9]Functional Study'!$AG$1374</definedName>
    <definedName name="UACCT311SGCH">'[9]Functional Study'!$AG$1374</definedName>
    <definedName name="UAcct311Sgu">'[10]Functional Study'!#REF!</definedName>
    <definedName name="uacct311ssgch">'[8]Func Study'!$AB$1447</definedName>
    <definedName name="UAcct312">'[8]Func Study'!$AB$1455</definedName>
    <definedName name="UAcct312JBG">'[14]Func Study'!$AB$1427</definedName>
    <definedName name="UAcct312S">'[10]Functional Study'!#REF!</definedName>
    <definedName name="UAcct312Sg">'[10]Functional Study'!$AG$1217</definedName>
    <definedName name="UACCT312SGCH" localSheetId="4">'[9]Functional Study'!$AG$1381</definedName>
    <definedName name="UACCT312SGCH">'[9]Functional Study'!$AG$1381</definedName>
    <definedName name="UAcct312Sgu">'[10]Functional Study'!#REF!</definedName>
    <definedName name="uacct312ssgch">'[8]Func Study'!$AB$1454</definedName>
    <definedName name="UAcct314">'[8]Func Study'!$AB$1462</definedName>
    <definedName name="UAcct314JBG">'[14]Func Study'!$AB$1434</definedName>
    <definedName name="UAcct314Sgp">'[10]Functional Study'!$AG$1221</definedName>
    <definedName name="UAcct314Sgu">'[10]Functional Study'!#REF!</definedName>
    <definedName name="uacct314ssgch">'[8]Func Study'!$AB$1461</definedName>
    <definedName name="UAcct315">'[8]Func Study'!$AB$1469</definedName>
    <definedName name="UAcct315JBG">'[14]Func Study'!$AB$1441</definedName>
    <definedName name="UAcct315Sgp">'[10]Functional Study'!$AG$1225</definedName>
    <definedName name="UAcct315Sgu">'[10]Functional Study'!#REF!</definedName>
    <definedName name="uacct315ssgch">'[8]Func Study'!$AB$1468</definedName>
    <definedName name="UAcct316">'[8]Func Study'!$AB$1476</definedName>
    <definedName name="UAcct316JBG">'[14]Func Study'!$AB$1449</definedName>
    <definedName name="UAcct316Sgp">'[10]Functional Study'!$AG$1229</definedName>
    <definedName name="UAcct316Sgu">'[10]Functional Study'!#REF!</definedName>
    <definedName name="uacct316ssgch">'[8]Func Study'!$AB$1475</definedName>
    <definedName name="UAcct320">'[8]Func Study'!$AB$1492</definedName>
    <definedName name="UAcct320Sgp">'[10]Functional Study'!#REF!</definedName>
    <definedName name="UAcct321">'[8]Func Study'!$AB$1497</definedName>
    <definedName name="UAcct321Sgp">'[10]Functional Study'!#REF!</definedName>
    <definedName name="UAcct322">'[8]Func Study'!$AB$1502</definedName>
    <definedName name="UAcct322Sgp">'[10]Functional Study'!#REF!</definedName>
    <definedName name="UAcct323">'[8]Func Study'!$AB$1507</definedName>
    <definedName name="UAcct323Sgp">'[10]Functional Study'!#REF!</definedName>
    <definedName name="UAcct324">'[8]Func Study'!$AB$1512</definedName>
    <definedName name="UAcct324Sgp">'[10]Functional Study'!#REF!</definedName>
    <definedName name="UAcct325">'[8]Func Study'!$AB$1517</definedName>
    <definedName name="UAcct325Sgp">'[10]Functional Study'!#REF!</definedName>
    <definedName name="UAcct33">'[8]Func Study'!$AB$290</definedName>
    <definedName name="UAcct330">'[8]Func Study'!$AB$1535</definedName>
    <definedName name="UAcct331">'[8]Func Study'!$AB$1541</definedName>
    <definedName name="UAcct332">'[8]Func Study'!$AB$1547</definedName>
    <definedName name="UAcct333">'[8]Func Study'!$AB$1553</definedName>
    <definedName name="UAcct334">'[8]Func Study'!$AB$1559</definedName>
    <definedName name="UAcct335">'[8]Func Study'!$AB$1565</definedName>
    <definedName name="UAcct336">'[8]Func Study'!$AB$1571</definedName>
    <definedName name="UAcct340">'[8]Func Study'!$AB$1600</definedName>
    <definedName name="UAcct340Dgu" localSheetId="4">'[9]Functional Study'!$AG$1516</definedName>
    <definedName name="UAcct340Dgu">'[9]Functional Study'!$AG$1516</definedName>
    <definedName name="UAcct340Sgu" localSheetId="4">'[9]Functional Study'!$AG$1517</definedName>
    <definedName name="UAcct340Sgu">'[9]Functional Study'!$AG$1517</definedName>
    <definedName name="UAcct340Sgw">[12]FuncStudy!$Y$1264</definedName>
    <definedName name="UACCT340SSGCT" localSheetId="4">'[9]Functional Study'!$AG$1518</definedName>
    <definedName name="UACCT340SSGCT">'[9]Functional Study'!$AG$1518</definedName>
    <definedName name="UAcct341">'[8]Func Study'!$AB$1605</definedName>
    <definedName name="UAcct341Dgu" localSheetId="4">'[9]Functional Study'!$AG$1522</definedName>
    <definedName name="UAcct341Dgu">'[9]Functional Study'!$AG$1522</definedName>
    <definedName name="UAcct341Sgu" localSheetId="4">'[9]Functional Study'!$AG$1523</definedName>
    <definedName name="UAcct341Sgu">'[9]Functional Study'!$AG$1523</definedName>
    <definedName name="UACCT341SGW">[12]FuncStudy!$Y$1270</definedName>
    <definedName name="uacct341ssgct">'[8]Func Study'!$AB$1604</definedName>
    <definedName name="UAcct342">'[8]Func Study'!$AB$1610</definedName>
    <definedName name="UAcct342Dgu" localSheetId="4">'[9]Functional Study'!$AG$1528</definedName>
    <definedName name="UAcct342Dgu">'[9]Functional Study'!$AG$1528</definedName>
    <definedName name="UAcct342Sgu" localSheetId="4">'[9]Functional Study'!$AG$1529</definedName>
    <definedName name="UAcct342Sgu">'[9]Functional Study'!$AG$1529</definedName>
    <definedName name="uacct342ssgct">'[8]Func Study'!$AB$1609</definedName>
    <definedName name="UAcct343">'[8]Func Study'!$AB$1617</definedName>
    <definedName name="UAcct343Sgw">[12]FuncStudy!$Y$1282</definedName>
    <definedName name="uacct343sscct">'[8]Func Study'!$AB$1616</definedName>
    <definedName name="UAcct344">'[8]Func Study'!$AB$1623</definedName>
    <definedName name="UAcct344S" localSheetId="4">'[9]Functional Study'!$AG$1541</definedName>
    <definedName name="UAcct344S">'[9]Functional Study'!$AG$1541</definedName>
    <definedName name="UAcct344Sgp" localSheetId="4">'[9]Functional Study'!$AG$1542</definedName>
    <definedName name="UAcct344Sgp">'[9]Functional Study'!$AG$1542</definedName>
    <definedName name="UAcct344Sgu" localSheetId="4">'[9]Functional Study'!$AG$1543</definedName>
    <definedName name="UAcct344Sgu">'[9]Functional Study'!$AG$1543</definedName>
    <definedName name="UACCT344SGW">[12]FuncStudy!$Y$1289</definedName>
    <definedName name="uacct344ssgct">'[8]Func Study'!$AB$1622</definedName>
    <definedName name="UAcct345">'[8]Func Study'!$AB$1628</definedName>
    <definedName name="UAcct345Dgu" localSheetId="4">'[9]Functional Study'!$AG$1548</definedName>
    <definedName name="UAcct345Dgu">'[9]Functional Study'!$AG$1548</definedName>
    <definedName name="UAcct345SG">'[10]Functional Study'!$AG$1357</definedName>
    <definedName name="UAcct345Sgu" localSheetId="4">'[9]Functional Study'!$AG$1549</definedName>
    <definedName name="UAcct345Sgu">'[9]Functional Study'!$AG$1549</definedName>
    <definedName name="UACCT345SGW">[12]FuncStudy!$Y$1295</definedName>
    <definedName name="uacct345ssgct">'[8]Func Study'!$AB$1627</definedName>
    <definedName name="UAcct346">'[8]Func Study'!$AB$1633</definedName>
    <definedName name="UAcct346SGW">[12]FuncStudy!$Y$1301</definedName>
    <definedName name="UAcct350">'[8]Func Study'!$AB$1660</definedName>
    <definedName name="UAcct352">'[8]Func Study'!$AB$1667</definedName>
    <definedName name="UAcct353">'[8]Func Study'!$AB$1673</definedName>
    <definedName name="UAcct354">'[8]Func Study'!$AB$1679</definedName>
    <definedName name="UAcct355">'[8]Func Study'!$AB$1685</definedName>
    <definedName name="UAcct356">'[8]Func Study'!$AB$1691</definedName>
    <definedName name="UAcct357">'[8]Func Study'!$AB$1697</definedName>
    <definedName name="UAcct358">'[8]Func Study'!$AB$1703</definedName>
    <definedName name="UAcct359">'[8]Func Study'!$AB$1709</definedName>
    <definedName name="UAcct360">'[8]Func Study'!$AB$1729</definedName>
    <definedName name="UAcct361">'[8]Func Study'!$AB$1735</definedName>
    <definedName name="UAcct362">'[8]Func Study'!$AB$1741</definedName>
    <definedName name="UAcct368">'[8]Func Study'!$AB$1775</definedName>
    <definedName name="UAcct369">'[8]Func Study'!$AB$1782</definedName>
    <definedName name="UAcct369Cug">'[57]Functional Study'!#REF!</definedName>
    <definedName name="UAcct370">'[8]Func Study'!$AB$1793</definedName>
    <definedName name="UAcct372A">'[8]Func Study'!$AB$1806</definedName>
    <definedName name="UAcct372Dp">'[8]Func Study'!$AB$1804</definedName>
    <definedName name="UAcct372Ds">'[8]Func Study'!$AB$1805</definedName>
    <definedName name="UAcct373">'[8]Func Study'!$AB$1813</definedName>
    <definedName name="UAcct389Cn">'[8]Func Study'!$AB$1831</definedName>
    <definedName name="UAcct389S">'[8]Func Study'!$AB$1830</definedName>
    <definedName name="UAcct389Sg">'[8]Func Study'!$AB$1833</definedName>
    <definedName name="UAcct389Sgu">'[8]Func Study'!$AB$1832</definedName>
    <definedName name="UAcct389So">'[8]Func Study'!$AB$1834</definedName>
    <definedName name="UAcct390Cn">'[8]Func Study'!$AB$1841</definedName>
    <definedName name="UAcct390JBG">'[14]Func Study'!$AB$1812</definedName>
    <definedName name="UAcct390L" localSheetId="4">'[9]Functional Study'!$AG$1883</definedName>
    <definedName name="UAcct390L">'[9]Functional Study'!$AG$1883</definedName>
    <definedName name="UAcct390Lrcl" localSheetId="4">'[9]Functional Study'!$AG$1885</definedName>
    <definedName name="UAcct390Lrcl">'[9]Functional Study'!$AG$1885</definedName>
    <definedName name="UACCT390LS">'[8]Func Study'!$AB$1954</definedName>
    <definedName name="UAcct390LSG">'[8]Func Study'!$AB$1955</definedName>
    <definedName name="UAcct390LSO">'[8]Func Study'!$AB$1956</definedName>
    <definedName name="UAcct390S">'[8]Func Study'!$AB$1838</definedName>
    <definedName name="UAcct390Sgp">'[8]Func Study'!$AB$1839</definedName>
    <definedName name="UAcct390Sgu">'[8]Func Study'!$AB$1840</definedName>
    <definedName name="UAcct390Sop">'[8]Func Study'!$AB$1842</definedName>
    <definedName name="UAcct390Sou">'[8]Func Study'!$AB$1843</definedName>
    <definedName name="UAcct391Cn">'[8]Func Study'!$AB$1851</definedName>
    <definedName name="UACCT391JBE">'[14]Func Study'!$AB$1825</definedName>
    <definedName name="UAcct391S">'[8]Func Study'!$AB$1848</definedName>
    <definedName name="UAcct391Se">'[8]Func Study'!$AB$1853</definedName>
    <definedName name="UAcct391Sg">'[8]Func Study'!$AB$1852</definedName>
    <definedName name="UAcct391Sgp">'[8]Func Study'!$AB$1849</definedName>
    <definedName name="UAcct391Sgu">'[8]Func Study'!$AB$1850</definedName>
    <definedName name="UAcct391So">'[8]Func Study'!$AB$1854</definedName>
    <definedName name="uacct391ssgch">'[8]Func Study'!$AB$1855</definedName>
    <definedName name="UACCT391SSGCT">'[8]Func Study'!$AB$1856</definedName>
    <definedName name="UAcct392Cn">'[8]Func Study'!$AB$1863</definedName>
    <definedName name="UAcct392L">'[8]Func Study'!$AB$1964</definedName>
    <definedName name="UACCT392LRCL">'[8]Func Study'!$H$1967</definedName>
    <definedName name="UAcct392S">'[8]Func Study'!$AB$1860</definedName>
    <definedName name="UAcct392Se">'[8]Func Study'!$AB$1865</definedName>
    <definedName name="UAcct392Sg">'[8]Func Study'!$AB$1862</definedName>
    <definedName name="UAcct392Sgp">'[8]Func Study'!$AB$1866</definedName>
    <definedName name="UAcct392Sgu">'[8]Func Study'!$AB$1864</definedName>
    <definedName name="UAcct392So">'[8]Func Study'!$AB$1861</definedName>
    <definedName name="uacct392ssgch">'[8]Func Study'!$AB$1867</definedName>
    <definedName name="uacct392ssgct">'[8]Func Study'!$AB$1868</definedName>
    <definedName name="UAcct393S">'[8]Func Study'!$AB$1872</definedName>
    <definedName name="UAcct393Sg">'[8]Func Study'!$AB$1876</definedName>
    <definedName name="UAcct393Sgp">'[8]Func Study'!$AB$1873</definedName>
    <definedName name="UAcct393Sgu">'[8]Func Study'!$AB$1874</definedName>
    <definedName name="UAcct393So">'[8]Func Study'!$AB$1875</definedName>
    <definedName name="uacct393ssgct">'[8]Func Study'!$AB$1877</definedName>
    <definedName name="UAcct394S">'[8]Func Study'!$AB$1881</definedName>
    <definedName name="UAcct394Se">'[8]Func Study'!$AB$1885</definedName>
    <definedName name="UAcct394Sg">'[8]Func Study'!$AB$1886</definedName>
    <definedName name="UAcct394Sgp">'[8]Func Study'!$AB$1882</definedName>
    <definedName name="UAcct394Sgu">'[8]Func Study'!$AB$1883</definedName>
    <definedName name="UAcct394So">'[8]Func Study'!$AB$1884</definedName>
    <definedName name="UACCT394SSGCH">'[8]Func Study'!$AB$1887</definedName>
    <definedName name="UACCT394SSGCT">'[8]Func Study'!$AB$1888</definedName>
    <definedName name="UAcct395S">'[8]Func Study'!$AB$1892</definedName>
    <definedName name="UAcct395Se">'[8]Func Study'!$AB$1896</definedName>
    <definedName name="UAcct395Sg">'[8]Func Study'!$AB$1897</definedName>
    <definedName name="UAcct395Sgp">'[8]Func Study'!$AB$1893</definedName>
    <definedName name="UAcct395Sgu">'[8]Func Study'!$AB$1894</definedName>
    <definedName name="UAcct395So">'[8]Func Study'!$AB$1895</definedName>
    <definedName name="UACCT395SSGCH">'[8]Func Study'!$AB$1898</definedName>
    <definedName name="UACCT395SSGCT">'[8]Func Study'!$AB$1899</definedName>
    <definedName name="UAcct396S">'[8]Func Study'!$AB$1903</definedName>
    <definedName name="UAcct396Se">'[8]Func Study'!$AB$1908</definedName>
    <definedName name="UAcct396Sg">'[8]Func Study'!$AB$1905</definedName>
    <definedName name="UAcct396Sgp">'[8]Func Study'!$AB$1904</definedName>
    <definedName name="UAcct396Sgu">'[8]Func Study'!$AB$1907</definedName>
    <definedName name="UAcct396So">'[8]Func Study'!$AB$1906</definedName>
    <definedName name="UACCT396SSGCH">'[8]Func Study'!$AB$1910</definedName>
    <definedName name="UACCT396SSGCT">'[8]Func Study'!$AB$1909</definedName>
    <definedName name="UAcct397Cn">'[8]Func Study'!$AB$1921</definedName>
    <definedName name="UAcct397JBG">'[14]Func Study'!$AB$1893</definedName>
    <definedName name="UAcct397S">'[8]Func Study'!$AB$1917</definedName>
    <definedName name="UAcct397Se">'[8]Func Study'!$AB$1923</definedName>
    <definedName name="UAcct397Sg">'[8]Func Study'!$AB$1922</definedName>
    <definedName name="UAcct397Sgp">'[8]Func Study'!$AB$1918</definedName>
    <definedName name="UAcct397Sgu">'[8]Func Study'!$AB$1919</definedName>
    <definedName name="UAcct397So">'[8]Func Study'!$AB$1920</definedName>
    <definedName name="UACCT397SSGCH">'[8]Func Study'!$AB$1924</definedName>
    <definedName name="UACCT397SSGCT">'[8]Func Study'!$AB$1925</definedName>
    <definedName name="UAcct398Cn">'[8]Func Study'!$AB$1932</definedName>
    <definedName name="UAcct398S">'[8]Func Study'!$AB$1929</definedName>
    <definedName name="UAcct398Se">'[8]Func Study'!$AB$1934</definedName>
    <definedName name="UAcct398Sg">'[8]Func Study'!$AB$1935</definedName>
    <definedName name="UAcct398Sgp">'[8]Func Study'!$AB$1930</definedName>
    <definedName name="UAcct398Sgu">'[8]Func Study'!$AB$1931</definedName>
    <definedName name="UAcct398So">'[8]Func Study'!$AB$1933</definedName>
    <definedName name="UACCT398SSGCT">'[8]Func Study'!$AB$1936</definedName>
    <definedName name="UAcct399">'[8]Func Study'!$AB$1943</definedName>
    <definedName name="UAcct399G">'[8]Func Study'!$AB$1984</definedName>
    <definedName name="UAcct399L">'[8]Func Study'!$AB$1947</definedName>
    <definedName name="UAcct399Lrcl">'[8]Func Study'!$AB$1949</definedName>
    <definedName name="UAcct403360">'[8]Func Study'!$AB$1045</definedName>
    <definedName name="UAcct403361">'[8]Func Study'!$AB$1046</definedName>
    <definedName name="UAcct403362">'[8]Func Study'!$AB$1047</definedName>
    <definedName name="UAcct403363" localSheetId="4">'[9]Functional Study'!$AG$1076</definedName>
    <definedName name="UAcct403363">'[9]Functional Study'!$AG$1076</definedName>
    <definedName name="UAcct403364">'[8]Func Study'!$AB$1048</definedName>
    <definedName name="UAcct403365">'[8]Func Study'!$AB$1049</definedName>
    <definedName name="UAcct403366">'[8]Func Study'!$AB$1050</definedName>
    <definedName name="UAcct403367">'[8]Func Study'!$AB$1051</definedName>
    <definedName name="UAcct403368">'[8]Func Study'!$AB$1052</definedName>
    <definedName name="UAcct403369">'[8]Func Study'!$AB$1053</definedName>
    <definedName name="UAcct403370">'[8]Func Study'!$AB$1054</definedName>
    <definedName name="UAcct403371">'[8]Func Study'!$AB$1055</definedName>
    <definedName name="UAcct403372">'[8]Func Study'!$AB$1056</definedName>
    <definedName name="UAcct403373">'[8]Func Study'!$AB$1057</definedName>
    <definedName name="uacct403dgu">'[8]Func Study'!$AB$1068</definedName>
    <definedName name="UAcct403Ep">'[8]Func Study'!$AB$1084</definedName>
    <definedName name="UAcct403Epsg">'[10]Functional Study'!#REF!</definedName>
    <definedName name="UAcct403Gpcn">'[8]Func Study'!$AB$1065</definedName>
    <definedName name="UAcct403GPDGP">'[14]Func Study'!$AB$1108</definedName>
    <definedName name="UAcct403GPDGU">'[14]Func Study'!$AB$1109</definedName>
    <definedName name="UAcct403GPJBG">'[14]Func Study'!$AB$1115</definedName>
    <definedName name="UAcct403Gps">'[8]Func Study'!$AB$1061</definedName>
    <definedName name="UAcct403Gpse" localSheetId="4">'[9]Functional Study'!$AG$1093</definedName>
    <definedName name="UAcct403Gpse">'[9]Functional Study'!$AG$1093</definedName>
    <definedName name="UAcct403Gpseu">'[8]Func Study'!$AB$1064</definedName>
    <definedName name="UAcct403Gpsg">'[8]Func Study'!$AB$1066</definedName>
    <definedName name="UACCT403gpsg1">'[10]Functional Study'!$AG$991</definedName>
    <definedName name="UAcct403Gpsgp">'[8]Func Study'!$AB$1062</definedName>
    <definedName name="UAcct403Gpsgu">'[8]Func Study'!$AB$1063</definedName>
    <definedName name="UAcct403Gpso">'[8]Func Study'!$AB$1067</definedName>
    <definedName name="uacct403gpssgch">'[8]Func Study'!$AB$1070</definedName>
    <definedName name="UACCT403GPSSGCT">'[8]Func Study'!$AB$1069</definedName>
    <definedName name="UAcct403Gv0">'[8]Func Study'!$AB$1075</definedName>
    <definedName name="UAcct403Hp">'[8]Func Study'!$AB$1029</definedName>
    <definedName name="UAcct403Hpdgu">'[10]Functional Study'!#REF!</definedName>
    <definedName name="UACCT403JBE">'[14]Func Study'!$AB$1116</definedName>
    <definedName name="UAcct403Mp">'[8]Func Study'!$AB$1079</definedName>
    <definedName name="UAcct403Np">'[8]Func Study'!$AB$1024</definedName>
    <definedName name="UAcct403Op">'[8]Func Study'!$AB$1036</definedName>
    <definedName name="UAcct403OPCAGE">'[14]Func Study'!$AB$1078</definedName>
    <definedName name="UAcct403Opsgp" localSheetId="4">'[9]Functional Study'!$AG$1060</definedName>
    <definedName name="UAcct403Opsgp">'[9]Functional Study'!$AG$1060</definedName>
    <definedName name="UAcct403Opsgu">[12]FuncStudy!$Y$796</definedName>
    <definedName name="uacct403opsgw">'[57]Functional Study'!$AG$1063</definedName>
    <definedName name="uacct403opssg">'[8]Func Study'!$AB$1035</definedName>
    <definedName name="uacct403opssgch" localSheetId="4">'[9]Functional Study'!$AG$1063</definedName>
    <definedName name="uacct403opssgch">'[9]Functional Study'!$AG$1063</definedName>
    <definedName name="uacct403opssgct">'[8]Func Study'!$AB$1034</definedName>
    <definedName name="uacct403sgw">[12]FuncStudy!$Y$798</definedName>
    <definedName name="UAcct403Sp">'[10]Functional Study'!$AG$951</definedName>
    <definedName name="uacct403spdg" localSheetId="4">'[9]Functional Study'!$AG$1046</definedName>
    <definedName name="uacct403spdg">'[9]Functional Study'!$AG$1046</definedName>
    <definedName name="uacct403spdgp">'[8]Func Study'!$AB$1016</definedName>
    <definedName name="uacct403spdgu">'[8]Func Study'!$AB$1017</definedName>
    <definedName name="UAcct403SPJBG">'[14]Func Study'!$AB$1058</definedName>
    <definedName name="uacct403spsg">'[8]Func Study'!$AB$1018</definedName>
    <definedName name="UAcct403Spsgp" localSheetId="4">'[9]Functional Study'!$AG$1043</definedName>
    <definedName name="UAcct403Spsgp">'[9]Functional Study'!$AG$1043</definedName>
    <definedName name="UAcct403Spsgu" localSheetId="4">'[9]Functional Study'!$AG$1044</definedName>
    <definedName name="UAcct403Spsgu">'[9]Functional Study'!$AG$1044</definedName>
    <definedName name="UACCT403SPSSGCH" localSheetId="4">'[9]Functional Study'!$AG$1045</definedName>
    <definedName name="UACCT403SPSSGCH">'[9]Functional Study'!$AG$1045</definedName>
    <definedName name="uacct403ssgch">'[8]Func Study'!$AB$1019</definedName>
    <definedName name="UAcct403Tp">'[8]Func Study'!$AB$1042</definedName>
    <definedName name="UAcct403Tpsgu">'[10]Functional Study'!#REF!</definedName>
    <definedName name="UAcct404330">'[8]Func Study'!$AB$1126</definedName>
    <definedName name="UAcct404330Dgu">'[10]Functional Study'!#REF!</definedName>
    <definedName name="UAcct404Clg">'[8]Func Study'!$AB$1099</definedName>
    <definedName name="UAcct404Clgsop">'[8]Func Study'!$AB$1097</definedName>
    <definedName name="UAcct404Clgsou">'[8]Func Study'!$AB$1095</definedName>
    <definedName name="UAcct404Cls">'[8]Func Study'!$AB$1104</definedName>
    <definedName name="UACCT404GP">'[14]Func Study'!$AB$1146</definedName>
    <definedName name="UACCT404GPCN">'[14]Func Study'!$AB$1143</definedName>
    <definedName name="UACCT404GPSO">'[14]Func Study'!$AB$1141</definedName>
    <definedName name="UAcct404Ipcn">'[8]Func Study'!$AB$1111</definedName>
    <definedName name="UACCT404IPDGU">'[8]Func Study'!$AB$1114</definedName>
    <definedName name="UACCT404IPIDGU" localSheetId="4">'[9]Functional Study'!$AG$1143</definedName>
    <definedName name="UACCT404IPIDGU">'[9]Functional Study'!$AG$1143</definedName>
    <definedName name="UAcct404IPJBG">'[14]Func Study'!$AB$1163</definedName>
    <definedName name="UAcct404Ips">'[8]Func Study'!$AB$1107</definedName>
    <definedName name="UAcct404Ipse">'[8]Func Study'!$AB$1108</definedName>
    <definedName name="UACCT404IPSG">'[8]Func Study'!$AB$1109</definedName>
    <definedName name="UAcct404Ipsg1" localSheetId="4">'[9]Functional Study'!$AG$1140</definedName>
    <definedName name="UAcct404Ipsg1">'[9]Functional Study'!$AG$1140</definedName>
    <definedName name="UAcct404Ipsg2">'[14]Func Study'!$AB$1160</definedName>
    <definedName name="UACCT404IPSGCT">'[8]Func Study'!$AB$1113</definedName>
    <definedName name="UACCT404IPSGP">'[8]Func Study'!$AB$1112</definedName>
    <definedName name="UAcct404Ipso">'[8]Func Study'!$AB$1110</definedName>
    <definedName name="UACCT404IPSSGCH">'[8]Func Study'!$AB$1115</definedName>
    <definedName name="UACCT404IPSSGCT" localSheetId="4">'[9]Functional Study'!$AG$1141</definedName>
    <definedName name="UACCT404IPSSGCT">'[9]Functional Study'!$AG$1141</definedName>
    <definedName name="UAcct404M" localSheetId="4">'[9]Functional Study'!$AG$1148</definedName>
    <definedName name="UAcct404M">'[9]Functional Study'!$AG$1148</definedName>
    <definedName name="UAcct404O">'[8]Func Study'!$AB$1120</definedName>
    <definedName name="UACCT404OP">'[14]Func Study'!$AB$1172</definedName>
    <definedName name="UACCT404SP">'[14]Func Study'!$AB$1151</definedName>
    <definedName name="UAcct405">'[8]Func Study'!$AB$1134</definedName>
    <definedName name="UAcct406">'[8]Func Study'!$AB$1142</definedName>
    <definedName name="UAcct406Dgp">'[10]Functional Study'!#REF!</definedName>
    <definedName name="UAcct406Dgu">'[10]Functional Study'!#REF!</definedName>
    <definedName name="UAcct407">'[8]Func Study'!$AB$1151</definedName>
    <definedName name="UAcct407Sgp">'[10]Functional Study'!#REF!</definedName>
    <definedName name="UAcct408">'[8]Func Study'!$AB$1170</definedName>
    <definedName name="UAcct408S">'[8]Func Study'!$AB$1162</definedName>
    <definedName name="UAcct40910FITOther">[12]FuncStudy!$Y$1135</definedName>
    <definedName name="UAcct40910Fitpmi">'[8]Func Study'!$AB$1415</definedName>
    <definedName name="UAcct40910FITPTC">[12]FuncStudy!$Y$1134</definedName>
    <definedName name="UAcct40910FITSitus">[12]FuncStudy!$Y$1136</definedName>
    <definedName name="UAcct40911Dgu">'[8]Func Study'!$AB$1378</definedName>
    <definedName name="UAcct40911S">'[8]Func Study'!$AB$1376</definedName>
    <definedName name="UAcct41010">'[8]Func Study'!$AB$1248</definedName>
    <definedName name="UAcct41011">'[14]Func Study'!$AB$1309</definedName>
    <definedName name="UAcct41020">'[8]Func Study'!$AB$1263</definedName>
    <definedName name="UACCT41020BADDEBT" localSheetId="0">'[13]Functional Study'!#REF!</definedName>
    <definedName name="UACCT41020BADDEBT" localSheetId="4">'[13]Functional Study'!#REF!</definedName>
    <definedName name="UACCT41020BADDEBT">'[13]Functional Study'!#REF!</definedName>
    <definedName name="UACCT41020DITEXP" localSheetId="0">'[13]Functional Study'!#REF!</definedName>
    <definedName name="UACCT41020DITEXP" localSheetId="4">'[13]Functional Study'!#REF!</definedName>
    <definedName name="UACCT41020DITEXP">'[13]Functional Study'!#REF!</definedName>
    <definedName name="UACCT41020DNPU" localSheetId="0">'[13]Functional Study'!#REF!</definedName>
    <definedName name="UACCT41020DNPU" localSheetId="4">'[13]Functional Study'!#REF!</definedName>
    <definedName name="UACCT41020DNPU">'[13]Functional Study'!#REF!</definedName>
    <definedName name="UACCT41020S" localSheetId="0">'[13]Functional Study'!#REF!</definedName>
    <definedName name="UACCT41020S" localSheetId="4">'[13]Functional Study'!#REF!</definedName>
    <definedName name="UACCT41020S">'[13]Functional Study'!#REF!</definedName>
    <definedName name="UACCT41020SE">'[13]Functional Study'!#REF!</definedName>
    <definedName name="UACCT41020SG">'[13]Functional Study'!#REF!</definedName>
    <definedName name="UACCT41020SGCT">'[13]Functional Study'!#REF!</definedName>
    <definedName name="UACCT41020SGPP">'[13]Functional Study'!#REF!</definedName>
    <definedName name="UACCT41020SO">'[13]Functional Study'!#REF!</definedName>
    <definedName name="UACCT41020TROJP">'[13]Functional Study'!#REF!</definedName>
    <definedName name="UACCT4102SNPD">'[13]Functional Study'!#REF!</definedName>
    <definedName name="uacct41110" localSheetId="4">'[9]Functional Study'!$AG$1294</definedName>
    <definedName name="uacct41110">'[9]Functional Study'!$AG$1294</definedName>
    <definedName name="uacct41110sgct">'[10]Functional Study'!#REF!</definedName>
    <definedName name="UAcct41111">'[8]Func Study'!$AB$1297</definedName>
    <definedName name="UAcct41111Baddebt" localSheetId="0">'[13]Functional Study'!#REF!</definedName>
    <definedName name="UAcct41111Baddebt" localSheetId="4">'[13]Functional Study'!#REF!</definedName>
    <definedName name="UAcct41111Baddebt">'[13]Functional Study'!#REF!</definedName>
    <definedName name="UAcct41111Dgp" localSheetId="0">'[13]Functional Study'!#REF!</definedName>
    <definedName name="UAcct41111Dgp" localSheetId="4">'[13]Functional Study'!#REF!</definedName>
    <definedName name="UAcct41111Dgp">'[13]Functional Study'!#REF!</definedName>
    <definedName name="UAcct41111Dgu" localSheetId="0">'[13]Functional Study'!#REF!</definedName>
    <definedName name="UAcct41111Dgu" localSheetId="4">'[13]Functional Study'!#REF!</definedName>
    <definedName name="UAcct41111Dgu">'[13]Functional Study'!#REF!</definedName>
    <definedName name="UAcct41111Ditexp" localSheetId="0">'[13]Functional Study'!#REF!</definedName>
    <definedName name="UAcct41111Ditexp" localSheetId="4">'[13]Functional Study'!#REF!</definedName>
    <definedName name="UAcct41111Ditexp">'[13]Functional Study'!#REF!</definedName>
    <definedName name="UAcct41111Dnpp">'[13]Functional Study'!#REF!</definedName>
    <definedName name="UAcct41111Dnptp">'[13]Functional Study'!#REF!</definedName>
    <definedName name="UAcct41111S">'[13]Functional Study'!#REF!</definedName>
    <definedName name="UAcct41111Se">'[13]Functional Study'!#REF!</definedName>
    <definedName name="UAcct41111Sg">'[13]Functional Study'!#REF!</definedName>
    <definedName name="UAcct41111Sgpp">'[13]Functional Study'!#REF!</definedName>
    <definedName name="UAcct41111So">'[13]Functional Study'!#REF!</definedName>
    <definedName name="UAcct41111Trojp">'[13]Functional Study'!#REF!</definedName>
    <definedName name="UAcct41120">'[8]Func Study'!$AB$1282</definedName>
    <definedName name="UAcct41140">'[8]Func Study'!$AB$1181</definedName>
    <definedName name="UAcct41141">'[8]Func Study'!$AB$1186</definedName>
    <definedName name="UAcct41160">'[8]Func Study'!$AB$355</definedName>
    <definedName name="UAcct41170">'[8]Func Study'!$AB$360</definedName>
    <definedName name="UAcct4118">'[8]Func Study'!$AB$364</definedName>
    <definedName name="UAcct41181">'[8]Func Study'!$AB$367</definedName>
    <definedName name="UAcct4194">'[8]Func Study'!$AB$371</definedName>
    <definedName name="UAcct419Doth">'[8]Func Study'!$AB$1223</definedName>
    <definedName name="UAcct421">'[8]Func Study'!$AB$380</definedName>
    <definedName name="UAcct4311">'[8]Func Study'!$AB$387</definedName>
    <definedName name="UAcct442Se">'[8]Func Study'!$AB$259</definedName>
    <definedName name="UAcct442Sg">'[8]Func Study'!$AB$260</definedName>
    <definedName name="UAcct447">'[8]Func Study'!$AB$284</definedName>
    <definedName name="UAcct447CAEE" localSheetId="0">'[7]Func Study'!#REF!</definedName>
    <definedName name="UAcct447CAEE" localSheetId="4">'[7]Func Study'!#REF!</definedName>
    <definedName name="UAcct447CAEE">'[7]Func Study'!#REF!</definedName>
    <definedName name="UAcct447CAGE" localSheetId="0">'[7]Func Study'!#REF!</definedName>
    <definedName name="UAcct447CAGE" localSheetId="4">'[7]Func Study'!#REF!</definedName>
    <definedName name="UAcct447CAGE">'[7]Func Study'!#REF!</definedName>
    <definedName name="UAcct447Dgu" localSheetId="0">'[11]Func Study'!#REF!</definedName>
    <definedName name="UAcct447Dgu" localSheetId="4">'[11]Func Study'!#REF!</definedName>
    <definedName name="UAcct447Dgu">'[11]Func Study'!#REF!</definedName>
    <definedName name="UACCT447NPC">'[14]Func Study'!$AB$289</definedName>
    <definedName name="UACCT447NPCCAEW">'[14]Func Study'!$AB$286</definedName>
    <definedName name="UACCT447NPCCAGW">'[14]Func Study'!$AB$287</definedName>
    <definedName name="UACCT447NPCDGP">'[14]Func Study'!$AB$288</definedName>
    <definedName name="UAcct447S">'[8]Func Study'!$AB$280</definedName>
    <definedName name="UAcct447Se">'[8]Func Study'!$AB$283</definedName>
    <definedName name="UAcct448" localSheetId="4">'[9]Functional Study'!$AG$276</definedName>
    <definedName name="UAcct448">'[9]Functional Study'!$AG$276</definedName>
    <definedName name="UAcct448S">'[8]Func Study'!$AB$273</definedName>
    <definedName name="UAcct448So">'[8]Func Study'!$AB$274</definedName>
    <definedName name="UAcct449">'[8]Func Study'!$AB$289</definedName>
    <definedName name="UAcct450">'[8]Func Study'!$AB$299</definedName>
    <definedName name="UAcct450S">'[8]Func Study'!$AB$297</definedName>
    <definedName name="UAcct450So">'[8]Func Study'!$AB$298</definedName>
    <definedName name="UAcct451S">'[8]Func Study'!$AB$302</definedName>
    <definedName name="UAcct451Sg">'[8]Func Study'!$AB$303</definedName>
    <definedName name="UAcct451So">'[8]Func Study'!$AB$304</definedName>
    <definedName name="UAcct453">'[8]Func Study'!$AB$309</definedName>
    <definedName name="UAcct453CAGE" localSheetId="0">'[7]Func Study'!#REF!</definedName>
    <definedName name="UAcct453CAGE" localSheetId="4">'[7]Func Study'!#REF!</definedName>
    <definedName name="UAcct453CAGE">'[7]Func Study'!#REF!</definedName>
    <definedName name="UAcct453CAGW" localSheetId="0">'[7]Func Study'!#REF!</definedName>
    <definedName name="UAcct453CAGW" localSheetId="4">'[7]Func Study'!#REF!</definedName>
    <definedName name="UAcct453CAGW">'[7]Func Study'!#REF!</definedName>
    <definedName name="UAcct454">'[8]Func Study'!$AB$315</definedName>
    <definedName name="UAcct454JBG">'[14]Func Study'!$AB$319</definedName>
    <definedName name="UAcct454S">'[8]Func Study'!$AB$312</definedName>
    <definedName name="UAcct454Sg">'[8]Func Study'!$AB$313</definedName>
    <definedName name="UAcct454So">'[8]Func Study'!$AB$314</definedName>
    <definedName name="UAcct456">'[8]Func Study'!$AB$323</definedName>
    <definedName name="UAcct456CAEW">'[14]Func Study'!$AB$331</definedName>
    <definedName name="UAcct456Cn">'[8]Func Study'!$AB$319</definedName>
    <definedName name="UAcct456S">'[8]Func Study'!$AB$318</definedName>
    <definedName name="UAcct456Se">'[8]Func Study'!$AB$320</definedName>
    <definedName name="UAcct456Sg">'[10]Functional Study'!$AG$328</definedName>
    <definedName name="UAcct456So" localSheetId="4">'[9]Functional Study'!$AG$327</definedName>
    <definedName name="UAcct456So">'[9]Functional Study'!$AG$327</definedName>
    <definedName name="UAcct500">'[8]Func Study'!$AB$406</definedName>
    <definedName name="UAcct500Dnppsu" localSheetId="4">'[9]Functional Study'!$AG$410</definedName>
    <definedName name="UAcct500Dnppsu">'[9]Functional Study'!$AG$410</definedName>
    <definedName name="UAcct500DSG">'[10]Functional Study'!$AG$400</definedName>
    <definedName name="UAcct500JBG">'[14]Func Study'!$AB$414</definedName>
    <definedName name="UACCT500SSGCH">'[8]Func Study'!$AB$405</definedName>
    <definedName name="UAcct501">'[8]Func Study'!$AB$414</definedName>
    <definedName name="UAcct501CAEW">'[14]Func Study'!$AB$420</definedName>
    <definedName name="UAcct501JBE">'[14]Func Study'!$AB$421</definedName>
    <definedName name="UACCT501NPC">'[10]Functional Study'!$AG$409</definedName>
    <definedName name="UACCT501NPCCAEW">'[14]Func Study'!$AB$426</definedName>
    <definedName name="UACCT501nPCSE">'[10]Functional Study'!$AG$408</definedName>
    <definedName name="UACCT501NPCSE1">'[10]Functional Study'!#REF!</definedName>
    <definedName name="UAcct501Se">'[8]Func Study'!$AB$409</definedName>
    <definedName name="UACCT501SE1">'[10]Functional Study'!#REF!</definedName>
    <definedName name="UACCT501SE2">'[10]Functional Study'!#REF!</definedName>
    <definedName name="UACCT501SE3">'[10]Functional Study'!#REF!</definedName>
    <definedName name="UACCT501SENNPC">'[8]Func Study'!$AB$410</definedName>
    <definedName name="uacct501ssech">'[8]Func Study'!$AB$413</definedName>
    <definedName name="UACCT501SSECHNNPC">'[8]Func Study'!$AB$412</definedName>
    <definedName name="uacct501ssect">'[8]Func Study'!$AB$411</definedName>
    <definedName name="UAcct502">'[8]Func Study'!$AB$419</definedName>
    <definedName name="UAcct502CAGE">'[14]Func Study'!$AB$431</definedName>
    <definedName name="UAcct502Dnppsu" localSheetId="0">'[8]Func Study'!#REF!</definedName>
    <definedName name="UAcct502Dnppsu" localSheetId="4">'[8]Func Study'!#REF!</definedName>
    <definedName name="UAcct502Dnppsu">'[8]Func Study'!#REF!</definedName>
    <definedName name="UAcct502JBG" localSheetId="0">'[7]Func Study'!#REF!</definedName>
    <definedName name="UAcct502JBG">'[7]Func Study'!#REF!</definedName>
    <definedName name="UAcct502SG">'[10]Functional Study'!$AG$412</definedName>
    <definedName name="uacct502snpps">'[8]Func Study'!$AB$417</definedName>
    <definedName name="uacct502ssgch">'[8]Func Study'!$AB$418</definedName>
    <definedName name="UAcct503">'[8]Func Study'!$AB$424</definedName>
    <definedName name="UAcct503npc">'[10]Functional Study'!$AG$420</definedName>
    <definedName name="UAcct503Se">'[8]Func Study'!$AB$422</definedName>
    <definedName name="UACCT503SENNPC">'[8]Func Study'!$AB$423</definedName>
    <definedName name="UAcct505">'[8]Func Study'!$AB$429</definedName>
    <definedName name="UAcct505CAGE">'[14]Func Study'!$AB$447</definedName>
    <definedName name="UAcct505Dnppsu" localSheetId="4">'[9]Functional Study'!$AG$441</definedName>
    <definedName name="UAcct505Dnppsu">'[9]Functional Study'!$AG$441</definedName>
    <definedName name="UAcct505JBG" localSheetId="0">'[7]Func Study'!#REF!</definedName>
    <definedName name="UAcct505JBG" localSheetId="4">'[7]Func Study'!#REF!</definedName>
    <definedName name="UAcct505JBG">'[7]Func Study'!#REF!</definedName>
    <definedName name="UAcct505sg">'[10]Functional Study'!$AG$423</definedName>
    <definedName name="uacct505snpps">'[8]Func Study'!$AB$427</definedName>
    <definedName name="uacct505ssgch">'[8]Func Study'!$AB$428</definedName>
    <definedName name="UAcct506">'[8]Func Study'!$AB$435</definedName>
    <definedName name="UAcct506CAGE">'[14]Func Study'!$AB$452</definedName>
    <definedName name="UAcct506JBG" localSheetId="0">'[7]Func Study'!#REF!</definedName>
    <definedName name="UAcct506JBG" localSheetId="4">'[7]Func Study'!#REF!</definedName>
    <definedName name="UAcct506JBG">'[7]Func Study'!#REF!</definedName>
    <definedName name="UAcct506Se">'[8]Func Study'!$AB$433</definedName>
    <definedName name="uacct506snpps">'[8]Func Study'!$AB$432</definedName>
    <definedName name="uacct506ssgch">'[8]Func Study'!$AB$434</definedName>
    <definedName name="UAcct507">'[8]Func Study'!$AB$444</definedName>
    <definedName name="UAcct507CAGE">'[14]Func Study'!$AB$462</definedName>
    <definedName name="UAcct507JBG" localSheetId="0">'[7]Func Study'!#REF!</definedName>
    <definedName name="UAcct507JBG" localSheetId="4">'[7]Func Study'!#REF!</definedName>
    <definedName name="UAcct507JBG">'[7]Func Study'!#REF!</definedName>
    <definedName name="UAcct507SG">'[10]Functional Study'!$AG$432</definedName>
    <definedName name="uacct507ssgch">'[8]Func Study'!$AB$443</definedName>
    <definedName name="UAcct510">'[8]Func Study'!$AB$449</definedName>
    <definedName name="UAcct510CAGE">'[14]Func Study'!$AB$467</definedName>
    <definedName name="UAcct510JBG" localSheetId="0">'[7]Func Study'!#REF!</definedName>
    <definedName name="UAcct510JBG" localSheetId="4">'[7]Func Study'!#REF!</definedName>
    <definedName name="UAcct510JBG">'[7]Func Study'!#REF!</definedName>
    <definedName name="UAcct510sg">'[10]Functional Study'!$AG$436</definedName>
    <definedName name="uacct510ssgch">'[8]Func Study'!$AB$448</definedName>
    <definedName name="UAcct511">'[8]Func Study'!$AB$454</definedName>
    <definedName name="UAcct511CAGE">'[14]Func Study'!$AB$472</definedName>
    <definedName name="UAcct511JBG" localSheetId="0">'[7]Func Study'!#REF!</definedName>
    <definedName name="UAcct511JBG" localSheetId="4">'[7]Func Study'!#REF!</definedName>
    <definedName name="UAcct511JBG">'[7]Func Study'!#REF!</definedName>
    <definedName name="UAcct511sg">'[10]Functional Study'!$AG$440</definedName>
    <definedName name="uacct511ssgch">'[8]Func Study'!$AB$453</definedName>
    <definedName name="UAcct512">'[8]Func Study'!$AB$459</definedName>
    <definedName name="UAcct512CAGE">'[14]Func Study'!$AB$477</definedName>
    <definedName name="UAcct512JBG" localSheetId="0">'[7]Func Study'!#REF!</definedName>
    <definedName name="UAcct512JBG" localSheetId="4">'[7]Func Study'!#REF!</definedName>
    <definedName name="UAcct512JBG">'[7]Func Study'!#REF!</definedName>
    <definedName name="UAcct512sg">'[10]Functional Study'!$AG$444</definedName>
    <definedName name="uacct512ssgch">'[8]Func Study'!$AB$458</definedName>
    <definedName name="UAcct513">'[8]Func Study'!$AB$464</definedName>
    <definedName name="UAcct513CAGE">'[14]Func Study'!$AB$482</definedName>
    <definedName name="UAcct513JBG" localSheetId="0">'[7]Func Study'!#REF!</definedName>
    <definedName name="UAcct513JBG" localSheetId="4">'[7]Func Study'!#REF!</definedName>
    <definedName name="UAcct513JBG">'[7]Func Study'!#REF!</definedName>
    <definedName name="UAcct513sg">'[10]Functional Study'!$AG$448</definedName>
    <definedName name="uacct513ssgch">'[8]Func Study'!$AB$463</definedName>
    <definedName name="UAcct514">'[8]Func Study'!$AB$469</definedName>
    <definedName name="UAcct514CAGE">'[14]Func Study'!$AB$487</definedName>
    <definedName name="UAcct514JBG" localSheetId="0">'[7]Func Study'!#REF!</definedName>
    <definedName name="UAcct514JBG" localSheetId="4">'[7]Func Study'!#REF!</definedName>
    <definedName name="UAcct514JBG">'[7]Func Study'!#REF!</definedName>
    <definedName name="UAcct514sg">'[10]Functional Study'!$AG$452</definedName>
    <definedName name="uacct514ssgch">'[8]Func Study'!$AB$468</definedName>
    <definedName name="UAcct517">'[8]Func Study'!$AB$478</definedName>
    <definedName name="UAcct518">'[8]Func Study'!$AB$482</definedName>
    <definedName name="UAcct519">'[8]Func Study'!$AB$487</definedName>
    <definedName name="UAcct520">'[8]Func Study'!$AB$491</definedName>
    <definedName name="UAcct523">'[8]Func Study'!$AB$495</definedName>
    <definedName name="UAcct524">'[8]Func Study'!$AB$499</definedName>
    <definedName name="UAcct528">'[8]Func Study'!$AB$503</definedName>
    <definedName name="UAcct529">'[8]Func Study'!$AB$507</definedName>
    <definedName name="UAcct530">'[8]Func Study'!$AB$511</definedName>
    <definedName name="UAcct531">'[8]Func Study'!$AB$515</definedName>
    <definedName name="UAcct532">'[8]Func Study'!$AB$519</definedName>
    <definedName name="UAcct535">'[8]Func Study'!$AB$531</definedName>
    <definedName name="UAcct536">'[8]Func Study'!$AB$535</definedName>
    <definedName name="UAcct537">'[8]Func Study'!$AB$539</definedName>
    <definedName name="UAcct538">'[8]Func Study'!$AB$543</definedName>
    <definedName name="UAcct539">'[8]Func Study'!$AB$547</definedName>
    <definedName name="UAcct540">'[8]Func Study'!$AB$551</definedName>
    <definedName name="UAcct541">'[8]Func Study'!$AB$555</definedName>
    <definedName name="UAcct542">'[8]Func Study'!$AB$559</definedName>
    <definedName name="UAcct543">'[8]Func Study'!$AB$563</definedName>
    <definedName name="UAcct544">'[8]Func Study'!$AB$567</definedName>
    <definedName name="UAcct545">'[8]Func Study'!$AB$571</definedName>
    <definedName name="UAcct546">'[8]Func Study'!$AB$584</definedName>
    <definedName name="UAcct546CAGE">'[14]Func Study'!$AB$605</definedName>
    <definedName name="UACCT546sg">'[10]Functional Study'!$AG$554</definedName>
    <definedName name="UAcct547" localSheetId="4">'[9]Functional Study'!$AG$608</definedName>
    <definedName name="UAcct547">'[9]Functional Study'!$AG$608</definedName>
    <definedName name="UAcct547CAEW">'[14]Func Study'!$AB$610</definedName>
    <definedName name="UACCT547n">'[10]Functional Study'!$AG$559</definedName>
    <definedName name="UACCT547NPCCAEW">'[14]Func Study'!$AB$613</definedName>
    <definedName name="UACCT547nse">'[10]Functional Study'!$AG$558</definedName>
    <definedName name="UAcct547Se">'[8]Func Study'!$AB$587</definedName>
    <definedName name="UACCT547SSECT">'[8]Func Study'!$AB$588</definedName>
    <definedName name="UAcct548">'[8]Func Study'!$AB$594</definedName>
    <definedName name="UACCT548CAGE">'[14]Func Study'!$AB$620</definedName>
    <definedName name="UACCT548sg">'[10]Functional Study'!$AG$565</definedName>
    <definedName name="UACCT548SSCCT" localSheetId="4">'[9]Functional Study'!$AG$612</definedName>
    <definedName name="UACCT548SSCCT">'[9]Functional Study'!$AG$612</definedName>
    <definedName name="uacct548ssgct">'[8]Func Study'!$AB$593</definedName>
    <definedName name="UAcct549">'[8]Func Study'!$AB$599</definedName>
    <definedName name="Uacct549CAGE">'[14]Func Study'!$AB$625</definedName>
    <definedName name="UAcct549Dnppou" localSheetId="4">'[9]Functional Study'!$AG$616</definedName>
    <definedName name="UAcct549Dnppou">'[9]Functional Study'!$AG$616</definedName>
    <definedName name="UAcct549sg">[12]FuncStudy!$Y$398</definedName>
    <definedName name="UACCT549SGW">'[57]Functional Study'!$AG$617</definedName>
    <definedName name="UACCT549SSGCT" localSheetId="4">'[9]Functional Study'!$AG$617</definedName>
    <definedName name="UACCT549SSGCT">'[9]Functional Study'!$AG$617</definedName>
    <definedName name="uacct550">'[8]Func Study'!$AB$610</definedName>
    <definedName name="UAcct5506SE" localSheetId="0">'[7]Func Study'!#REF!</definedName>
    <definedName name="UAcct5506SE" localSheetId="4">'[7]Func Study'!#REF!</definedName>
    <definedName name="UAcct5506SE">'[7]Func Study'!#REF!</definedName>
    <definedName name="UACCT550sg">[12]FuncStudy!$Y$404</definedName>
    <definedName name="uacct550sgw">'[57]Functional Study'!$AG$627</definedName>
    <definedName name="uacct550snppo" localSheetId="4">'[9]Functional Study'!$AG$626</definedName>
    <definedName name="uacct550snppo">'[9]Functional Study'!$AG$626</definedName>
    <definedName name="uacct550ssgct">'[8]Func Study'!$AB$609</definedName>
    <definedName name="UAcct551">'[8]Func Study'!$AB$614</definedName>
    <definedName name="UAcct551CAGE">'[14]Func Study'!$AB$634</definedName>
    <definedName name="UACCT551SG">'[14]Func Study'!$AB$635</definedName>
    <definedName name="UAcct552">'[8]Func Study'!$AB$619</definedName>
    <definedName name="UACCT552CAGE">'[14]Func Study'!$AB$640</definedName>
    <definedName name="UAcct552Dnppou" localSheetId="4">'[9]Functional Study'!$AG$634</definedName>
    <definedName name="UAcct552Dnppou">'[9]Functional Study'!$AG$634</definedName>
    <definedName name="UAcct552sg">'[10]Functional Study'!$AG$582</definedName>
    <definedName name="UACCT552SSGCT" localSheetId="4">'[9]Functional Study'!$AG$635</definedName>
    <definedName name="UACCT552SSGCT">'[9]Functional Study'!$AG$635</definedName>
    <definedName name="UAcct553">'[8]Func Study'!$AB$625</definedName>
    <definedName name="UACCT553CAGE">'[14]Func Study'!$AB$646</definedName>
    <definedName name="UAcct553Dnppou" localSheetId="4">'[9]Functional Study'!$AG$640</definedName>
    <definedName name="UAcct553Dnppou">'[9]Functional Study'!$AG$640</definedName>
    <definedName name="UAcct553SG">'[14]Func Study'!$AB$645</definedName>
    <definedName name="UACCT553SGW">'[57]Functional Study'!$AG$641</definedName>
    <definedName name="UACCT553SSGCT">'[8]Func Study'!$AB$624</definedName>
    <definedName name="UAcct554">'[8]Func Study'!$AB$630</definedName>
    <definedName name="UACCT554CAGE">'[14]Func Study'!$AB$651</definedName>
    <definedName name="UAcct554Dnppou" localSheetId="4">'[9]Functional Study'!$AG$645</definedName>
    <definedName name="UAcct554Dnppou">'[9]Functional Study'!$AG$645</definedName>
    <definedName name="UAcct554SG">'[14]Func Study'!$AB$650</definedName>
    <definedName name="UACCT554SGW">'[57]Functional Study'!$AG$646</definedName>
    <definedName name="UAcct554SSCT">[12]FuncStudy!$Y$426</definedName>
    <definedName name="UACCT554SSGCT">'[8]Func Study'!$AB$629</definedName>
    <definedName name="UAcct555CAEE" localSheetId="0">'[7]Func Study'!#REF!</definedName>
    <definedName name="UAcct555CAEE" localSheetId="4">'[7]Func Study'!#REF!</definedName>
    <definedName name="UAcct555CAEE">'[7]Func Study'!#REF!</definedName>
    <definedName name="UAcct555CAEW">'[14]Func Study'!$AB$665</definedName>
    <definedName name="UAcct555CAGE" localSheetId="0">'[7]Func Study'!#REF!</definedName>
    <definedName name="UAcct555CAGE" localSheetId="4">'[7]Func Study'!#REF!</definedName>
    <definedName name="UAcct555CAGE">'[7]Func Study'!#REF!</definedName>
    <definedName name="UAcct555CAGW">'[14]Func Study'!$AB$664</definedName>
    <definedName name="uacct555dgp">'[8]Func Study'!$AB$645</definedName>
    <definedName name="UAcct555Dgu">'[8]Func Study'!$AB$642</definedName>
    <definedName name="UACCT555NPCCAEW">'[14]Func Study'!$AB$669</definedName>
    <definedName name="UACCT555NPCCAGW">'[14]Func Study'!$AB$668</definedName>
    <definedName name="UAcct555S">'[8]Func Study'!$AB$641</definedName>
    <definedName name="UAcct555Se">'[8]Func Study'!$AB$643</definedName>
    <definedName name="UAcct555SG" localSheetId="4">'[9]Functional Study'!$AG$662</definedName>
    <definedName name="UAcct555SG">'[9]Functional Study'!$AG$662</definedName>
    <definedName name="uacct555ssgc" localSheetId="4">'[9]Functional Study'!$AG$664</definedName>
    <definedName name="uacct555ssgc">'[9]Functional Study'!$AG$664</definedName>
    <definedName name="uacct555ssgp">'[8]Func Study'!$AB$644</definedName>
    <definedName name="UAcct556">'[8]Func Study'!$AB$650</definedName>
    <definedName name="UAcct557">'[8]Func Study'!$AB$659</definedName>
    <definedName name="UAcct557S" localSheetId="4">'[9]Functional Study'!$AG$676</definedName>
    <definedName name="UAcct557S">'[9]Functional Study'!$AG$676</definedName>
    <definedName name="uacct557se" localSheetId="4">'[9]Functional Study'!$AG$679</definedName>
    <definedName name="uacct557se">'[9]Functional Study'!$AG$679</definedName>
    <definedName name="UAcct557Sg" localSheetId="4">'[9]Functional Study'!$AG$677</definedName>
    <definedName name="UAcct557Sg">'[9]Functional Study'!$AG$677</definedName>
    <definedName name="UACCT557SSGCT">'[8]Func Study'!$AB$657</definedName>
    <definedName name="uacct557trojp" localSheetId="4">'[9]Functional Study'!$AG$680</definedName>
    <definedName name="uacct557trojp">'[9]Functional Study'!$AG$680</definedName>
    <definedName name="UAcct560">'[8]Func Study'!$AB$682</definedName>
    <definedName name="UAcct561">'[8]Func Study'!$AB$686</definedName>
    <definedName name="UAcct562">'[8]Func Study'!$AB$690</definedName>
    <definedName name="UAcct563">'[8]Func Study'!$AB$694</definedName>
    <definedName name="UAcct564">'[8]Func Study'!$AB$698</definedName>
    <definedName name="UAcct565">'[8]Func Study'!$AB$703</definedName>
    <definedName name="UACCT565NPC">'[14]Func Study'!$AB$744</definedName>
    <definedName name="UACCT565NPCCAGW">'[14]Func Study'!$AB$742</definedName>
    <definedName name="UAcct565Se">'[8]Func Study'!$AB$702</definedName>
    <definedName name="UAcct566">'[8]Func Study'!$AB$707</definedName>
    <definedName name="UAcct567">'[8]Func Study'!$AB$711</definedName>
    <definedName name="UAcct568">'[8]Func Study'!$AB$715</definedName>
    <definedName name="UAcct569">'[8]Func Study'!$AB$719</definedName>
    <definedName name="UAcct570">'[8]Func Study'!$AB$723</definedName>
    <definedName name="UAcct571">'[8]Func Study'!$AB$727</definedName>
    <definedName name="UAcct572">'[8]Func Study'!$AB$731</definedName>
    <definedName name="UAcct573">'[8]Func Study'!$AB$735</definedName>
    <definedName name="UAcct580">'[8]Func Study'!$AB$748</definedName>
    <definedName name="UAcct581">'[8]Func Study'!$AB$753</definedName>
    <definedName name="UAcct582">'[8]Func Study'!$AB$758</definedName>
    <definedName name="UAcct583">'[8]Func Study'!$AB$763</definedName>
    <definedName name="UAcct584">'[8]Func Study'!$AB$768</definedName>
    <definedName name="UAcct585">'[8]Func Study'!$AB$773</definedName>
    <definedName name="UAcct586">'[8]Func Study'!$AB$778</definedName>
    <definedName name="UAcct587">'[8]Func Study'!$AB$783</definedName>
    <definedName name="UAcct588">'[8]Func Study'!$AB$788</definedName>
    <definedName name="UAcct589">'[8]Func Study'!$AB$793</definedName>
    <definedName name="UAcct590">'[8]Func Study'!$AB$798</definedName>
    <definedName name="UAcct591">'[8]Func Study'!$AB$803</definedName>
    <definedName name="UAcct592">'[8]Func Study'!$AB$808</definedName>
    <definedName name="UAcct593">'[8]Func Study'!$AB$813</definedName>
    <definedName name="UAcct594">'[8]Func Study'!$AB$818</definedName>
    <definedName name="UAcct595">'[8]Func Study'!$AB$823</definedName>
    <definedName name="UAcct596">'[8]Func Study'!$AB$833</definedName>
    <definedName name="UAcct597">'[8]Func Study'!$AB$838</definedName>
    <definedName name="UAcct598">'[8]Func Study'!$AB$843</definedName>
    <definedName name="UAcct901">'[8]Func Study'!$AB$855</definedName>
    <definedName name="UAcct902">'[8]Func Study'!$AB$860</definedName>
    <definedName name="UAcct903">'[8]Func Study'!$AB$865</definedName>
    <definedName name="UAcct904">'[8]Func Study'!$AB$871</definedName>
    <definedName name="Uacct904SG" localSheetId="0">'[15]Functional Study'!#REF!</definedName>
    <definedName name="Uacct904SG" localSheetId="4">'[15]Functional Study'!#REF!</definedName>
    <definedName name="Uacct904SG">'[15]Functional Study'!#REF!</definedName>
    <definedName name="UAcct905">'[8]Func Study'!$AB$876</definedName>
    <definedName name="UAcct907">'[8]Func Study'!$AB$890</definedName>
    <definedName name="UAcct908">'[8]Func Study'!$AB$895</definedName>
    <definedName name="UAcct909">'[8]Func Study'!$AB$900</definedName>
    <definedName name="UAcct910">'[8]Func Study'!$AB$905</definedName>
    <definedName name="UAcct911">'[8]Func Study'!$AB$916</definedName>
    <definedName name="UAcct912">'[8]Func Study'!$AB$921</definedName>
    <definedName name="UAcct913">'[8]Func Study'!$AB$926</definedName>
    <definedName name="UAcct916">'[8]Func Study'!$AB$931</definedName>
    <definedName name="UAcct920">'[8]Func Study'!$AB$942</definedName>
    <definedName name="UAcct920Cn">'[8]Func Study'!$AB$940</definedName>
    <definedName name="UAcct921">'[8]Func Study'!$AB$948</definedName>
    <definedName name="UAcct921Cn">'[8]Func Study'!$AB$946</definedName>
    <definedName name="UAcct923">'[8]Func Study'!$AB$954</definedName>
    <definedName name="UAcct923CAGW">'[14]Func Study'!$AB$995</definedName>
    <definedName name="UAcct923Cn">'[8]Func Study'!$AB$952</definedName>
    <definedName name="UAcct924">'[8]Func Study'!$AB$959</definedName>
    <definedName name="UAcct924S">[12]FuncStudy!$Y$722</definedName>
    <definedName name="UACCT924SG">'[8]Func Study'!$AB$958</definedName>
    <definedName name="UAcct924SO">[12]FuncStudy!$Y$724</definedName>
    <definedName name="UAcct925">'[8]Func Study'!$AB$963</definedName>
    <definedName name="UAcct926">'[8]Func Study'!$AB$969</definedName>
    <definedName name="UAcct927">'[8]Func Study'!$AB$974</definedName>
    <definedName name="UAcct928">'[8]Func Study'!$AB$981</definedName>
    <definedName name="UAcct928RE">'[8]Func Study'!$AB$983</definedName>
    <definedName name="UAcct929">'[8]Func Study'!$AB$988</definedName>
    <definedName name="UAcct930" localSheetId="4">'[9]Functional Study'!$AG$1021</definedName>
    <definedName name="UAcct930">'[9]Functional Study'!$AG$1021</definedName>
    <definedName name="UACCT930cn">'[8]Func Study'!$AB$992</definedName>
    <definedName name="UAcct930S">'[8]Func Study'!$AB$991</definedName>
    <definedName name="UAcct930So">'[8]Func Study'!$AB$993</definedName>
    <definedName name="UAcct931">'[8]Func Study'!$AB$999</definedName>
    <definedName name="UAcct935">'[8]Func Study'!$AB$1005</definedName>
    <definedName name="UAcctAGA">'[8]Func Study'!$AB$291</definedName>
    <definedName name="UACCTCOHDGP" localSheetId="4">'[9]Functional Study'!$AG$683</definedName>
    <definedName name="UACCTCOHDGP">'[9]Functional Study'!$AG$683</definedName>
    <definedName name="UACCTCOWSG" localSheetId="4">'[9]Functional Study'!$AG$684</definedName>
    <definedName name="UACCTCOWSG">'[9]Functional Study'!$AG$684</definedName>
    <definedName name="UAcctcwc">'[8]Func Study'!$AB$2163</definedName>
    <definedName name="UAcctd00">'[8]Func Study'!$AB$1817</definedName>
    <definedName name="UAcctdfa">'[14]Func Study'!#REF!</definedName>
    <definedName name="UAcctdfad">'[8]Func Study'!$AB$392</definedName>
    <definedName name="UAcctdfap">'[8]Func Study'!$AB$390</definedName>
    <definedName name="UAcctdfat">'[8]Func Study'!$AB$391</definedName>
    <definedName name="UAcctds0">'[8]Func Study'!$AB$1821</definedName>
    <definedName name="UACCTECD">'[57]Functional Study'!$AG$689</definedName>
    <definedName name="uacctecdcoh">'[8]Func Study'!$AB$663</definedName>
    <definedName name="uacctecddgp">'[8]Func Study'!$AB$662</definedName>
    <definedName name="uacctecdmc">'[8]Func Study'!$AB$664</definedName>
    <definedName name="uacctecdqfsg">'[8]Func Study'!$AB$667</definedName>
    <definedName name="uacctecds">'[8]Func Study'!$AB$666</definedName>
    <definedName name="uacctecdsg">'[8]Func Study'!$AB$665</definedName>
    <definedName name="UACCTECDSG1">'[14]Func Study'!$AB$688</definedName>
    <definedName name="UACCTECDSG2">'[14]Func Study'!$AB$690</definedName>
    <definedName name="UACCTECDSG3">'[14]Func Study'!$AB$692</definedName>
    <definedName name="UACCTEQFCS" localSheetId="4">'[9]Functional Study'!$AG$687</definedName>
    <definedName name="UACCTEQFCS">'[9]Functional Study'!$AG$687</definedName>
    <definedName name="UACCTEQFCSG" localSheetId="4">'[9]Functional Study'!$AG$688</definedName>
    <definedName name="UACCTEQFCSG">'[9]Functional Study'!$AG$688</definedName>
    <definedName name="UAcctfit">'[8]Func Study'!$AB$1422</definedName>
    <definedName name="UAcctg00">'[8]Func Study'!$AB$1976</definedName>
    <definedName name="UAccth00">'[8]Func Study'!$AB$1578</definedName>
    <definedName name="UAccti00">'[8]Func Study'!$AB$2021</definedName>
    <definedName name="UACCTMCCMC" localSheetId="4">'[9]Functional Study'!$AG$685</definedName>
    <definedName name="UACCTMCCMC">'[9]Functional Study'!$AG$685</definedName>
    <definedName name="UACCTMCSG" localSheetId="4">'[9]Functional Study'!$AG$686</definedName>
    <definedName name="UACCTMCSG">'[9]Functional Study'!$AG$686</definedName>
    <definedName name="UAcctn00">'[8]Func Study'!$AB$1522</definedName>
    <definedName name="UAccto00">'[8]Func Study'!$AB$1638</definedName>
    <definedName name="UAcctowc">'[8]Func Study'!$AB$2175</definedName>
    <definedName name="UAcctowcdgp">'[10]Functional Study'!#REF!</definedName>
    <definedName name="UAcctowcse">'[10]Functional Study'!$AG$1855</definedName>
    <definedName name="uacctowcssech">'[8]Func Study'!$AB$2174</definedName>
    <definedName name="UAccts00">'[8]Func Study'!$AB$1481</definedName>
    <definedName name="UAcctSchM">'[8]Func Study'!$AB$1401</definedName>
    <definedName name="UAcctsttax">'[8]Func Study'!$AB$1405</definedName>
    <definedName name="UAcctt00">'[8]Func Study'!$AB$1713</definedName>
    <definedName name="UACT553SGW">[12]FuncStudy!$Y$421</definedName>
    <definedName name="UnadjBegEnd" localSheetId="0">#REF!</definedName>
    <definedName name="UnadjBegEnd" localSheetId="4">#REF!</definedName>
    <definedName name="UnadjBegEnd">#REF!</definedName>
    <definedName name="UnadjYE" localSheetId="0">#REF!</definedName>
    <definedName name="UnadjYE" localSheetId="4">#REF!</definedName>
    <definedName name="UnadjYE">#REF!</definedName>
    <definedName name="UNBILREV" localSheetId="0">#REF!</definedName>
    <definedName name="UNBILREV" localSheetId="4">#REF!</definedName>
    <definedName name="UNBILREV">#REF!</definedName>
    <definedName name="UncollectibleAccounts">[20]Variables!$D$25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SBR" localSheetId="0">#REF!</definedName>
    <definedName name="USBR" localSheetId="4">#REF!</definedName>
    <definedName name="USBR">#REF!</definedName>
    <definedName name="USCHMAFS">'[8]Func Study'!$AB$1302</definedName>
    <definedName name="USCHMAFSE">'[8]Func Study'!$AB$1305</definedName>
    <definedName name="USCHMAFSG">'[8]Func Study'!$AB$1307</definedName>
    <definedName name="USCHMAFSNP">'[8]Func Study'!$AB$1303</definedName>
    <definedName name="USCHMAFSO">'[8]Func Study'!$AB$1304</definedName>
    <definedName name="USCHMAFTROJP">'[8]Func Study'!$AB$1306</definedName>
    <definedName name="USCHMAPBADDEBT">'[8]Func Study'!$AB$1316</definedName>
    <definedName name="USCHMAPS">'[8]Func Study'!$AB$1311</definedName>
    <definedName name="USCHMAPSE">'[8]Func Study'!$AB$1312</definedName>
    <definedName name="USCHMAPSG">'[8]Func Study'!$AB$1315</definedName>
    <definedName name="USCHMAPSNP">'[8]Func Study'!$AB$1313</definedName>
    <definedName name="USCHMAPSO">'[8]Func Study'!$AB$1314</definedName>
    <definedName name="USCHMATBADDEBT">'[8]Func Study'!$AB$1331</definedName>
    <definedName name="USCHMATCIAC">'[8]Func Study'!$AB$1322</definedName>
    <definedName name="USCHMATGPS">'[8]Func Study'!$AB$1328</definedName>
    <definedName name="USCHMATS">'[8]Func Study'!$AB$1320</definedName>
    <definedName name="USCHMATSCHMDEXP">'[8]Func Study'!$AB$1333</definedName>
    <definedName name="USCHMATSE">'[8]Func Study'!$AB$1326</definedName>
    <definedName name="USCHMATSG">'[8]Func Study'!$AB$1325</definedName>
    <definedName name="USCHMATSG2">'[8]Func Study'!$AB$1327</definedName>
    <definedName name="USCHMATSGCT">'[8]Func Study'!$AB$1321</definedName>
    <definedName name="USCHMATSNP">'[8]Func Study'!$AB$1323</definedName>
    <definedName name="USCHMATSNPD">'[8]Func Study'!$AB$1330</definedName>
    <definedName name="USCHMATSO">'[8]Func Study'!$AB$1329</definedName>
    <definedName name="USCHMATTAXDEPR">'[8]Func Study'!$AB$1332</definedName>
    <definedName name="USCHMATTROJD">'[8]Func Study'!$AB$1324</definedName>
    <definedName name="USCHMDFDGP">'[8]Func Study'!$AB$1340</definedName>
    <definedName name="USCHMDFDGU">'[8]Func Study'!$AB$1341</definedName>
    <definedName name="USCHMDFS">'[8]Func Study'!$AB$1339</definedName>
    <definedName name="USCHMDPIBT">'[8]Func Study'!$AB$1347</definedName>
    <definedName name="USCHMDPS">'[8]Func Study'!$AB$1344</definedName>
    <definedName name="USCHMDPSE">'[8]Func Study'!$AB$1345</definedName>
    <definedName name="USCHMDPSG">'[8]Func Study'!$AB$1348</definedName>
    <definedName name="USCHMDPSNP">'[8]Func Study'!$AB$1346</definedName>
    <definedName name="USCHMDPSO">'[8]Func Study'!$AB$1349</definedName>
    <definedName name="USCHMDTBADDEBT">'[8]Func Study'!$AB$1354</definedName>
    <definedName name="USCHMDTCN">'[8]Func Study'!$AB$1356</definedName>
    <definedName name="USCHMDTDGP">'[8]Func Study'!$AB$1358</definedName>
    <definedName name="USCHMDTGPS">'[8]Func Study'!$AB$1361</definedName>
    <definedName name="USCHMDTS">'[8]Func Study'!$AB$1353</definedName>
    <definedName name="USCHMDTSE">'[8]Func Study'!$AB$1359</definedName>
    <definedName name="USCHMDTSG">'[8]Func Study'!$AB$1360</definedName>
    <definedName name="USCHMDTSNP">'[8]Func Study'!$AB$1355</definedName>
    <definedName name="USCHMDTSNPD">'[8]Func Study'!$AB$1364</definedName>
    <definedName name="USCHMDTSO">'[8]Func Study'!$AB$1362</definedName>
    <definedName name="USCHMDTTAXDEPR">'[8]Func Study'!$AB$1363</definedName>
    <definedName name="USCHMDTTROJD">'[8]Func Study'!$AB$1357</definedName>
    <definedName name="USYieldCurves">'[29]Calcoutput (futures)'!$B$4:$C$124</definedName>
    <definedName name="UT_305A_FY_2002" localSheetId="0">#REF!</definedName>
    <definedName name="UT_305A_FY_2002" localSheetId="4">#REF!</definedName>
    <definedName name="UT_305A_FY_2002">#REF!</definedName>
    <definedName name="UT_RVN_0302" localSheetId="0">#REF!</definedName>
    <definedName name="UT_RVN_0302" localSheetId="4">#REF!</definedName>
    <definedName name="UT_RVN_0302">#REF!</definedName>
    <definedName name="UTAllocMethod" localSheetId="0">#REF!</definedName>
    <definedName name="UTAllocMethod" localSheetId="4">#REF!</definedName>
    <definedName name="UTAllocMethod">#REF!</definedName>
    <definedName name="UtGrossReceipts">[20]Variables!$D$29</definedName>
    <definedName name="UTRateBase" localSheetId="0">#REF!</definedName>
    <definedName name="UTRateBase" localSheetId="4">#REF!</definedName>
    <definedName name="UTRateBase">#REF!</definedName>
    <definedName name="ValidAccount">[16]Variables!$AK$43:$AK$369</definedName>
    <definedName name="ValidFactor" localSheetId="0">#REF!</definedName>
    <definedName name="ValidFactor" localSheetId="4">#REF!</definedName>
    <definedName name="ValidFactor">#REF!</definedName>
    <definedName name="VAR" localSheetId="0">[48]Backup!#REF!</definedName>
    <definedName name="VAR" localSheetId="4">[48]Backup!#REF!</definedName>
    <definedName name="VAR">[48]Backup!#REF!</definedName>
    <definedName name="VARIABLE" localSheetId="0">[44]Summary!#REF!</definedName>
    <definedName name="VARIABLE" localSheetId="4">[44]Summary!#REF!</definedName>
    <definedName name="VARIABLE">[44]Summary!#REF!</definedName>
    <definedName name="Version" localSheetId="0">#REF!</definedName>
    <definedName name="Version" localSheetId="4">#REF!</definedName>
    <definedName name="Version">#REF!</definedName>
    <definedName name="VOUCHER" localSheetId="0">#REF!</definedName>
    <definedName name="VOUCHER" localSheetId="4">#REF!</definedName>
    <definedName name="VOUCHER">#REF!</definedName>
    <definedName name="w" localSheetId="0" hidden="1">[66]Inputs!#REF!</definedName>
    <definedName name="w" localSheetId="4" hidden="1">[66]Inputs!#REF!</definedName>
    <definedName name="w" localSheetId="3" hidden="1">[66]Inputs!#REF!</definedName>
    <definedName name="w" hidden="1">[66]Inputs!#REF!</definedName>
    <definedName name="WAAllocMethod" localSheetId="0">#REF!</definedName>
    <definedName name="WAAllocMethod" localSheetId="4">#REF!</definedName>
    <definedName name="WAAllocMethod">#REF!</definedName>
    <definedName name="WARateBase" localSheetId="0">#REF!</definedName>
    <definedName name="WARateBase" localSheetId="4">#REF!</definedName>
    <definedName name="WARateBase">#REF!</definedName>
    <definedName name="WaRevenueTax">[20]Variables!$D$27</definedName>
    <definedName name="WEATHER" localSheetId="0">#REF!</definedName>
    <definedName name="WEATHER" localSheetId="4">#REF!</definedName>
    <definedName name="WEATHER">#REF!</definedName>
    <definedName name="WEATHRNORM" localSheetId="0">#REF!</definedName>
    <definedName name="WEATHRNORM" localSheetId="4">#REF!</definedName>
    <definedName name="WEATHRNORM">#REF!</definedName>
    <definedName name="wheeling.bucks" localSheetId="0">#REF!</definedName>
    <definedName name="wheeling.bucks" localSheetId="4">#REF!</definedName>
    <definedName name="wheeling.bucks">#REF!</definedName>
    <definedName name="wheeling.bucks.name" localSheetId="4">#REF!</definedName>
    <definedName name="wheeling.bucks.name">#REF!</definedName>
    <definedName name="WIDTH" localSheetId="4">#REF!</definedName>
    <definedName name="WIDTH">#REF!</definedName>
    <definedName name="WinterPeak">'[67]Load Data'!$D$9:$H$12,'[67]Load Data'!$D$20:$H$22</definedName>
    <definedName name="WN" localSheetId="0">#REF!</definedName>
    <definedName name="WN" localSheetId="1">#REF!</definedName>
    <definedName name="WN" localSheetId="2">#REF!</definedName>
    <definedName name="WN" localSheetId="4">#REF!</definedName>
    <definedName name="WN">#REF!</definedName>
    <definedName name="WORK1" localSheetId="0">#REF!</definedName>
    <definedName name="WORK1" localSheetId="4">#REF!</definedName>
    <definedName name="WORK1">#REF!</definedName>
    <definedName name="WORK2" localSheetId="4">#REF!</definedName>
    <definedName name="WORK2">#REF!</definedName>
    <definedName name="WORK3" localSheetId="4">#REF!</definedName>
    <definedName name="WORK3">#REF!</definedName>
    <definedName name="wrn.1996._.Hydro._.5._.Year._.Forecast._.Budget.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dj._.Back_Up." localSheetId="0" hidden="1">{"Page 3.4.1",#N/A,FALSE,"Totals";"Page 3.4.2",#N/A,FALSE,"Totals"}</definedName>
    <definedName name="wrn.Adj._.Back_Up." localSheetId="4" hidden="1">{"Page 3.4.1",#N/A,FALSE,"Totals";"Page 3.4.2",#N/A,FALSE,"Totals"}</definedName>
    <definedName name="wrn.Adj._.Back_Up." hidden="1">{"Page 3.4.1",#N/A,FALSE,"Totals";"Page 3.4.2",#N/A,FALSE,"Totals"}</definedName>
    <definedName name="wrn.ALL." localSheetId="0" hidden="1">{#N/A,#N/A,FALSE,"Summary EPS";#N/A,#N/A,FALSE,"1st Qtr Electric";#N/A,#N/A,FALSE,"1st Qtr Australia";#N/A,#N/A,FALSE,"1st Qtr Telecom";#N/A,#N/A,FALSE,"1st QTR Other"}</definedName>
    <definedName name="wrn.ALL." localSheetId="4" hidden="1">{#N/A,#N/A,FALSE,"Summary EPS";#N/A,#N/A,FALSE,"1st Qtr Electric";#N/A,#N/A,FALSE,"1st Qtr Australia";#N/A,#N/A,FALSE,"1st Qtr Telecom";#N/A,#N/A,FALSE,"1st QTR Other"}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localSheetId="0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localSheetId="4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Ss._.and._.JEs." localSheetId="0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localSheetId="4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0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localSheetId="4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0" hidden="1">{#N/A,#N/A,FALSE,"cover";#N/A,#N/A,FALSE,"lead sheet";#N/A,#N/A,FALSE,"Adj backup";#N/A,#N/A,FALSE,"t Accounts"}</definedName>
    <definedName name="wrn.All._.Pages." localSheetId="4" hidden="1">{#N/A,#N/A,FALSE,"cover";#N/A,#N/A,FALSE,"lead sheet";#N/A,#N/A,FALSE,"Adj backup";#N/A,#N/A,FALSE,"t Accounts"}</definedName>
    <definedName name="wrn.All._.Pages." hidden="1">{#N/A,#N/A,FALSE,"cover";#N/A,#N/A,FALSE,"lead sheet";#N/A,#N/A,FALSE,"Adj backup";#N/A,#N/A,FALSE,"t Accounts"}</definedName>
    <definedName name="wrn.BUS._.RPT.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localSheetId="0" hidden="1">{"YTD-Total",#N/A,TRUE,"Provision";"YTD-Utility",#N/A,TRUE,"Prov Utility";"YTD-NonUtility",#N/A,TRUE,"Prov NonUtility"}</definedName>
    <definedName name="wrn.Combined._.YTD." localSheetId="4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nsolGrossGrp." localSheetId="0" hidden="1">{"Conol gross povision grouped",#N/A,FALSE,"Consol Gross";"Consol Gross Grouped",#N/A,FALSE,"Consol Gross"}</definedName>
    <definedName name="wrn.ConsolGrossGrp." localSheetId="4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Cover." localSheetId="0" hidden="1">{#N/A,#N/A,TRUE,"Cover";#N/A,#N/A,TRUE,"Contents"}</definedName>
    <definedName name="wrn.Cover." localSheetId="4" hidden="1">{#N/A,#N/A,TRUE,"Cover";#N/A,#N/A,TRUE,"Contents"}</definedName>
    <definedName name="wrn.Cover." hidden="1">{#N/A,#N/A,TRUE,"Cover";#N/A,#N/A,TRUE,"Contents"}</definedName>
    <definedName name="wrn.CoverContents." localSheetId="0" hidden="1">{#N/A,#N/A,FALSE,"Cover";#N/A,#N/A,FALSE,"Contents"}</definedName>
    <definedName name="wrn.CoverContents." localSheetId="4" hidden="1">{#N/A,#N/A,FALSE,"Cover";#N/A,#N/A,FALSE,"Contents"}</definedName>
    <definedName name="wrn.CoverContents." hidden="1">{#N/A,#N/A,FALSE,"Cover";#N/A,#N/A,FALSE,"Contents"}</definedName>
    <definedName name="wrn.El._.Paso._.Offshore." localSheetId="0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localSheetId="4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xec._.Summary." hidden="1">{#N/A,#N/A,FALSE,"Output Ass";#N/A,#N/A,FALSE,"Sum Tot";#N/A,#N/A,FALSE,"Ex Sum Year";#N/A,#N/A,FALSE,"Sum Qtr"}</definedName>
    <definedName name="wrn.Factors._.Tab._.10." localSheetId="0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4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View." localSheetId="0" hidden="1">{"FullView",#N/A,FALSE,"Consltd-For contngcy"}</definedName>
    <definedName name="wrn.Full._.View." localSheetId="4" hidden="1">{"FullView",#N/A,FALSE,"Consltd-For contngcy"}</definedName>
    <definedName name="wrn.Full._.View." hidden="1">{"FullView",#N/A,FALSE,"Consltd-For contngcy"}</definedName>
    <definedName name="wrn.GLReport." localSheetId="0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localSheetId="4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Open._.Issues._.Only." localSheetId="0" hidden="1">{"Open issues Only",#N/A,FALSE,"TIMELINE"}</definedName>
    <definedName name="wrn.Open._.Issues._.Only." localSheetId="4" hidden="1">{"Open issues Only",#N/A,FALSE,"TIMELINE"}</definedName>
    <definedName name="wrn.Open._.Issues._.Only." hidden="1">{"Open issues Only",#N/A,FALSE,"TIMELINE"}</definedName>
    <definedName name="wrn.OR._.Carrying._.Charge._.JV." localSheetId="0" hidden="1">{#N/A,#N/A,FALSE,"Loans";#N/A,#N/A,FALSE,"Program Costs";#N/A,#N/A,FALSE,"Measures";#N/A,#N/A,FALSE,"Net Lost Rev";#N/A,#N/A,FALSE,"Incentive"}</definedName>
    <definedName name="wrn.OR._.Carrying._.Charge._.JV." localSheetId="2" hidden="1">{#N/A,#N/A,FALSE,"Loans";#N/A,#N/A,FALSE,"Program Costs";#N/A,#N/A,FALSE,"Measures";#N/A,#N/A,FALSE,"Net Lost Rev";#N/A,#N/A,FALSE,"Incentive"}</definedName>
    <definedName name="wrn.OR._.Carrying._.Charge._.JV." localSheetId="4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0" hidden="1">{#N/A,#N/A,FALSE,"Loans";#N/A,#N/A,FALSE,"Program Costs";#N/A,#N/A,FALSE,"Measures";#N/A,#N/A,FALSE,"Net Lost Rev";#N/A,#N/A,FALSE,"Incentive"}</definedName>
    <definedName name="wrn.OR._.Carrying._.Charge._.JV.1" localSheetId="2" hidden="1">{#N/A,#N/A,FALSE,"Loans";#N/A,#N/A,FALSE,"Program Costs";#N/A,#N/A,FALSE,"Measures";#N/A,#N/A,FALSE,"Net Lost Rev";#N/A,#N/A,FALSE,"Incentive"}</definedName>
    <definedName name="wrn.OR._.Carrying._.Charge._.JV.1" localSheetId="4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ages.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yment._.View." localSheetId="0" hidden="1">{#N/A,#N/A,FALSE,"Consltd-For contngcy";"PaymentView",#N/A,FALSE,"Consltd-For contngcy"}</definedName>
    <definedName name="wrn.Payment._.View." localSheetId="4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FSreconview." localSheetId="0" hidden="1">{"PFS recon view",#N/A,FALSE,"Hyperion Proof"}</definedName>
    <definedName name="wrn.PFSreconview." localSheetId="4" hidden="1">{"PFS recon view",#N/A,FALSE,"Hyperion Proof"}</definedName>
    <definedName name="wrn.PFSreconview." hidden="1">{"PFS recon view",#N/A,FALSE,"Hyperion Proof"}</definedName>
    <definedName name="wrn.PGHCreconview." localSheetId="0" hidden="1">{"PGHC recon view",#N/A,FALSE,"Hyperion Proof"}</definedName>
    <definedName name="wrn.PGHCreconview." localSheetId="4" hidden="1">{"PGHC recon view",#N/A,FALSE,"Hyperion Proof"}</definedName>
    <definedName name="wrn.PGHCreconview." hidden="1">{"PGHC recon view",#N/A,FALSE,"Hyperion Proof"}</definedName>
    <definedName name="wrn.PHI._.all._.other._.months." localSheetId="0" hidden="1">{#N/A,#N/A,FALSE,"PHI MTD";#N/A,#N/A,FALSE,"PHI YTD"}</definedName>
    <definedName name="wrn.PHI._.all._.other._.months." localSheetId="4" hidden="1">{#N/A,#N/A,FALSE,"PHI MTD";#N/A,#N/A,FALSE,"PHI YTD"}</definedName>
    <definedName name="wrn.PHI._.all._.other._.months." hidden="1">{#N/A,#N/A,FALSE,"PHI MTD";#N/A,#N/A,FALSE,"PHI YTD"}</definedName>
    <definedName name="wrn.PHI._.only." localSheetId="0" hidden="1">{#N/A,#N/A,FALSE,"PHI"}</definedName>
    <definedName name="wrn.PHI._.only." localSheetId="4" hidden="1">{#N/A,#N/A,FALSE,"PHI"}</definedName>
    <definedName name="wrn.PHI._.only." hidden="1">{#N/A,#N/A,FALSE,"PHI"}</definedName>
    <definedName name="wrn.PHI._.Sept._.Dec._.March." localSheetId="0" hidden="1">{#N/A,#N/A,FALSE,"PHI MTD";#N/A,#N/A,FALSE,"PHI QTD";#N/A,#N/A,FALSE,"PHI YTD"}</definedName>
    <definedName name="wrn.PHI._.Sept._.Dec._.March." localSheetId="4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PMCoCodeView." localSheetId="0" hidden="1">{"PPM Co Code View",#N/A,FALSE,"Comp Codes"}</definedName>
    <definedName name="wrn.PPMCoCodeView." localSheetId="4" hidden="1">{"PPM Co Code View",#N/A,FALSE,"Comp Codes"}</definedName>
    <definedName name="wrn.PPMCoCodeView." hidden="1">{"PPM Co Code View",#N/A,FALSE,"Comp Codes"}</definedName>
    <definedName name="wrn.PPMreconview." localSheetId="0" hidden="1">{"PPM Recon View",#N/A,FALSE,"Hyperion Proof"}</definedName>
    <definedName name="wrn.PPMreconview." localSheetId="4" hidden="1">{"PPM Recon View",#N/A,FALSE,"Hyperion Proof"}</definedName>
    <definedName name="wrn.PPMreconview." hidden="1">{"PPM Recon View",#N/A,FALSE,"Hyperion Proof"}</definedName>
    <definedName name="wrn.PRINT._.SOURCE._.DATA." localSheetId="0" hidden="1">{"DATA_SET",#N/A,FALSE,"HOURLY SPREAD"}</definedName>
    <definedName name="wrn.PRINT._.SOURCE._.DATA." localSheetId="4" hidden="1">{"DATA_SET",#N/A,FALSE,"HOURLY SPREAD"}</definedName>
    <definedName name="wrn.PRINT._.SOURCE._.DATA." hidden="1">{"DATA_SET",#N/A,FALSE,"HOURLY SPREAD"}</definedName>
    <definedName name="wrn.PrintHistory." localSheetId="0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localSheetId="4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Other." localSheetId="0" hidden="1">{#N/A,#N/A,FALSE,"Cover";#N/A,#N/A,FALSE,"ProjectSelector";#N/A,#N/A,FALSE,"ProjectTable";#N/A,#N/A,FALSE,"SanGorgonio";#N/A,#N/A,FALSE,"Tehachapi";#N/A,#N/A,FALSE,"Results";#N/A,#N/A,FALSE,"ReplaceForecast"}</definedName>
    <definedName name="wrn.PrintOther." localSheetId="4" hidden="1">{#N/A,#N/A,FALSE,"Cover";#N/A,#N/A,FALSE,"ProjectSelector";#N/A,#N/A,FALSE,"ProjectTable";#N/A,#N/A,FALSE,"SanGorgonio";#N/A,#N/A,FALSE,"Tehachapi";#N/A,#N/A,FALSE,"Results";#N/A,#N/A,FALSE,"ReplaceForecast"}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ProofElectricOnly." localSheetId="0" hidden="1">{"Electric Only",#N/A,FALSE,"Hyperion Proof"}</definedName>
    <definedName name="wrn.ProofElectricOnly." localSheetId="4" hidden="1">{"Electric Only",#N/A,FALSE,"Hyperion Proof"}</definedName>
    <definedName name="wrn.ProofElectricOnly." hidden="1">{"Electric Only",#N/A,FALSE,"Hyperion Proof"}</definedName>
    <definedName name="wrn.ProofTotal." localSheetId="0" hidden="1">{"Proof Total",#N/A,FALSE,"Hyperion Proof"}</definedName>
    <definedName name="wrn.ProofTotal." localSheetId="4" hidden="1">{"Proof Total",#N/A,FALSE,"Hyperion Proof"}</definedName>
    <definedName name="wrn.ProofTotal." hidden="1">{"Proof Total",#N/A,FALSE,"Hyperion Proof"}</definedName>
    <definedName name="wrn.Reformat._.only." localSheetId="0" hidden="1">{#N/A,#N/A,FALSE,"Dec 1999 mapping"}</definedName>
    <definedName name="wrn.Reformat._.only." localSheetId="4" hidden="1">{#N/A,#N/A,FALSE,"Dec 1999 mapping"}</definedName>
    <definedName name="wrn.Reformat._.only." hidden="1">{#N/A,#N/A,FALSE,"Dec 1999 mapping"}</definedName>
    <definedName name="wrn.SALES._.VAR._.95._.BUDGET.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ection1." localSheetId="0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localSheetId="4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localSheetId="0" hidden="1">{#N/A,#N/A,TRUE,"Section1";#N/A,#N/A,TRUE,"SumF";#N/A,#N/A,TRUE,"FigExchange";#N/A,#N/A,TRUE,"Escalation";#N/A,#N/A,TRUE,"GraphEscalate";#N/A,#N/A,TRUE,"Scenarios"}</definedName>
    <definedName name="wrn.Section1Summaries." localSheetId="4" hidden="1">{#N/A,#N/A,TRUE,"Section1";#N/A,#N/A,TRUE,"SumF";#N/A,#N/A,TRUE,"FigExchange";#N/A,#N/A,TRUE,"Escalation";#N/A,#N/A,TRUE,"GraphEscalate";#N/A,#N/A,TRUE,"Scenarios"}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localSheetId="0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localSheetId="4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localSheetId="0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localSheetId="4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." localSheetId="0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localSheetId="4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localSheetId="0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localSheetId="4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localSheetId="0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localSheetId="4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localSheetId="0" hidden="1">{#N/A,#N/A,TRUE,"Section4";#N/A,#N/A,TRUE,"PPAtable";#N/A,#N/A,TRUE,"RFPtable";#N/A,#N/A,TRUE,"RevCap";#N/A,#N/A,TRUE,"RevOther";#N/A,#N/A,TRUE,"RevGas";#N/A,#N/A,TRUE,"GraphRev"}</definedName>
    <definedName name="wrn.Section4Revenue." localSheetId="4" hidden="1">{#N/A,#N/A,TRUE,"Section4";#N/A,#N/A,TRUE,"PPAtable";#N/A,#N/A,TRUE,"RFPtable";#N/A,#N/A,TRUE,"RevCap";#N/A,#N/A,TRUE,"RevOther";#N/A,#N/A,TRUE,"RevGas";#N/A,#N/A,TRUE,"GraphRev"}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localSheetId="0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localSheetId="4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6Equipment." localSheetId="0" hidden="1">{#N/A,#N/A,TRUE,"Section6";#N/A,#N/A,TRUE,"OHcycles";#N/A,#N/A,TRUE,"OHtiming";#N/A,#N/A,TRUE,"OHcosts";#N/A,#N/A,TRUE,"GTdegradation";#N/A,#N/A,TRUE,"GTperformance";#N/A,#N/A,TRUE,"GraphEquip"}</definedName>
    <definedName name="wrn.Section6Equipment." localSheetId="4" hidden="1">{#N/A,#N/A,TRUE,"Section6";#N/A,#N/A,TRUE,"OHcycles";#N/A,#N/A,TRUE,"OHtiming";#N/A,#N/A,TRUE,"OHcosts";#N/A,#N/A,TRUE,"GTdegradation";#N/A,#N/A,TRUE,"GTperformance";#N/A,#N/A,TRUE,"GraphEquip"}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localSheetId="0" hidden="1">{#N/A,#N/A,TRUE,"Section7";#N/A,#N/A,TRUE,"DebtService";#N/A,#N/A,TRUE,"LoanSchedules";#N/A,#N/A,TRUE,"GraphDebt"}</definedName>
    <definedName name="wrn.Section7DebtService." localSheetId="4" hidden="1">{#N/A,#N/A,TRUE,"Section7";#N/A,#N/A,TRUE,"DebtService";#N/A,#N/A,TRUE,"LoanSchedules";#N/A,#N/A,TRUE,"GraphDebt"}</definedName>
    <definedName name="wrn.Section7DebtService." hidden="1">{#N/A,#N/A,TRUE,"Section7";#N/A,#N/A,TRUE,"DebtService";#N/A,#N/A,TRUE,"LoanSchedules";#N/A,#N/A,TRUE,"GraphDebt"}</definedName>
    <definedName name="wrn.Sept._.Dec._.March._.IS." localSheetId="0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localSheetId="4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ponsorSection." localSheetId="0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localSheetId="4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tandard." localSheetId="0" hidden="1">{"YTD-Total",#N/A,FALSE,"Provision"}</definedName>
    <definedName name="wrn.Standard." localSheetId="4" hidden="1">{"YTD-Total",#N/A,FALSE,"Provision"}</definedName>
    <definedName name="wrn.Standard." hidden="1">{"YTD-Total",#N/A,FALSE,"Provision"}</definedName>
    <definedName name="wrn.Standard._.NonUtility._.Only." localSheetId="0" hidden="1">{"YTD-NonUtility",#N/A,FALSE,"Prov NonUtility"}</definedName>
    <definedName name="wrn.Standard._.NonUtility._.Only." localSheetId="4" hidden="1">{"YTD-NonUtility",#N/A,FALSE,"Prov NonUtility"}</definedName>
    <definedName name="wrn.Standard._.NonUtility._.Only." hidden="1">{"YTD-NonUtility",#N/A,FALSE,"Prov NonUtility"}</definedName>
    <definedName name="wrn.Standard._.Utility._.Only." localSheetId="0" hidden="1">{"YTD-Utility",#N/A,FALSE,"Prov Utility"}</definedName>
    <definedName name="wrn.Standard._.Utility._.Only." localSheetId="4" hidden="1">{"YTD-Utility",#N/A,FALSE,"Prov Utility"}</definedName>
    <definedName name="wrn.Standard._.Utility._.Only." hidden="1">{"YTD-Utility",#N/A,FALSE,"Prov Utility"}</definedName>
    <definedName name="wrn.Summary." localSheetId="0" hidden="1">{"Table A",#N/A,FALSE,"Summary";"Table D",#N/A,FALSE,"Summary";"Table E",#N/A,FALSE,"Summary"}</definedName>
    <definedName name="wrn.Summary." localSheetId="4" hidden="1">{"Table A",#N/A,FALSE,"Summary";"Table D",#N/A,FALSE,"Summary";"Table E",#N/A,FALSE,"Summary"}</definedName>
    <definedName name="wrn.Summary." hidden="1">{"Table A",#N/A,FALSE,"Summary";"Table D",#N/A,FALSE,"Summary";"Table E",#N/A,FALSE,"Summary"}</definedName>
    <definedName name="wrn.Summary._.View." localSheetId="0" hidden="1">{#N/A,#N/A,FALSE,"Consltd-For contngcy"}</definedName>
    <definedName name="wrn.Summary._.View." localSheetId="4" hidden="1">{#N/A,#N/A,FALSE,"Consltd-For contngcy"}</definedName>
    <definedName name="wrn.Summary._.View." hidden="1">{#N/A,#N/A,FALSE,"Consltd-For contngcy"}</definedName>
    <definedName name="wrn.Total._.Summary." localSheetId="0" hidden="1">{"Total Summary",#N/A,FALSE,"Summary"}</definedName>
    <definedName name="wrn.Total._.Summary." localSheetId="4" hidden="1">{"Total Summary",#N/A,FALSE,"Summary"}</definedName>
    <definedName name="wrn.Total._.Summary." hidden="1">{"Total Summary",#N/A,FALSE,"Summary"}</definedName>
    <definedName name="wrn.UK._.Conversion._.Only." localSheetId="0" hidden="1">{#N/A,#N/A,FALSE,"Dec 1999 UK Continuing Ops"}</definedName>
    <definedName name="wrn.UK._.Conversion._.Only." localSheetId="4" hidden="1">{#N/A,#N/A,FALSE,"Dec 1999 UK Continuing Ops"}</definedName>
    <definedName name="wrn.UK._.Conversion._.Only." hidden="1">{#N/A,#N/A,FALSE,"Dec 1999 UK Continuing Ops"}</definedName>
    <definedName name="wrn.YearEnd." localSheetId="0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4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YEAllocMethod" localSheetId="0">#REF!</definedName>
    <definedName name="WYEAllocMethod" localSheetId="4">#REF!</definedName>
    <definedName name="WYEAllocMethod">#REF!</definedName>
    <definedName name="WYERateBase" localSheetId="0">#REF!</definedName>
    <definedName name="WYERateBase" localSheetId="4">#REF!</definedName>
    <definedName name="WYERateBase">#REF!</definedName>
    <definedName name="WYWAllocMethod" localSheetId="0">#REF!</definedName>
    <definedName name="WYWAllocMethod" localSheetId="4">#REF!</definedName>
    <definedName name="WYWAllocMethod">#REF!</definedName>
    <definedName name="WYWRateBase" localSheetId="4">#REF!</definedName>
    <definedName name="WYWRateBase">#REF!</definedName>
    <definedName name="x">'[68]Weather Present'!$K$7</definedName>
    <definedName name="Xfmr_Year1">[18]Variables!$C$20</definedName>
    <definedName name="Xfmr_Year2">[18]Variables!$D$20</definedName>
    <definedName name="XFMR_YR1">[24]Variables!$C$20</definedName>
    <definedName name="XFMR_YR2">[24]Variables!$D$20</definedName>
    <definedName name="xxx">[69]Variables!$AK$2:$AL$12</definedName>
    <definedName name="y" localSheetId="4" hidden="1">'[4]DSM Output'!$B$21:$B$23</definedName>
    <definedName name="y" hidden="1">'[4]DSM Output'!$B$21:$B$23</definedName>
    <definedName name="Y_2" localSheetId="0">#REF!</definedName>
    <definedName name="Y_2" localSheetId="4">#REF!</definedName>
    <definedName name="Y_2">#REF!</definedName>
    <definedName name="Year" localSheetId="0">#REF!</definedName>
    <definedName name="Year" localSheetId="4">#REF!</definedName>
    <definedName name="Year">#REF!</definedName>
    <definedName name="YearEndInput">[23]Inputs!$A$3:$D$1671</definedName>
    <definedName name="YEFactorCopy" localSheetId="0">#REF!</definedName>
    <definedName name="YEFactorCopy" localSheetId="4">#REF!</definedName>
    <definedName name="YEFactorCopy">#REF!</definedName>
    <definedName name="YEFactors">[16]Factors!$S$3:$AG$99</definedName>
    <definedName name="yestcobhlhask" localSheetId="0">#REF!</definedName>
    <definedName name="yestcobhlhask" localSheetId="4">#REF!</definedName>
    <definedName name="yestcobhlhask">#REF!</definedName>
    <definedName name="yestcobhlhbid" localSheetId="0">#REF!</definedName>
    <definedName name="yestcobhlhbid" localSheetId="4">#REF!</definedName>
    <definedName name="yestcobhlhbid">#REF!</definedName>
    <definedName name="yesterdayscurves">'[29]Calcoutput (futures)'!$L$7:$T$128</definedName>
    <definedName name="yestmchlhask" localSheetId="0">#REF!</definedName>
    <definedName name="yestmchlhask" localSheetId="4">#REF!</definedName>
    <definedName name="yestmchlhask">#REF!</definedName>
    <definedName name="yestmchlhbid" localSheetId="0">#REF!</definedName>
    <definedName name="yestmchlhbid" localSheetId="4">#REF!</definedName>
    <definedName name="yestmchlhbid">#REF!</definedName>
    <definedName name="yestpvhlhask" localSheetId="0">#REF!</definedName>
    <definedName name="yestpvhlhask" localSheetId="4">#REF!</definedName>
    <definedName name="yestpvhlhask">#REF!</definedName>
    <definedName name="yestpvhlhbid" localSheetId="4">#REF!</definedName>
    <definedName name="yestpvhlhbid">#REF!</definedName>
    <definedName name="YTD" localSheetId="0">'[70]Actuals - Data Input'!#REF!</definedName>
    <definedName name="YTD" localSheetId="4">'[70]Actuals - Data Input'!#REF!</definedName>
    <definedName name="YTD">'[70]Actuals - Data Input'!#REF!</definedName>
    <definedName name="z" localSheetId="4" hidden="1">'[4]DSM Output'!$G$21:$G$23</definedName>
    <definedName name="z" hidden="1">'[4]DSM Output'!$G$21:$G$23</definedName>
    <definedName name="Z_01844156_6462_4A28_9785_1A86F4D0C834_.wvu.PrintTitles" localSheetId="0" hidden="1">#REF!</definedName>
    <definedName name="Z_01844156_6462_4A28_9785_1A86F4D0C834_.wvu.PrintTitles" localSheetId="4" hidden="1">#REF!</definedName>
    <definedName name="Z_01844156_6462_4A28_9785_1A86F4D0C834_.wvu.PrintTitles" localSheetId="3" hidden="1">#REF!</definedName>
    <definedName name="Z_01844156_6462_4A28_9785_1A86F4D0C834_.wvu.PrintTitles" hidden="1">#REF!</definedName>
    <definedName name="ZA" localSheetId="0">'[71] annual balance '!#REF!</definedName>
    <definedName name="ZA" localSheetId="4">'[71] annual balance '!#REF!</definedName>
    <definedName name="ZA">'[71] annual balance '!#REF!</definedName>
  </definedNames>
  <calcPr calcId="152511" iterate="1"/>
</workbook>
</file>

<file path=xl/calcChain.xml><?xml version="1.0" encoding="utf-8"?>
<calcChain xmlns="http://schemas.openxmlformats.org/spreadsheetml/2006/main">
  <c r="R35" i="6" l="1"/>
  <c r="K10" i="11" l="1"/>
  <c r="L10" i="11" s="1"/>
  <c r="M10" i="11" s="1"/>
  <c r="N10" i="11" s="1"/>
  <c r="O10" i="11" s="1"/>
  <c r="P10" i="11" s="1"/>
  <c r="Q10" i="11" s="1"/>
  <c r="R10" i="11" s="1"/>
  <c r="S10" i="11" s="1"/>
  <c r="T10" i="11" s="1"/>
  <c r="U10" i="11" s="1"/>
  <c r="F10" i="11"/>
  <c r="A8" i="11"/>
  <c r="A9" i="11" s="1"/>
  <c r="K20" i="11" l="1"/>
  <c r="V11" i="11"/>
  <c r="V13" i="11"/>
  <c r="V12" i="11"/>
  <c r="V14" i="11"/>
  <c r="J20" i="11"/>
  <c r="A10" i="11"/>
  <c r="A11" i="11" l="1"/>
  <c r="A12" i="11" s="1"/>
  <c r="M20" i="11" l="1"/>
  <c r="A13" i="11"/>
  <c r="A14" i="11" s="1"/>
  <c r="L20" i="11" l="1"/>
  <c r="A15" i="11"/>
  <c r="A16" i="11" s="1"/>
  <c r="A17" i="11" l="1"/>
  <c r="O20" i="11" l="1"/>
  <c r="A18" i="11"/>
  <c r="A20" i="11" s="1"/>
  <c r="N20" i="11" l="1"/>
  <c r="P20" i="11"/>
  <c r="F20" i="11"/>
  <c r="Q20" i="11" l="1"/>
  <c r="V21" i="11" s="1"/>
  <c r="N53" i="6" l="1"/>
  <c r="S20" i="11" l="1"/>
  <c r="N54" i="6"/>
  <c r="R20" i="11"/>
  <c r="T20" i="11" l="1"/>
  <c r="G460" i="5" l="1"/>
  <c r="G464" i="5"/>
  <c r="G463" i="5"/>
  <c r="G462" i="5"/>
  <c r="G461" i="5"/>
  <c r="U20" i="11" l="1"/>
  <c r="V17" i="11"/>
  <c r="G315" i="5"/>
  <c r="O438" i="5"/>
  <c r="K438" i="5"/>
  <c r="G434" i="5"/>
  <c r="G431" i="5"/>
  <c r="G427" i="5"/>
  <c r="G424" i="5"/>
  <c r="G420" i="5"/>
  <c r="G413" i="5"/>
  <c r="G307" i="5"/>
  <c r="K307" i="5" s="1"/>
  <c r="G299" i="5"/>
  <c r="K299" i="5" s="1"/>
  <c r="G293" i="5"/>
  <c r="K293" i="5" s="1"/>
  <c r="K95" i="5"/>
  <c r="G93" i="5"/>
  <c r="G94" i="5"/>
  <c r="G95" i="5"/>
  <c r="G78" i="5"/>
  <c r="G79" i="5"/>
  <c r="G80" i="5"/>
  <c r="G437" i="5"/>
  <c r="G436" i="5"/>
  <c r="G433" i="5"/>
  <c r="G430" i="5"/>
  <c r="G426" i="5"/>
  <c r="G423" i="5"/>
  <c r="G421" i="5"/>
  <c r="S95" i="5" l="1"/>
  <c r="K80" i="5"/>
  <c r="S80" i="5"/>
  <c r="K94" i="5"/>
  <c r="S94" i="5"/>
  <c r="K79" i="5"/>
  <c r="S79" i="5" s="1"/>
  <c r="K486" i="5"/>
  <c r="S486" i="5" s="1"/>
  <c r="W47" i="9"/>
  <c r="Y47" i="9" s="1"/>
  <c r="W37" i="9"/>
  <c r="Y37" i="9" s="1"/>
  <c r="W17" i="9"/>
  <c r="Y17" i="9" s="1"/>
  <c r="U47" i="9" l="1"/>
  <c r="U37" i="9"/>
  <c r="U17" i="9"/>
  <c r="O17" i="9"/>
  <c r="O37" i="9"/>
  <c r="O47" i="9"/>
  <c r="S35" i="9"/>
  <c r="M35" i="9"/>
  <c r="AA37" i="9" l="1"/>
  <c r="AC37" i="9" s="1"/>
  <c r="AA17" i="9"/>
  <c r="AC17" i="9" s="1"/>
  <c r="AA47" i="9"/>
  <c r="AC47" i="9" s="1"/>
  <c r="W34" i="9"/>
  <c r="Y34" i="9" s="1"/>
  <c r="K463" i="5" l="1"/>
  <c r="S463" i="5" l="1"/>
  <c r="K462" i="5"/>
  <c r="K464" i="5"/>
  <c r="S464" i="5" s="1"/>
  <c r="K465" i="5" l="1"/>
  <c r="M34" i="9" s="1"/>
  <c r="O34" i="9" s="1"/>
  <c r="S462" i="5"/>
  <c r="V20" i="11" l="1"/>
  <c r="V22" i="11" s="1"/>
  <c r="G20" i="11"/>
  <c r="H20" i="11" s="1"/>
  <c r="I15" i="8"/>
  <c r="J15" i="8" l="1"/>
  <c r="K15" i="8"/>
  <c r="P53" i="6"/>
  <c r="V23" i="11"/>
  <c r="I25" i="8"/>
  <c r="J25" i="8" s="1"/>
  <c r="I24" i="8"/>
  <c r="J24" i="8" s="1"/>
  <c r="I23" i="8"/>
  <c r="J23" i="8" s="1"/>
  <c r="I22" i="8"/>
  <c r="J22" i="8" s="1"/>
  <c r="I21" i="8"/>
  <c r="J21" i="8" s="1"/>
  <c r="I20" i="8"/>
  <c r="J20" i="8" s="1"/>
  <c r="I19" i="8"/>
  <c r="J19" i="8" s="1"/>
  <c r="I18" i="8"/>
  <c r="J18" i="8" s="1"/>
  <c r="I17" i="8"/>
  <c r="J17" i="8" s="1"/>
  <c r="I16" i="8"/>
  <c r="J16" i="8" s="1"/>
  <c r="I14" i="8"/>
  <c r="K14" i="8" s="1"/>
  <c r="I13" i="8"/>
  <c r="J13" i="8" s="1"/>
  <c r="I12" i="8"/>
  <c r="J12" i="8" s="1"/>
  <c r="I11" i="8"/>
  <c r="I10" i="8"/>
  <c r="J10" i="8" s="1"/>
  <c r="I9" i="8"/>
  <c r="J9" i="8" s="1"/>
  <c r="I8" i="8"/>
  <c r="J8" i="8" s="1"/>
  <c r="J11" i="8" l="1"/>
  <c r="K11" i="8"/>
  <c r="P54" i="6"/>
  <c r="M15" i="6"/>
  <c r="M28" i="6"/>
  <c r="M26" i="6"/>
  <c r="R53" i="6"/>
  <c r="M22" i="6"/>
  <c r="M20" i="6"/>
  <c r="M32" i="6"/>
  <c r="M21" i="6"/>
  <c r="M31" i="6"/>
  <c r="M25" i="6"/>
  <c r="M33" i="6"/>
  <c r="M16" i="6"/>
  <c r="M29" i="6"/>
  <c r="M24" i="6"/>
  <c r="M36" i="6"/>
  <c r="I27" i="8"/>
  <c r="J27" i="8" s="1"/>
  <c r="J14" i="8"/>
  <c r="J26" i="8"/>
  <c r="R36" i="6" l="1"/>
  <c r="N36" i="6"/>
  <c r="N32" i="6"/>
  <c r="R32" i="6"/>
  <c r="N24" i="6"/>
  <c r="R24" i="6"/>
  <c r="N20" i="6"/>
  <c r="R20" i="6"/>
  <c r="R31" i="6"/>
  <c r="N31" i="6"/>
  <c r="R22" i="6"/>
  <c r="N22" i="6"/>
  <c r="R15" i="6"/>
  <c r="N15" i="6"/>
  <c r="R33" i="6"/>
  <c r="N33" i="6"/>
  <c r="N26" i="6"/>
  <c r="R26" i="6"/>
  <c r="R25" i="6"/>
  <c r="R27" i="6" s="1"/>
  <c r="N25" i="6"/>
  <c r="R28" i="6"/>
  <c r="N28" i="6"/>
  <c r="N29" i="6"/>
  <c r="R29" i="6"/>
  <c r="R16" i="6"/>
  <c r="N16" i="6"/>
  <c r="R21" i="6"/>
  <c r="N21" i="6"/>
  <c r="M44" i="6"/>
  <c r="M43" i="6"/>
  <c r="M41" i="6"/>
  <c r="M40" i="6"/>
  <c r="R54" i="6"/>
  <c r="M34" i="6" s="1"/>
  <c r="M42" i="6"/>
  <c r="E12" i="6"/>
  <c r="S40" i="6" l="1"/>
  <c r="R23" i="6"/>
  <c r="N42" i="6"/>
  <c r="R42" i="6"/>
  <c r="N44" i="6"/>
  <c r="R44" i="6"/>
  <c r="R41" i="6"/>
  <c r="N41" i="6"/>
  <c r="R43" i="6"/>
  <c r="N43" i="6"/>
  <c r="N34" i="6"/>
  <c r="R34" i="6"/>
  <c r="R461" i="5" s="1"/>
  <c r="R463" i="5" s="1"/>
  <c r="N40" i="6"/>
  <c r="R40" i="6"/>
  <c r="R30" i="6"/>
  <c r="R18" i="6"/>
  <c r="G12" i="6"/>
  <c r="I12" i="6"/>
  <c r="K12" i="6" s="1"/>
  <c r="O35" i="9"/>
  <c r="M462" i="5" l="1"/>
  <c r="O462" i="5" s="1"/>
  <c r="M464" i="5"/>
  <c r="O464" i="5" s="1"/>
  <c r="T464" i="5" s="1"/>
  <c r="M463" i="5"/>
  <c r="O463" i="5" s="1"/>
  <c r="T463" i="5" s="1"/>
  <c r="R45" i="6"/>
  <c r="R48" i="6" s="1"/>
  <c r="R38" i="6"/>
  <c r="M12" i="6"/>
  <c r="N12" i="6" s="1"/>
  <c r="U35" i="9"/>
  <c r="AA35" i="9" s="1"/>
  <c r="AC35" i="9" s="1"/>
  <c r="W35" i="9"/>
  <c r="Y35" i="9" s="1"/>
  <c r="R49" i="6" l="1"/>
  <c r="T462" i="5"/>
  <c r="O465" i="5"/>
  <c r="P12" i="6"/>
  <c r="R12" i="6" s="1"/>
  <c r="M18" i="6"/>
  <c r="N18" i="6" s="1"/>
  <c r="M38" i="6"/>
  <c r="N38" i="6" s="1"/>
  <c r="M23" i="6"/>
  <c r="N23" i="6" s="1"/>
  <c r="M30" i="6"/>
  <c r="N30" i="6" s="1"/>
  <c r="M27" i="6"/>
  <c r="N27" i="6" s="1"/>
  <c r="T262" i="5"/>
  <c r="S262" i="5"/>
  <c r="T260" i="5"/>
  <c r="S260" i="5"/>
  <c r="R355" i="5"/>
  <c r="S34" i="9" l="1"/>
  <c r="U34" i="9" s="1"/>
  <c r="AA34" i="9" s="1"/>
  <c r="AC34" i="9" s="1"/>
  <c r="R460" i="5"/>
  <c r="R462" i="5" s="1"/>
  <c r="R119" i="5"/>
  <c r="R373" i="5" l="1"/>
  <c r="R387" i="5"/>
  <c r="R363" i="5"/>
  <c r="O510" i="5"/>
  <c r="O497" i="5"/>
  <c r="O501" i="5" s="1"/>
  <c r="S46" i="9" s="1"/>
  <c r="K497" i="5"/>
  <c r="K501" i="5" s="1"/>
  <c r="M46" i="9" s="1"/>
  <c r="K510" i="5"/>
  <c r="R17" i="5" l="1"/>
  <c r="R22" i="5" s="1"/>
  <c r="R105" i="5"/>
  <c r="R180" i="5"/>
  <c r="A16" i="6"/>
  <c r="G496" i="5"/>
  <c r="G386" i="5"/>
  <c r="R188" i="5" l="1"/>
  <c r="A17" i="6"/>
  <c r="G14" i="5"/>
  <c r="G57" i="5"/>
  <c r="G394" i="5"/>
  <c r="R76" i="5" l="1"/>
  <c r="A18" i="6"/>
  <c r="G43" i="5"/>
  <c r="G34" i="5"/>
  <c r="G495" i="5"/>
  <c r="G497" i="5" s="1"/>
  <c r="G501" i="5" s="1"/>
  <c r="G53" i="5"/>
  <c r="G56" i="5"/>
  <c r="G33" i="5"/>
  <c r="G65" i="5"/>
  <c r="G22" i="5"/>
  <c r="G54" i="5"/>
  <c r="A20" i="6" l="1"/>
  <c r="O46" i="9"/>
  <c r="G363" i="5"/>
  <c r="G42" i="5"/>
  <c r="G24" i="5"/>
  <c r="G13" i="5"/>
  <c r="G64" i="5"/>
  <c r="A21" i="6" l="1"/>
  <c r="U46" i="9"/>
  <c r="AA46" i="9" s="1"/>
  <c r="AC46" i="9" s="1"/>
  <c r="W46" i="9"/>
  <c r="Y46" i="9" s="1"/>
  <c r="R174" i="5"/>
  <c r="R391" i="5"/>
  <c r="R80" i="5"/>
  <c r="G23" i="5"/>
  <c r="G66" i="5"/>
  <c r="G44" i="5"/>
  <c r="G74" i="5"/>
  <c r="A22" i="6" l="1"/>
  <c r="G255" i="5"/>
  <c r="G84" i="5"/>
  <c r="G104" i="5"/>
  <c r="G259" i="5"/>
  <c r="G243" i="5"/>
  <c r="G232" i="5"/>
  <c r="G251" i="5"/>
  <c r="G263" i="5"/>
  <c r="G254" i="5"/>
  <c r="G241" i="5"/>
  <c r="G230" i="5"/>
  <c r="G220" i="5"/>
  <c r="G222" i="5"/>
  <c r="G224" i="5"/>
  <c r="G227" i="5"/>
  <c r="G231" i="5"/>
  <c r="G234" i="5"/>
  <c r="G238" i="5"/>
  <c r="G242" i="5"/>
  <c r="G246" i="5"/>
  <c r="G252" i="5"/>
  <c r="G258" i="5"/>
  <c r="G354" i="5"/>
  <c r="G357" i="5"/>
  <c r="G142" i="5"/>
  <c r="G137" i="5"/>
  <c r="G132" i="5"/>
  <c r="G128" i="5"/>
  <c r="G124" i="5"/>
  <c r="G119" i="5"/>
  <c r="G118" i="5"/>
  <c r="G123" i="5"/>
  <c r="G127" i="5"/>
  <c r="G131" i="5"/>
  <c r="G136" i="5"/>
  <c r="G141" i="5"/>
  <c r="G145" i="5"/>
  <c r="G147" i="5"/>
  <c r="G168" i="5"/>
  <c r="G392" i="5"/>
  <c r="G388" i="5"/>
  <c r="G389" i="5"/>
  <c r="G250" i="5"/>
  <c r="G239" i="5"/>
  <c r="G228" i="5"/>
  <c r="G248" i="5"/>
  <c r="G257" i="5"/>
  <c r="G245" i="5"/>
  <c r="G237" i="5"/>
  <c r="G226" i="5"/>
  <c r="G221" i="5"/>
  <c r="G223" i="5"/>
  <c r="G225" i="5"/>
  <c r="G229" i="5"/>
  <c r="G233" i="5"/>
  <c r="G236" i="5"/>
  <c r="G240" i="5"/>
  <c r="G244" i="5"/>
  <c r="G249" i="5"/>
  <c r="G256" i="5"/>
  <c r="G261" i="5"/>
  <c r="G364" i="5"/>
  <c r="R365" i="5" s="1"/>
  <c r="G355" i="5"/>
  <c r="G144" i="5"/>
  <c r="G139" i="5"/>
  <c r="G135" i="5"/>
  <c r="G130" i="5"/>
  <c r="G126" i="5"/>
  <c r="G122" i="5"/>
  <c r="G117" i="5"/>
  <c r="G120" i="5"/>
  <c r="G125" i="5"/>
  <c r="G129" i="5"/>
  <c r="G134" i="5"/>
  <c r="G138" i="5"/>
  <c r="G143" i="5"/>
  <c r="G146" i="5"/>
  <c r="G148" i="5"/>
  <c r="G390" i="5"/>
  <c r="G387" i="5"/>
  <c r="G391" i="5"/>
  <c r="G156" i="5"/>
  <c r="A23" i="6" l="1"/>
  <c r="M364" i="5"/>
  <c r="O364" i="5" s="1"/>
  <c r="K390" i="5"/>
  <c r="S390" i="5" s="1"/>
  <c r="K138" i="5"/>
  <c r="S138" i="5" s="1"/>
  <c r="K120" i="5"/>
  <c r="S120" i="5" s="1"/>
  <c r="K387" i="5"/>
  <c r="S387" i="5" s="1"/>
  <c r="K148" i="5"/>
  <c r="S148" i="5" s="1"/>
  <c r="K143" i="5"/>
  <c r="S143" i="5" s="1"/>
  <c r="K134" i="5"/>
  <c r="S134" i="5" s="1"/>
  <c r="K125" i="5"/>
  <c r="S125" i="5" s="1"/>
  <c r="K117" i="5"/>
  <c r="S117" i="5" s="1"/>
  <c r="K126" i="5"/>
  <c r="S126" i="5" s="1"/>
  <c r="K135" i="5"/>
  <c r="S135" i="5" s="1"/>
  <c r="K144" i="5"/>
  <c r="S144" i="5" s="1"/>
  <c r="K256" i="5"/>
  <c r="S256" i="5" s="1"/>
  <c r="K244" i="5"/>
  <c r="S244" i="5" s="1"/>
  <c r="K236" i="5"/>
  <c r="S236" i="5" s="1"/>
  <c r="K229" i="5"/>
  <c r="S229" i="5" s="1"/>
  <c r="K223" i="5"/>
  <c r="S223" i="5" s="1"/>
  <c r="K226" i="5"/>
  <c r="S226" i="5" s="1"/>
  <c r="K245" i="5"/>
  <c r="S245" i="5" s="1"/>
  <c r="K248" i="5"/>
  <c r="S248" i="5" s="1"/>
  <c r="K239" i="5"/>
  <c r="S239" i="5" s="1"/>
  <c r="K392" i="5"/>
  <c r="S392" i="5" s="1"/>
  <c r="K145" i="5"/>
  <c r="S145" i="5" s="1"/>
  <c r="K136" i="5"/>
  <c r="S136" i="5" s="1"/>
  <c r="K127" i="5"/>
  <c r="S127" i="5" s="1"/>
  <c r="K118" i="5"/>
  <c r="S118" i="5" s="1"/>
  <c r="K124" i="5"/>
  <c r="S124" i="5" s="1"/>
  <c r="K132" i="5"/>
  <c r="S132" i="5" s="1"/>
  <c r="K142" i="5"/>
  <c r="S142" i="5" s="1"/>
  <c r="K252" i="5"/>
  <c r="S252" i="5" s="1"/>
  <c r="K242" i="5"/>
  <c r="S242" i="5" s="1"/>
  <c r="K234" i="5"/>
  <c r="S234" i="5" s="1"/>
  <c r="K227" i="5"/>
  <c r="S227" i="5" s="1"/>
  <c r="K222" i="5"/>
  <c r="S222" i="5" s="1"/>
  <c r="K230" i="5"/>
  <c r="S230" i="5" s="1"/>
  <c r="K254" i="5"/>
  <c r="S254" i="5" s="1"/>
  <c r="K251" i="5"/>
  <c r="S251" i="5" s="1"/>
  <c r="K243" i="5"/>
  <c r="S243" i="5" s="1"/>
  <c r="K255" i="5"/>
  <c r="S255" i="5" s="1"/>
  <c r="K391" i="5"/>
  <c r="S391" i="5" s="1"/>
  <c r="K146" i="5"/>
  <c r="S146" i="5" s="1"/>
  <c r="K129" i="5"/>
  <c r="S129" i="5" s="1"/>
  <c r="K122" i="5"/>
  <c r="S122" i="5" s="1"/>
  <c r="K130" i="5"/>
  <c r="S130" i="5" s="1"/>
  <c r="K139" i="5"/>
  <c r="S139" i="5" s="1"/>
  <c r="K261" i="5"/>
  <c r="S261" i="5" s="1"/>
  <c r="K249" i="5"/>
  <c r="S249" i="5" s="1"/>
  <c r="K240" i="5"/>
  <c r="S240" i="5" s="1"/>
  <c r="K233" i="5"/>
  <c r="S233" i="5" s="1"/>
  <c r="K225" i="5"/>
  <c r="S225" i="5" s="1"/>
  <c r="K221" i="5"/>
  <c r="S221" i="5" s="1"/>
  <c r="K237" i="5"/>
  <c r="S237" i="5" s="1"/>
  <c r="K257" i="5"/>
  <c r="S257" i="5" s="1"/>
  <c r="K228" i="5"/>
  <c r="S228" i="5" s="1"/>
  <c r="K250" i="5"/>
  <c r="S250" i="5" s="1"/>
  <c r="K388" i="5"/>
  <c r="S388" i="5" s="1"/>
  <c r="K147" i="5"/>
  <c r="S147" i="5" s="1"/>
  <c r="K141" i="5"/>
  <c r="S141" i="5" s="1"/>
  <c r="K131" i="5"/>
  <c r="S131" i="5" s="1"/>
  <c r="K123" i="5"/>
  <c r="S123" i="5" s="1"/>
  <c r="K119" i="5"/>
  <c r="S119" i="5" s="1"/>
  <c r="K128" i="5"/>
  <c r="S128" i="5" s="1"/>
  <c r="K137" i="5"/>
  <c r="S137" i="5" s="1"/>
  <c r="K258" i="5"/>
  <c r="S258" i="5" s="1"/>
  <c r="K246" i="5"/>
  <c r="S246" i="5" s="1"/>
  <c r="K238" i="5"/>
  <c r="S238" i="5" s="1"/>
  <c r="K231" i="5"/>
  <c r="S231" i="5" s="1"/>
  <c r="K224" i="5"/>
  <c r="S224" i="5" s="1"/>
  <c r="K220" i="5"/>
  <c r="S220" i="5" s="1"/>
  <c r="K241" i="5"/>
  <c r="S241" i="5" s="1"/>
  <c r="K263" i="5"/>
  <c r="S263" i="5" s="1"/>
  <c r="K232" i="5"/>
  <c r="S232" i="5" s="1"/>
  <c r="K259" i="5"/>
  <c r="S259" i="5" s="1"/>
  <c r="G366" i="5"/>
  <c r="K364" i="5"/>
  <c r="K366" i="5" s="1"/>
  <c r="M44" i="9" s="1"/>
  <c r="G149" i="5"/>
  <c r="G16" i="5"/>
  <c r="G17" i="5"/>
  <c r="G179" i="5"/>
  <c r="G264" i="5"/>
  <c r="G268" i="5" s="1"/>
  <c r="G18" i="5"/>
  <c r="G356" i="5"/>
  <c r="G89" i="5"/>
  <c r="G370" i="5"/>
  <c r="A24" i="6" l="1"/>
  <c r="O44" i="9"/>
  <c r="K264" i="5"/>
  <c r="K268" i="5" s="1"/>
  <c r="M41" i="9" s="1"/>
  <c r="K149" i="5"/>
  <c r="K153" i="5" s="1"/>
  <c r="M40" i="9" s="1"/>
  <c r="T364" i="5"/>
  <c r="O366" i="5"/>
  <c r="S44" i="9" s="1"/>
  <c r="S364" i="5"/>
  <c r="G153" i="5"/>
  <c r="K17" i="5"/>
  <c r="S17" i="5" s="1"/>
  <c r="K16" i="5"/>
  <c r="S16" i="5" s="1"/>
  <c r="K18" i="5"/>
  <c r="S18" i="5" s="1"/>
  <c r="G358" i="5"/>
  <c r="G360" i="5" s="1"/>
  <c r="G38" i="5"/>
  <c r="G37" i="5"/>
  <c r="G20" i="5"/>
  <c r="G58" i="5"/>
  <c r="G340" i="5"/>
  <c r="G328" i="5"/>
  <c r="G294" i="5"/>
  <c r="G273" i="5"/>
  <c r="G312" i="5"/>
  <c r="G303" i="5"/>
  <c r="G291" i="5"/>
  <c r="G275" i="5"/>
  <c r="G336" i="5"/>
  <c r="G325" i="5"/>
  <c r="G333" i="5"/>
  <c r="G310" i="5"/>
  <c r="G282" i="5"/>
  <c r="G274" i="5"/>
  <c r="G335" i="5"/>
  <c r="G341" i="5"/>
  <c r="G281" i="5"/>
  <c r="G290" i="5"/>
  <c r="G295" i="5"/>
  <c r="G306" i="5"/>
  <c r="G311" i="5"/>
  <c r="G326" i="5"/>
  <c r="G377" i="5"/>
  <c r="G60" i="5"/>
  <c r="G99" i="5"/>
  <c r="G59" i="5"/>
  <c r="G36" i="5"/>
  <c r="G393" i="5"/>
  <c r="G337" i="5"/>
  <c r="G314" i="5"/>
  <c r="G276" i="5"/>
  <c r="G332" i="5"/>
  <c r="G309" i="5"/>
  <c r="G300" i="5"/>
  <c r="G280" i="5"/>
  <c r="G342" i="5"/>
  <c r="G329" i="5"/>
  <c r="G302" i="5"/>
  <c r="G317" i="5"/>
  <c r="G304" i="5"/>
  <c r="G298" i="5"/>
  <c r="G277" i="5"/>
  <c r="G334" i="5"/>
  <c r="G339" i="5"/>
  <c r="G279" i="5"/>
  <c r="G283" i="5"/>
  <c r="G296" i="5"/>
  <c r="G301" i="5"/>
  <c r="G305" i="5"/>
  <c r="G313" i="5"/>
  <c r="G318" i="5"/>
  <c r="G330" i="5"/>
  <c r="S38" i="5" l="1"/>
  <c r="S59" i="5"/>
  <c r="A25" i="6"/>
  <c r="G284" i="5"/>
  <c r="G319" i="5"/>
  <c r="G321" i="5" s="1"/>
  <c r="G343" i="5"/>
  <c r="G345" i="5" s="1"/>
  <c r="U44" i="9"/>
  <c r="AA44" i="9" s="1"/>
  <c r="AC44" i="9" s="1"/>
  <c r="W44" i="9"/>
  <c r="Y44" i="9" s="1"/>
  <c r="O40" i="9"/>
  <c r="O41" i="9"/>
  <c r="W41" i="9"/>
  <c r="Y41" i="9" s="1"/>
  <c r="R362" i="5"/>
  <c r="R364" i="5" s="1"/>
  <c r="R389" i="5"/>
  <c r="R357" i="5"/>
  <c r="M358" i="5" s="1"/>
  <c r="O358" i="5" s="1"/>
  <c r="T358" i="5" s="1"/>
  <c r="K318" i="5"/>
  <c r="S318" i="5" s="1"/>
  <c r="K283" i="5"/>
  <c r="S283" i="5" s="1"/>
  <c r="K339" i="5"/>
  <c r="S339" i="5" s="1"/>
  <c r="K329" i="5"/>
  <c r="S329" i="5" s="1"/>
  <c r="K280" i="5"/>
  <c r="S280" i="5" s="1"/>
  <c r="K313" i="5"/>
  <c r="S313" i="5" s="1"/>
  <c r="K305" i="5"/>
  <c r="S305" i="5" s="1"/>
  <c r="K301" i="5"/>
  <c r="S301" i="5" s="1"/>
  <c r="S292" i="5"/>
  <c r="K279" i="5"/>
  <c r="S279" i="5" s="1"/>
  <c r="K334" i="5"/>
  <c r="S334" i="5" s="1"/>
  <c r="K298" i="5"/>
  <c r="S298" i="5" s="1"/>
  <c r="K304" i="5"/>
  <c r="S304" i="5" s="1"/>
  <c r="K302" i="5"/>
  <c r="S302" i="5" s="1"/>
  <c r="K342" i="5"/>
  <c r="S342" i="5" s="1"/>
  <c r="K300" i="5"/>
  <c r="S300" i="5" s="1"/>
  <c r="K309" i="5"/>
  <c r="S309" i="5" s="1"/>
  <c r="K276" i="5"/>
  <c r="S276" i="5" s="1"/>
  <c r="K337" i="5"/>
  <c r="S337" i="5" s="1"/>
  <c r="K36" i="5"/>
  <c r="S36" i="5" s="1"/>
  <c r="S331" i="5"/>
  <c r="K326" i="5"/>
  <c r="S326" i="5" s="1"/>
  <c r="K311" i="5"/>
  <c r="S311" i="5" s="1"/>
  <c r="S297" i="5"/>
  <c r="K290" i="5"/>
  <c r="S290" i="5" s="1"/>
  <c r="K341" i="5"/>
  <c r="S341" i="5" s="1"/>
  <c r="K274" i="5"/>
  <c r="S274" i="5" s="1"/>
  <c r="K310" i="5"/>
  <c r="S310" i="5" s="1"/>
  <c r="K325" i="5"/>
  <c r="S325" i="5" s="1"/>
  <c r="K275" i="5"/>
  <c r="S275" i="5" s="1"/>
  <c r="K312" i="5"/>
  <c r="S312" i="5" s="1"/>
  <c r="K294" i="5"/>
  <c r="S294" i="5" s="1"/>
  <c r="K340" i="5"/>
  <c r="S340" i="5" s="1"/>
  <c r="K20" i="5"/>
  <c r="S20" i="5" s="1"/>
  <c r="K358" i="5"/>
  <c r="K360" i="5" s="1"/>
  <c r="M43" i="9" s="1"/>
  <c r="K330" i="5"/>
  <c r="S330" i="5" s="1"/>
  <c r="S308" i="5"/>
  <c r="K296" i="5"/>
  <c r="S296" i="5" s="1"/>
  <c r="K277" i="5"/>
  <c r="S277" i="5" s="1"/>
  <c r="K317" i="5"/>
  <c r="S317" i="5" s="1"/>
  <c r="K332" i="5"/>
  <c r="S332" i="5" s="1"/>
  <c r="K314" i="5"/>
  <c r="S314" i="5" s="1"/>
  <c r="K59" i="5"/>
  <c r="K60" i="5"/>
  <c r="S60" i="5" s="1"/>
  <c r="K315" i="5"/>
  <c r="S315" i="5" s="1"/>
  <c r="K306" i="5"/>
  <c r="S306" i="5" s="1"/>
  <c r="K295" i="5"/>
  <c r="S295" i="5" s="1"/>
  <c r="K281" i="5"/>
  <c r="S281" i="5" s="1"/>
  <c r="K335" i="5"/>
  <c r="S335" i="5" s="1"/>
  <c r="K282" i="5"/>
  <c r="S282" i="5" s="1"/>
  <c r="K333" i="5"/>
  <c r="S333" i="5" s="1"/>
  <c r="K336" i="5"/>
  <c r="S336" i="5" s="1"/>
  <c r="K291" i="5"/>
  <c r="S291" i="5" s="1"/>
  <c r="K303" i="5"/>
  <c r="S303" i="5" s="1"/>
  <c r="K273" i="5"/>
  <c r="S273" i="5" s="1"/>
  <c r="K328" i="5"/>
  <c r="S328" i="5" s="1"/>
  <c r="K58" i="5"/>
  <c r="S58" i="5" s="1"/>
  <c r="K37" i="5"/>
  <c r="S37" i="5" s="1"/>
  <c r="K38" i="5"/>
  <c r="G396" i="5"/>
  <c r="K393" i="5"/>
  <c r="K396" i="5" s="1"/>
  <c r="M32" i="9" s="1"/>
  <c r="G170" i="5"/>
  <c r="G173" i="5"/>
  <c r="G169" i="5"/>
  <c r="G172" i="5"/>
  <c r="G159" i="5"/>
  <c r="G158" i="5"/>
  <c r="G162" i="5"/>
  <c r="G62" i="5"/>
  <c r="G105" i="5"/>
  <c r="G106" i="5"/>
  <c r="G110" i="5"/>
  <c r="G171" i="5"/>
  <c r="G161" i="5"/>
  <c r="G157" i="5"/>
  <c r="G160" i="5"/>
  <c r="G40" i="5"/>
  <c r="G109" i="5"/>
  <c r="G107" i="5"/>
  <c r="G108" i="5"/>
  <c r="A26" i="6" l="1"/>
  <c r="G348" i="5"/>
  <c r="G351" i="5" s="1"/>
  <c r="G286" i="5"/>
  <c r="O32" i="9"/>
  <c r="W32" i="9"/>
  <c r="Y32" i="9" s="1"/>
  <c r="W40" i="9"/>
  <c r="Y40" i="9" s="1"/>
  <c r="W43" i="9"/>
  <c r="Y43" i="9" s="1"/>
  <c r="O43" i="9"/>
  <c r="K343" i="5"/>
  <c r="K345" i="5" s="1"/>
  <c r="M390" i="5"/>
  <c r="O390" i="5" s="1"/>
  <c r="T390" i="5" s="1"/>
  <c r="M387" i="5"/>
  <c r="O387" i="5" s="1"/>
  <c r="M393" i="5"/>
  <c r="O393" i="5" s="1"/>
  <c r="T393" i="5" s="1"/>
  <c r="M392" i="5"/>
  <c r="O392" i="5" s="1"/>
  <c r="T392" i="5" s="1"/>
  <c r="M391" i="5"/>
  <c r="O391" i="5" s="1"/>
  <c r="T391" i="5" s="1"/>
  <c r="M388" i="5"/>
  <c r="O388" i="5" s="1"/>
  <c r="T388" i="5" s="1"/>
  <c r="S358" i="5"/>
  <c r="S393" i="5"/>
  <c r="K284" i="5"/>
  <c r="K319" i="5"/>
  <c r="K321" i="5" s="1"/>
  <c r="O360" i="5"/>
  <c r="S43" i="9" s="1"/>
  <c r="U43" i="9" s="1"/>
  <c r="K40" i="5"/>
  <c r="S40" i="5" s="1"/>
  <c r="K171" i="5"/>
  <c r="S171" i="5" s="1"/>
  <c r="K110" i="5"/>
  <c r="S110" i="5" s="1"/>
  <c r="K158" i="5"/>
  <c r="S158" i="5" s="1"/>
  <c r="K172" i="5"/>
  <c r="S172" i="5" s="1"/>
  <c r="K108" i="5"/>
  <c r="S108" i="5" s="1"/>
  <c r="K109" i="5"/>
  <c r="S109" i="5" s="1"/>
  <c r="K161" i="5"/>
  <c r="S161" i="5" s="1"/>
  <c r="K62" i="5"/>
  <c r="S62" i="5" s="1"/>
  <c r="K162" i="5"/>
  <c r="S162" i="5" s="1"/>
  <c r="K159" i="5"/>
  <c r="S159" i="5" s="1"/>
  <c r="K170" i="5"/>
  <c r="S170" i="5" s="1"/>
  <c r="K173" i="5"/>
  <c r="S173" i="5" s="1"/>
  <c r="K286" i="5"/>
  <c r="G21" i="5"/>
  <c r="G444" i="5"/>
  <c r="G441" i="5"/>
  <c r="G77" i="5"/>
  <c r="G446" i="5"/>
  <c r="G442" i="5"/>
  <c r="G443" i="5"/>
  <c r="G452" i="5"/>
  <c r="G449" i="5"/>
  <c r="G453" i="5"/>
  <c r="G371" i="5"/>
  <c r="G373" i="5"/>
  <c r="G445" i="5"/>
  <c r="G451" i="5"/>
  <c r="G82" i="5"/>
  <c r="G180" i="5"/>
  <c r="G450" i="5"/>
  <c r="G379" i="5"/>
  <c r="G372" i="5"/>
  <c r="G29" i="5" l="1"/>
  <c r="S21" i="5"/>
  <c r="AA43" i="9"/>
  <c r="AC43" i="9" s="1"/>
  <c r="A27" i="6"/>
  <c r="K348" i="5"/>
  <c r="K351" i="5" s="1"/>
  <c r="M42" i="9" s="1"/>
  <c r="T387" i="5"/>
  <c r="O396" i="5"/>
  <c r="S32" i="9" s="1"/>
  <c r="U32" i="9" s="1"/>
  <c r="AA32" i="9" s="1"/>
  <c r="AC32" i="9" s="1"/>
  <c r="R121" i="5"/>
  <c r="M307" i="5" s="1"/>
  <c r="O307" i="5" s="1"/>
  <c r="R354" i="5"/>
  <c r="R356" i="5" s="1"/>
  <c r="K451" i="5"/>
  <c r="S451" i="5" s="1"/>
  <c r="K373" i="5"/>
  <c r="S373" i="5" s="1"/>
  <c r="K490" i="5"/>
  <c r="S490" i="5" s="1"/>
  <c r="K452" i="5"/>
  <c r="S452" i="5" s="1"/>
  <c r="K442" i="5"/>
  <c r="S442" i="5" s="1"/>
  <c r="K372" i="5"/>
  <c r="K379" i="5"/>
  <c r="S379" i="5" s="1"/>
  <c r="K450" i="5"/>
  <c r="S450" i="5" s="1"/>
  <c r="K82" i="5"/>
  <c r="S82" i="5" s="1"/>
  <c r="K487" i="5"/>
  <c r="S487" i="5" s="1"/>
  <c r="K445" i="5"/>
  <c r="S445" i="5" s="1"/>
  <c r="K453" i="5"/>
  <c r="S453" i="5" s="1"/>
  <c r="K489" i="5"/>
  <c r="S489" i="5" s="1"/>
  <c r="K443" i="5"/>
  <c r="S443" i="5" s="1"/>
  <c r="K446" i="5"/>
  <c r="S446" i="5" s="1"/>
  <c r="K21" i="5"/>
  <c r="K29" i="5" s="1"/>
  <c r="G174" i="5"/>
  <c r="G189" i="5"/>
  <c r="G187" i="5"/>
  <c r="G111" i="5"/>
  <c r="G63" i="5"/>
  <c r="G163" i="5"/>
  <c r="G378" i="5"/>
  <c r="G188" i="5"/>
  <c r="G41" i="5"/>
  <c r="G375" i="5"/>
  <c r="A28" i="6" l="1"/>
  <c r="R19" i="5"/>
  <c r="M16" i="5" s="1"/>
  <c r="G49" i="5"/>
  <c r="M293" i="5"/>
  <c r="O293" i="5" s="1"/>
  <c r="M299" i="5"/>
  <c r="O299" i="5" s="1"/>
  <c r="M45" i="9"/>
  <c r="K375" i="5"/>
  <c r="S372" i="5"/>
  <c r="R386" i="5"/>
  <c r="R388" i="5" s="1"/>
  <c r="M337" i="5"/>
  <c r="O337" i="5" s="1"/>
  <c r="T337" i="5" s="1"/>
  <c r="M329" i="5"/>
  <c r="O329" i="5" s="1"/>
  <c r="T329" i="5" s="1"/>
  <c r="M315" i="5"/>
  <c r="O315" i="5" s="1"/>
  <c r="T315" i="5" s="1"/>
  <c r="M306" i="5"/>
  <c r="O306" i="5" s="1"/>
  <c r="T306" i="5" s="1"/>
  <c r="T297" i="5"/>
  <c r="M282" i="5"/>
  <c r="O282" i="5" s="1"/>
  <c r="T282" i="5" s="1"/>
  <c r="M273" i="5"/>
  <c r="M254" i="5"/>
  <c r="O254" i="5" s="1"/>
  <c r="T254" i="5" s="1"/>
  <c r="M244" i="5"/>
  <c r="O244" i="5" s="1"/>
  <c r="T244" i="5" s="1"/>
  <c r="M236" i="5"/>
  <c r="O236" i="5" s="1"/>
  <c r="T236" i="5" s="1"/>
  <c r="M227" i="5"/>
  <c r="O227" i="5" s="1"/>
  <c r="T227" i="5" s="1"/>
  <c r="M148" i="5"/>
  <c r="O148" i="5" s="1"/>
  <c r="T148" i="5" s="1"/>
  <c r="M139" i="5"/>
  <c r="O139" i="5" s="1"/>
  <c r="T139" i="5" s="1"/>
  <c r="M130" i="5"/>
  <c r="O130" i="5" s="1"/>
  <c r="T130" i="5" s="1"/>
  <c r="M122" i="5"/>
  <c r="O122" i="5" s="1"/>
  <c r="T122" i="5" s="1"/>
  <c r="M339" i="5"/>
  <c r="O339" i="5" s="1"/>
  <c r="T339" i="5" s="1"/>
  <c r="M330" i="5"/>
  <c r="O330" i="5" s="1"/>
  <c r="T330" i="5" s="1"/>
  <c r="M317" i="5"/>
  <c r="O317" i="5" s="1"/>
  <c r="T317" i="5" s="1"/>
  <c r="T308" i="5"/>
  <c r="M298" i="5"/>
  <c r="O298" i="5" s="1"/>
  <c r="T298" i="5" s="1"/>
  <c r="M283" i="5"/>
  <c r="O283" i="5" s="1"/>
  <c r="T283" i="5" s="1"/>
  <c r="M274" i="5"/>
  <c r="O274" i="5" s="1"/>
  <c r="T274" i="5" s="1"/>
  <c r="M255" i="5"/>
  <c r="O255" i="5" s="1"/>
  <c r="T255" i="5" s="1"/>
  <c r="M245" i="5"/>
  <c r="O245" i="5" s="1"/>
  <c r="T245" i="5" s="1"/>
  <c r="M237" i="5"/>
  <c r="O237" i="5" s="1"/>
  <c r="T237" i="5" s="1"/>
  <c r="M228" i="5"/>
  <c r="O228" i="5" s="1"/>
  <c r="T228" i="5" s="1"/>
  <c r="M220" i="5"/>
  <c r="M141" i="5"/>
  <c r="O141" i="5" s="1"/>
  <c r="T141" i="5" s="1"/>
  <c r="M131" i="5"/>
  <c r="O131" i="5" s="1"/>
  <c r="T131" i="5" s="1"/>
  <c r="M123" i="5"/>
  <c r="O123" i="5" s="1"/>
  <c r="T123" i="5" s="1"/>
  <c r="M340" i="5"/>
  <c r="O340" i="5" s="1"/>
  <c r="T340" i="5" s="1"/>
  <c r="T331" i="5"/>
  <c r="M318" i="5"/>
  <c r="O318" i="5" s="1"/>
  <c r="T318" i="5" s="1"/>
  <c r="M309" i="5"/>
  <c r="O309" i="5" s="1"/>
  <c r="T309" i="5" s="1"/>
  <c r="M300" i="5"/>
  <c r="O300" i="5" s="1"/>
  <c r="T300" i="5" s="1"/>
  <c r="M290" i="5"/>
  <c r="O290" i="5" s="1"/>
  <c r="M275" i="5"/>
  <c r="O275" i="5" s="1"/>
  <c r="T275" i="5" s="1"/>
  <c r="M256" i="5"/>
  <c r="O256" i="5" s="1"/>
  <c r="T256" i="5" s="1"/>
  <c r="M246" i="5"/>
  <c r="O246" i="5" s="1"/>
  <c r="T246" i="5" s="1"/>
  <c r="M238" i="5"/>
  <c r="O238" i="5" s="1"/>
  <c r="T238" i="5" s="1"/>
  <c r="M229" i="5"/>
  <c r="O229" i="5" s="1"/>
  <c r="T229" i="5" s="1"/>
  <c r="M221" i="5"/>
  <c r="O221" i="5" s="1"/>
  <c r="T221" i="5" s="1"/>
  <c r="M142" i="5"/>
  <c r="O142" i="5" s="1"/>
  <c r="T142" i="5" s="1"/>
  <c r="M132" i="5"/>
  <c r="O132" i="5" s="1"/>
  <c r="T132" i="5" s="1"/>
  <c r="M124" i="5"/>
  <c r="O124" i="5" s="1"/>
  <c r="T124" i="5" s="1"/>
  <c r="M341" i="5"/>
  <c r="O341" i="5" s="1"/>
  <c r="T341" i="5" s="1"/>
  <c r="M332" i="5"/>
  <c r="O332" i="5" s="1"/>
  <c r="T332" i="5" s="1"/>
  <c r="M325" i="5"/>
  <c r="O325" i="5" s="1"/>
  <c r="M310" i="5"/>
  <c r="O310" i="5" s="1"/>
  <c r="T310" i="5" s="1"/>
  <c r="M301" i="5"/>
  <c r="O301" i="5" s="1"/>
  <c r="T301" i="5" s="1"/>
  <c r="M291" i="5"/>
  <c r="O291" i="5" s="1"/>
  <c r="T291" i="5" s="1"/>
  <c r="M276" i="5"/>
  <c r="O276" i="5" s="1"/>
  <c r="T276" i="5" s="1"/>
  <c r="M257" i="5"/>
  <c r="O257" i="5" s="1"/>
  <c r="T257" i="5" s="1"/>
  <c r="M248" i="5"/>
  <c r="O248" i="5" s="1"/>
  <c r="T248" i="5" s="1"/>
  <c r="M239" i="5"/>
  <c r="O239" i="5" s="1"/>
  <c r="T239" i="5" s="1"/>
  <c r="M230" i="5"/>
  <c r="O230" i="5" s="1"/>
  <c r="T230" i="5" s="1"/>
  <c r="M222" i="5"/>
  <c r="O222" i="5" s="1"/>
  <c r="T222" i="5" s="1"/>
  <c r="M143" i="5"/>
  <c r="O143" i="5" s="1"/>
  <c r="T143" i="5" s="1"/>
  <c r="M134" i="5"/>
  <c r="O134" i="5" s="1"/>
  <c r="T134" i="5" s="1"/>
  <c r="M125" i="5"/>
  <c r="O125" i="5" s="1"/>
  <c r="T125" i="5" s="1"/>
  <c r="M342" i="5"/>
  <c r="O342" i="5" s="1"/>
  <c r="T342" i="5" s="1"/>
  <c r="M333" i="5"/>
  <c r="O333" i="5" s="1"/>
  <c r="T333" i="5" s="1"/>
  <c r="M326" i="5"/>
  <c r="O326" i="5" s="1"/>
  <c r="T326" i="5" s="1"/>
  <c r="M311" i="5"/>
  <c r="O311" i="5" s="1"/>
  <c r="T311" i="5" s="1"/>
  <c r="M302" i="5"/>
  <c r="O302" i="5" s="1"/>
  <c r="T302" i="5" s="1"/>
  <c r="T292" i="5"/>
  <c r="M277" i="5"/>
  <c r="O277" i="5" s="1"/>
  <c r="T277" i="5" s="1"/>
  <c r="M258" i="5"/>
  <c r="O258" i="5" s="1"/>
  <c r="T258" i="5" s="1"/>
  <c r="M249" i="5"/>
  <c r="O249" i="5" s="1"/>
  <c r="T249" i="5" s="1"/>
  <c r="M240" i="5"/>
  <c r="O240" i="5" s="1"/>
  <c r="T240" i="5" s="1"/>
  <c r="M231" i="5"/>
  <c r="O231" i="5" s="1"/>
  <c r="T231" i="5" s="1"/>
  <c r="M223" i="5"/>
  <c r="O223" i="5" s="1"/>
  <c r="T223" i="5" s="1"/>
  <c r="M144" i="5"/>
  <c r="O144" i="5" s="1"/>
  <c r="T144" i="5" s="1"/>
  <c r="M135" i="5"/>
  <c r="O135" i="5" s="1"/>
  <c r="T135" i="5" s="1"/>
  <c r="M126" i="5"/>
  <c r="O126" i="5" s="1"/>
  <c r="T126" i="5" s="1"/>
  <c r="M117" i="5"/>
  <c r="M334" i="5"/>
  <c r="O334" i="5" s="1"/>
  <c r="T334" i="5" s="1"/>
  <c r="M328" i="5"/>
  <c r="O328" i="5" s="1"/>
  <c r="T328" i="5" s="1"/>
  <c r="M312" i="5"/>
  <c r="O312" i="5" s="1"/>
  <c r="T312" i="5" s="1"/>
  <c r="M303" i="5"/>
  <c r="O303" i="5" s="1"/>
  <c r="T303" i="5" s="1"/>
  <c r="M294" i="5"/>
  <c r="O294" i="5" s="1"/>
  <c r="T294" i="5" s="1"/>
  <c r="M279" i="5"/>
  <c r="O279" i="5" s="1"/>
  <c r="T279" i="5" s="1"/>
  <c r="M259" i="5"/>
  <c r="O259" i="5" s="1"/>
  <c r="T259" i="5" s="1"/>
  <c r="M250" i="5"/>
  <c r="O250" i="5" s="1"/>
  <c r="T250" i="5" s="1"/>
  <c r="M241" i="5"/>
  <c r="O241" i="5" s="1"/>
  <c r="T241" i="5" s="1"/>
  <c r="M232" i="5"/>
  <c r="O232" i="5" s="1"/>
  <c r="T232" i="5" s="1"/>
  <c r="M224" i="5"/>
  <c r="O224" i="5" s="1"/>
  <c r="T224" i="5" s="1"/>
  <c r="M145" i="5"/>
  <c r="O145" i="5" s="1"/>
  <c r="T145" i="5" s="1"/>
  <c r="M136" i="5"/>
  <c r="O136" i="5" s="1"/>
  <c r="T136" i="5" s="1"/>
  <c r="M127" i="5"/>
  <c r="O127" i="5" s="1"/>
  <c r="T127" i="5" s="1"/>
  <c r="M118" i="5"/>
  <c r="O118" i="5" s="1"/>
  <c r="T118" i="5" s="1"/>
  <c r="M335" i="5"/>
  <c r="O335" i="5" s="1"/>
  <c r="T335" i="5" s="1"/>
  <c r="M313" i="5"/>
  <c r="O313" i="5" s="1"/>
  <c r="T313" i="5" s="1"/>
  <c r="M304" i="5"/>
  <c r="O304" i="5" s="1"/>
  <c r="T304" i="5" s="1"/>
  <c r="M295" i="5"/>
  <c r="O295" i="5" s="1"/>
  <c r="T295" i="5" s="1"/>
  <c r="M280" i="5"/>
  <c r="O280" i="5" s="1"/>
  <c r="T280" i="5" s="1"/>
  <c r="M261" i="5"/>
  <c r="O261" i="5" s="1"/>
  <c r="T261" i="5" s="1"/>
  <c r="M251" i="5"/>
  <c r="O251" i="5" s="1"/>
  <c r="T251" i="5" s="1"/>
  <c r="M242" i="5"/>
  <c r="O242" i="5" s="1"/>
  <c r="T242" i="5" s="1"/>
  <c r="M233" i="5"/>
  <c r="O233" i="5" s="1"/>
  <c r="T233" i="5" s="1"/>
  <c r="M225" i="5"/>
  <c r="O225" i="5" s="1"/>
  <c r="T225" i="5" s="1"/>
  <c r="M146" i="5"/>
  <c r="O146" i="5" s="1"/>
  <c r="T146" i="5" s="1"/>
  <c r="M137" i="5"/>
  <c r="O137" i="5" s="1"/>
  <c r="T137" i="5" s="1"/>
  <c r="M128" i="5"/>
  <c r="O128" i="5" s="1"/>
  <c r="T128" i="5" s="1"/>
  <c r="M119" i="5"/>
  <c r="O119" i="5" s="1"/>
  <c r="T119" i="5" s="1"/>
  <c r="M336" i="5"/>
  <c r="O336" i="5" s="1"/>
  <c r="T336" i="5" s="1"/>
  <c r="M314" i="5"/>
  <c r="O314" i="5" s="1"/>
  <c r="T314" i="5" s="1"/>
  <c r="M305" i="5"/>
  <c r="O305" i="5" s="1"/>
  <c r="T305" i="5" s="1"/>
  <c r="M296" i="5"/>
  <c r="O296" i="5" s="1"/>
  <c r="T296" i="5" s="1"/>
  <c r="M281" i="5"/>
  <c r="O281" i="5" s="1"/>
  <c r="T281" i="5" s="1"/>
  <c r="M263" i="5"/>
  <c r="O263" i="5" s="1"/>
  <c r="T263" i="5" s="1"/>
  <c r="M252" i="5"/>
  <c r="O252" i="5" s="1"/>
  <c r="T252" i="5" s="1"/>
  <c r="M243" i="5"/>
  <c r="O243" i="5" s="1"/>
  <c r="T243" i="5" s="1"/>
  <c r="M234" i="5"/>
  <c r="O234" i="5" s="1"/>
  <c r="T234" i="5" s="1"/>
  <c r="M226" i="5"/>
  <c r="O226" i="5" s="1"/>
  <c r="T226" i="5" s="1"/>
  <c r="M147" i="5"/>
  <c r="O147" i="5" s="1"/>
  <c r="T147" i="5" s="1"/>
  <c r="M138" i="5"/>
  <c r="O138" i="5" s="1"/>
  <c r="T138" i="5" s="1"/>
  <c r="M129" i="5"/>
  <c r="O129" i="5" s="1"/>
  <c r="T129" i="5" s="1"/>
  <c r="M120" i="5"/>
  <c r="O120" i="5" s="1"/>
  <c r="T120" i="5" s="1"/>
  <c r="R107" i="5"/>
  <c r="K41" i="5"/>
  <c r="K49" i="5" s="1"/>
  <c r="M15" i="9" s="1"/>
  <c r="G165" i="5"/>
  <c r="K163" i="5"/>
  <c r="K165" i="5" s="1"/>
  <c r="M24" i="9" s="1"/>
  <c r="G113" i="5"/>
  <c r="K111" i="5"/>
  <c r="K113" i="5" s="1"/>
  <c r="M21" i="9" s="1"/>
  <c r="G71" i="5"/>
  <c r="K63" i="5"/>
  <c r="K71" i="5" s="1"/>
  <c r="M16" i="9" s="1"/>
  <c r="G176" i="5"/>
  <c r="K174" i="5"/>
  <c r="K176" i="5" s="1"/>
  <c r="M25" i="9" s="1"/>
  <c r="G204" i="5"/>
  <c r="G181" i="5"/>
  <c r="G196" i="5"/>
  <c r="G380" i="5"/>
  <c r="G447" i="5"/>
  <c r="G203" i="5"/>
  <c r="G205" i="5"/>
  <c r="G97" i="5"/>
  <c r="G454" i="5"/>
  <c r="R23" i="5" l="1"/>
  <c r="R24" i="5" s="1"/>
  <c r="S111" i="5"/>
  <c r="S41" i="5"/>
  <c r="S63" i="5"/>
  <c r="A29" i="6"/>
  <c r="O16" i="5"/>
  <c r="T16" i="5" s="1"/>
  <c r="M59" i="5"/>
  <c r="M20" i="5"/>
  <c r="M41" i="5"/>
  <c r="M38" i="5"/>
  <c r="M36" i="5"/>
  <c r="M62" i="5"/>
  <c r="G455" i="5"/>
  <c r="M17" i="5"/>
  <c r="M63" i="5"/>
  <c r="M60" i="5"/>
  <c r="M58" i="5"/>
  <c r="M40" i="5"/>
  <c r="M37" i="5"/>
  <c r="M21" i="5"/>
  <c r="M18" i="5"/>
  <c r="W42" i="9"/>
  <c r="Y42" i="9" s="1"/>
  <c r="O24" i="9"/>
  <c r="O42" i="9"/>
  <c r="O21" i="9"/>
  <c r="W15" i="9"/>
  <c r="Y15" i="9" s="1"/>
  <c r="M18" i="9"/>
  <c r="O15" i="9"/>
  <c r="O25" i="9"/>
  <c r="M48" i="9"/>
  <c r="O48" i="9" s="1"/>
  <c r="O45" i="9"/>
  <c r="R170" i="5"/>
  <c r="R172" i="5" s="1"/>
  <c r="R158" i="5"/>
  <c r="R160" i="5" s="1"/>
  <c r="M446" i="5" s="1"/>
  <c r="O446" i="5" s="1"/>
  <c r="T446" i="5" s="1"/>
  <c r="R375" i="5"/>
  <c r="O273" i="5"/>
  <c r="O284" i="5" s="1"/>
  <c r="O117" i="5"/>
  <c r="O149" i="5" s="1"/>
  <c r="O153" i="5" s="1"/>
  <c r="S40" i="9" s="1"/>
  <c r="T325" i="5"/>
  <c r="O343" i="5"/>
  <c r="O345" i="5" s="1"/>
  <c r="T290" i="5"/>
  <c r="O319" i="5"/>
  <c r="O321" i="5" s="1"/>
  <c r="O220" i="5"/>
  <c r="O264" i="5" s="1"/>
  <c r="O268" i="5" s="1"/>
  <c r="S41" i="9" s="1"/>
  <c r="U41" i="9" s="1"/>
  <c r="AA41" i="9" s="1"/>
  <c r="AC41" i="9" s="1"/>
  <c r="S174" i="5"/>
  <c r="S163" i="5"/>
  <c r="M109" i="5"/>
  <c r="M108" i="5"/>
  <c r="M110" i="5"/>
  <c r="M111" i="5"/>
  <c r="K97" i="5"/>
  <c r="S97" i="5" s="1"/>
  <c r="K454" i="5"/>
  <c r="S454" i="5" s="1"/>
  <c r="K491" i="5"/>
  <c r="K492" i="5" s="1"/>
  <c r="M36" i="9" s="1"/>
  <c r="K447" i="5"/>
  <c r="S447" i="5" s="1"/>
  <c r="K181" i="5"/>
  <c r="S181" i="5" s="1"/>
  <c r="G382" i="5"/>
  <c r="G383" i="5" s="1"/>
  <c r="K380" i="5"/>
  <c r="K382" i="5" s="1"/>
  <c r="K383" i="5" s="1"/>
  <c r="M31" i="9" s="1"/>
  <c r="G83" i="5"/>
  <c r="G212" i="5"/>
  <c r="G86" i="5" l="1"/>
  <c r="A30" i="6"/>
  <c r="O21" i="5"/>
  <c r="T21" i="5" s="1"/>
  <c r="O20" i="5"/>
  <c r="T20" i="5" s="1"/>
  <c r="O17" i="5"/>
  <c r="T17" i="5" s="1"/>
  <c r="O60" i="5"/>
  <c r="T60" i="5" s="1"/>
  <c r="O62" i="5"/>
  <c r="T62" i="5" s="1"/>
  <c r="O110" i="5"/>
  <c r="T110" i="5" s="1"/>
  <c r="O37" i="5"/>
  <c r="T37" i="5" s="1"/>
  <c r="O63" i="5"/>
  <c r="T63" i="5" s="1"/>
  <c r="O36" i="5"/>
  <c r="T36" i="5" s="1"/>
  <c r="O59" i="5"/>
  <c r="T59" i="5" s="1"/>
  <c r="O108" i="5"/>
  <c r="T108" i="5" s="1"/>
  <c r="O40" i="5"/>
  <c r="T40" i="5" s="1"/>
  <c r="O38" i="5"/>
  <c r="T38" i="5" s="1"/>
  <c r="O109" i="5"/>
  <c r="T109" i="5" s="1"/>
  <c r="O18" i="5"/>
  <c r="T18" i="5" s="1"/>
  <c r="O58" i="5"/>
  <c r="T58" i="5" s="1"/>
  <c r="O41" i="5"/>
  <c r="T41" i="5" s="1"/>
  <c r="M174" i="5"/>
  <c r="O174" i="5" s="1"/>
  <c r="T174" i="5" s="1"/>
  <c r="M486" i="5"/>
  <c r="W24" i="9"/>
  <c r="Y24" i="9" s="1"/>
  <c r="O31" i="9"/>
  <c r="W21" i="9"/>
  <c r="Y21" i="9" s="1"/>
  <c r="W25" i="9"/>
  <c r="Y25" i="9" s="1"/>
  <c r="W45" i="9"/>
  <c r="Y45" i="9" s="1"/>
  <c r="W48" i="9"/>
  <c r="Y48" i="9" s="1"/>
  <c r="W16" i="9"/>
  <c r="Y16" i="9" s="1"/>
  <c r="O16" i="9"/>
  <c r="U40" i="9"/>
  <c r="AA40" i="9" s="1"/>
  <c r="AC40" i="9" s="1"/>
  <c r="K455" i="5"/>
  <c r="K457" i="5" s="1"/>
  <c r="M33" i="9" s="1"/>
  <c r="M159" i="5"/>
  <c r="O159" i="5" s="1"/>
  <c r="T159" i="5" s="1"/>
  <c r="M162" i="5"/>
  <c r="O162" i="5" s="1"/>
  <c r="T162" i="5" s="1"/>
  <c r="M443" i="5"/>
  <c r="O443" i="5" s="1"/>
  <c r="T443" i="5" s="1"/>
  <c r="M447" i="5"/>
  <c r="O447" i="5" s="1"/>
  <c r="T447" i="5" s="1"/>
  <c r="M158" i="5"/>
  <c r="O158" i="5" s="1"/>
  <c r="M487" i="5"/>
  <c r="O487" i="5" s="1"/>
  <c r="T487" i="5" s="1"/>
  <c r="M450" i="5"/>
  <c r="O450" i="5" s="1"/>
  <c r="T450" i="5" s="1"/>
  <c r="M452" i="5"/>
  <c r="O452" i="5" s="1"/>
  <c r="T452" i="5" s="1"/>
  <c r="M454" i="5"/>
  <c r="O454" i="5" s="1"/>
  <c r="T454" i="5" s="1"/>
  <c r="T220" i="5"/>
  <c r="T117" i="5"/>
  <c r="T273" i="5"/>
  <c r="M451" i="5"/>
  <c r="O451" i="5" s="1"/>
  <c r="T451" i="5" s="1"/>
  <c r="M453" i="5"/>
  <c r="O453" i="5" s="1"/>
  <c r="T453" i="5" s="1"/>
  <c r="M489" i="5"/>
  <c r="O489" i="5" s="1"/>
  <c r="T489" i="5" s="1"/>
  <c r="S491" i="5"/>
  <c r="M161" i="5"/>
  <c r="O161" i="5" s="1"/>
  <c r="T161" i="5" s="1"/>
  <c r="M442" i="5"/>
  <c r="O442" i="5" s="1"/>
  <c r="T442" i="5" s="1"/>
  <c r="M163" i="5"/>
  <c r="O163" i="5" s="1"/>
  <c r="M445" i="5"/>
  <c r="O445" i="5" s="1"/>
  <c r="T445" i="5" s="1"/>
  <c r="M490" i="5"/>
  <c r="O490" i="5" s="1"/>
  <c r="T490" i="5" s="1"/>
  <c r="M491" i="5"/>
  <c r="O491" i="5" s="1"/>
  <c r="M170" i="5"/>
  <c r="O170" i="5" s="1"/>
  <c r="M171" i="5"/>
  <c r="O171" i="5" s="1"/>
  <c r="T171" i="5" s="1"/>
  <c r="M172" i="5"/>
  <c r="O172" i="5" s="1"/>
  <c r="T172" i="5" s="1"/>
  <c r="M173" i="5"/>
  <c r="O173" i="5" s="1"/>
  <c r="T173" i="5" s="1"/>
  <c r="M372" i="5"/>
  <c r="O372" i="5" s="1"/>
  <c r="M373" i="5"/>
  <c r="O373" i="5" s="1"/>
  <c r="T373" i="5" s="1"/>
  <c r="M379" i="5"/>
  <c r="O379" i="5" s="1"/>
  <c r="M380" i="5"/>
  <c r="O380" i="5" s="1"/>
  <c r="T380" i="5" s="1"/>
  <c r="S380" i="5"/>
  <c r="O286" i="5"/>
  <c r="O348" i="5"/>
  <c r="O351" i="5" s="1"/>
  <c r="S42" i="9" s="1"/>
  <c r="U42" i="9" s="1"/>
  <c r="AA42" i="9" s="1"/>
  <c r="AC42" i="9" s="1"/>
  <c r="O111" i="5"/>
  <c r="T111" i="5" s="1"/>
  <c r="K83" i="5"/>
  <c r="K86" i="5" s="1"/>
  <c r="G182" i="5"/>
  <c r="S83" i="5" l="1"/>
  <c r="A31" i="6"/>
  <c r="O29" i="5"/>
  <c r="O49" i="5"/>
  <c r="O71" i="5"/>
  <c r="S16" i="9" s="1"/>
  <c r="U16" i="9" s="1"/>
  <c r="AA16" i="9" s="1"/>
  <c r="AC16" i="9" s="1"/>
  <c r="M20" i="9"/>
  <c r="O486" i="5"/>
  <c r="O492" i="5" s="1"/>
  <c r="S36" i="9" s="1"/>
  <c r="W18" i="9"/>
  <c r="Y18" i="9" s="1"/>
  <c r="O18" i="9"/>
  <c r="W31" i="9"/>
  <c r="Y31" i="9" s="1"/>
  <c r="T491" i="5"/>
  <c r="O113" i="5"/>
  <c r="S21" i="9" s="1"/>
  <c r="U21" i="9" s="1"/>
  <c r="AA21" i="9" s="1"/>
  <c r="AC21" i="9" s="1"/>
  <c r="S45" i="9"/>
  <c r="O165" i="5"/>
  <c r="S24" i="9" s="1"/>
  <c r="U24" i="9" s="1"/>
  <c r="AA24" i="9" s="1"/>
  <c r="AC24" i="9" s="1"/>
  <c r="T158" i="5"/>
  <c r="T170" i="5"/>
  <c r="O455" i="5"/>
  <c r="O457" i="5" s="1"/>
  <c r="S33" i="9" s="1"/>
  <c r="O176" i="5"/>
  <c r="S25" i="9" s="1"/>
  <c r="U25" i="9" s="1"/>
  <c r="AA25" i="9" s="1"/>
  <c r="AC25" i="9" s="1"/>
  <c r="T379" i="5"/>
  <c r="O382" i="5"/>
  <c r="T372" i="5"/>
  <c r="O375" i="5"/>
  <c r="R118" i="5"/>
  <c r="R120" i="5" s="1"/>
  <c r="R182" i="5"/>
  <c r="T163" i="5"/>
  <c r="G184" i="5"/>
  <c r="K182" i="5"/>
  <c r="K184" i="5" s="1"/>
  <c r="M26" i="9" s="1"/>
  <c r="G98" i="5"/>
  <c r="G101" i="5" l="1"/>
  <c r="R78" i="5"/>
  <c r="A32" i="6"/>
  <c r="S15" i="9"/>
  <c r="U15" i="9" s="1"/>
  <c r="AA15" i="9" s="1"/>
  <c r="AC15" i="9" s="1"/>
  <c r="R16" i="5"/>
  <c r="R18" i="5" s="1"/>
  <c r="T486" i="5"/>
  <c r="O20" i="9"/>
  <c r="R157" i="5"/>
  <c r="R159" i="5" s="1"/>
  <c r="W20" i="9"/>
  <c r="Y20" i="9" s="1"/>
  <c r="R104" i="5"/>
  <c r="R106" i="5" s="1"/>
  <c r="S48" i="9"/>
  <c r="U48" i="9" s="1"/>
  <c r="AA48" i="9" s="1"/>
  <c r="AC48" i="9" s="1"/>
  <c r="U45" i="9"/>
  <c r="AA45" i="9" s="1"/>
  <c r="AC45" i="9" s="1"/>
  <c r="M27" i="9"/>
  <c r="R169" i="5"/>
  <c r="R171" i="5" s="1"/>
  <c r="O383" i="5"/>
  <c r="S31" i="9" s="1"/>
  <c r="U31" i="9" s="1"/>
  <c r="AA31" i="9" s="1"/>
  <c r="AC31" i="9" s="1"/>
  <c r="M181" i="5"/>
  <c r="O181" i="5" s="1"/>
  <c r="M182" i="5"/>
  <c r="O182" i="5" s="1"/>
  <c r="T182" i="5" s="1"/>
  <c r="S182" i="5"/>
  <c r="K98" i="5"/>
  <c r="K101" i="5" s="1"/>
  <c r="G417" i="5"/>
  <c r="G414" i="5"/>
  <c r="G408" i="5"/>
  <c r="G401" i="5"/>
  <c r="G405" i="5"/>
  <c r="G193" i="5"/>
  <c r="G191" i="5"/>
  <c r="G197" i="5"/>
  <c r="G400" i="5"/>
  <c r="G407" i="5"/>
  <c r="G208" i="5"/>
  <c r="G192" i="5"/>
  <c r="G190" i="5"/>
  <c r="S98" i="5" l="1"/>
  <c r="A33" i="6"/>
  <c r="S18" i="9"/>
  <c r="U18" i="9" s="1"/>
  <c r="AA18" i="9" s="1"/>
  <c r="AC18" i="9" s="1"/>
  <c r="M95" i="5"/>
  <c r="M94" i="5"/>
  <c r="M79" i="5"/>
  <c r="M80" i="5"/>
  <c r="M22" i="9"/>
  <c r="M23" i="9" s="1"/>
  <c r="W26" i="9"/>
  <c r="Y26" i="9" s="1"/>
  <c r="W27" i="9"/>
  <c r="Y27" i="9" s="1"/>
  <c r="O27" i="9"/>
  <c r="O26" i="9"/>
  <c r="R372" i="5"/>
  <c r="R374" i="5" s="1"/>
  <c r="T181" i="5"/>
  <c r="O184" i="5"/>
  <c r="S26" i="9" s="1"/>
  <c r="M83" i="5"/>
  <c r="M82" i="5"/>
  <c r="M98" i="5"/>
  <c r="M97" i="5"/>
  <c r="K193" i="5"/>
  <c r="S193" i="5" s="1"/>
  <c r="K192" i="5"/>
  <c r="S192" i="5" s="1"/>
  <c r="K190" i="5"/>
  <c r="S190" i="5" s="1"/>
  <c r="K208" i="5"/>
  <c r="S208" i="5" s="1"/>
  <c r="G198" i="5"/>
  <c r="K197" i="5"/>
  <c r="K198" i="5" s="1"/>
  <c r="G207" i="5"/>
  <c r="G418" i="5"/>
  <c r="G206" i="5"/>
  <c r="G404" i="5"/>
  <c r="G213" i="5"/>
  <c r="G194" i="5"/>
  <c r="A34" i="6" l="1"/>
  <c r="A35" i="6" s="1"/>
  <c r="A36" i="6" s="1"/>
  <c r="O80" i="5"/>
  <c r="T80" i="5" s="1"/>
  <c r="O83" i="5"/>
  <c r="T83" i="5" s="1"/>
  <c r="O79" i="5"/>
  <c r="T79" i="5" s="1"/>
  <c r="O97" i="5"/>
  <c r="T97" i="5" s="1"/>
  <c r="O94" i="5"/>
  <c r="T94" i="5" s="1"/>
  <c r="O82" i="5"/>
  <c r="T82" i="5" s="1"/>
  <c r="O98" i="5"/>
  <c r="T98" i="5" s="1"/>
  <c r="O95" i="5"/>
  <c r="T95" i="5" s="1"/>
  <c r="O22" i="9"/>
  <c r="W22" i="9"/>
  <c r="Y22" i="9" s="1"/>
  <c r="S27" i="9"/>
  <c r="U27" i="9" s="1"/>
  <c r="AA27" i="9" s="1"/>
  <c r="AC27" i="9" s="1"/>
  <c r="U26" i="9"/>
  <c r="AA26" i="9" s="1"/>
  <c r="AC26" i="9" s="1"/>
  <c r="O23" i="9"/>
  <c r="K194" i="5"/>
  <c r="K200" i="5" s="1"/>
  <c r="S197" i="5"/>
  <c r="R179" i="5"/>
  <c r="R181" i="5" s="1"/>
  <c r="K206" i="5"/>
  <c r="S206" i="5" s="1"/>
  <c r="G200" i="5"/>
  <c r="G214" i="5"/>
  <c r="K213" i="5"/>
  <c r="K214" i="5" s="1"/>
  <c r="A37" i="6" l="1"/>
  <c r="A38" i="6" s="1"/>
  <c r="O86" i="5"/>
  <c r="S20" i="9" s="1"/>
  <c r="O101" i="5"/>
  <c r="S22" i="9" s="1"/>
  <c r="U22" i="9" s="1"/>
  <c r="AA22" i="9" s="1"/>
  <c r="AC22" i="9" s="1"/>
  <c r="M28" i="9"/>
  <c r="W23" i="9"/>
  <c r="Y23" i="9" s="1"/>
  <c r="S213" i="5"/>
  <c r="G410" i="5"/>
  <c r="G209" i="5"/>
  <c r="A40" i="6" l="1"/>
  <c r="S23" i="9"/>
  <c r="U23" i="9" s="1"/>
  <c r="AA23" i="9" s="1"/>
  <c r="AC23" i="9" s="1"/>
  <c r="R75" i="5"/>
  <c r="R77" i="5" s="1"/>
  <c r="U20" i="9"/>
  <c r="AA20" i="9" s="1"/>
  <c r="AC20" i="9" s="1"/>
  <c r="O36" i="9"/>
  <c r="W28" i="9"/>
  <c r="Y28" i="9" s="1"/>
  <c r="O28" i="9"/>
  <c r="R190" i="5"/>
  <c r="G210" i="5"/>
  <c r="G216" i="5" s="1"/>
  <c r="K209" i="5"/>
  <c r="K210" i="5" s="1"/>
  <c r="K216" i="5" s="1"/>
  <c r="K512" i="5" s="1"/>
  <c r="G411" i="5"/>
  <c r="G438" i="5" s="1"/>
  <c r="G457" i="5" s="1"/>
  <c r="A41" i="6" l="1"/>
  <c r="W36" i="9"/>
  <c r="Y36" i="9" s="1"/>
  <c r="U36" i="9"/>
  <c r="AA36" i="9" s="1"/>
  <c r="AC36" i="9" s="1"/>
  <c r="M29" i="9"/>
  <c r="M209" i="5"/>
  <c r="M193" i="5"/>
  <c r="M213" i="5"/>
  <c r="M208" i="5"/>
  <c r="O208" i="5" s="1"/>
  <c r="T208" i="5" s="1"/>
  <c r="M190" i="5"/>
  <c r="O190" i="5" s="1"/>
  <c r="M192" i="5"/>
  <c r="M206" i="5"/>
  <c r="O206" i="5" s="1"/>
  <c r="M197" i="5"/>
  <c r="S209" i="5"/>
  <c r="G512" i="5"/>
  <c r="K514" i="5" s="1"/>
  <c r="O192" i="5" l="1"/>
  <c r="T192" i="5" s="1"/>
  <c r="O193" i="5"/>
  <c r="T193" i="5"/>
  <c r="A42" i="6"/>
  <c r="O33" i="9"/>
  <c r="W29" i="9"/>
  <c r="Y29" i="9" s="1"/>
  <c r="O29" i="9"/>
  <c r="M30" i="9"/>
  <c r="T206" i="5"/>
  <c r="T190" i="5"/>
  <c r="O194" i="5"/>
  <c r="O213" i="5"/>
  <c r="O214" i="5" s="1"/>
  <c r="O209" i="5"/>
  <c r="O210" i="5" s="1"/>
  <c r="O197" i="5"/>
  <c r="O198" i="5" s="1"/>
  <c r="A43" i="6" l="1"/>
  <c r="W33" i="9"/>
  <c r="Y33" i="9" s="1"/>
  <c r="U33" i="9"/>
  <c r="AA33" i="9" s="1"/>
  <c r="AC33" i="9" s="1"/>
  <c r="W30" i="9"/>
  <c r="Y30" i="9" s="1"/>
  <c r="O30" i="9"/>
  <c r="M38" i="9"/>
  <c r="T209" i="5"/>
  <c r="T197" i="5"/>
  <c r="O216" i="5"/>
  <c r="S29" i="9" s="1"/>
  <c r="U29" i="9" s="1"/>
  <c r="AA29" i="9" s="1"/>
  <c r="AC29" i="9" s="1"/>
  <c r="T213" i="5"/>
  <c r="O200" i="5"/>
  <c r="M45" i="6" l="1"/>
  <c r="N45" i="6" s="1"/>
  <c r="A44" i="6"/>
  <c r="S28" i="9"/>
  <c r="S30" i="9" s="1"/>
  <c r="O512" i="5"/>
  <c r="O514" i="5" s="1"/>
  <c r="W38" i="9"/>
  <c r="Y38" i="9" s="1"/>
  <c r="W49" i="9"/>
  <c r="Y49" i="9" s="1"/>
  <c r="O38" i="9"/>
  <c r="M49" i="9"/>
  <c r="R187" i="5"/>
  <c r="R189" i="5" s="1"/>
  <c r="A45" i="6" l="1"/>
  <c r="A46" i="6" s="1"/>
  <c r="A47" i="6" s="1"/>
  <c r="A48" i="6" s="1"/>
  <c r="A49" i="6" s="1"/>
  <c r="M48" i="6"/>
  <c r="N48" i="6" s="1"/>
  <c r="O49" i="9"/>
  <c r="U28" i="9"/>
  <c r="AA28" i="9" s="1"/>
  <c r="AC28" i="9" s="1"/>
  <c r="U30" i="9"/>
  <c r="AA30" i="9" s="1"/>
  <c r="AC30" i="9" s="1"/>
  <c r="S38" i="9"/>
  <c r="M49" i="6" l="1"/>
  <c r="U38" i="9"/>
  <c r="S49" i="9"/>
  <c r="N49" i="6" l="1"/>
  <c r="R173" i="5"/>
  <c r="R79" i="5"/>
  <c r="U49" i="9"/>
  <c r="AA49" i="9" s="1"/>
  <c r="AC49" i="9" s="1"/>
  <c r="AA38" i="9"/>
  <c r="AC38" i="9" s="1"/>
</calcChain>
</file>

<file path=xl/sharedStrings.xml><?xml version="1.0" encoding="utf-8"?>
<sst xmlns="http://schemas.openxmlformats.org/spreadsheetml/2006/main" count="873" uniqueCount="419">
  <si>
    <t>Rocky Mountain Power - State of Utah</t>
  </si>
  <si>
    <t>Forecasted</t>
  </si>
  <si>
    <t>GRC</t>
  </si>
  <si>
    <t>Revenue</t>
  </si>
  <si>
    <t>Units</t>
  </si>
  <si>
    <t>Price</t>
  </si>
  <si>
    <t>Dollars</t>
  </si>
  <si>
    <t>Schedule No. 1- Residential Service</t>
  </si>
  <si>
    <t xml:space="preserve">  Customer Charge</t>
  </si>
  <si>
    <t xml:space="preserve">  Customer Charge - 1 Phase</t>
  </si>
  <si>
    <t xml:space="preserve">  Customer Charge - 3 Phase</t>
  </si>
  <si>
    <t xml:space="preserve">  First 400 kWh (May-Sept)</t>
  </si>
  <si>
    <t>¢</t>
  </si>
  <si>
    <t>Res 1, 2, 3</t>
  </si>
  <si>
    <t xml:space="preserve">  Next 600 kWh (May-Sept)</t>
  </si>
  <si>
    <t>In Rate</t>
  </si>
  <si>
    <t xml:space="preserve">  All add'l kWh (May-Sept)</t>
  </si>
  <si>
    <t>Target</t>
  </si>
  <si>
    <t xml:space="preserve">  All kWh (Oct-Apr)</t>
  </si>
  <si>
    <t>D</t>
  </si>
  <si>
    <t xml:space="preserve">  Minimum 1 Phase</t>
  </si>
  <si>
    <t xml:space="preserve">  Minimum 3 Phase</t>
  </si>
  <si>
    <t>Target Change</t>
  </si>
  <si>
    <t xml:space="preserve">  Minimum Seasonal</t>
  </si>
  <si>
    <t xml:space="preserve">  kWh in Minimum</t>
  </si>
  <si>
    <t xml:space="preserve">  Unbilled</t>
  </si>
  <si>
    <t xml:space="preserve">  Total</t>
  </si>
  <si>
    <t>Adj</t>
  </si>
  <si>
    <t xml:space="preserve">  On-Peak kWh (May - Sept)</t>
  </si>
  <si>
    <t xml:space="preserve">  Off-Peak kWh (May - Sept)</t>
  </si>
  <si>
    <t xml:space="preserve">  All kWh</t>
  </si>
  <si>
    <t xml:space="preserve">  kW over 15 (May - Sept)</t>
  </si>
  <si>
    <t xml:space="preserve">  kW over 15 (Oct - Apr)</t>
  </si>
  <si>
    <t xml:space="preserve">  Voltage Discount</t>
  </si>
  <si>
    <t xml:space="preserve">  First 1,500 kWh (May - Sept)</t>
  </si>
  <si>
    <t xml:space="preserve">  All Add'l kWh (May - Sept)</t>
  </si>
  <si>
    <t xml:space="preserve">  First 1,500 kWh (Oct - Apr)</t>
  </si>
  <si>
    <t xml:space="preserve">  All Add'l kWh (Oct - Apr)</t>
  </si>
  <si>
    <t xml:space="preserve">  Seasonal Service</t>
  </si>
  <si>
    <t xml:space="preserve">  All kW (May - Sept)</t>
  </si>
  <si>
    <t xml:space="preserve">  All kW (Oct - Apr)</t>
  </si>
  <si>
    <t xml:space="preserve">      kWh (May-Sept)</t>
  </si>
  <si>
    <t xml:space="preserve">      kWh (Oct-Apr)</t>
  </si>
  <si>
    <t>Schedule No. 6 - Composite</t>
  </si>
  <si>
    <t xml:space="preserve">      kWh (May - Sept)</t>
  </si>
  <si>
    <t xml:space="preserve">      kWh (Oct - Apr)</t>
  </si>
  <si>
    <t>Table A Actual</t>
  </si>
  <si>
    <t>Table A RR</t>
  </si>
  <si>
    <t xml:space="preserve">  All On-peak kW (May - Sept)</t>
  </si>
  <si>
    <t xml:space="preserve">  All On-peak kW (Oct - Apr)</t>
  </si>
  <si>
    <t>Schedule No. 6A - Energy Time-of-Day Option - Composite</t>
  </si>
  <si>
    <t xml:space="preserve">  Facilities kW (May - Sept)</t>
  </si>
  <si>
    <t xml:space="preserve">  Facilities kW (Oct - Apr)</t>
  </si>
  <si>
    <t xml:space="preserve">  On-Peak kWh (Oct - Apr)</t>
  </si>
  <si>
    <t xml:space="preserve">  Off-Peak kWh (Oct - Apr)</t>
  </si>
  <si>
    <t xml:space="preserve">  MERCURY VAPOR LAMPS</t>
  </si>
  <si>
    <t xml:space="preserve">   4,000 Lumen Energy Only</t>
  </si>
  <si>
    <t xml:space="preserve">   7,000 Lumen</t>
  </si>
  <si>
    <t xml:space="preserve">   7,000 Lumen Energy Only</t>
  </si>
  <si>
    <t xml:space="preserve">   20,000 Lumen</t>
  </si>
  <si>
    <t xml:space="preserve">  SODIUM VAPOR LAMPS</t>
  </si>
  <si>
    <t xml:space="preserve">   5,600 Lumen New Pole</t>
  </si>
  <si>
    <t xml:space="preserve">   5,600 Lumen No New Pole</t>
  </si>
  <si>
    <t xml:space="preserve">   9,500 Lumen New Pole</t>
  </si>
  <si>
    <t xml:space="preserve">   9,500 Lumen No New Pole</t>
  </si>
  <si>
    <t xml:space="preserve">   16,000 Lumen New Pole</t>
  </si>
  <si>
    <t xml:space="preserve">   16,000 Lumen No New Pole</t>
  </si>
  <si>
    <t xml:space="preserve">   22,000 Lumen</t>
  </si>
  <si>
    <t xml:space="preserve">   27,500 Lumen New Pole</t>
  </si>
  <si>
    <t xml:space="preserve">   27,500 Lumen No New Pole</t>
  </si>
  <si>
    <t xml:space="preserve">   50,000 Lumen New Pole</t>
  </si>
  <si>
    <t xml:space="preserve">   50,000 Lumen No New Pole</t>
  </si>
  <si>
    <t xml:space="preserve">  SODIUM VAPOR FLOOD LAMPS </t>
  </si>
  <si>
    <t xml:space="preserve">  METAL HALIDE LAMPS</t>
  </si>
  <si>
    <t xml:space="preserve">   12,000 Lumen New Pole</t>
  </si>
  <si>
    <t xml:space="preserve">   12,000 Lumen No New Pole</t>
  </si>
  <si>
    <t xml:space="preserve">   19,500 Lumen New Pole</t>
  </si>
  <si>
    <t xml:space="preserve">   19,500 Lumen No New Pole</t>
  </si>
  <si>
    <t xml:space="preserve">   32,000 Lumen New Pole</t>
  </si>
  <si>
    <t xml:space="preserve">   32,000 Lumen No New Pole</t>
  </si>
  <si>
    <t xml:space="preserve">  107,000 Lumen New Pole</t>
  </si>
  <si>
    <t xml:space="preserve">  107,000 Lumen No New Pole</t>
  </si>
  <si>
    <t>Subtotal</t>
  </si>
  <si>
    <t xml:space="preserve">  kWh Included</t>
  </si>
  <si>
    <t>Unbilled</t>
  </si>
  <si>
    <t>Customers</t>
  </si>
  <si>
    <t>Total (kWh)</t>
  </si>
  <si>
    <t>Schedule No. 8 - Composite</t>
  </si>
  <si>
    <t xml:space="preserve">  Facilities kW</t>
  </si>
  <si>
    <t xml:space="preserve">  On-Peak kW (May - Sept)</t>
  </si>
  <si>
    <t xml:space="preserve">  On-Peak kW (Oct - Apr)</t>
  </si>
  <si>
    <t xml:space="preserve">  Off-Peak kWh</t>
  </si>
  <si>
    <t>Schedule No. 9 - Composite</t>
  </si>
  <si>
    <t xml:space="preserve">  On-Peak kWh (May-Sept)</t>
  </si>
  <si>
    <t xml:space="preserve">  On-Peak kWh (Oct-Apr)</t>
  </si>
  <si>
    <t xml:space="preserve">  Facilities Charge per kW</t>
  </si>
  <si>
    <t xml:space="preserve">  On-Peak kWh</t>
  </si>
  <si>
    <t>Schedule No. 10 - Irrigation</t>
  </si>
  <si>
    <t xml:space="preserve">  Annual Cust. Serv. Chg. - Primary</t>
  </si>
  <si>
    <t xml:space="preserve">  Annual Cust. Serv. Chg. - Secondary</t>
  </si>
  <si>
    <t xml:space="preserve">  Monthly Cust. Serv. Chg.</t>
  </si>
  <si>
    <t xml:space="preserve">  All On-Season kW</t>
  </si>
  <si>
    <t xml:space="preserve">  First 30,000 kWh</t>
  </si>
  <si>
    <t xml:space="preserve">  All add'l kWh</t>
  </si>
  <si>
    <t>Total On Season</t>
  </si>
  <si>
    <t xml:space="preserve">  Post Season</t>
  </si>
  <si>
    <t xml:space="preserve">   kWh</t>
  </si>
  <si>
    <t>Total Post Season</t>
  </si>
  <si>
    <t>TOTAL RATE 10</t>
  </si>
  <si>
    <t>Schedule No. 10-TOD</t>
  </si>
  <si>
    <t xml:space="preserve">   Monthly Cust. Serv. Chg.</t>
  </si>
  <si>
    <t xml:space="preserve">  Voltage Discount kW</t>
  </si>
  <si>
    <t>TOTAL RATE 10-TOD</t>
  </si>
  <si>
    <t>Schedule No. 11 - Street Lighting - Company-Owned System</t>
  </si>
  <si>
    <t xml:space="preserve">  Sodium Vapor Lamps</t>
  </si>
  <si>
    <t xml:space="preserve">   5,600 Lumen - Functional</t>
  </si>
  <si>
    <t xml:space="preserve">   9,500 Lumen - Functional</t>
  </si>
  <si>
    <t xml:space="preserve">   9,500 Lumen - Functional @ 90%</t>
  </si>
  <si>
    <t xml:space="preserve">   9,500 Lumen - S1</t>
  </si>
  <si>
    <t xml:space="preserve">   9,500 Lumen - S2</t>
  </si>
  <si>
    <t xml:space="preserve">   16,000 Lumen - Functional</t>
  </si>
  <si>
    <t xml:space="preserve">   16,000 Lumen - Functional @ 90%</t>
  </si>
  <si>
    <t xml:space="preserve">   16,000 Lumen - S1</t>
  </si>
  <si>
    <t xml:space="preserve">   16,000 Lumen - S2</t>
  </si>
  <si>
    <t xml:space="preserve">   27,500 Lumen - Functional</t>
  </si>
  <si>
    <t xml:space="preserve">   27,500 Lumen - Functional @ 90%</t>
  </si>
  <si>
    <t xml:space="preserve">   27,500 Lumen - S1</t>
  </si>
  <si>
    <t xml:space="preserve">   27,500 Lumen - S2</t>
  </si>
  <si>
    <t xml:space="preserve">   50,000 Lumen - Functional</t>
  </si>
  <si>
    <t xml:space="preserve">   125,000 Lumen</t>
  </si>
  <si>
    <t xml:space="preserve">  Metal Halide Lamps</t>
  </si>
  <si>
    <t xml:space="preserve">   9,000 Lumen - S1</t>
  </si>
  <si>
    <t xml:space="preserve">   9,000 Lumen - S2</t>
  </si>
  <si>
    <t xml:space="preserve">   12,000 Lumen - Functional</t>
  </si>
  <si>
    <t xml:space="preserve">   12,000 Lumen - S1</t>
  </si>
  <si>
    <t xml:space="preserve">   12,000 Lumen - S2</t>
  </si>
  <si>
    <t xml:space="preserve">   19,500 Lumen - Functional</t>
  </si>
  <si>
    <t xml:space="preserve">   19,500 Lumen - S1</t>
  </si>
  <si>
    <t xml:space="preserve">   19,500 Lumen - S2</t>
  </si>
  <si>
    <t xml:space="preserve">   32,000 Lumen - Functional</t>
  </si>
  <si>
    <t xml:space="preserve">   32,000 Lumen - S1</t>
  </si>
  <si>
    <t xml:space="preserve">   32,000 Lumen - S2</t>
  </si>
  <si>
    <t xml:space="preserve">   4,000 Lumen</t>
  </si>
  <si>
    <t xml:space="preserve">   10,000 Lumen</t>
  </si>
  <si>
    <t xml:space="preserve">   10,000 Lumen @ 90%</t>
  </si>
  <si>
    <t xml:space="preserve">   500 Lumen</t>
  </si>
  <si>
    <t xml:space="preserve">   600 Lumen</t>
  </si>
  <si>
    <t xml:space="preserve">   2,500 Lumen</t>
  </si>
  <si>
    <t xml:space="preserve">   6,000 Lumen</t>
  </si>
  <si>
    <t xml:space="preserve">   21,000 Lumen</t>
  </si>
  <si>
    <t xml:space="preserve">  Special Service (No New Service)</t>
  </si>
  <si>
    <t xml:space="preserve">   50,000 Lumen - Flood</t>
  </si>
  <si>
    <t xml:space="preserve">  Subtotal </t>
  </si>
  <si>
    <t>Total</t>
  </si>
  <si>
    <t>Schedule No. 12 - Street Lighting - Customer-Owned System</t>
  </si>
  <si>
    <t xml:space="preserve">  1. Energy Only, No Maintenance</t>
  </si>
  <si>
    <t xml:space="preserve">  High Pressures Sodium Vapor Lamps</t>
  </si>
  <si>
    <t xml:space="preserve">   5,600 Lumen</t>
  </si>
  <si>
    <t xml:space="preserve">   9,500 Lumen</t>
  </si>
  <si>
    <t xml:space="preserve">   16,000 Lumen</t>
  </si>
  <si>
    <t xml:space="preserve">   27,500 Lumen</t>
  </si>
  <si>
    <t xml:space="preserve">   50,000 Lumen</t>
  </si>
  <si>
    <t xml:space="preserve">   9,000 Lumen</t>
  </si>
  <si>
    <t xml:space="preserve">   12,000 Lumen</t>
  </si>
  <si>
    <t xml:space="preserve">   19,500 Lumen</t>
  </si>
  <si>
    <t xml:space="preserve">   32,000 Lumen</t>
  </si>
  <si>
    <t xml:space="preserve">  Non-listed Luminaries kWh</t>
  </si>
  <si>
    <t>Subtotal kWh</t>
  </si>
  <si>
    <t>2a - Partial Maintenance (No New Service)</t>
  </si>
  <si>
    <t xml:space="preserve">  Incandescent Lamps</t>
  </si>
  <si>
    <t xml:space="preserve">   2,500 Lumen or Less</t>
  </si>
  <si>
    <t xml:space="preserve">  Mercury Vapor Lamps</t>
  </si>
  <si>
    <t xml:space="preserve">   54,000 Lumen</t>
  </si>
  <si>
    <t xml:space="preserve">  High Pressure Sodium Vapor Lamps</t>
  </si>
  <si>
    <t xml:space="preserve">   9,500 Lumen - Decorative</t>
  </si>
  <si>
    <t xml:space="preserve">   16,000 Lumen - Decorative</t>
  </si>
  <si>
    <t xml:space="preserve">   22,000 Lumen </t>
  </si>
  <si>
    <t xml:space="preserve">   27,500 Lumen - Decorative</t>
  </si>
  <si>
    <t xml:space="preserve">   50,000 Lumen - Decorative</t>
  </si>
  <si>
    <t xml:space="preserve">   9,000 Lumen - Decorative</t>
  </si>
  <si>
    <t xml:space="preserve">   12,000 Lumen - Decorative</t>
  </si>
  <si>
    <t xml:space="preserve">   19,500 Lumen - Decorative</t>
  </si>
  <si>
    <t xml:space="preserve">   32,000 Lumen - Decorative</t>
  </si>
  <si>
    <t xml:space="preserve">  Fluorescent Lamps</t>
  </si>
  <si>
    <t xml:space="preserve">   1,000 Lumen</t>
  </si>
  <si>
    <t xml:space="preserve">   21,800 Lumen</t>
  </si>
  <si>
    <t>2b - Full Maintenance (No New Service)</t>
  </si>
  <si>
    <t xml:space="preserve">   107,000 Lumen </t>
  </si>
  <si>
    <t>kWh Street Lighting</t>
  </si>
  <si>
    <t xml:space="preserve"> Annual Facility Charge</t>
  </si>
  <si>
    <t xml:space="preserve"> Annual Customer Charge</t>
  </si>
  <si>
    <t xml:space="preserve"> Annual Minimum Charge</t>
  </si>
  <si>
    <t xml:space="preserve"> Monthly Customer Charge</t>
  </si>
  <si>
    <t xml:space="preserve"> All kWh</t>
  </si>
  <si>
    <t xml:space="preserve"> Unbilled</t>
  </si>
  <si>
    <t xml:space="preserve"> Customer Charge</t>
  </si>
  <si>
    <t>Schedule No. 21 - Electric Furnace Operations - Limited Service - Industrial</t>
  </si>
  <si>
    <t xml:space="preserve"> Primary Voltage</t>
  </si>
  <si>
    <t xml:space="preserve">  Charge per kW (Facilities)</t>
  </si>
  <si>
    <t xml:space="preserve">  First 100,000 kWh</t>
  </si>
  <si>
    <t xml:space="preserve">  Subtotal</t>
  </si>
  <si>
    <t xml:space="preserve"> 44KV or Higher</t>
  </si>
  <si>
    <t>Secondary Voltage</t>
  </si>
  <si>
    <t xml:space="preserve">     Customer Charge per month</t>
  </si>
  <si>
    <t xml:space="preserve">     Facilities Charge, per kW month</t>
  </si>
  <si>
    <t xml:space="preserve">     Back-up Power Charge</t>
  </si>
  <si>
    <t xml:space="preserve">         Regular, per On-Peak kW day</t>
  </si>
  <si>
    <t xml:space="preserve">         Maintenance, per On-Peak kW day</t>
  </si>
  <si>
    <t xml:space="preserve">     Excess Power, per kW month</t>
  </si>
  <si>
    <t>Primary Voltage</t>
  </si>
  <si>
    <t>Transmission Voltage</t>
  </si>
  <si>
    <t>Supplemental billed at Schedule 6/8/9 rate</t>
  </si>
  <si>
    <t xml:space="preserve">  Schedule 8</t>
  </si>
  <si>
    <t xml:space="preserve">  Schedule 9</t>
  </si>
  <si>
    <t xml:space="preserve">  Total (Aggregated)</t>
  </si>
  <si>
    <t xml:space="preserve">  kW High Load Hours</t>
  </si>
  <si>
    <t xml:space="preserve">  kWh High Load Hours</t>
  </si>
  <si>
    <t xml:space="preserve">  kWh Low Load Hours</t>
  </si>
  <si>
    <t xml:space="preserve">  kW Back-Up</t>
  </si>
  <si>
    <t xml:space="preserve">  Excess Power, per kW month</t>
  </si>
  <si>
    <t xml:space="preserve">  kW Supplemental</t>
  </si>
  <si>
    <t xml:space="preserve">      On-Peak kW (May - Sept)</t>
  </si>
  <si>
    <t xml:space="preserve">      On-Peak kW (Oct - Apr)</t>
  </si>
  <si>
    <t xml:space="preserve">  kWh Supplemental</t>
  </si>
  <si>
    <t xml:space="preserve">      On-Peak kWh (May-Sept)</t>
  </si>
  <si>
    <t xml:space="preserve">      On-Peak kWh (Oct-Apr)</t>
  </si>
  <si>
    <t xml:space="preserve">      Off-Peak kWh</t>
  </si>
  <si>
    <t xml:space="preserve">  Total </t>
  </si>
  <si>
    <t>Energy Only Res</t>
  </si>
  <si>
    <t>Energy Only Non-Res</t>
  </si>
  <si>
    <t xml:space="preserve">  KWH Included</t>
  </si>
  <si>
    <t>Annual Guarantee Adjustment</t>
  </si>
  <si>
    <t xml:space="preserve"> Residential</t>
  </si>
  <si>
    <t xml:space="preserve"> Commercial</t>
  </si>
  <si>
    <t xml:space="preserve"> Industrial</t>
  </si>
  <si>
    <t xml:space="preserve"> Irrigation</t>
  </si>
  <si>
    <t xml:space="preserve"> Public Street &amp; Highway Lighting</t>
  </si>
  <si>
    <t xml:space="preserve"> Other Sales Public Authorities</t>
  </si>
  <si>
    <t xml:space="preserve">  Total AGA</t>
  </si>
  <si>
    <t>TOTAL - ALL CLASSES</t>
  </si>
  <si>
    <t>Rocky Mountain Power</t>
  </si>
  <si>
    <t>on Revenues from Electric Sales to Ultimate Consumers in Utah</t>
  </si>
  <si>
    <t>Line</t>
  </si>
  <si>
    <t>Sch</t>
  </si>
  <si>
    <t>Change</t>
  </si>
  <si>
    <t>No.</t>
  </si>
  <si>
    <t>Description</t>
  </si>
  <si>
    <t>Forecast</t>
  </si>
  <si>
    <t>($000)</t>
  </si>
  <si>
    <t>Residential</t>
  </si>
  <si>
    <t>1,3</t>
  </si>
  <si>
    <t>Residential-Optional TOD</t>
  </si>
  <si>
    <t>AGA/Revenue Credit</t>
  </si>
  <si>
    <t>--</t>
  </si>
  <si>
    <t>Total Residential</t>
  </si>
  <si>
    <t>Commercial &amp; Industrial &amp; OSPA</t>
  </si>
  <si>
    <t>General Service-Distribution</t>
  </si>
  <si>
    <t>General Service-Distribution-Energy TOD</t>
  </si>
  <si>
    <t>6A</t>
  </si>
  <si>
    <t>General Service-Distribution-Demand TOD</t>
  </si>
  <si>
    <t>6B</t>
  </si>
  <si>
    <t>Subtotal Schedule 6</t>
  </si>
  <si>
    <t>General Service-Distribution &gt; 1,000 kW</t>
  </si>
  <si>
    <t>General Service-High Voltage</t>
  </si>
  <si>
    <t>General Service-High Voltage-Energy TOD</t>
  </si>
  <si>
    <t>9A</t>
  </si>
  <si>
    <t>Subtotal Schedule 9</t>
  </si>
  <si>
    <t>Irrigation</t>
  </si>
  <si>
    <t>Irrigation-Time of Day</t>
  </si>
  <si>
    <t>10TOD</t>
  </si>
  <si>
    <t>Subtotal Irrigation</t>
  </si>
  <si>
    <t>Electric Furnace</t>
  </si>
  <si>
    <t>General Service-Distribution-Small</t>
  </si>
  <si>
    <t>Back-up, Maintenance, &amp; Supplementary</t>
  </si>
  <si>
    <t>Contract 1</t>
  </si>
  <si>
    <t>Contract 2</t>
  </si>
  <si>
    <t>Contract 3</t>
  </si>
  <si>
    <t>Total Commercial &amp; Industrial &amp; OSPA</t>
  </si>
  <si>
    <t>Public Street Lighting</t>
  </si>
  <si>
    <t>Security Area Lighting</t>
  </si>
  <si>
    <t>Street Lighting - Company Owned</t>
  </si>
  <si>
    <t>Street Lighting - Customer Owned</t>
  </si>
  <si>
    <t>Metered Outdoor Lighting</t>
  </si>
  <si>
    <t>Traffic Signal Systems</t>
  </si>
  <si>
    <t>Subtotal Public Street Lighting</t>
  </si>
  <si>
    <t>Security Area Lighting-Contracts (PTL)</t>
  </si>
  <si>
    <t>Total Public Street Lighting</t>
  </si>
  <si>
    <t>Total Sales to Ultimate Customers</t>
  </si>
  <si>
    <t>Present Rev</t>
  </si>
  <si>
    <t>Customer Class</t>
  </si>
  <si>
    <t>%</t>
  </si>
  <si>
    <t>Residential (Schs. 1, 2, 3)</t>
  </si>
  <si>
    <t>General Service (Schs. 6, 6A, 6B)</t>
  </si>
  <si>
    <t>General Service &gt; 1 MW (Sch. 8)</t>
  </si>
  <si>
    <t>Lighting (Schs. 7,11,12)</t>
  </si>
  <si>
    <t>General Service - High Voltage (Schs. 9, 9A)</t>
  </si>
  <si>
    <t>Irrigation (Schs. 10, 10 TOD)</t>
  </si>
  <si>
    <t>Metered Outdoor Lighting (Sch. 15)</t>
  </si>
  <si>
    <t>Traffic Signals (Sch. 15)</t>
  </si>
  <si>
    <t>Electric Furnace (Sch. 21)</t>
  </si>
  <si>
    <t>General Service - Small (Sch. 23)</t>
  </si>
  <si>
    <t>Back-Up, Maint., &amp; Suppl. Service (Sch. 31)</t>
  </si>
  <si>
    <t>Security Area Lighting Contracts (PTL)</t>
  </si>
  <si>
    <t>Street Lighting Contracts (77)</t>
  </si>
  <si>
    <t>Contract Customer 1</t>
  </si>
  <si>
    <t>Contract Customer 2</t>
  </si>
  <si>
    <t>Total Utah</t>
  </si>
  <si>
    <t>Total Utah (excl. Customer 1, 2, &amp; AGA)</t>
  </si>
  <si>
    <t>Rounding</t>
  </si>
  <si>
    <t>Sch 7, 11, 12,</t>
  </si>
  <si>
    <t>SCH 8/31</t>
  </si>
  <si>
    <t>Checking</t>
  </si>
  <si>
    <t>2011 GRC Settlement Exhibit A</t>
  </si>
  <si>
    <t>Estimated Effect of Proposed Changes</t>
  </si>
  <si>
    <t>Revenues</t>
  </si>
  <si>
    <t xml:space="preserve">  Total Customer</t>
  </si>
  <si>
    <t xml:space="preserve">      First 400 kWh (Oct-Apr)</t>
  </si>
  <si>
    <t xml:space="preserve">      All add'l kWh (Oct-Apr)</t>
  </si>
  <si>
    <t xml:space="preserve">      kWh in Minimum - Summer</t>
  </si>
  <si>
    <t xml:space="preserve">      kWh in Minimum - Winter</t>
  </si>
  <si>
    <t>Schedule No. 6B - Demand Time-of-Day Option - Composite</t>
  </si>
  <si>
    <t>Schedule No. 9A - Energy TOD - Composite</t>
  </si>
  <si>
    <t xml:space="preserve">  Sodium Vapor Lamps (HPS)</t>
  </si>
  <si>
    <t xml:space="preserve">  Metal Halide Lamps (MH)</t>
  </si>
  <si>
    <t xml:space="preserve">  Mercury Vapor Lamps (No New Service) (MV)</t>
  </si>
  <si>
    <t xml:space="preserve">  Incandescent Lamps (No New Service) (INC)</t>
  </si>
  <si>
    <t xml:space="preserve">  Fluorescent Lamps (No New Service) (FLOUR)</t>
  </si>
  <si>
    <t>Customer</t>
  </si>
  <si>
    <t xml:space="preserve">  Interruptible kWh</t>
  </si>
  <si>
    <t xml:space="preserve">  Facilities Charge per kW - Back-Up</t>
  </si>
  <si>
    <t xml:space="preserve">Present </t>
  </si>
  <si>
    <t>Sch 6, 6B</t>
  </si>
  <si>
    <t>Sch9/31/Contract3</t>
  </si>
  <si>
    <t>Rate Spread</t>
  </si>
  <si>
    <t>Utah REC Balancing Account</t>
  </si>
  <si>
    <t>Summary of REC Balancing Account (Schedule 98)</t>
  </si>
  <si>
    <t>Line 
No.</t>
  </si>
  <si>
    <t>Amount</t>
  </si>
  <si>
    <t>Reference</t>
  </si>
  <si>
    <t xml:space="preserve">Total Deferral Balance </t>
  </si>
  <si>
    <t>REC</t>
  </si>
  <si>
    <t>Proposed REC</t>
  </si>
  <si>
    <t>REC Revenue Spread Calculation</t>
  </si>
  <si>
    <t>Change*</t>
  </si>
  <si>
    <t>Contract Customer 3**</t>
  </si>
  <si>
    <t>Contract Customer 4**</t>
  </si>
  <si>
    <t xml:space="preserve">*Effective September 21, 2011 through May 31, 2012.  </t>
  </si>
  <si>
    <t>** The actual change will be based on the terms of the contract.</t>
  </si>
  <si>
    <t>*</t>
  </si>
  <si>
    <t>RMP__(JLS-1)</t>
  </si>
  <si>
    <t>JLS-2, Line 10</t>
  </si>
  <si>
    <t>JLS-2, Line 3</t>
  </si>
  <si>
    <t xml:space="preserve">10% retention incentive on incremental REC sales </t>
  </si>
  <si>
    <t>JLS-2, Line 4</t>
  </si>
  <si>
    <t>JLS-2, Line 11</t>
  </si>
  <si>
    <t>GRC Actual</t>
  </si>
  <si>
    <t>JLS-2, Footnote 4</t>
  </si>
  <si>
    <t>JLS-2, Line 14</t>
  </si>
  <si>
    <t>JLS-2, Line 6</t>
  </si>
  <si>
    <t>JLS-2, Line 18</t>
  </si>
  <si>
    <t>JLS-2, Line 16</t>
  </si>
  <si>
    <t>JLS-2, Line 21</t>
  </si>
  <si>
    <t xml:space="preserve">* The rate spread is based on the percentage of the rate spread from 2012 REC. </t>
  </si>
  <si>
    <t>Avg Charge/Bill</t>
  </si>
  <si>
    <t>Current Avg Charge/Bill</t>
  </si>
  <si>
    <t>Avg. Impact</t>
  </si>
  <si>
    <t>Table  A</t>
  </si>
  <si>
    <t>No. of</t>
  </si>
  <si>
    <t>MWh</t>
  </si>
  <si>
    <t>Present Revenue ($000)</t>
  </si>
  <si>
    <t>Proposed Revenue ($000)</t>
  </si>
  <si>
    <t>Base</t>
  </si>
  <si>
    <t>Net</t>
  </si>
  <si>
    <t>(%)</t>
  </si>
  <si>
    <t>Rate Design</t>
  </si>
  <si>
    <t>Blocking Based on Adjusted Actuals and Forecasted Loads</t>
  </si>
  <si>
    <t>Base Period 12 Months Ending June 2013</t>
  </si>
  <si>
    <t>Forecast Test Period 12 Months Ending June 2015</t>
  </si>
  <si>
    <t xml:space="preserve">  Net Metering Facilities Charge</t>
  </si>
  <si>
    <t>Schedule No. 3- Residential Service - Low Income Lifeline Program</t>
  </si>
  <si>
    <t>Schedule No. 2 - Residential Service - Optional Time-of-Day</t>
  </si>
  <si>
    <t>Schedule No. 7 - Security Area Lighting - Composite</t>
  </si>
  <si>
    <t xml:space="preserve">   Customer Charge</t>
  </si>
  <si>
    <t>Schedule 15.1 - Metered Outdoor Nighttime Lighting - Composite</t>
  </si>
  <si>
    <t>Schedule 15.2 - Traffic Signal Systems - Composite</t>
  </si>
  <si>
    <t>Schedule No. 23 - Composite</t>
  </si>
  <si>
    <t>Schedule No.31 - Composite</t>
  </si>
  <si>
    <t xml:space="preserve">              May - Sept</t>
  </si>
  <si>
    <t xml:space="preserve">              Oct - Apr</t>
  </si>
  <si>
    <t>Lighting Contract - Post Top Lighting - Composite</t>
  </si>
  <si>
    <t>March 15, 2015</t>
  </si>
  <si>
    <t>REC Revenue Deferred Balance @ December 31, 2013 from Docket No. 14-035-30</t>
  </si>
  <si>
    <t>Docket 14-035-30, Exhibit RMP_JLS-2 Line 17</t>
  </si>
  <si>
    <t>True Up for using actual resource allocations for Nov.13 &amp; Dec.13</t>
  </si>
  <si>
    <t>REC Revenue Deferred Balance @ December 31, 2013 in this RBA filing</t>
  </si>
  <si>
    <t xml:space="preserve">2014 Booked REC Revenues </t>
  </si>
  <si>
    <t xml:space="preserve">2014 Leaning Juniper Revenue </t>
  </si>
  <si>
    <t xml:space="preserve">2014 REC Revenues in Base Rates </t>
  </si>
  <si>
    <t>2014 Schedule 98 Surcharge</t>
  </si>
  <si>
    <t>Estimated Schedule 98 Surcharge January 1 - May 31, 2015</t>
  </si>
  <si>
    <t>2014 Carrying Charges</t>
  </si>
  <si>
    <t>Estimated Carrying Charges January 1 - May 31, 2015</t>
  </si>
  <si>
    <t xml:space="preserve">  Fixed Customer Charge</t>
  </si>
  <si>
    <t>2014 RBA</t>
  </si>
  <si>
    <t>2015 RBA</t>
  </si>
  <si>
    <t>Jan-Aug</t>
  </si>
  <si>
    <t>Sept-Dec</t>
  </si>
  <si>
    <t>2012 GRC</t>
  </si>
  <si>
    <t>2014 GRC</t>
  </si>
  <si>
    <t>9/1/2015</t>
  </si>
  <si>
    <t>Step 2 Spread</t>
  </si>
  <si>
    <t>Step 1 Spread</t>
  </si>
  <si>
    <t>Half of 2014 Deferral</t>
  </si>
  <si>
    <t>Step 2 - 9/1/2015</t>
  </si>
  <si>
    <t>RBA</t>
  </si>
  <si>
    <t>Present RBA</t>
  </si>
  <si>
    <t>Proposed RBA</t>
  </si>
  <si>
    <t>2015 Deferral**</t>
  </si>
  <si>
    <t>** The rate spread is based on 2012 GRC Step 2 rate spread for Jan-Aug deferral and 2014 GRC Step 1 rate spread for Sept-Dec deferral.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</si>
</sst>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&quot;$&quot;#,##0"/>
    <numFmt numFmtId="166" formatCode="0.0%"/>
    <numFmt numFmtId="167" formatCode="0.0000_);[Red]\(0.0000\)"/>
    <numFmt numFmtId="168" formatCode="0.0000_)"/>
    <numFmt numFmtId="169" formatCode="#,##0.0000"/>
    <numFmt numFmtId="170" formatCode="#,##0.00000_);\(#,##0.00000\)"/>
    <numFmt numFmtId="171" formatCode="#,##0.0000_);\(#,##0.0000\)"/>
    <numFmt numFmtId="172" formatCode="_(* #,##0.0000_);_(* \(#,##0.0000\);_(* &quot;-&quot;??_);_(@_)"/>
    <numFmt numFmtId="173" formatCode="_(* #,##0_);_(* \(#,##0\);_(* &quot;-&quot;??_);_(@_)"/>
    <numFmt numFmtId="174" formatCode="0.000%"/>
    <numFmt numFmtId="175" formatCode="0.0"/>
    <numFmt numFmtId="176" formatCode="&quot;$&quot;#,##0.0000_);\(&quot;$&quot;#,##0.0000\)"/>
    <numFmt numFmtId="177" formatCode="_(&quot;$&quot;* #,##0_);_(&quot;$&quot;* \(#,##0\);_(&quot;$&quot;* &quot;-&quot;??_);_(@_)"/>
    <numFmt numFmtId="178" formatCode="&quot;$&quot;#,##0.00"/>
    <numFmt numFmtId="179" formatCode="&quot;$&quot;###0;[Red]\(&quot;$&quot;###0\)"/>
    <numFmt numFmtId="180" formatCode="#,##0;\-#,##0;&quot;-&quot;"/>
    <numFmt numFmtId="181" formatCode="_-* #,##0\ &quot;F&quot;_-;\-* #,##0\ &quot;F&quot;_-;_-* &quot;-&quot;\ &quot;F&quot;_-;_-@_-"/>
    <numFmt numFmtId="182" formatCode="_(* #,##0.00_);[Red]_(* \(#,##0.00\);_(* &quot;-&quot;??_);_(@_)"/>
    <numFmt numFmtId="183" formatCode="mmmm\ d\,\ yyyy"/>
    <numFmt numFmtId="184" formatCode="########\-###\-###"/>
    <numFmt numFmtId="185" formatCode="#,##0.000;[Red]\-#,##0.000"/>
    <numFmt numFmtId="186" formatCode="_(* #,##0_);[Red]_(* \(#,##0\);_(* &quot;-&quot;_);_(@_)"/>
    <numFmt numFmtId="187" formatCode="#,##0.0_);\(#,##0.0\);\-\ ;"/>
    <numFmt numFmtId="188" formatCode="mmm\ dd\,\ yyyy"/>
    <numFmt numFmtId="189" formatCode="0.00000%"/>
    <numFmt numFmtId="190" formatCode="&quot;$&quot;#,##0.000_);\(&quot;$&quot;#,##0.000\)"/>
    <numFmt numFmtId="191" formatCode="[$-409]mmm\-yy;@"/>
    <numFmt numFmtId="192" formatCode="0.00_)"/>
  </numFmts>
  <fonts count="107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4"/>
      <color theme="1"/>
      <name val="Times New Roman"/>
      <family val="1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Arial"/>
      <family val="2"/>
    </font>
    <font>
      <sz val="12"/>
      <color indexed="12"/>
      <name val="Times New Roman"/>
      <family val="1"/>
    </font>
    <font>
      <sz val="12"/>
      <color rgb="FF0000FF"/>
      <name val="Times New Roman"/>
      <family val="1"/>
    </font>
    <font>
      <sz val="12"/>
      <name val="Arial"/>
      <family val="2"/>
    </font>
    <font>
      <i/>
      <sz val="12"/>
      <name val="Times New Roman"/>
      <family val="1"/>
    </font>
    <font>
      <sz val="7"/>
      <name val="Arial"/>
      <family val="2"/>
    </font>
    <font>
      <sz val="10"/>
      <name val="Swiss"/>
      <family val="2"/>
    </font>
    <font>
      <sz val="12"/>
      <name val="TimesNewRomanPS"/>
    </font>
    <font>
      <sz val="11"/>
      <color indexed="8"/>
      <name val="Century Schoolbook"/>
      <family val="2"/>
    </font>
    <font>
      <sz val="10"/>
      <color theme="1"/>
      <name val="Times New Roman"/>
      <family val="2"/>
    </font>
    <font>
      <sz val="10"/>
      <name val="LinePrinter"/>
    </font>
    <font>
      <sz val="8"/>
      <name val="Helv"/>
    </font>
    <font>
      <b/>
      <sz val="8"/>
      <name val="Arial"/>
      <family val="2"/>
    </font>
    <font>
      <sz val="8"/>
      <name val="Arial"/>
      <family val="2"/>
    </font>
    <font>
      <sz val="12"/>
      <name val="Arial MT"/>
    </font>
    <font>
      <sz val="8"/>
      <color theme="1"/>
      <name val="Courier New"/>
      <family val="2"/>
    </font>
    <font>
      <b/>
      <sz val="12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color indexed="39"/>
      <name val="Arial"/>
      <family val="2"/>
    </font>
    <font>
      <b/>
      <sz val="18"/>
      <name val="Arial"/>
      <family val="2"/>
    </font>
    <font>
      <sz val="10"/>
      <color indexed="10"/>
      <name val="Arial"/>
      <family val="2"/>
    </font>
    <font>
      <sz val="8"/>
      <color indexed="12"/>
      <name val="Arial"/>
      <family val="2"/>
    </font>
    <font>
      <sz val="12"/>
      <color theme="1"/>
      <name val="Symbol"/>
      <family val="1"/>
      <charset val="2"/>
    </font>
    <font>
      <i/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i/>
      <u/>
      <sz val="12"/>
      <color theme="1"/>
      <name val="Times New Roman"/>
      <family val="1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Courier"/>
      <family val="3"/>
    </font>
    <font>
      <sz val="10"/>
      <color indexed="8"/>
      <name val="Helv"/>
    </font>
    <font>
      <sz val="10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6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8"/>
      <color indexed="18"/>
      <name val="Helv"/>
    </font>
    <font>
      <b/>
      <i/>
      <sz val="10"/>
      <name val="Arial"/>
      <family val="2"/>
    </font>
    <font>
      <b/>
      <u/>
      <sz val="10"/>
      <color indexed="39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8"/>
      <name val="TimesNewRomanPS"/>
    </font>
    <font>
      <sz val="12"/>
      <name val="Helv"/>
    </font>
    <font>
      <sz val="12"/>
      <color theme="1"/>
      <name val="Times New Roman"/>
      <family val="2"/>
    </font>
    <font>
      <b/>
      <sz val="11"/>
      <color indexed="63"/>
      <name val="Calibri"/>
      <family val="2"/>
    </font>
    <font>
      <sz val="10"/>
      <color indexed="11"/>
      <name val="Geneva"/>
    </font>
    <font>
      <sz val="8"/>
      <color indexed="18"/>
      <name val="Arial"/>
      <family val="2"/>
    </font>
    <font>
      <b/>
      <sz val="14"/>
      <name val="Arial"/>
      <family val="2"/>
    </font>
    <font>
      <sz val="8"/>
      <color indexed="10"/>
      <name val="Arial"/>
      <family val="2"/>
    </font>
    <font>
      <b/>
      <sz val="10"/>
      <color indexed="63"/>
      <name val="Arial"/>
      <family val="2"/>
    </font>
    <font>
      <b/>
      <sz val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b/>
      <sz val="13"/>
      <color indexed="8"/>
      <name val="Times New Roman"/>
      <family val="1"/>
    </font>
    <font>
      <b/>
      <sz val="12"/>
      <color indexed="8"/>
      <name val="Times New Roman"/>
      <family val="1"/>
    </font>
    <font>
      <i/>
      <u/>
      <sz val="12"/>
      <color indexed="8"/>
      <name val="Times New Roman"/>
      <family val="1"/>
    </font>
    <font>
      <sz val="10"/>
      <color rgb="FF0000FF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sz val="11"/>
      <color theme="1"/>
      <name val="Times New Roman"/>
      <family val="2"/>
    </font>
    <font>
      <sz val="10"/>
      <name val="MS Sans Serif"/>
      <family val="2"/>
    </font>
    <font>
      <sz val="10"/>
      <name val="Geneva"/>
      <family val="2"/>
    </font>
    <font>
      <sz val="11"/>
      <color theme="1"/>
      <name val="Microsoft Sans Serif"/>
      <family val="2"/>
    </font>
    <font>
      <b/>
      <sz val="12"/>
      <color indexed="24"/>
      <name val="Times New Roman"/>
      <family val="1"/>
    </font>
    <font>
      <b/>
      <sz val="15"/>
      <color indexed="56"/>
      <name val="Arial"/>
      <family val="2"/>
    </font>
    <font>
      <sz val="10"/>
      <color indexed="24"/>
      <name val="Times New Roman"/>
      <family val="1"/>
    </font>
    <font>
      <b/>
      <sz val="13"/>
      <color indexed="56"/>
      <name val="Arial"/>
      <family val="2"/>
    </font>
    <font>
      <u/>
      <sz val="10"/>
      <color indexed="12"/>
      <name val="Arial"/>
      <family val="2"/>
    </font>
    <font>
      <sz val="8"/>
      <name val="Times New Roman"/>
      <family val="1"/>
    </font>
    <font>
      <sz val="11"/>
      <name val="TimesNewRomanPS"/>
    </font>
    <font>
      <sz val="11"/>
      <name val="Arial"/>
      <family val="2"/>
    </font>
    <font>
      <sz val="10"/>
      <name val="Times New Roman"/>
      <family val="1"/>
    </font>
    <font>
      <sz val="11"/>
      <color theme="1"/>
      <name val="Arial"/>
      <family val="2"/>
    </font>
    <font>
      <sz val="11"/>
      <color theme="1"/>
      <name val="Century Schoolbook"/>
      <family val="2"/>
    </font>
    <font>
      <sz val="10"/>
      <color indexed="24"/>
      <name val="Courier New"/>
      <family val="3"/>
    </font>
    <font>
      <b/>
      <sz val="11"/>
      <color theme="1"/>
      <name val="Arial"/>
      <family val="2"/>
    </font>
    <font>
      <b/>
      <sz val="10"/>
      <color rgb="FF0000FF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40"/>
      </patternFill>
    </fill>
    <fill>
      <patternFill patternType="solid">
        <fgColor indexed="9"/>
        <bgColor indexed="15"/>
      </patternFill>
    </fill>
    <fill>
      <patternFill patternType="lightGray"/>
    </fill>
    <fill>
      <patternFill patternType="gray125">
        <fgColor indexed="8"/>
      </patternFill>
    </fill>
    <fill>
      <patternFill patternType="solid">
        <fgColor indexed="62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18"/>
      </patternFill>
    </fill>
    <fill>
      <patternFill patternType="solid">
        <fgColor indexed="17"/>
      </patternFill>
    </fill>
    <fill>
      <patternFill patternType="solid">
        <fgColor indexed="21"/>
      </patternFill>
    </fill>
    <fill>
      <patternFill patternType="gray125">
        <fgColor indexed="21"/>
      </patternFill>
    </fill>
    <fill>
      <patternFill patternType="solid">
        <fgColor indexed="19"/>
      </patternFill>
    </fill>
    <fill>
      <patternFill patternType="mediumGray">
        <fgColor indexed="21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</borders>
  <cellStyleXfs count="63960">
    <xf numFmtId="0" fontId="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4" fontId="4" fillId="0" borderId="0"/>
    <xf numFmtId="164" fontId="4" fillId="0" borderId="0"/>
    <xf numFmtId="0" fontId="3" fillId="0" borderId="0"/>
    <xf numFmtId="0" fontId="4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5" fillId="0" borderId="0" applyFont="0" applyFill="0" applyBorder="0" applyAlignment="0" applyProtection="0">
      <alignment horizontal="left"/>
    </xf>
    <xf numFmtId="173" fontId="11" fillId="0" borderId="0" applyFont="0" applyAlignment="0" applyProtection="0"/>
    <xf numFmtId="0" fontId="10" fillId="0" borderId="0">
      <alignment wrapText="1"/>
    </xf>
    <xf numFmtId="41" fontId="16" fillId="0" borderId="0" applyFont="0" applyFill="0" applyBorder="0" applyAlignment="0" applyProtection="0"/>
    <xf numFmtId="178" fontId="17" fillId="0" borderId="0"/>
    <xf numFmtId="0" fontId="18" fillId="0" borderId="0"/>
    <xf numFmtId="0" fontId="3" fillId="0" borderId="0"/>
    <xf numFmtId="0" fontId="4" fillId="0" borderId="0"/>
    <xf numFmtId="0" fontId="10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20" fillId="0" borderId="0">
      <alignment horizontal="left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79" fontId="21" fillId="0" borderId="0" applyFont="0" applyFill="0" applyBorder="0" applyProtection="0">
      <alignment horizontal="right"/>
    </xf>
    <xf numFmtId="5" fontId="10" fillId="0" borderId="0" applyFont="0" applyFill="0" applyBorder="0" applyAlignment="0" applyProtection="0"/>
    <xf numFmtId="14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175" fontId="22" fillId="0" borderId="0" applyNumberFormat="0" applyFill="0" applyBorder="0" applyAlignment="0" applyProtection="0"/>
    <xf numFmtId="0" fontId="23" fillId="0" borderId="17" applyNumberFormat="0" applyBorder="0" applyAlignment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2" fontId="26" fillId="2" borderId="18">
      <alignment horizontal="left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" fontId="27" fillId="3" borderId="19" applyNumberFormat="0" applyProtection="0">
      <alignment vertical="center"/>
    </xf>
    <xf numFmtId="4" fontId="28" fillId="4" borderId="19" applyNumberFormat="0" applyProtection="0">
      <alignment vertical="center"/>
    </xf>
    <xf numFmtId="4" fontId="27" fillId="4" borderId="19" applyNumberFormat="0" applyProtection="0">
      <alignment vertical="center"/>
    </xf>
    <xf numFmtId="0" fontId="27" fillId="4" borderId="19" applyNumberFormat="0" applyProtection="0">
      <alignment horizontal="left" vertical="top" indent="1"/>
    </xf>
    <xf numFmtId="4" fontId="27" fillId="5" borderId="0" applyNumberFormat="0" applyProtection="0">
      <alignment horizontal="left" vertical="center" indent="1"/>
    </xf>
    <xf numFmtId="4" fontId="29" fillId="6" borderId="19" applyNumberFormat="0" applyProtection="0">
      <alignment horizontal="right" vertical="center"/>
    </xf>
    <xf numFmtId="4" fontId="29" fillId="7" borderId="19" applyNumberFormat="0" applyProtection="0">
      <alignment horizontal="right" vertical="center"/>
    </xf>
    <xf numFmtId="4" fontId="29" fillId="8" borderId="19" applyNumberFormat="0" applyProtection="0">
      <alignment horizontal="right" vertical="center"/>
    </xf>
    <xf numFmtId="4" fontId="29" fillId="9" borderId="19" applyNumberFormat="0" applyProtection="0">
      <alignment horizontal="right" vertical="center"/>
    </xf>
    <xf numFmtId="4" fontId="29" fillId="10" borderId="19" applyNumberFormat="0" applyProtection="0">
      <alignment horizontal="right" vertical="center"/>
    </xf>
    <xf numFmtId="4" fontId="29" fillId="11" borderId="19" applyNumberFormat="0" applyProtection="0">
      <alignment horizontal="right" vertical="center"/>
    </xf>
    <xf numFmtId="4" fontId="29" fillId="12" borderId="19" applyNumberFormat="0" applyProtection="0">
      <alignment horizontal="right" vertical="center"/>
    </xf>
    <xf numFmtId="4" fontId="29" fillId="13" borderId="19" applyNumberFormat="0" applyProtection="0">
      <alignment horizontal="right" vertical="center"/>
    </xf>
    <xf numFmtId="4" fontId="29" fillId="14" borderId="19" applyNumberFormat="0" applyProtection="0">
      <alignment horizontal="right" vertical="center"/>
    </xf>
    <xf numFmtId="4" fontId="27" fillId="15" borderId="20" applyNumberFormat="0" applyProtection="0">
      <alignment horizontal="left" vertical="center" indent="1"/>
    </xf>
    <xf numFmtId="4" fontId="29" fillId="16" borderId="0" applyNumberFormat="0" applyProtection="0">
      <alignment horizontal="left" vertical="center" indent="1"/>
    </xf>
    <xf numFmtId="4" fontId="30" fillId="17" borderId="0" applyNumberFormat="0" applyProtection="0">
      <alignment horizontal="left" vertical="center" indent="1"/>
    </xf>
    <xf numFmtId="4" fontId="29" fillId="18" borderId="19" applyNumberFormat="0" applyProtection="0">
      <alignment horizontal="right" vertical="center"/>
    </xf>
    <xf numFmtId="4" fontId="31" fillId="0" borderId="0" applyNumberFormat="0" applyProtection="0">
      <alignment horizontal="left" vertical="center" indent="1"/>
    </xf>
    <xf numFmtId="4" fontId="32" fillId="0" borderId="0" applyNumberFormat="0" applyProtection="0">
      <alignment horizontal="left" vertical="center" indent="1"/>
    </xf>
    <xf numFmtId="0" fontId="10" fillId="17" borderId="19" applyNumberFormat="0" applyProtection="0">
      <alignment horizontal="left" vertical="center" indent="1"/>
    </xf>
    <xf numFmtId="0" fontId="10" fillId="17" borderId="19" applyNumberFormat="0" applyProtection="0">
      <alignment horizontal="left" vertical="top" indent="1"/>
    </xf>
    <xf numFmtId="0" fontId="10" fillId="5" borderId="19" applyNumberFormat="0" applyProtection="0">
      <alignment horizontal="left" vertical="center" indent="1"/>
    </xf>
    <xf numFmtId="0" fontId="10" fillId="5" borderId="19" applyNumberFormat="0" applyProtection="0">
      <alignment horizontal="left" vertical="top" indent="1"/>
    </xf>
    <xf numFmtId="0" fontId="10" fillId="19" borderId="19" applyNumberFormat="0" applyProtection="0">
      <alignment horizontal="left" vertical="center" indent="1"/>
    </xf>
    <xf numFmtId="0" fontId="10" fillId="19" borderId="19" applyNumberFormat="0" applyProtection="0">
      <alignment horizontal="left" vertical="top" indent="1"/>
    </xf>
    <xf numFmtId="0" fontId="10" fillId="20" borderId="19" applyNumberFormat="0" applyProtection="0">
      <alignment horizontal="left" vertical="center" indent="1"/>
    </xf>
    <xf numFmtId="0" fontId="10" fillId="20" borderId="19" applyNumberFormat="0" applyProtection="0">
      <alignment horizontal="left" vertical="top" indent="1"/>
    </xf>
    <xf numFmtId="4" fontId="29" fillId="21" borderId="19" applyNumberFormat="0" applyProtection="0">
      <alignment vertical="center"/>
    </xf>
    <xf numFmtId="4" fontId="33" fillId="21" borderId="19" applyNumberFormat="0" applyProtection="0">
      <alignment vertical="center"/>
    </xf>
    <xf numFmtId="4" fontId="29" fillId="21" borderId="19" applyNumberFormat="0" applyProtection="0">
      <alignment horizontal="left" vertical="center" indent="1"/>
    </xf>
    <xf numFmtId="0" fontId="29" fillId="21" borderId="19" applyNumberFormat="0" applyProtection="0">
      <alignment horizontal="left" vertical="top" indent="1"/>
    </xf>
    <xf numFmtId="4" fontId="29" fillId="22" borderId="21" applyNumberFormat="0" applyProtection="0">
      <alignment horizontal="right" vertical="center"/>
    </xf>
    <xf numFmtId="4" fontId="33" fillId="16" borderId="19" applyNumberFormat="0" applyProtection="0">
      <alignment horizontal="right" vertical="center"/>
    </xf>
    <xf numFmtId="4" fontId="29" fillId="18" borderId="19" applyNumberFormat="0" applyProtection="0">
      <alignment horizontal="left" vertical="center" indent="1"/>
    </xf>
    <xf numFmtId="0" fontId="29" fillId="5" borderId="19" applyNumberFormat="0" applyProtection="0">
      <alignment horizontal="center" vertical="top"/>
    </xf>
    <xf numFmtId="4" fontId="34" fillId="0" borderId="0" applyNumberFormat="0" applyProtection="0">
      <alignment horizontal="left" vertical="center"/>
    </xf>
    <xf numFmtId="4" fontId="35" fillId="16" borderId="19" applyNumberFormat="0" applyProtection="0">
      <alignment horizontal="right" vertical="center"/>
    </xf>
    <xf numFmtId="37" fontId="23" fillId="4" borderId="0" applyNumberFormat="0" applyBorder="0" applyAlignment="0" applyProtection="0"/>
    <xf numFmtId="37" fontId="23" fillId="0" borderId="0"/>
    <xf numFmtId="3" fontId="36" fillId="23" borderId="22" applyProtection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44" fillId="25" borderId="0" applyNumberFormat="0" applyBorder="0" applyAlignment="0" applyProtection="0"/>
    <xf numFmtId="0" fontId="44" fillId="6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44" fillId="7" borderId="0" applyNumberFormat="0" applyBorder="0" applyAlignment="0" applyProtection="0"/>
    <xf numFmtId="0" fontId="44" fillId="14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9" borderId="0" applyNumberFormat="0" applyBorder="0" applyAlignment="0" applyProtection="0"/>
    <xf numFmtId="0" fontId="45" fillId="31" borderId="0" applyNumberFormat="0" applyBorder="0" applyAlignment="0" applyProtection="0"/>
    <xf numFmtId="0" fontId="45" fillId="7" borderId="0" applyNumberFormat="0" applyBorder="0" applyAlignment="0" applyProtection="0"/>
    <xf numFmtId="0" fontId="45" fillId="14" borderId="0" applyNumberFormat="0" applyBorder="0" applyAlignment="0" applyProtection="0"/>
    <xf numFmtId="0" fontId="45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10" borderId="0" applyNumberFormat="0" applyBorder="0" applyAlignment="0" applyProtection="0"/>
    <xf numFmtId="0" fontId="45" fillId="34" borderId="0" applyNumberFormat="0" applyBorder="0" applyAlignment="0" applyProtection="0"/>
    <xf numFmtId="0" fontId="45" fillId="8" borderId="0" applyNumberFormat="0" applyBorder="0" applyAlignment="0" applyProtection="0"/>
    <xf numFmtId="0" fontId="45" fillId="12" borderId="0" applyNumberFormat="0" applyBorder="0" applyAlignment="0" applyProtection="0"/>
    <xf numFmtId="0" fontId="45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11" borderId="0" applyNumberFormat="0" applyBorder="0" applyAlignment="0" applyProtection="0"/>
    <xf numFmtId="0" fontId="46" fillId="6" borderId="0" applyNumberFormat="0" applyBorder="0" applyAlignment="0" applyProtection="0"/>
    <xf numFmtId="180" fontId="29" fillId="0" borderId="0" applyFill="0" applyBorder="0" applyAlignment="0"/>
    <xf numFmtId="0" fontId="47" fillId="35" borderId="24" applyNumberFormat="0" applyAlignment="0" applyProtection="0"/>
    <xf numFmtId="0" fontId="48" fillId="36" borderId="25" applyNumberFormat="0" applyAlignment="0" applyProtection="0"/>
    <xf numFmtId="0" fontId="49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" fontId="5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5" fontId="51" fillId="0" borderId="0"/>
    <xf numFmtId="0" fontId="51" fillId="0" borderId="0"/>
    <xf numFmtId="0" fontId="51" fillId="0" borderId="0"/>
    <xf numFmtId="0" fontId="52" fillId="0" borderId="0" applyNumberFormat="0" applyFill="0" applyBorder="0" applyAlignment="0" applyProtection="0"/>
    <xf numFmtId="0" fontId="51" fillId="0" borderId="0"/>
    <xf numFmtId="0" fontId="53" fillId="26" borderId="0" applyNumberFormat="0" applyBorder="0" applyAlignment="0" applyProtection="0"/>
    <xf numFmtId="38" fontId="23" fillId="37" borderId="0" applyNumberFormat="0" applyBorder="0" applyAlignment="0" applyProtection="0"/>
    <xf numFmtId="0" fontId="54" fillId="0" borderId="0"/>
    <xf numFmtId="0" fontId="26" fillId="0" borderId="26" applyNumberFormat="0" applyAlignment="0" applyProtection="0">
      <alignment horizontal="left" vertical="center"/>
    </xf>
    <xf numFmtId="0" fontId="26" fillId="0" borderId="27">
      <alignment horizontal="left" vertical="center"/>
    </xf>
    <xf numFmtId="0" fontId="55" fillId="0" borderId="28" applyNumberFormat="0" applyFill="0" applyAlignment="0" applyProtection="0"/>
    <xf numFmtId="0" fontId="56" fillId="0" borderId="29" applyNumberFormat="0" applyFill="0" applyAlignment="0" applyProtection="0"/>
    <xf numFmtId="0" fontId="57" fillId="0" borderId="30" applyNumberFormat="0" applyFill="0" applyAlignment="0" applyProtection="0"/>
    <xf numFmtId="0" fontId="57" fillId="0" borderId="0" applyNumberFormat="0" applyFill="0" applyBorder="0" applyAlignment="0" applyProtection="0"/>
    <xf numFmtId="174" fontId="10" fillId="0" borderId="0">
      <protection locked="0"/>
    </xf>
    <xf numFmtId="174" fontId="10" fillId="0" borderId="0">
      <protection locked="0"/>
    </xf>
    <xf numFmtId="10" fontId="23" fillId="21" borderId="31" applyNumberFormat="0" applyBorder="0" applyAlignment="0" applyProtection="0"/>
    <xf numFmtId="0" fontId="58" fillId="0" borderId="0" applyNumberFormat="0" applyFill="0" applyBorder="0" applyAlignment="0">
      <protection locked="0"/>
    </xf>
    <xf numFmtId="0" fontId="58" fillId="0" borderId="0" applyNumberFormat="0" applyFill="0" applyBorder="0" applyAlignment="0">
      <protection locked="0"/>
    </xf>
    <xf numFmtId="38" fontId="59" fillId="0" borderId="0">
      <alignment horizontal="left" wrapText="1"/>
    </xf>
    <xf numFmtId="38" fontId="60" fillId="0" borderId="0">
      <alignment horizontal="left" wrapText="1"/>
    </xf>
    <xf numFmtId="0" fontId="61" fillId="0" borderId="32" applyNumberFormat="0" applyFill="0" applyAlignment="0" applyProtection="0"/>
    <xf numFmtId="184" fontId="10" fillId="0" borderId="0"/>
    <xf numFmtId="0" fontId="62" fillId="3" borderId="0" applyNumberFormat="0" applyBorder="0" applyAlignment="0" applyProtection="0"/>
    <xf numFmtId="37" fontId="63" fillId="0" borderId="0" applyNumberFormat="0" applyFill="0" applyBorder="0"/>
    <xf numFmtId="0" fontId="23" fillId="0" borderId="17" applyNumberFormat="0" applyBorder="0" applyAlignment="0"/>
    <xf numFmtId="0" fontId="23" fillId="0" borderId="17" applyNumberFormat="0" applyBorder="0" applyAlignment="0"/>
    <xf numFmtId="185" fontId="10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186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10" fillId="0" borderId="0"/>
    <xf numFmtId="186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37" fontId="51" fillId="0" borderId="0"/>
    <xf numFmtId="0" fontId="10" fillId="38" borderId="33" applyNumberFormat="0" applyFont="0" applyAlignment="0" applyProtection="0"/>
    <xf numFmtId="0" fontId="2" fillId="24" borderId="23" applyNumberFormat="0" applyFont="0" applyAlignment="0" applyProtection="0"/>
    <xf numFmtId="0" fontId="2" fillId="24" borderId="23" applyNumberFormat="0" applyFont="0" applyAlignment="0" applyProtection="0"/>
    <xf numFmtId="187" fontId="4" fillId="0" borderId="0" applyFont="0" applyFill="0" applyBorder="0" applyProtection="0"/>
    <xf numFmtId="0" fontId="66" fillId="35" borderId="34" applyNumberFormat="0" applyAlignment="0" applyProtection="0"/>
    <xf numFmtId="40" fontId="29" fillId="22" borderId="0">
      <alignment horizontal="right"/>
    </xf>
    <xf numFmtId="0" fontId="27" fillId="22" borderId="0">
      <alignment horizontal="left"/>
    </xf>
    <xf numFmtId="0" fontId="51" fillId="0" borderId="0"/>
    <xf numFmtId="0" fontId="51" fillId="0" borderId="0"/>
    <xf numFmtId="10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67" fillId="0" borderId="0"/>
    <xf numFmtId="4" fontId="27" fillId="5" borderId="19" applyNumberFormat="0" applyProtection="0"/>
    <xf numFmtId="4" fontId="27" fillId="15" borderId="20" applyNumberFormat="0" applyProtection="0">
      <alignment horizontal="left" vertical="center" indent="1"/>
    </xf>
    <xf numFmtId="4" fontId="29" fillId="16" borderId="0" applyNumberFormat="0" applyProtection="0">
      <alignment horizontal="left" indent="1"/>
    </xf>
    <xf numFmtId="4" fontId="68" fillId="39" borderId="0" applyNumberFormat="0" applyProtection="0">
      <alignment horizontal="left" indent="1"/>
    </xf>
    <xf numFmtId="4" fontId="32" fillId="40" borderId="0" applyNumberFormat="0" applyProtection="0"/>
    <xf numFmtId="4" fontId="29" fillId="0" borderId="19" applyNumberFormat="0" applyProtection="0">
      <alignment horizontal="right" vertical="center"/>
    </xf>
    <xf numFmtId="4" fontId="29" fillId="0" borderId="19" applyNumberFormat="0" applyProtection="0">
      <alignment horizontal="left" vertical="center" indent="1"/>
    </xf>
    <xf numFmtId="0" fontId="29" fillId="5" borderId="19" applyNumberFormat="0" applyProtection="0">
      <alignment horizontal="left" vertical="top"/>
    </xf>
    <xf numFmtId="4" fontId="69" fillId="41" borderId="0" applyNumberFormat="0" applyProtection="0">
      <alignment horizontal="left"/>
    </xf>
    <xf numFmtId="37" fontId="24" fillId="42" borderId="0" applyNumberFormat="0" applyFont="0" applyBorder="0" applyAlignment="0" applyProtection="0"/>
    <xf numFmtId="169" fontId="10" fillId="0" borderId="35">
      <alignment horizontal="justify" vertical="top" wrapText="1"/>
    </xf>
    <xf numFmtId="0" fontId="70" fillId="43" borderId="36"/>
    <xf numFmtId="0" fontId="10" fillId="0" borderId="0">
      <alignment horizontal="left" wrapText="1"/>
    </xf>
    <xf numFmtId="2" fontId="10" fillId="0" borderId="0" applyFill="0" applyBorder="0" applyProtection="0">
      <alignment horizontal="right"/>
    </xf>
    <xf numFmtId="14" fontId="71" fillId="44" borderId="37" applyProtection="0">
      <alignment horizontal="right"/>
    </xf>
    <xf numFmtId="0" fontId="71" fillId="0" borderId="0" applyNumberFormat="0" applyFill="0" applyBorder="0" applyProtection="0">
      <alignment horizontal="left"/>
    </xf>
    <xf numFmtId="188" fontId="10" fillId="0" borderId="0" applyFill="0" applyBorder="0" applyAlignment="0" applyProtection="0">
      <alignment wrapText="1"/>
    </xf>
    <xf numFmtId="0" fontId="72" fillId="0" borderId="0" applyNumberFormat="0" applyFill="0" applyBorder="0">
      <alignment horizontal="center" wrapText="1"/>
    </xf>
    <xf numFmtId="0" fontId="72" fillId="0" borderId="0" applyNumberFormat="0" applyFill="0" applyBorder="0">
      <alignment horizontal="center" wrapText="1"/>
    </xf>
    <xf numFmtId="38" fontId="10" fillId="0" borderId="0">
      <alignment horizontal="left" wrapText="1"/>
    </xf>
    <xf numFmtId="0" fontId="73" fillId="0" borderId="0" applyNumberFormat="0" applyFill="0" applyBorder="0" applyAlignment="0" applyProtection="0"/>
    <xf numFmtId="0" fontId="72" fillId="0" borderId="31">
      <alignment horizontal="center" vertical="center" wrapText="1"/>
    </xf>
    <xf numFmtId="0" fontId="74" fillId="0" borderId="38" applyNumberFormat="0" applyFill="0" applyAlignment="0" applyProtection="0"/>
    <xf numFmtId="0" fontId="51" fillId="0" borderId="12"/>
    <xf numFmtId="0" fontId="51" fillId="0" borderId="2"/>
    <xf numFmtId="38" fontId="29" fillId="0" borderId="39" applyFill="0" applyBorder="0" applyAlignment="0" applyProtection="0">
      <protection locked="0"/>
    </xf>
    <xf numFmtId="37" fontId="23" fillId="4" borderId="0" applyNumberFormat="0" applyBorder="0" applyAlignment="0" applyProtection="0"/>
    <xf numFmtId="37" fontId="23" fillId="4" borderId="0" applyNumberFormat="0" applyBorder="0" applyAlignment="0" applyProtection="0"/>
    <xf numFmtId="37" fontId="23" fillId="4" borderId="0" applyNumberFormat="0" applyBorder="0" applyAlignment="0" applyProtection="0"/>
    <xf numFmtId="0" fontId="75" fillId="0" borderId="0" applyNumberForma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4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4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4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4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4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29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4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4" fillId="6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4" fillId="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44" fillId="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44" fillId="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9" fillId="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4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4" fillId="26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4" fillId="26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44" fillId="26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44" fillId="26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9" fillId="26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4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4" fillId="27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4" fillId="27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44" fillId="27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44" fillId="27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9" fillId="27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4" fillId="2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4" fillId="2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4" fillId="2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4" fillId="2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44" fillId="2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29" fillId="2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4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4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4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44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44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9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4" fillId="3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4" fillId="30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4" fillId="30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4" fillId="30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4" fillId="30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29" fillId="30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4" fillId="7" borderId="0" applyNumberFormat="0" applyBorder="0" applyAlignment="0" applyProtection="0"/>
    <xf numFmtId="0" fontId="1" fillId="50" borderId="0" applyNumberFormat="0" applyBorder="0" applyAlignment="0" applyProtection="0"/>
    <xf numFmtId="0" fontId="44" fillId="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4" fillId="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4" fillId="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44" fillId="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9" fillId="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44" fillId="14" borderId="0" applyNumberFormat="0" applyBorder="0" applyAlignment="0" applyProtection="0"/>
    <xf numFmtId="0" fontId="1" fillId="52" borderId="0" applyNumberFormat="0" applyBorder="0" applyAlignment="0" applyProtection="0"/>
    <xf numFmtId="0" fontId="44" fillId="14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44" fillId="14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44" fillId="14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44" fillId="14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29" fillId="14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44" fillId="27" borderId="0" applyNumberFormat="0" applyBorder="0" applyAlignment="0" applyProtection="0"/>
    <xf numFmtId="0" fontId="1" fillId="54" borderId="0" applyNumberFormat="0" applyBorder="0" applyAlignment="0" applyProtection="0"/>
    <xf numFmtId="0" fontId="44" fillId="27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44" fillId="27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44" fillId="27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44" fillId="27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9" fillId="27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44" fillId="30" borderId="0" applyNumberFormat="0" applyBorder="0" applyAlignment="0" applyProtection="0"/>
    <xf numFmtId="0" fontId="1" fillId="56" borderId="0" applyNumberFormat="0" applyBorder="0" applyAlignment="0" applyProtection="0"/>
    <xf numFmtId="0" fontId="44" fillId="3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44" fillId="3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44" fillId="3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44" fillId="3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29" fillId="3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44" fillId="9" borderId="0" applyNumberFormat="0" applyBorder="0" applyAlignment="0" applyProtection="0"/>
    <xf numFmtId="0" fontId="1" fillId="58" borderId="0" applyNumberFormat="0" applyBorder="0" applyAlignment="0" applyProtection="0"/>
    <xf numFmtId="0" fontId="44" fillId="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44" fillId="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44" fillId="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44" fillId="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9" fillId="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88" fillId="59" borderId="31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72" fillId="60" borderId="0" applyNumberFormat="0" applyBorder="0" applyAlignment="0" applyProtection="0"/>
    <xf numFmtId="0" fontId="47" fillId="35" borderId="24" applyNumberFormat="0" applyAlignment="0" applyProtection="0"/>
    <xf numFmtId="0" fontId="47" fillId="35" borderId="24" applyNumberFormat="0" applyAlignment="0" applyProtection="0"/>
    <xf numFmtId="0" fontId="47" fillId="35" borderId="24" applyNumberFormat="0" applyAlignment="0" applyProtection="0"/>
    <xf numFmtId="0" fontId="47" fillId="35" borderId="24" applyNumberFormat="0" applyAlignment="0" applyProtection="0"/>
    <xf numFmtId="0" fontId="47" fillId="35" borderId="24" applyNumberFormat="0" applyAlignment="0" applyProtection="0"/>
    <xf numFmtId="0" fontId="48" fillId="36" borderId="25" applyNumberFormat="0" applyAlignment="0" applyProtection="0"/>
    <xf numFmtId="0" fontId="48" fillId="36" borderId="25" applyNumberFormat="0" applyAlignment="0" applyProtection="0"/>
    <xf numFmtId="0" fontId="48" fillId="36" borderId="25" applyNumberFormat="0" applyAlignment="0" applyProtection="0"/>
    <xf numFmtId="0" fontId="48" fillId="36" borderId="25" applyNumberFormat="0" applyAlignment="0" applyProtection="0"/>
    <xf numFmtId="0" fontId="48" fillId="36" borderId="25" applyNumberFormat="0" applyAlignment="0" applyProtection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181" fontId="10" fillId="0" borderId="0"/>
    <xf numFmtId="41" fontId="10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9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37" fontId="10" fillId="0" borderId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3" fontId="10" fillId="0" borderId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38" fontId="23" fillId="37" borderId="0" applyNumberFormat="0" applyBorder="0" applyAlignment="0" applyProtection="0"/>
    <xf numFmtId="38" fontId="23" fillId="37" borderId="0" applyNumberFormat="0" applyBorder="0" applyAlignment="0" applyProtection="0"/>
    <xf numFmtId="0" fontId="55" fillId="0" borderId="28" applyNumberFormat="0" applyFill="0" applyAlignment="0" applyProtection="0"/>
    <xf numFmtId="0" fontId="93" fillId="0" borderId="0" applyNumberFormat="0" applyFill="0" applyBorder="0" applyAlignment="0" applyProtection="0"/>
    <xf numFmtId="0" fontId="82" fillId="0" borderId="40" applyNumberFormat="0" applyFill="0" applyAlignment="0" applyProtection="0"/>
    <xf numFmtId="0" fontId="82" fillId="0" borderId="40" applyNumberFormat="0" applyFill="0" applyAlignment="0" applyProtection="0"/>
    <xf numFmtId="0" fontId="94" fillId="0" borderId="28" applyNumberFormat="0" applyFill="0" applyAlignment="0" applyProtection="0"/>
    <xf numFmtId="0" fontId="56" fillId="0" borderId="29" applyNumberFormat="0" applyFill="0" applyAlignment="0" applyProtection="0"/>
    <xf numFmtId="0" fontId="95" fillId="0" borderId="0" applyNumberFormat="0" applyFill="0" applyBorder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96" fillId="0" borderId="29" applyNumberFormat="0" applyFill="0" applyAlignment="0" applyProtection="0"/>
    <xf numFmtId="0" fontId="57" fillId="0" borderId="30" applyNumberFormat="0" applyFill="0" applyAlignment="0" applyProtection="0"/>
    <xf numFmtId="0" fontId="57" fillId="0" borderId="30" applyNumberFormat="0" applyFill="0" applyAlignment="0" applyProtection="0"/>
    <xf numFmtId="0" fontId="57" fillId="0" borderId="30" applyNumberFormat="0" applyFill="0" applyAlignment="0" applyProtection="0"/>
    <xf numFmtId="0" fontId="57" fillId="0" borderId="30" applyNumberFormat="0" applyFill="0" applyAlignment="0" applyProtection="0"/>
    <xf numFmtId="0" fontId="57" fillId="0" borderId="30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10" fontId="23" fillId="21" borderId="31" applyNumberFormat="0" applyBorder="0" applyAlignment="0" applyProtection="0"/>
    <xf numFmtId="10" fontId="23" fillId="21" borderId="31" applyNumberFormat="0" applyBorder="0" applyAlignment="0" applyProtection="0"/>
    <xf numFmtId="0" fontId="58" fillId="0" borderId="0" applyNumberFormat="0" applyFill="0" applyBorder="0" applyAlignment="0">
      <protection locked="0"/>
    </xf>
    <xf numFmtId="0" fontId="58" fillId="0" borderId="0" applyNumberFormat="0" applyFill="0" applyBorder="0" applyAlignment="0">
      <protection locked="0"/>
    </xf>
    <xf numFmtId="0" fontId="84" fillId="45" borderId="42" applyNumberFormat="0" applyAlignment="0" applyProtection="0"/>
    <xf numFmtId="0" fontId="84" fillId="45" borderId="42" applyNumberFormat="0" applyAlignment="0" applyProtection="0"/>
    <xf numFmtId="0" fontId="84" fillId="45" borderId="42" applyNumberFormat="0" applyAlignment="0" applyProtection="0"/>
    <xf numFmtId="0" fontId="84" fillId="45" borderId="42" applyNumberFormat="0" applyAlignment="0" applyProtection="0"/>
    <xf numFmtId="0" fontId="84" fillId="45" borderId="42" applyNumberFormat="0" applyAlignment="0" applyProtection="0"/>
    <xf numFmtId="0" fontId="84" fillId="45" borderId="42" applyNumberFormat="0" applyAlignment="0" applyProtection="0"/>
    <xf numFmtId="0" fontId="84" fillId="45" borderId="42" applyNumberFormat="0" applyAlignment="0" applyProtection="0"/>
    <xf numFmtId="0" fontId="84" fillId="45" borderId="42" applyNumberFormat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61" fillId="0" borderId="32" applyNumberFormat="0" applyFill="0" applyAlignment="0" applyProtection="0"/>
    <xf numFmtId="0" fontId="98" fillId="61" borderId="0"/>
    <xf numFmtId="0" fontId="98" fillId="62" borderId="0"/>
    <xf numFmtId="0" fontId="72" fillId="63" borderId="7" applyBorder="0"/>
    <xf numFmtId="0" fontId="10" fillId="64" borderId="8" applyNumberFormat="0" applyFont="0" applyBorder="0" applyAlignment="0" applyProtection="0"/>
    <xf numFmtId="0" fontId="62" fillId="3" borderId="0" applyNumberFormat="0" applyBorder="0" applyAlignment="0" applyProtection="0"/>
    <xf numFmtId="0" fontId="62" fillId="3" borderId="0" applyNumberFormat="0" applyBorder="0" applyAlignment="0" applyProtection="0"/>
    <xf numFmtId="0" fontId="62" fillId="3" borderId="0" applyNumberFormat="0" applyBorder="0" applyAlignment="0" applyProtection="0"/>
    <xf numFmtId="0" fontId="62" fillId="3" borderId="0" applyNumberFormat="0" applyBorder="0" applyAlignment="0" applyProtection="0"/>
    <xf numFmtId="0" fontId="62" fillId="3" borderId="0" applyNumberFormat="0" applyBorder="0" applyAlignment="0" applyProtection="0"/>
    <xf numFmtId="185" fontId="10" fillId="0" borderId="0"/>
    <xf numFmtId="185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  <xf numFmtId="0" fontId="99" fillId="0" borderId="0"/>
    <xf numFmtId="19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Fill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0" fillId="0" borderId="0"/>
    <xf numFmtId="41" fontId="1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42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42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1" fillId="0" borderId="0"/>
    <xf numFmtId="0" fontId="9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41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38" borderId="3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0" fillId="38" borderId="33" applyNumberFormat="0" applyFont="0" applyAlignment="0" applyProtection="0"/>
    <xf numFmtId="0" fontId="1" fillId="24" borderId="23" applyNumberFormat="0" applyFont="0" applyAlignment="0" applyProtection="0"/>
    <xf numFmtId="0" fontId="10" fillId="0" borderId="0"/>
    <xf numFmtId="0" fontId="10" fillId="0" borderId="0"/>
    <xf numFmtId="0" fontId="1" fillId="24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0" fillId="0" borderId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0" fillId="0" borderId="0"/>
    <xf numFmtId="0" fontId="10" fillId="0" borderId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0" fillId="0" borderId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0" fillId="0" borderId="0"/>
    <xf numFmtId="0" fontId="1" fillId="24" borderId="23" applyNumberFormat="0" applyFont="0" applyAlignment="0" applyProtection="0"/>
    <xf numFmtId="0" fontId="10" fillId="0" borderId="0"/>
    <xf numFmtId="0" fontId="10" fillId="0" borderId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0" fillId="0" borderId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0" fillId="38" borderId="33" applyNumberFormat="0" applyFont="0" applyAlignment="0" applyProtection="0"/>
    <xf numFmtId="0" fontId="10" fillId="0" borderId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0" fillId="0" borderId="0"/>
    <xf numFmtId="0" fontId="1" fillId="24" borderId="23" applyNumberFormat="0" applyFont="0" applyAlignment="0" applyProtection="0"/>
    <xf numFmtId="0" fontId="10" fillId="0" borderId="0"/>
    <xf numFmtId="0" fontId="10" fillId="0" borderId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0" fillId="0" borderId="0"/>
    <xf numFmtId="0" fontId="1" fillId="24" borderId="23" applyNumberFormat="0" applyFont="0" applyAlignment="0" applyProtection="0"/>
    <xf numFmtId="0" fontId="10" fillId="38" borderId="33" applyNumberFormat="0" applyFont="0" applyAlignment="0" applyProtection="0"/>
    <xf numFmtId="0" fontId="10" fillId="0" borderId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0" fillId="0" borderId="0"/>
    <xf numFmtId="0" fontId="1" fillId="24" borderId="23" applyNumberFormat="0" applyFont="0" applyAlignment="0" applyProtection="0"/>
    <xf numFmtId="0" fontId="10" fillId="0" borderId="0"/>
    <xf numFmtId="0" fontId="10" fillId="0" borderId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0" fillId="0" borderId="0"/>
    <xf numFmtId="0" fontId="1" fillId="24" borderId="2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38" borderId="33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0" fillId="0" borderId="0"/>
    <xf numFmtId="0" fontId="1" fillId="24" borderId="23" applyNumberFormat="0" applyFont="0" applyAlignment="0" applyProtection="0"/>
    <xf numFmtId="0" fontId="10" fillId="0" borderId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" fillId="24" borderId="23" applyNumberFormat="0" applyFont="0" applyAlignment="0" applyProtection="0"/>
    <xf numFmtId="0" fontId="10" fillId="0" borderId="0"/>
    <xf numFmtId="0" fontId="1" fillId="24" borderId="23" applyNumberFormat="0" applyFont="0" applyAlignment="0" applyProtection="0"/>
    <xf numFmtId="187" fontId="4" fillId="0" borderId="0" applyFont="0" applyFill="0" applyBorder="0" applyProtection="0"/>
    <xf numFmtId="187" fontId="4" fillId="0" borderId="0" applyFont="0" applyFill="0" applyBorder="0" applyProtection="0"/>
    <xf numFmtId="187" fontId="4" fillId="0" borderId="0" applyFont="0" applyFill="0" applyBorder="0" applyProtection="0"/>
    <xf numFmtId="187" fontId="4" fillId="0" borderId="0" applyFont="0" applyFill="0" applyBorder="0" applyProtection="0"/>
    <xf numFmtId="187" fontId="4" fillId="0" borderId="0" applyFont="0" applyFill="0" applyBorder="0" applyProtection="0"/>
    <xf numFmtId="187" fontId="4" fillId="0" borderId="0" applyFont="0" applyFill="0" applyBorder="0" applyProtection="0"/>
    <xf numFmtId="187" fontId="4" fillId="0" borderId="0" applyFont="0" applyFill="0" applyBorder="0" applyProtection="0"/>
    <xf numFmtId="187" fontId="4" fillId="0" borderId="0" applyFont="0" applyFill="0" applyBorder="0" applyProtection="0"/>
    <xf numFmtId="187" fontId="4" fillId="0" borderId="0" applyFont="0" applyFill="0" applyBorder="0" applyProtection="0"/>
    <xf numFmtId="187" fontId="4" fillId="0" borderId="0" applyFont="0" applyFill="0" applyBorder="0" applyProtection="0"/>
    <xf numFmtId="187" fontId="4" fillId="0" borderId="0" applyFont="0" applyFill="0" applyBorder="0" applyProtection="0"/>
    <xf numFmtId="187" fontId="4" fillId="0" borderId="0" applyFont="0" applyFill="0" applyBorder="0" applyProtection="0"/>
    <xf numFmtId="187" fontId="4" fillId="0" borderId="0" applyFont="0" applyFill="0" applyBorder="0" applyProtection="0"/>
    <xf numFmtId="0" fontId="71" fillId="35" borderId="34" applyNumberFormat="0" applyAlignment="0" applyProtection="0"/>
    <xf numFmtId="0" fontId="66" fillId="35" borderId="34" applyNumberFormat="0" applyAlignment="0" applyProtection="0"/>
    <xf numFmtId="0" fontId="10" fillId="0" borderId="0"/>
    <xf numFmtId="0" fontId="10" fillId="0" borderId="0"/>
    <xf numFmtId="0" fontId="66" fillId="35" borderId="34" applyNumberFormat="0" applyAlignment="0" applyProtection="0"/>
    <xf numFmtId="0" fontId="85" fillId="46" borderId="43" applyNumberFormat="0" applyAlignment="0" applyProtection="0"/>
    <xf numFmtId="0" fontId="10" fillId="0" borderId="0"/>
    <xf numFmtId="0" fontId="66" fillId="35" borderId="34" applyNumberFormat="0" applyAlignment="0" applyProtection="0"/>
    <xf numFmtId="0" fontId="71" fillId="35" borderId="34" applyNumberFormat="0" applyAlignment="0" applyProtection="0"/>
    <xf numFmtId="0" fontId="10" fillId="0" borderId="0"/>
    <xf numFmtId="0" fontId="66" fillId="35" borderId="34" applyNumberFormat="0" applyAlignment="0" applyProtection="0"/>
    <xf numFmtId="0" fontId="66" fillId="35" borderId="34" applyNumberFormat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27" fillId="4" borderId="19" applyNumberFormat="0" applyProtection="0">
      <alignment horizontal="left" vertical="center" indent="1"/>
    </xf>
    <xf numFmtId="4" fontId="30" fillId="17" borderId="0" applyNumberFormat="0" applyProtection="0">
      <alignment horizontal="left" vertical="center" indent="1"/>
    </xf>
    <xf numFmtId="4" fontId="30" fillId="17" borderId="0" applyNumberFormat="0" applyProtection="0">
      <alignment horizontal="left" vertical="center" indent="1"/>
    </xf>
    <xf numFmtId="4" fontId="68" fillId="39" borderId="0" applyNumberFormat="0" applyProtection="0">
      <alignment horizontal="left" indent="1"/>
    </xf>
    <xf numFmtId="4" fontId="68" fillId="39" borderId="0" applyNumberFormat="0" applyProtection="0">
      <alignment horizontal="left" indent="1"/>
    </xf>
    <xf numFmtId="4" fontId="68" fillId="39" borderId="0" applyNumberFormat="0" applyProtection="0">
      <alignment horizontal="left" indent="1"/>
    </xf>
    <xf numFmtId="4" fontId="68" fillId="39" borderId="0" applyNumberFormat="0" applyProtection="0">
      <alignment horizontal="left" indent="1"/>
    </xf>
    <xf numFmtId="4" fontId="68" fillId="39" borderId="0" applyNumberFormat="0" applyProtection="0">
      <alignment horizontal="left" indent="1"/>
    </xf>
    <xf numFmtId="4" fontId="32" fillId="40" borderId="0" applyNumberFormat="0" applyProtection="0"/>
    <xf numFmtId="4" fontId="32" fillId="40" borderId="0" applyNumberFormat="0" applyProtection="0"/>
    <xf numFmtId="4" fontId="32" fillId="40" borderId="0" applyNumberFormat="0" applyProtection="0"/>
    <xf numFmtId="4" fontId="32" fillId="40" borderId="0" applyNumberFormat="0" applyProtection="0"/>
    <xf numFmtId="4" fontId="32" fillId="40" borderId="0" applyNumberFormat="0" applyProtection="0"/>
    <xf numFmtId="0" fontId="10" fillId="17" borderId="19" applyNumberFormat="0" applyProtection="0">
      <alignment horizontal="left" vertical="center" indent="1"/>
    </xf>
    <xf numFmtId="0" fontId="10" fillId="17" borderId="19" applyNumberFormat="0" applyProtection="0">
      <alignment horizontal="left" vertical="center" indent="1"/>
    </xf>
    <xf numFmtId="0" fontId="10" fillId="17" borderId="19" applyNumberFormat="0" applyProtection="0">
      <alignment horizontal="left" vertical="center" indent="1"/>
    </xf>
    <xf numFmtId="0" fontId="10" fillId="17" borderId="19" applyNumberFormat="0" applyProtection="0">
      <alignment horizontal="left" vertical="center" indent="1"/>
    </xf>
    <xf numFmtId="0" fontId="10" fillId="17" borderId="19" applyNumberFormat="0" applyProtection="0">
      <alignment horizontal="left" vertical="center" indent="1"/>
    </xf>
    <xf numFmtId="0" fontId="10" fillId="17" borderId="19" applyNumberFormat="0" applyProtection="0">
      <alignment horizontal="left" vertical="top" indent="1"/>
    </xf>
    <xf numFmtId="0" fontId="10" fillId="17" borderId="19" applyNumberFormat="0" applyProtection="0">
      <alignment horizontal="left" vertical="top" indent="1"/>
    </xf>
    <xf numFmtId="0" fontId="10" fillId="17" borderId="19" applyNumberFormat="0" applyProtection="0">
      <alignment horizontal="left" vertical="top" indent="1"/>
    </xf>
    <xf numFmtId="0" fontId="10" fillId="17" borderId="19" applyNumberFormat="0" applyProtection="0">
      <alignment horizontal="left" vertical="top" indent="1"/>
    </xf>
    <xf numFmtId="0" fontId="10" fillId="17" borderId="19" applyNumberFormat="0" applyProtection="0">
      <alignment horizontal="left" vertical="top" indent="1"/>
    </xf>
    <xf numFmtId="0" fontId="10" fillId="5" borderId="19" applyNumberFormat="0" applyProtection="0">
      <alignment horizontal="left" vertical="center" indent="1"/>
    </xf>
    <xf numFmtId="0" fontId="10" fillId="5" borderId="19" applyNumberFormat="0" applyProtection="0">
      <alignment horizontal="left" vertical="center" indent="1"/>
    </xf>
    <xf numFmtId="0" fontId="10" fillId="5" borderId="19" applyNumberFormat="0" applyProtection="0">
      <alignment horizontal="left" vertical="center" indent="1"/>
    </xf>
    <xf numFmtId="0" fontId="10" fillId="5" borderId="19" applyNumberFormat="0" applyProtection="0">
      <alignment horizontal="left" vertical="center" indent="1"/>
    </xf>
    <xf numFmtId="0" fontId="10" fillId="5" borderId="19" applyNumberFormat="0" applyProtection="0">
      <alignment horizontal="left" vertical="center" indent="1"/>
    </xf>
    <xf numFmtId="0" fontId="10" fillId="5" borderId="19" applyNumberFormat="0" applyProtection="0">
      <alignment horizontal="left" vertical="top" indent="1"/>
    </xf>
    <xf numFmtId="0" fontId="10" fillId="5" borderId="19" applyNumberFormat="0" applyProtection="0">
      <alignment horizontal="left" vertical="top" indent="1"/>
    </xf>
    <xf numFmtId="0" fontId="10" fillId="5" borderId="19" applyNumberFormat="0" applyProtection="0">
      <alignment horizontal="left" vertical="top" indent="1"/>
    </xf>
    <xf numFmtId="0" fontId="10" fillId="5" borderId="19" applyNumberFormat="0" applyProtection="0">
      <alignment horizontal="left" vertical="top" indent="1"/>
    </xf>
    <xf numFmtId="0" fontId="10" fillId="5" borderId="19" applyNumberFormat="0" applyProtection="0">
      <alignment horizontal="left" vertical="top" indent="1"/>
    </xf>
    <xf numFmtId="0" fontId="10" fillId="19" borderId="19" applyNumberFormat="0" applyProtection="0">
      <alignment horizontal="left" vertical="center" indent="1"/>
    </xf>
    <xf numFmtId="0" fontId="10" fillId="19" borderId="19" applyNumberFormat="0" applyProtection="0">
      <alignment horizontal="left" vertical="center" indent="1"/>
    </xf>
    <xf numFmtId="0" fontId="10" fillId="19" borderId="19" applyNumberFormat="0" applyProtection="0">
      <alignment horizontal="left" vertical="center" indent="1"/>
    </xf>
    <xf numFmtId="0" fontId="10" fillId="19" borderId="19" applyNumberFormat="0" applyProtection="0">
      <alignment horizontal="left" vertical="center" indent="1"/>
    </xf>
    <xf numFmtId="0" fontId="10" fillId="19" borderId="19" applyNumberFormat="0" applyProtection="0">
      <alignment horizontal="left" vertical="center" indent="1"/>
    </xf>
    <xf numFmtId="0" fontId="10" fillId="19" borderId="19" applyNumberFormat="0" applyProtection="0">
      <alignment horizontal="left" vertical="top" indent="1"/>
    </xf>
    <xf numFmtId="0" fontId="10" fillId="19" borderId="19" applyNumberFormat="0" applyProtection="0">
      <alignment horizontal="left" vertical="top" indent="1"/>
    </xf>
    <xf numFmtId="0" fontId="10" fillId="19" borderId="19" applyNumberFormat="0" applyProtection="0">
      <alignment horizontal="left" vertical="top" indent="1"/>
    </xf>
    <xf numFmtId="0" fontId="10" fillId="19" borderId="19" applyNumberFormat="0" applyProtection="0">
      <alignment horizontal="left" vertical="top" indent="1"/>
    </xf>
    <xf numFmtId="0" fontId="10" fillId="19" borderId="19" applyNumberFormat="0" applyProtection="0">
      <alignment horizontal="left" vertical="top" indent="1"/>
    </xf>
    <xf numFmtId="0" fontId="10" fillId="20" borderId="19" applyNumberFormat="0" applyProtection="0">
      <alignment horizontal="left" vertical="center" indent="1"/>
    </xf>
    <xf numFmtId="0" fontId="10" fillId="20" borderId="19" applyNumberFormat="0" applyProtection="0">
      <alignment horizontal="left" vertical="center" indent="1"/>
    </xf>
    <xf numFmtId="0" fontId="10" fillId="20" borderId="19" applyNumberFormat="0" applyProtection="0">
      <alignment horizontal="left" vertical="center" indent="1"/>
    </xf>
    <xf numFmtId="0" fontId="10" fillId="20" borderId="19" applyNumberFormat="0" applyProtection="0">
      <alignment horizontal="left" vertical="center" indent="1"/>
    </xf>
    <xf numFmtId="0" fontId="10" fillId="20" borderId="19" applyNumberFormat="0" applyProtection="0">
      <alignment horizontal="left" vertical="center" indent="1"/>
    </xf>
    <xf numFmtId="0" fontId="10" fillId="20" borderId="19" applyNumberFormat="0" applyProtection="0">
      <alignment horizontal="left" vertical="top" indent="1"/>
    </xf>
    <xf numFmtId="0" fontId="10" fillId="20" borderId="19" applyNumberFormat="0" applyProtection="0">
      <alignment horizontal="left" vertical="top" indent="1"/>
    </xf>
    <xf numFmtId="0" fontId="10" fillId="20" borderId="19" applyNumberFormat="0" applyProtection="0">
      <alignment horizontal="left" vertical="top" indent="1"/>
    </xf>
    <xf numFmtId="0" fontId="10" fillId="20" borderId="19" applyNumberFormat="0" applyProtection="0">
      <alignment horizontal="left" vertical="top" indent="1"/>
    </xf>
    <xf numFmtId="0" fontId="10" fillId="20" borderId="19" applyNumberFormat="0" applyProtection="0">
      <alignment horizontal="left" vertical="top" indent="1"/>
    </xf>
    <xf numFmtId="4" fontId="69" fillId="41" borderId="0" applyNumberFormat="0" applyProtection="0">
      <alignment horizontal="left"/>
    </xf>
    <xf numFmtId="4" fontId="69" fillId="41" borderId="0" applyNumberFormat="0" applyProtection="0">
      <alignment horizontal="left"/>
    </xf>
    <xf numFmtId="4" fontId="69" fillId="41" borderId="0" applyNumberFormat="0" applyProtection="0">
      <alignment horizontal="left"/>
    </xf>
    <xf numFmtId="4" fontId="69" fillId="41" borderId="0" applyNumberFormat="0" applyProtection="0">
      <alignment horizontal="left"/>
    </xf>
    <xf numFmtId="4" fontId="69" fillId="41" borderId="0" applyNumberFormat="0" applyProtection="0">
      <alignment horizontal="left"/>
    </xf>
    <xf numFmtId="169" fontId="10" fillId="0" borderId="35">
      <alignment horizontal="justify" vertical="top" wrapText="1"/>
    </xf>
    <xf numFmtId="169" fontId="10" fillId="0" borderId="35">
      <alignment horizontal="justify" vertical="top" wrapText="1"/>
    </xf>
    <xf numFmtId="0" fontId="73" fillId="0" borderId="0" applyNumberFormat="0" applyFill="0" applyBorder="0" applyAlignment="0" applyProtection="0"/>
    <xf numFmtId="0" fontId="10" fillId="0" borderId="0"/>
    <xf numFmtId="0" fontId="10" fillId="0" borderId="0"/>
    <xf numFmtId="0" fontId="7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0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0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31">
      <alignment horizontal="center" vertical="center" wrapText="1"/>
    </xf>
    <xf numFmtId="0" fontId="72" fillId="0" borderId="31">
      <alignment horizontal="center" vertical="center" wrapText="1"/>
    </xf>
    <xf numFmtId="0" fontId="27" fillId="0" borderId="38" applyNumberFormat="0" applyFill="0" applyAlignment="0" applyProtection="0"/>
    <xf numFmtId="0" fontId="74" fillId="0" borderId="38" applyNumberFormat="0" applyFill="0" applyAlignment="0" applyProtection="0"/>
    <xf numFmtId="0" fontId="10" fillId="0" borderId="0"/>
    <xf numFmtId="0" fontId="10" fillId="0" borderId="0"/>
    <xf numFmtId="0" fontId="104" fillId="0" borderId="45" applyNumberFormat="0" applyFont="0" applyFill="0" applyAlignment="0" applyProtection="0"/>
    <xf numFmtId="0" fontId="87" fillId="0" borderId="44" applyNumberFormat="0" applyFill="0" applyAlignment="0" applyProtection="0"/>
    <xf numFmtId="0" fontId="105" fillId="0" borderId="44" applyNumberFormat="0" applyFill="0" applyAlignment="0" applyProtection="0"/>
    <xf numFmtId="0" fontId="87" fillId="0" borderId="44" applyNumberFormat="0" applyFill="0" applyAlignment="0" applyProtection="0"/>
    <xf numFmtId="0" fontId="10" fillId="0" borderId="0"/>
    <xf numFmtId="0" fontId="10" fillId="0" borderId="0"/>
    <xf numFmtId="0" fontId="27" fillId="0" borderId="38" applyNumberFormat="0" applyFill="0" applyAlignment="0" applyProtection="0"/>
    <xf numFmtId="0" fontId="10" fillId="0" borderId="0"/>
    <xf numFmtId="0" fontId="27" fillId="0" borderId="38" applyNumberFormat="0" applyFill="0" applyAlignment="0" applyProtection="0"/>
    <xf numFmtId="0" fontId="10" fillId="0" borderId="0"/>
    <xf numFmtId="37" fontId="23" fillId="0" borderId="0"/>
    <xf numFmtId="37" fontId="23" fillId="0" borderId="0"/>
    <xf numFmtId="37" fontId="23" fillId="0" borderId="0"/>
    <xf numFmtId="0" fontId="3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0" fillId="0" borderId="0"/>
    <xf numFmtId="0" fontId="10" fillId="0" borderId="0"/>
    <xf numFmtId="0" fontId="7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0" fillId="0" borderId="0"/>
    <xf numFmtId="0" fontId="7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</cellStyleXfs>
  <cellXfs count="331">
    <xf numFmtId="0" fontId="0" fillId="0" borderId="0" xfId="0"/>
    <xf numFmtId="164" fontId="5" fillId="0" borderId="0" xfId="4" applyNumberFormat="1" applyFont="1" applyFill="1" applyBorder="1" applyAlignment="1">
      <alignment horizontal="centerContinuous"/>
    </xf>
    <xf numFmtId="164" fontId="4" fillId="0" borderId="0" xfId="4" applyNumberFormat="1"/>
    <xf numFmtId="164" fontId="4" fillId="0" borderId="0" xfId="4" applyNumberFormat="1" applyFill="1"/>
    <xf numFmtId="37" fontId="8" fillId="0" borderId="0" xfId="4" applyNumberFormat="1" applyFont="1" applyFill="1" applyProtection="1"/>
    <xf numFmtId="164" fontId="8" fillId="0" borderId="0" xfId="4" applyNumberFormat="1" applyFont="1" applyFill="1" applyBorder="1"/>
    <xf numFmtId="37" fontId="9" fillId="0" borderId="0" xfId="4" applyNumberFormat="1" applyFont="1" applyFill="1" applyProtection="1"/>
    <xf numFmtId="37" fontId="9" fillId="0" borderId="0" xfId="4" applyNumberFormat="1" applyFont="1" applyFill="1" applyAlignment="1" applyProtection="1">
      <alignment horizontal="center"/>
    </xf>
    <xf numFmtId="5" fontId="4" fillId="0" borderId="0" xfId="4" applyNumberFormat="1" applyFill="1" applyProtection="1"/>
    <xf numFmtId="37" fontId="9" fillId="0" borderId="0" xfId="4" applyNumberFormat="1" applyFont="1" applyFill="1" applyBorder="1" applyAlignment="1" applyProtection="1">
      <alignment horizontal="center"/>
    </xf>
    <xf numFmtId="37" fontId="9" fillId="0" borderId="1" xfId="4" quotePrefix="1" applyNumberFormat="1" applyFont="1" applyFill="1" applyBorder="1" applyAlignment="1" applyProtection="1">
      <alignment horizontal="center"/>
    </xf>
    <xf numFmtId="164" fontId="4" fillId="0" borderId="0" xfId="4" applyNumberFormat="1" applyFont="1" applyBorder="1"/>
    <xf numFmtId="164" fontId="4" fillId="0" borderId="0" xfId="4" applyNumberFormat="1" applyBorder="1"/>
    <xf numFmtId="37" fontId="8" fillId="0" borderId="0" xfId="4" applyNumberFormat="1" applyFont="1" applyFill="1" applyProtection="1">
      <protection locked="0"/>
    </xf>
    <xf numFmtId="7" fontId="8" fillId="0" borderId="0" xfId="4" applyNumberFormat="1" applyFont="1" applyFill="1" applyProtection="1">
      <protection locked="0"/>
    </xf>
    <xf numFmtId="5" fontId="8" fillId="0" borderId="0" xfId="4" applyNumberFormat="1" applyFont="1" applyFill="1" applyProtection="1"/>
    <xf numFmtId="37" fontId="8" fillId="0" borderId="0" xfId="4" applyNumberFormat="1" applyFont="1" applyFill="1" applyBorder="1" applyProtection="1"/>
    <xf numFmtId="5" fontId="4" fillId="0" borderId="6" xfId="4" applyNumberFormat="1" applyFill="1" applyBorder="1" applyProtection="1"/>
    <xf numFmtId="5" fontId="4" fillId="0" borderId="7" xfId="4" applyNumberFormat="1" applyFill="1" applyBorder="1" applyProtection="1"/>
    <xf numFmtId="5" fontId="4" fillId="0" borderId="10" xfId="4" applyNumberFormat="1" applyFill="1" applyBorder="1" applyProtection="1"/>
    <xf numFmtId="7" fontId="8" fillId="0" borderId="0" xfId="4" applyNumberFormat="1" applyFont="1" applyFill="1" applyBorder="1" applyProtection="1"/>
    <xf numFmtId="5" fontId="8" fillId="0" borderId="0" xfId="4" applyNumberFormat="1" applyFont="1" applyFill="1" applyBorder="1" applyProtection="1"/>
    <xf numFmtId="164" fontId="4" fillId="0" borderId="0" xfId="4" applyNumberFormat="1" applyFont="1"/>
    <xf numFmtId="37" fontId="8" fillId="0" borderId="2" xfId="4" applyNumberFormat="1" applyFont="1" applyFill="1" applyBorder="1" applyProtection="1"/>
    <xf numFmtId="5" fontId="8" fillId="0" borderId="2" xfId="4" applyNumberFormat="1" applyFont="1" applyFill="1" applyBorder="1" applyProtection="1"/>
    <xf numFmtId="37" fontId="8" fillId="0" borderId="11" xfId="4" applyNumberFormat="1" applyFont="1" applyFill="1" applyBorder="1" applyProtection="1"/>
    <xf numFmtId="5" fontId="8" fillId="0" borderId="11" xfId="4" applyNumberFormat="1" applyFont="1" applyFill="1" applyBorder="1" applyProtection="1"/>
    <xf numFmtId="170" fontId="8" fillId="0" borderId="0" xfId="4" applyNumberFormat="1" applyFont="1" applyFill="1" applyProtection="1"/>
    <xf numFmtId="5" fontId="8" fillId="0" borderId="12" xfId="4" applyNumberFormat="1" applyFont="1" applyFill="1" applyBorder="1" applyProtection="1"/>
    <xf numFmtId="37" fontId="8" fillId="0" borderId="12" xfId="4" applyNumberFormat="1" applyFont="1" applyFill="1" applyBorder="1" applyProtection="1"/>
    <xf numFmtId="168" fontId="8" fillId="0" borderId="0" xfId="4" applyNumberFormat="1" applyFont="1" applyFill="1" applyProtection="1"/>
    <xf numFmtId="10" fontId="8" fillId="0" borderId="0" xfId="4" applyNumberFormat="1" applyFont="1" applyFill="1" applyProtection="1">
      <protection locked="0"/>
    </xf>
    <xf numFmtId="164" fontId="4" fillId="0" borderId="0" xfId="4" applyNumberFormat="1" applyFont="1" applyAlignment="1">
      <alignment horizontal="right"/>
    </xf>
    <xf numFmtId="6" fontId="4" fillId="0" borderId="0" xfId="3" applyNumberFormat="1" applyFont="1" applyAlignment="1">
      <alignment horizontal="right"/>
    </xf>
    <xf numFmtId="168" fontId="11" fillId="0" borderId="0" xfId="4" applyNumberFormat="1" applyFont="1" applyFill="1" applyAlignment="1" applyProtection="1">
      <alignment horizontal="right"/>
    </xf>
    <xf numFmtId="10" fontId="11" fillId="0" borderId="0" xfId="4" applyNumberFormat="1" applyFont="1" applyFill="1" applyAlignment="1" applyProtection="1">
      <alignment horizontal="right"/>
    </xf>
    <xf numFmtId="37" fontId="8" fillId="0" borderId="1" xfId="4" applyNumberFormat="1" applyFont="1" applyFill="1" applyBorder="1" applyProtection="1">
      <protection locked="0"/>
    </xf>
    <xf numFmtId="5" fontId="8" fillId="0" borderId="1" xfId="4" applyNumberFormat="1" applyFont="1" applyFill="1" applyBorder="1" applyProtection="1"/>
    <xf numFmtId="37" fontId="8" fillId="0" borderId="11" xfId="4" applyNumberFormat="1" applyFont="1" applyFill="1" applyBorder="1" applyProtection="1">
      <protection locked="0"/>
    </xf>
    <xf numFmtId="174" fontId="11" fillId="0" borderId="0" xfId="4" applyNumberFormat="1" applyFont="1" applyFill="1" applyAlignment="1" applyProtection="1">
      <alignment horizontal="right"/>
    </xf>
    <xf numFmtId="37" fontId="8" fillId="0" borderId="13" xfId="4" applyNumberFormat="1" applyFont="1" applyFill="1" applyBorder="1" applyProtection="1"/>
    <xf numFmtId="164" fontId="7" fillId="0" borderId="0" xfId="4" applyNumberFormat="1" applyFont="1"/>
    <xf numFmtId="175" fontId="7" fillId="0" borderId="0" xfId="4" applyNumberFormat="1" applyFont="1"/>
    <xf numFmtId="37" fontId="8" fillId="0" borderId="12" xfId="4" applyNumberFormat="1" applyFont="1" applyFill="1" applyBorder="1" applyProtection="1">
      <protection locked="0"/>
    </xf>
    <xf numFmtId="0" fontId="7" fillId="0" borderId="0" xfId="0" applyFont="1"/>
    <xf numFmtId="37" fontId="8" fillId="0" borderId="2" xfId="4" applyNumberFormat="1" applyFont="1" applyFill="1" applyBorder="1" applyProtection="1">
      <protection locked="0"/>
    </xf>
    <xf numFmtId="165" fontId="8" fillId="0" borderId="12" xfId="1" applyNumberFormat="1" applyFont="1" applyFill="1" applyBorder="1"/>
    <xf numFmtId="37" fontId="8" fillId="0" borderId="0" xfId="4" applyNumberFormat="1" applyFont="1" applyFill="1" applyBorder="1" applyProtection="1">
      <protection locked="0"/>
    </xf>
    <xf numFmtId="37" fontId="8" fillId="0" borderId="1" xfId="4" applyNumberFormat="1" applyFont="1" applyFill="1" applyBorder="1" applyProtection="1"/>
    <xf numFmtId="9" fontId="4" fillId="0" borderId="0" xfId="3" applyNumberFormat="1" applyFont="1"/>
    <xf numFmtId="9" fontId="4" fillId="0" borderId="0" xfId="4" applyNumberFormat="1"/>
    <xf numFmtId="5" fontId="8" fillId="0" borderId="0" xfId="4" applyNumberFormat="1" applyFont="1" applyFill="1" applyProtection="1">
      <protection locked="0"/>
    </xf>
    <xf numFmtId="37" fontId="8" fillId="0" borderId="14" xfId="4" applyNumberFormat="1" applyFont="1" applyFill="1" applyBorder="1" applyProtection="1"/>
    <xf numFmtId="173" fontId="8" fillId="0" borderId="0" xfId="1" applyNumberFormat="1" applyFont="1" applyFill="1"/>
    <xf numFmtId="173" fontId="8" fillId="0" borderId="11" xfId="1" applyNumberFormat="1" applyFont="1" applyFill="1" applyBorder="1"/>
    <xf numFmtId="0" fontId="0" fillId="0" borderId="0" xfId="0" applyAlignment="1"/>
    <xf numFmtId="37" fontId="6" fillId="0" borderId="0" xfId="5" quotePrefix="1" applyNumberFormat="1" applyFont="1" applyAlignment="1">
      <alignment horizontal="center"/>
    </xf>
    <xf numFmtId="37" fontId="6" fillId="0" borderId="0" xfId="5" quotePrefix="1" applyNumberFormat="1" applyFont="1" applyFill="1" applyAlignment="1">
      <alignment horizontal="center"/>
    </xf>
    <xf numFmtId="173" fontId="4" fillId="0" borderId="0" xfId="1" applyNumberFormat="1" applyFont="1" applyFill="1"/>
    <xf numFmtId="5" fontId="4" fillId="0" borderId="0" xfId="2" applyNumberFormat="1" applyFont="1" applyFill="1"/>
    <xf numFmtId="5" fontId="4" fillId="0" borderId="0" xfId="5" applyNumberFormat="1" applyFill="1"/>
    <xf numFmtId="5" fontId="4" fillId="0" borderId="1" xfId="2" applyNumberFormat="1" applyFont="1" applyFill="1" applyBorder="1"/>
    <xf numFmtId="5" fontId="4" fillId="0" borderId="0" xfId="2" applyNumberFormat="1" applyFont="1" applyFill="1" applyBorder="1"/>
    <xf numFmtId="5" fontId="4" fillId="0" borderId="0" xfId="5" applyNumberFormat="1" applyFill="1" applyBorder="1"/>
    <xf numFmtId="177" fontId="4" fillId="0" borderId="0" xfId="2" applyNumberFormat="1" applyFont="1" applyFill="1"/>
    <xf numFmtId="177" fontId="4" fillId="0" borderId="0" xfId="5" applyNumberFormat="1" applyFill="1"/>
    <xf numFmtId="5" fontId="4" fillId="0" borderId="11" xfId="2" applyNumberFormat="1" applyFont="1" applyFill="1" applyBorder="1"/>
    <xf numFmtId="0" fontId="8" fillId="0" borderId="1" xfId="6" applyFont="1" applyBorder="1" applyAlignment="1" applyProtection="1">
      <alignment horizontal="center"/>
      <protection locked="0"/>
    </xf>
    <xf numFmtId="0" fontId="4" fillId="0" borderId="0" xfId="7"/>
    <xf numFmtId="164" fontId="8" fillId="0" borderId="3" xfId="4" applyNumberFormat="1" applyFont="1" applyFill="1" applyBorder="1"/>
    <xf numFmtId="164" fontId="8" fillId="0" borderId="5" xfId="4" applyNumberFormat="1" applyFont="1" applyBorder="1"/>
    <xf numFmtId="164" fontId="8" fillId="0" borderId="8" xfId="4" applyNumberFormat="1" applyFont="1" applyBorder="1"/>
    <xf numFmtId="164" fontId="37" fillId="0" borderId="9" xfId="4" applyNumberFormat="1" applyFont="1" applyBorder="1"/>
    <xf numFmtId="164" fontId="8" fillId="0" borderId="9" xfId="4" applyNumberFormat="1" applyFont="1" applyFill="1" applyBorder="1"/>
    <xf numFmtId="10" fontId="4" fillId="0" borderId="10" xfId="3" applyNumberFormat="1" applyFont="1" applyBorder="1"/>
    <xf numFmtId="164" fontId="4" fillId="0" borderId="4" xfId="4" applyNumberFormat="1" applyFont="1" applyBorder="1"/>
    <xf numFmtId="164" fontId="8" fillId="0" borderId="0" xfId="4" applyNumberFormat="1" applyFont="1" applyBorder="1"/>
    <xf numFmtId="7" fontId="8" fillId="0" borderId="5" xfId="4" applyNumberFormat="1" applyFont="1" applyFill="1" applyBorder="1" applyProtection="1">
      <protection locked="0"/>
    </xf>
    <xf numFmtId="164" fontId="4" fillId="0" borderId="6" xfId="4" applyNumberFormat="1" applyFont="1" applyBorder="1"/>
    <xf numFmtId="5" fontId="4" fillId="0" borderId="3" xfId="4" applyNumberFormat="1" applyFill="1" applyBorder="1" applyProtection="1"/>
    <xf numFmtId="10" fontId="4" fillId="0" borderId="10" xfId="3" applyNumberFormat="1" applyFont="1" applyBorder="1" applyAlignment="1">
      <alignment horizontal="right"/>
    </xf>
    <xf numFmtId="164" fontId="6" fillId="0" borderId="0" xfId="5" applyFont="1" applyFill="1" applyBorder="1" applyAlignment="1">
      <alignment horizontal="center"/>
    </xf>
    <xf numFmtId="164" fontId="6" fillId="0" borderId="0" xfId="5" applyFont="1" applyFill="1" applyAlignment="1">
      <alignment horizontal="center"/>
    </xf>
    <xf numFmtId="164" fontId="6" fillId="0" borderId="1" xfId="5" quotePrefix="1" applyFont="1" applyFill="1" applyBorder="1" applyAlignment="1">
      <alignment horizontal="center"/>
    </xf>
    <xf numFmtId="164" fontId="6" fillId="0" borderId="0" xfId="5" applyFont="1"/>
    <xf numFmtId="164" fontId="6" fillId="0" borderId="0" xfId="5" applyFont="1" applyAlignment="1">
      <alignment horizontal="centerContinuous"/>
    </xf>
    <xf numFmtId="10" fontId="5" fillId="0" borderId="0" xfId="4" applyNumberFormat="1" applyFont="1" applyFill="1" applyAlignment="1">
      <alignment horizontal="centerContinuous"/>
    </xf>
    <xf numFmtId="5" fontId="8" fillId="0" borderId="0" xfId="4" applyNumberFormat="1" applyFont="1" applyFill="1" applyAlignment="1">
      <alignment horizontal="centerContinuous"/>
    </xf>
    <xf numFmtId="10" fontId="8" fillId="0" borderId="0" xfId="4" applyNumberFormat="1" applyFont="1" applyFill="1"/>
    <xf numFmtId="5" fontId="8" fillId="0" borderId="0" xfId="4" applyNumberFormat="1" applyFont="1" applyFill="1"/>
    <xf numFmtId="164" fontId="9" fillId="0" borderId="0" xfId="4" applyNumberFormat="1" applyFont="1" applyFill="1" applyBorder="1" applyAlignment="1">
      <alignment horizontal="center"/>
    </xf>
    <xf numFmtId="5" fontId="9" fillId="0" borderId="0" xfId="4" applyNumberFormat="1" applyFont="1" applyFill="1" applyAlignment="1">
      <alignment horizontal="center"/>
    </xf>
    <xf numFmtId="164" fontId="9" fillId="0" borderId="1" xfId="4" applyNumberFormat="1" applyFont="1" applyFill="1" applyBorder="1" applyAlignment="1">
      <alignment horizontal="centerContinuous"/>
    </xf>
    <xf numFmtId="10" fontId="9" fillId="0" borderId="1" xfId="4" applyNumberFormat="1" applyFont="1" applyFill="1" applyBorder="1" applyAlignment="1">
      <alignment horizontal="centerContinuous"/>
    </xf>
    <xf numFmtId="5" fontId="9" fillId="0" borderId="1" xfId="4" applyNumberFormat="1" applyFont="1" applyFill="1" applyBorder="1" applyAlignment="1">
      <alignment horizontal="centerContinuous"/>
    </xf>
    <xf numFmtId="10" fontId="9" fillId="0" borderId="0" xfId="4" applyNumberFormat="1" applyFont="1" applyFill="1" applyAlignment="1">
      <alignment horizontal="center"/>
    </xf>
    <xf numFmtId="10" fontId="9" fillId="0" borderId="2" xfId="4" applyNumberFormat="1" applyFont="1" applyFill="1" applyBorder="1" applyAlignment="1">
      <alignment horizontal="center"/>
    </xf>
    <xf numFmtId="7" fontId="8" fillId="0" borderId="0" xfId="4" applyNumberFormat="1" applyFont="1" applyFill="1" applyBorder="1" applyProtection="1">
      <protection locked="0"/>
    </xf>
    <xf numFmtId="167" fontId="8" fillId="0" borderId="0" xfId="4" applyNumberFormat="1" applyFont="1" applyFill="1" applyProtection="1">
      <protection locked="0"/>
    </xf>
    <xf numFmtId="0" fontId="8" fillId="0" borderId="0" xfId="0" applyFont="1" applyBorder="1"/>
    <xf numFmtId="10" fontId="8" fillId="0" borderId="0" xfId="3" applyNumberFormat="1" applyFont="1" applyBorder="1"/>
    <xf numFmtId="168" fontId="8" fillId="0" borderId="0" xfId="4" applyNumberFormat="1" applyFont="1" applyFill="1" applyProtection="1">
      <protection locked="0"/>
    </xf>
    <xf numFmtId="7" fontId="8" fillId="0" borderId="0" xfId="4" applyNumberFormat="1" applyFont="1" applyFill="1" applyProtection="1"/>
    <xf numFmtId="10" fontId="8" fillId="0" borderId="0" xfId="4" applyNumberFormat="1" applyFont="1" applyFill="1" applyProtection="1"/>
    <xf numFmtId="10" fontId="8" fillId="0" borderId="11" xfId="4" applyNumberFormat="1" applyFont="1" applyFill="1" applyBorder="1"/>
    <xf numFmtId="10" fontId="8" fillId="0" borderId="0" xfId="3" applyNumberFormat="1" applyFont="1" applyFill="1"/>
    <xf numFmtId="10" fontId="8" fillId="0" borderId="0" xfId="3" applyNumberFormat="1" applyFont="1" applyFill="1" applyBorder="1"/>
    <xf numFmtId="168" fontId="8" fillId="0" borderId="0" xfId="4" applyNumberFormat="1" applyFont="1" applyFill="1" applyBorder="1" applyProtection="1">
      <protection locked="0"/>
    </xf>
    <xf numFmtId="10" fontId="8" fillId="0" borderId="0" xfId="4" applyNumberFormat="1" applyFont="1" applyFill="1" applyBorder="1" applyProtection="1">
      <protection locked="0"/>
    </xf>
    <xf numFmtId="171" fontId="8" fillId="0" borderId="0" xfId="4" applyNumberFormat="1" applyFont="1" applyFill="1" applyProtection="1">
      <protection locked="0"/>
    </xf>
    <xf numFmtId="10" fontId="8" fillId="0" borderId="12" xfId="4" applyNumberFormat="1" applyFont="1" applyFill="1" applyBorder="1"/>
    <xf numFmtId="168" fontId="8" fillId="0" borderId="12" xfId="4" applyNumberFormat="1" applyFont="1" applyFill="1" applyBorder="1" applyProtection="1"/>
    <xf numFmtId="168" fontId="8" fillId="0" borderId="0" xfId="4" applyNumberFormat="1" applyFont="1" applyFill="1" applyBorder="1" applyProtection="1"/>
    <xf numFmtId="10" fontId="8" fillId="0" borderId="1" xfId="4" applyNumberFormat="1" applyFont="1" applyFill="1" applyBorder="1"/>
    <xf numFmtId="169" fontId="8" fillId="0" borderId="0" xfId="4" applyNumberFormat="1" applyFont="1" applyFill="1" applyProtection="1">
      <protection locked="0"/>
    </xf>
    <xf numFmtId="164" fontId="8" fillId="0" borderId="0" xfId="4" applyNumberFormat="1" applyFont="1" applyFill="1" applyProtection="1">
      <protection locked="0"/>
    </xf>
    <xf numFmtId="171" fontId="8" fillId="0" borderId="0" xfId="4" applyNumberFormat="1" applyFont="1" applyFill="1" applyProtection="1"/>
    <xf numFmtId="10" fontId="8" fillId="0" borderId="2" xfId="4" applyNumberFormat="1" applyFont="1" applyFill="1" applyBorder="1"/>
    <xf numFmtId="10" fontId="8" fillId="0" borderId="0" xfId="4" applyNumberFormat="1" applyFont="1" applyFill="1" applyBorder="1" applyProtection="1"/>
    <xf numFmtId="165" fontId="8" fillId="0" borderId="0" xfId="1" applyNumberFormat="1" applyFont="1" applyFill="1" applyBorder="1"/>
    <xf numFmtId="10" fontId="8" fillId="0" borderId="12" xfId="1" applyNumberFormat="1" applyFont="1" applyFill="1" applyBorder="1"/>
    <xf numFmtId="172" fontId="8" fillId="0" borderId="0" xfId="1" applyNumberFormat="1" applyFont="1" applyFill="1" applyBorder="1" applyProtection="1">
      <protection locked="0"/>
    </xf>
    <xf numFmtId="10" fontId="8" fillId="0" borderId="0" xfId="1" applyNumberFormat="1" applyFont="1" applyFill="1" applyBorder="1" applyProtection="1">
      <protection locked="0"/>
    </xf>
    <xf numFmtId="49" fontId="9" fillId="0" borderId="0" xfId="4" applyNumberFormat="1" applyFont="1" applyFill="1"/>
    <xf numFmtId="10" fontId="8" fillId="0" borderId="0" xfId="4" applyNumberFormat="1" applyFont="1" applyFill="1" applyBorder="1"/>
    <xf numFmtId="172" fontId="8" fillId="0" borderId="0" xfId="1" applyNumberFormat="1" applyFont="1" applyFill="1" applyProtection="1">
      <protection locked="0"/>
    </xf>
    <xf numFmtId="10" fontId="8" fillId="0" borderId="0" xfId="1" applyNumberFormat="1" applyFont="1" applyFill="1" applyProtection="1">
      <protection locked="0"/>
    </xf>
    <xf numFmtId="176" fontId="8" fillId="0" borderId="0" xfId="4" applyNumberFormat="1" applyFont="1" applyFill="1" applyProtection="1">
      <protection locked="0"/>
    </xf>
    <xf numFmtId="176" fontId="8" fillId="0" borderId="0" xfId="4" applyNumberFormat="1" applyFont="1" applyFill="1" applyBorder="1" applyProtection="1">
      <protection locked="0"/>
    </xf>
    <xf numFmtId="176" fontId="8" fillId="0" borderId="0" xfId="4" applyNumberFormat="1" applyFont="1" applyFill="1" applyProtection="1"/>
    <xf numFmtId="176" fontId="8" fillId="0" borderId="0" xfId="4" applyNumberFormat="1" applyFont="1" applyFill="1" applyBorder="1" applyProtection="1"/>
    <xf numFmtId="164" fontId="8" fillId="0" borderId="0" xfId="4" applyNumberFormat="1" applyFont="1" applyFill="1" applyProtection="1"/>
    <xf numFmtId="164" fontId="8" fillId="0" borderId="0" xfId="4" applyNumberFormat="1" applyFont="1" applyFill="1" applyBorder="1" applyProtection="1"/>
    <xf numFmtId="172" fontId="8" fillId="0" borderId="0" xfId="1" applyNumberFormat="1" applyFont="1" applyFill="1" applyProtection="1"/>
    <xf numFmtId="172" fontId="8" fillId="0" borderId="0" xfId="1" applyNumberFormat="1" applyFont="1" applyFill="1" applyBorder="1" applyProtection="1"/>
    <xf numFmtId="168" fontId="8" fillId="0" borderId="11" xfId="4" applyNumberFormat="1" applyFont="1" applyFill="1" applyBorder="1" applyProtection="1"/>
    <xf numFmtId="164" fontId="8" fillId="0" borderId="0" xfId="4" applyNumberFormat="1" applyFont="1" applyFill="1" applyBorder="1" applyProtection="1">
      <protection locked="0"/>
    </xf>
    <xf numFmtId="0" fontId="9" fillId="0" borderId="1" xfId="6" applyFont="1" applyBorder="1" applyAlignment="1" applyProtection="1">
      <alignment horizontal="centerContinuous"/>
      <protection locked="0"/>
    </xf>
    <xf numFmtId="3" fontId="4" fillId="0" borderId="0" xfId="4" applyNumberFormat="1" applyBorder="1" applyAlignment="1">
      <alignment horizontal="centerContinuous"/>
    </xf>
    <xf numFmtId="3" fontId="4" fillId="0" borderId="0" xfId="4" applyNumberFormat="1" applyBorder="1" applyAlignment="1">
      <alignment horizontal="center"/>
    </xf>
    <xf numFmtId="10" fontId="8" fillId="0" borderId="3" xfId="4" applyNumberFormat="1" applyFont="1" applyFill="1" applyBorder="1" applyAlignment="1">
      <alignment horizontal="right"/>
    </xf>
    <xf numFmtId="164" fontId="12" fillId="0" borderId="4" xfId="4" applyNumberFormat="1" applyFont="1" applyFill="1" applyBorder="1"/>
    <xf numFmtId="10" fontId="8" fillId="0" borderId="0" xfId="6" applyNumberFormat="1" applyFont="1" applyProtection="1">
      <protection locked="0"/>
    </xf>
    <xf numFmtId="164" fontId="6" fillId="0" borderId="0" xfId="5" applyFont="1" applyFill="1" applyAlignment="1">
      <alignment horizontal="centerContinuous"/>
    </xf>
    <xf numFmtId="164" fontId="4" fillId="0" borderId="0" xfId="5" applyFill="1" applyAlignment="1">
      <alignment horizontal="centerContinuous"/>
    </xf>
    <xf numFmtId="164" fontId="4" fillId="0" borderId="0" xfId="5"/>
    <xf numFmtId="164" fontId="4" fillId="0" borderId="0" xfId="5" applyAlignment="1">
      <alignment horizontal="centerContinuous"/>
    </xf>
    <xf numFmtId="164" fontId="4" fillId="0" borderId="0" xfId="5" applyFill="1"/>
    <xf numFmtId="164" fontId="6" fillId="0" borderId="0" xfId="5" applyFont="1" applyAlignment="1">
      <alignment horizontal="center"/>
    </xf>
    <xf numFmtId="164" fontId="6" fillId="0" borderId="1" xfId="5" applyFont="1" applyBorder="1" applyAlignment="1">
      <alignment horizontal="center"/>
    </xf>
    <xf numFmtId="164" fontId="6" fillId="0" borderId="0" xfId="5" applyFont="1" applyFill="1"/>
    <xf numFmtId="164" fontId="4" fillId="0" borderId="0" xfId="5" applyFont="1" applyAlignment="1">
      <alignment horizontal="right"/>
    </xf>
    <xf numFmtId="164" fontId="4" fillId="0" borderId="0" xfId="5" applyAlignment="1">
      <alignment horizontal="right"/>
    </xf>
    <xf numFmtId="164" fontId="4" fillId="0" borderId="0" xfId="5" applyFont="1"/>
    <xf numFmtId="164" fontId="4" fillId="0" borderId="0" xfId="5" applyBorder="1" applyAlignment="1">
      <alignment horizontal="right"/>
    </xf>
    <xf numFmtId="176" fontId="4" fillId="0" borderId="0" xfId="2" applyNumberFormat="1" applyFont="1" applyFill="1"/>
    <xf numFmtId="164" fontId="4" fillId="0" borderId="0" xfId="5" quotePrefix="1" applyAlignment="1">
      <alignment horizontal="right"/>
    </xf>
    <xf numFmtId="164" fontId="14" fillId="0" borderId="0" xfId="5" applyFont="1"/>
    <xf numFmtId="164" fontId="4" fillId="0" borderId="0" xfId="5" applyBorder="1"/>
    <xf numFmtId="164" fontId="4" fillId="0" borderId="0" xfId="5" applyFill="1" applyBorder="1"/>
    <xf numFmtId="164" fontId="4" fillId="0" borderId="0" xfId="4"/>
    <xf numFmtId="164" fontId="7" fillId="0" borderId="0" xfId="4" applyFont="1" applyFill="1"/>
    <xf numFmtId="164" fontId="4" fillId="0" borderId="0" xfId="4" applyBorder="1"/>
    <xf numFmtId="37" fontId="38" fillId="0" borderId="0" xfId="4" applyNumberFormat="1" applyFont="1" applyFill="1" applyProtection="1">
      <protection locked="0"/>
    </xf>
    <xf numFmtId="164" fontId="14" fillId="0" borderId="0" xfId="4" applyFont="1"/>
    <xf numFmtId="164" fontId="4" fillId="0" borderId="0" xfId="4" applyFont="1"/>
    <xf numFmtId="164" fontId="7" fillId="0" borderId="0" xfId="4" applyFont="1"/>
    <xf numFmtId="10" fontId="8" fillId="0" borderId="0" xfId="2" applyNumberFormat="1" applyFont="1" applyFill="1"/>
    <xf numFmtId="164" fontId="5" fillId="0" borderId="0" xfId="4" applyFont="1" applyFill="1" applyAlignment="1">
      <alignment horizontal="centerContinuous"/>
    </xf>
    <xf numFmtId="164" fontId="5" fillId="0" borderId="0" xfId="4" applyFont="1" applyFill="1" applyBorder="1" applyAlignment="1">
      <alignment horizontal="centerContinuous"/>
    </xf>
    <xf numFmtId="164" fontId="8" fillId="0" borderId="0" xfId="4" applyFont="1" applyFill="1" applyBorder="1"/>
    <xf numFmtId="164" fontId="8" fillId="0" borderId="0" xfId="4" applyFont="1" applyFill="1"/>
    <xf numFmtId="164" fontId="9" fillId="0" borderId="1" xfId="4" applyFont="1" applyFill="1" applyBorder="1" applyAlignment="1">
      <alignment horizontal="centerContinuous"/>
    </xf>
    <xf numFmtId="164" fontId="9" fillId="0" borderId="0" xfId="4" applyFont="1" applyFill="1" applyAlignment="1">
      <alignment horizontal="center"/>
    </xf>
    <xf numFmtId="164" fontId="9" fillId="0" borderId="2" xfId="4" applyFont="1" applyFill="1" applyBorder="1" applyAlignment="1">
      <alignment horizontal="center"/>
    </xf>
    <xf numFmtId="164" fontId="38" fillId="0" borderId="0" xfId="4" applyFont="1" applyFill="1" applyBorder="1"/>
    <xf numFmtId="168" fontId="38" fillId="0" borderId="0" xfId="4" applyNumberFormat="1" applyFont="1" applyFill="1" applyProtection="1">
      <protection locked="0"/>
    </xf>
    <xf numFmtId="164" fontId="8" fillId="0" borderId="11" xfId="4" applyFont="1" applyFill="1" applyBorder="1"/>
    <xf numFmtId="164" fontId="8" fillId="0" borderId="12" xfId="4" applyFont="1" applyFill="1" applyBorder="1"/>
    <xf numFmtId="164" fontId="8" fillId="0" borderId="1" xfId="4" applyFont="1" applyFill="1" applyBorder="1"/>
    <xf numFmtId="164" fontId="8" fillId="0" borderId="2" xfId="4" applyFont="1" applyFill="1" applyBorder="1"/>
    <xf numFmtId="171" fontId="8" fillId="0" borderId="0" xfId="4" applyNumberFormat="1" applyFont="1" applyFill="1" applyBorder="1" applyProtection="1"/>
    <xf numFmtId="176" fontId="8" fillId="0" borderId="1" xfId="4" applyNumberFormat="1" applyFont="1" applyFill="1" applyBorder="1" applyProtection="1"/>
    <xf numFmtId="10" fontId="8" fillId="0" borderId="0" xfId="1" applyNumberFormat="1" applyFont="1" applyFill="1" applyBorder="1"/>
    <xf numFmtId="164" fontId="6" fillId="0" borderId="0" xfId="5" applyFont="1" applyFill="1" applyAlignment="1">
      <alignment horizontal="left"/>
    </xf>
    <xf numFmtId="5" fontId="8" fillId="0" borderId="11" xfId="2" applyNumberFormat="1" applyFont="1" applyFill="1" applyBorder="1"/>
    <xf numFmtId="164" fontId="8" fillId="0" borderId="0" xfId="5" applyFont="1" applyFill="1" applyAlignment="1">
      <alignment horizontal="centerContinuous"/>
    </xf>
    <xf numFmtId="164" fontId="8" fillId="0" borderId="0" xfId="5" applyFont="1" applyFill="1" applyBorder="1" applyAlignment="1">
      <alignment horizontal="centerContinuous"/>
    </xf>
    <xf numFmtId="164" fontId="9" fillId="0" borderId="0" xfId="5" applyFont="1" applyFill="1" applyBorder="1" applyAlignment="1">
      <alignment horizontal="centerContinuous"/>
    </xf>
    <xf numFmtId="164" fontId="9" fillId="0" borderId="1" xfId="5" quotePrefix="1" applyFont="1" applyFill="1" applyBorder="1" applyAlignment="1">
      <alignment horizontal="center"/>
    </xf>
    <xf numFmtId="164" fontId="9" fillId="0" borderId="0" xfId="5" applyFont="1" applyFill="1" applyAlignment="1">
      <alignment horizontal="center"/>
    </xf>
    <xf numFmtId="164" fontId="8" fillId="0" borderId="0" xfId="5" applyFont="1" applyFill="1"/>
    <xf numFmtId="5" fontId="8" fillId="0" borderId="0" xfId="2" applyNumberFormat="1" applyFont="1" applyFill="1"/>
    <xf numFmtId="5" fontId="8" fillId="0" borderId="1" xfId="2" applyNumberFormat="1" applyFont="1" applyFill="1" applyBorder="1"/>
    <xf numFmtId="5" fontId="8" fillId="0" borderId="0" xfId="2" applyNumberFormat="1" applyFont="1" applyFill="1" applyBorder="1"/>
    <xf numFmtId="5" fontId="8" fillId="0" borderId="1" xfId="1" applyNumberFormat="1" applyFont="1" applyFill="1" applyBorder="1"/>
    <xf numFmtId="164" fontId="8" fillId="0" borderId="0" xfId="4" applyFont="1" applyFill="1" applyAlignment="1">
      <alignment horizontal="centerContinuous"/>
    </xf>
    <xf numFmtId="164" fontId="9" fillId="0" borderId="0" xfId="4" applyFont="1" applyFill="1" applyBorder="1" applyAlignment="1">
      <alignment horizontal="center"/>
    </xf>
    <xf numFmtId="164" fontId="9" fillId="0" borderId="0" xfId="4" applyFont="1" applyFill="1" applyAlignment="1">
      <alignment horizontal="left"/>
    </xf>
    <xf numFmtId="164" fontId="8" fillId="0" borderId="0" xfId="4" applyFont="1" applyFill="1" applyAlignment="1">
      <alignment horizontal="left"/>
    </xf>
    <xf numFmtId="164" fontId="38" fillId="0" borderId="0" xfId="4" applyFont="1" applyFill="1" applyAlignment="1">
      <alignment horizontal="left"/>
    </xf>
    <xf numFmtId="164" fontId="38" fillId="0" borderId="0" xfId="4" applyFont="1" applyFill="1"/>
    <xf numFmtId="0" fontId="38" fillId="0" borderId="0" xfId="0" applyFont="1" applyBorder="1"/>
    <xf numFmtId="5" fontId="38" fillId="0" borderId="0" xfId="4" applyNumberFormat="1" applyFont="1" applyFill="1" applyProtection="1"/>
    <xf numFmtId="164" fontId="8" fillId="0" borderId="0" xfId="4" applyFont="1" applyFill="1" applyBorder="1" applyAlignment="1">
      <alignment horizontal="left"/>
    </xf>
    <xf numFmtId="164" fontId="8" fillId="0" borderId="0" xfId="4" applyFont="1"/>
    <xf numFmtId="164" fontId="39" fillId="0" borderId="0" xfId="4" applyFont="1" applyFill="1" applyAlignment="1">
      <alignment horizontal="left"/>
    </xf>
    <xf numFmtId="164" fontId="8" fillId="0" borderId="0" xfId="4" applyFont="1" applyBorder="1"/>
    <xf numFmtId="164" fontId="40" fillId="0" borderId="0" xfId="4" applyFont="1" applyFill="1" applyAlignment="1">
      <alignment horizontal="left"/>
    </xf>
    <xf numFmtId="164" fontId="9" fillId="0" borderId="0" xfId="4" applyFont="1" applyFill="1" applyBorder="1" applyAlignment="1">
      <alignment horizontal="left"/>
    </xf>
    <xf numFmtId="164" fontId="12" fillId="0" borderId="27" xfId="5" applyFont="1" applyFill="1" applyBorder="1"/>
    <xf numFmtId="0" fontId="9" fillId="0" borderId="0" xfId="399" applyFont="1" applyAlignment="1" applyProtection="1">
      <alignment horizontal="centerContinuous"/>
      <protection locked="0"/>
    </xf>
    <xf numFmtId="0" fontId="8" fillId="0" borderId="0" xfId="399" applyFont="1" applyProtection="1">
      <protection locked="0"/>
    </xf>
    <xf numFmtId="0" fontId="8" fillId="0" borderId="0" xfId="399" applyFont="1" applyAlignment="1" applyProtection="1">
      <alignment horizontal="center"/>
      <protection locked="0"/>
    </xf>
    <xf numFmtId="0" fontId="9" fillId="0" borderId="1" xfId="399" applyFont="1" applyBorder="1" applyAlignment="1" applyProtection="1">
      <alignment horizontal="centerContinuous"/>
      <protection locked="0"/>
    </xf>
    <xf numFmtId="0" fontId="8" fillId="0" borderId="1" xfId="399" applyFont="1" applyBorder="1" applyAlignment="1" applyProtection="1">
      <alignment horizontal="centerContinuous"/>
      <protection locked="0"/>
    </xf>
    <xf numFmtId="0" fontId="9" fillId="0" borderId="0" xfId="399" applyFont="1" applyAlignment="1" applyProtection="1">
      <alignment horizontal="center"/>
      <protection locked="0"/>
    </xf>
    <xf numFmtId="0" fontId="9" fillId="0" borderId="0" xfId="399" applyFont="1" applyAlignment="1" applyProtection="1">
      <alignment horizontal="left"/>
      <protection locked="0"/>
    </xf>
    <xf numFmtId="0" fontId="9" fillId="0" borderId="1" xfId="399" applyFont="1" applyBorder="1" applyAlignment="1" applyProtection="1">
      <alignment horizontal="center"/>
      <protection locked="0"/>
    </xf>
    <xf numFmtId="0" fontId="8" fillId="0" borderId="1" xfId="399" applyFont="1" applyBorder="1" applyAlignment="1" applyProtection="1">
      <alignment horizontal="center"/>
      <protection locked="0"/>
    </xf>
    <xf numFmtId="0" fontId="8" fillId="0" borderId="0" xfId="399" applyFont="1" applyBorder="1" applyAlignment="1" applyProtection="1">
      <alignment horizontal="center"/>
      <protection locked="0"/>
    </xf>
    <xf numFmtId="6" fontId="8" fillId="0" borderId="0" xfId="399" applyNumberFormat="1" applyFont="1" applyProtection="1">
      <protection locked="0"/>
    </xf>
    <xf numFmtId="166" fontId="8" fillId="0" borderId="0" xfId="399" applyNumberFormat="1" applyFont="1" applyProtection="1">
      <protection locked="0"/>
    </xf>
    <xf numFmtId="0" fontId="8" fillId="0" borderId="0" xfId="399" applyFont="1" applyBorder="1" applyProtection="1">
      <protection locked="0"/>
    </xf>
    <xf numFmtId="0" fontId="8" fillId="0" borderId="1" xfId="399" applyFont="1" applyBorder="1" applyProtection="1">
      <protection locked="0"/>
    </xf>
    <xf numFmtId="6" fontId="8" fillId="0" borderId="1" xfId="399" applyNumberFormat="1" applyFont="1" applyBorder="1" applyProtection="1">
      <protection locked="0"/>
    </xf>
    <xf numFmtId="166" fontId="8" fillId="0" borderId="1" xfId="399" applyNumberFormat="1" applyFont="1" applyBorder="1" applyProtection="1">
      <protection locked="0"/>
    </xf>
    <xf numFmtId="0" fontId="9" fillId="0" borderId="15" xfId="399" applyFont="1" applyBorder="1" applyProtection="1">
      <protection locked="0"/>
    </xf>
    <xf numFmtId="0" fontId="8" fillId="0" borderId="15" xfId="399" applyFont="1" applyBorder="1" applyProtection="1">
      <protection locked="0"/>
    </xf>
    <xf numFmtId="6" fontId="8" fillId="0" borderId="15" xfId="399" applyNumberFormat="1" applyFont="1" applyBorder="1" applyProtection="1">
      <protection locked="0"/>
    </xf>
    <xf numFmtId="0" fontId="9" fillId="0" borderId="16" xfId="399" applyFont="1" applyBorder="1" applyProtection="1">
      <protection locked="0"/>
    </xf>
    <xf numFmtId="0" fontId="8" fillId="0" borderId="16" xfId="399" applyFont="1" applyBorder="1" applyProtection="1">
      <protection locked="0"/>
    </xf>
    <xf numFmtId="6" fontId="8" fillId="0" borderId="16" xfId="399" applyNumberFormat="1" applyFont="1" applyBorder="1" applyProtection="1">
      <protection locked="0"/>
    </xf>
    <xf numFmtId="166" fontId="8" fillId="0" borderId="16" xfId="399" applyNumberFormat="1" applyFont="1" applyBorder="1" applyProtection="1">
      <protection locked="0"/>
    </xf>
    <xf numFmtId="0" fontId="0" fillId="0" borderId="0" xfId="399" applyFont="1" applyProtection="1">
      <protection locked="0"/>
    </xf>
    <xf numFmtId="10" fontId="8" fillId="0" borderId="0" xfId="399" applyNumberFormat="1" applyFont="1" applyProtection="1">
      <protection locked="0"/>
    </xf>
    <xf numFmtId="2" fontId="76" fillId="0" borderId="0" xfId="5" applyNumberFormat="1" applyFont="1"/>
    <xf numFmtId="10" fontId="8" fillId="0" borderId="1" xfId="2" applyNumberFormat="1" applyFont="1" applyFill="1" applyBorder="1"/>
    <xf numFmtId="10" fontId="8" fillId="0" borderId="11" xfId="2" applyNumberFormat="1" applyFont="1" applyFill="1" applyBorder="1"/>
    <xf numFmtId="8" fontId="8" fillId="0" borderId="0" xfId="399" applyNumberFormat="1" applyFont="1" applyProtection="1">
      <protection locked="0"/>
    </xf>
    <xf numFmtId="10" fontId="8" fillId="0" borderId="15" xfId="399" applyNumberFormat="1" applyFont="1" applyBorder="1" applyProtection="1">
      <protection locked="0"/>
    </xf>
    <xf numFmtId="164" fontId="12" fillId="0" borderId="0" xfId="4" applyFont="1"/>
    <xf numFmtId="5" fontId="12" fillId="0" borderId="0" xfId="4" applyNumberFormat="1" applyFont="1" applyFill="1" applyProtection="1">
      <protection locked="0"/>
    </xf>
    <xf numFmtId="5" fontId="12" fillId="0" borderId="2" xfId="4" applyNumberFormat="1" applyFont="1" applyFill="1" applyBorder="1" applyProtection="1"/>
    <xf numFmtId="5" fontId="12" fillId="0" borderId="12" xfId="4" applyNumberFormat="1" applyFont="1" applyFill="1" applyBorder="1" applyProtection="1"/>
    <xf numFmtId="189" fontId="4" fillId="0" borderId="0" xfId="3" applyNumberFormat="1" applyFont="1"/>
    <xf numFmtId="166" fontId="4" fillId="0" borderId="0" xfId="5" applyNumberFormat="1" applyFill="1" applyAlignment="1">
      <alignment horizontal="centerContinuous"/>
    </xf>
    <xf numFmtId="2" fontId="4" fillId="0" borderId="0" xfId="5" applyNumberFormat="1" applyFill="1" applyAlignment="1">
      <alignment horizontal="centerContinuous"/>
    </xf>
    <xf numFmtId="164" fontId="4" fillId="0" borderId="0" xfId="5" applyAlignment="1">
      <alignment horizontal="left"/>
    </xf>
    <xf numFmtId="164" fontId="6" fillId="0" borderId="0" xfId="5" applyFont="1" applyFill="1" applyBorder="1" applyAlignment="1">
      <alignment horizontal="left"/>
    </xf>
    <xf numFmtId="166" fontId="4" fillId="0" borderId="0" xfId="5" applyNumberFormat="1" applyFill="1"/>
    <xf numFmtId="2" fontId="4" fillId="0" borderId="0" xfId="5" applyNumberFormat="1" applyFill="1"/>
    <xf numFmtId="164" fontId="6" fillId="0" borderId="0" xfId="5" applyFont="1" applyFill="1" applyBorder="1" applyAlignment="1">
      <alignment horizontal="centerContinuous"/>
    </xf>
    <xf numFmtId="164" fontId="6" fillId="0" borderId="0" xfId="5" applyNumberFormat="1" applyFont="1" applyFill="1" applyAlignment="1">
      <alignment horizontal="center"/>
    </xf>
    <xf numFmtId="164" fontId="6" fillId="0" borderId="1" xfId="5" applyFont="1" applyFill="1" applyBorder="1" applyAlignment="1">
      <alignment horizontal="centerContinuous"/>
    </xf>
    <xf numFmtId="166" fontId="6" fillId="0" borderId="1" xfId="5" applyNumberFormat="1" applyFont="1" applyFill="1" applyBorder="1" applyAlignment="1">
      <alignment horizontal="centerContinuous"/>
    </xf>
    <xf numFmtId="164" fontId="6" fillId="0" borderId="0" xfId="5" applyNumberFormat="1" applyFont="1" applyFill="1" applyBorder="1" applyAlignment="1">
      <alignment horizontal="center"/>
    </xf>
    <xf numFmtId="164" fontId="6" fillId="0" borderId="1" xfId="5" applyFont="1" applyFill="1" applyBorder="1" applyAlignment="1">
      <alignment horizontal="center"/>
    </xf>
    <xf numFmtId="164" fontId="6" fillId="0" borderId="0" xfId="5" applyNumberFormat="1" applyFont="1"/>
    <xf numFmtId="166" fontId="6" fillId="0" borderId="1" xfId="5" applyNumberFormat="1" applyFont="1" applyFill="1" applyBorder="1" applyAlignment="1">
      <alignment horizontal="center"/>
    </xf>
    <xf numFmtId="164" fontId="6" fillId="0" borderId="0" xfId="5" applyNumberFormat="1" applyFont="1" applyFill="1"/>
    <xf numFmtId="166" fontId="6" fillId="0" borderId="0" xfId="5" applyNumberFormat="1" applyFont="1" applyFill="1" applyAlignment="1">
      <alignment horizontal="center"/>
    </xf>
    <xf numFmtId="164" fontId="4" fillId="0" borderId="0" xfId="5" applyNumberFormat="1" applyFill="1"/>
    <xf numFmtId="10" fontId="4" fillId="0" borderId="0" xfId="2" applyNumberFormat="1" applyFont="1" applyFill="1"/>
    <xf numFmtId="164" fontId="4" fillId="0" borderId="1" xfId="5" applyFill="1" applyBorder="1" applyAlignment="1">
      <alignment horizontal="right"/>
    </xf>
    <xf numFmtId="10" fontId="4" fillId="0" borderId="1" xfId="2" applyNumberFormat="1" applyFont="1" applyFill="1" applyBorder="1"/>
    <xf numFmtId="173" fontId="4" fillId="0" borderId="1" xfId="1" applyNumberFormat="1" applyFont="1" applyFill="1" applyBorder="1"/>
    <xf numFmtId="173" fontId="4" fillId="0" borderId="0" xfId="1" applyNumberFormat="1" applyFont="1" applyFill="1" applyBorder="1"/>
    <xf numFmtId="173" fontId="4" fillId="0" borderId="1" xfId="1" applyNumberFormat="1" applyFont="1" applyFill="1" applyBorder="1" applyAlignment="1">
      <alignment horizontal="right"/>
    </xf>
    <xf numFmtId="173" fontId="4" fillId="0" borderId="11" xfId="1" applyNumberFormat="1" applyFont="1" applyFill="1" applyBorder="1"/>
    <xf numFmtId="5" fontId="4" fillId="0" borderId="15" xfId="2" applyNumberFormat="1" applyFont="1" applyFill="1" applyBorder="1"/>
    <xf numFmtId="10" fontId="4" fillId="0" borderId="15" xfId="2" applyNumberFormat="1" applyFont="1" applyFill="1" applyBorder="1"/>
    <xf numFmtId="3" fontId="77" fillId="0" borderId="0" xfId="0" applyNumberFormat="1" applyFont="1" applyAlignment="1">
      <alignment horizontal="centerContinuous"/>
    </xf>
    <xf numFmtId="164" fontId="78" fillId="0" borderId="0" xfId="4" applyFont="1" applyFill="1" applyAlignment="1">
      <alignment horizontal="left"/>
    </xf>
    <xf numFmtId="164" fontId="4" fillId="0" borderId="0" xfId="4" applyFill="1"/>
    <xf numFmtId="164" fontId="79" fillId="0" borderId="0" xfId="4" applyFont="1" applyFill="1" applyAlignment="1">
      <alignment horizontal="left"/>
    </xf>
    <xf numFmtId="164" fontId="7" fillId="0" borderId="0" xfId="4" applyFont="1" applyFill="1" applyAlignment="1">
      <alignment horizontal="left"/>
    </xf>
    <xf numFmtId="190" fontId="8" fillId="0" borderId="0" xfId="4" applyNumberFormat="1" applyFont="1" applyFill="1" applyProtection="1">
      <protection locked="0"/>
    </xf>
    <xf numFmtId="171" fontId="8" fillId="0" borderId="1" xfId="4" applyNumberFormat="1" applyFont="1" applyFill="1" applyBorder="1" applyProtection="1"/>
    <xf numFmtId="0" fontId="41" fillId="0" borderId="0" xfId="400" applyFont="1" applyFill="1" applyBorder="1"/>
    <xf numFmtId="0" fontId="42" fillId="0" borderId="0" xfId="400" applyFont="1" applyFill="1" applyBorder="1"/>
    <xf numFmtId="0" fontId="42" fillId="0" borderId="0" xfId="400" applyFont="1" applyFill="1" applyBorder="1" applyAlignment="1">
      <alignment horizontal="right"/>
    </xf>
    <xf numFmtId="0" fontId="42" fillId="0" borderId="0" xfId="400" applyFont="1" applyFill="1"/>
    <xf numFmtId="15" fontId="42" fillId="0" borderId="0" xfId="400" quotePrefix="1" applyNumberFormat="1" applyFont="1" applyFill="1" applyBorder="1"/>
    <xf numFmtId="0" fontId="43" fillId="0" borderId="0" xfId="400" applyFont="1" applyFill="1" applyBorder="1"/>
    <xf numFmtId="0" fontId="42" fillId="0" borderId="0" xfId="400" applyFont="1" applyFill="1" applyBorder="1" applyAlignment="1">
      <alignment horizontal="center"/>
    </xf>
    <xf numFmtId="0" fontId="41" fillId="0" borderId="1" xfId="400" applyFont="1" applyFill="1" applyBorder="1" applyAlignment="1">
      <alignment horizontal="center" wrapText="1"/>
    </xf>
    <xf numFmtId="0" fontId="41" fillId="0" borderId="1" xfId="400" applyFont="1" applyFill="1" applyBorder="1"/>
    <xf numFmtId="0" fontId="41" fillId="0" borderId="1" xfId="400" applyFont="1" applyFill="1" applyBorder="1" applyAlignment="1">
      <alignment horizontal="center"/>
    </xf>
    <xf numFmtId="173" fontId="80" fillId="0" borderId="0" xfId="401" applyNumberFormat="1" applyFont="1" applyFill="1" applyBorder="1"/>
    <xf numFmtId="173" fontId="42" fillId="0" borderId="0" xfId="401" applyNumberFormat="1" applyFont="1" applyFill="1" applyBorder="1"/>
    <xf numFmtId="173" fontId="42" fillId="0" borderId="0" xfId="400" applyNumberFormat="1" applyFont="1" applyFill="1" applyBorder="1"/>
    <xf numFmtId="0" fontId="42" fillId="0" borderId="1" xfId="400" applyFont="1" applyFill="1" applyBorder="1" applyAlignment="1">
      <alignment horizontal="center"/>
    </xf>
    <xf numFmtId="0" fontId="42" fillId="0" borderId="1" xfId="400" applyFont="1" applyFill="1" applyBorder="1"/>
    <xf numFmtId="173" fontId="42" fillId="0" borderId="1" xfId="400" applyNumberFormat="1" applyFont="1" applyFill="1" applyBorder="1"/>
    <xf numFmtId="173" fontId="42" fillId="0" borderId="0" xfId="400" applyNumberFormat="1" applyFont="1" applyFill="1"/>
    <xf numFmtId="10" fontId="42" fillId="0" borderId="0" xfId="400" applyNumberFormat="1" applyFont="1" applyFill="1"/>
    <xf numFmtId="0" fontId="80" fillId="0" borderId="0" xfId="400" applyFont="1" applyFill="1"/>
    <xf numFmtId="37" fontId="80" fillId="0" borderId="0" xfId="400" applyNumberFormat="1" applyFont="1" applyFill="1" applyBorder="1"/>
    <xf numFmtId="191" fontId="106" fillId="0" borderId="3" xfId="400" applyNumberFormat="1" applyFont="1" applyFill="1" applyBorder="1" applyAlignment="1">
      <alignment horizontal="center"/>
    </xf>
    <xf numFmtId="191" fontId="106" fillId="0" borderId="27" xfId="400" applyNumberFormat="1" applyFont="1" applyFill="1" applyBorder="1" applyAlignment="1">
      <alignment horizontal="center"/>
    </xf>
    <xf numFmtId="37" fontId="80" fillId="0" borderId="8" xfId="400" applyNumberFormat="1" applyFont="1" applyFill="1" applyBorder="1"/>
    <xf numFmtId="37" fontId="80" fillId="0" borderId="7" xfId="400" applyNumberFormat="1" applyFont="1" applyFill="1" applyBorder="1"/>
    <xf numFmtId="37" fontId="80" fillId="0" borderId="9" xfId="400" applyNumberFormat="1" applyFont="1" applyFill="1" applyBorder="1"/>
    <xf numFmtId="37" fontId="80" fillId="0" borderId="1" xfId="400" applyNumberFormat="1" applyFont="1" applyFill="1" applyBorder="1"/>
    <xf numFmtId="37" fontId="80" fillId="0" borderId="10" xfId="400" applyNumberFormat="1" applyFont="1" applyFill="1" applyBorder="1"/>
    <xf numFmtId="0" fontId="42" fillId="0" borderId="0" xfId="400" applyFont="1" applyFill="1" applyAlignment="1">
      <alignment horizontal="right"/>
    </xf>
    <xf numFmtId="0" fontId="106" fillId="0" borderId="4" xfId="400" applyFont="1" applyFill="1" applyBorder="1" applyAlignment="1">
      <alignment horizontal="center"/>
    </xf>
    <xf numFmtId="37" fontId="106" fillId="0" borderId="0" xfId="400" applyNumberFormat="1" applyFont="1" applyFill="1"/>
    <xf numFmtId="164" fontId="6" fillId="0" borderId="0" xfId="5" quotePrefix="1" applyFont="1" applyFill="1" applyAlignment="1">
      <alignment horizontal="centerContinuous"/>
    </xf>
    <xf numFmtId="164" fontId="12" fillId="0" borderId="27" xfId="5" applyFont="1" applyFill="1" applyBorder="1" applyAlignment="1">
      <alignment horizontal="center"/>
    </xf>
    <xf numFmtId="164" fontId="12" fillId="0" borderId="4" xfId="5" applyFont="1" applyFill="1" applyBorder="1" applyAlignment="1">
      <alignment horizontal="center"/>
    </xf>
    <xf numFmtId="164" fontId="12" fillId="0" borderId="1" xfId="5" applyFont="1" applyFill="1" applyBorder="1" applyAlignment="1">
      <alignment horizontal="right"/>
    </xf>
    <xf numFmtId="5" fontId="12" fillId="0" borderId="0" xfId="5" applyNumberFormat="1" applyFont="1" applyFill="1" applyBorder="1"/>
    <xf numFmtId="164" fontId="12" fillId="0" borderId="1" xfId="5" applyFont="1" applyFill="1" applyBorder="1" applyAlignment="1">
      <alignment horizontal="center"/>
    </xf>
    <xf numFmtId="164" fontId="8" fillId="0" borderId="0" xfId="5" applyFont="1" applyFill="1" applyBorder="1"/>
    <xf numFmtId="164" fontId="12" fillId="0" borderId="0" xfId="5" applyFont="1" applyBorder="1"/>
    <xf numFmtId="5" fontId="12" fillId="0" borderId="0" xfId="5" applyNumberFormat="1" applyFont="1" applyBorder="1"/>
    <xf numFmtId="164" fontId="12" fillId="0" borderId="0" xfId="5" quotePrefix="1" applyFont="1" applyFill="1" applyBorder="1" applyAlignment="1">
      <alignment horizontal="right"/>
    </xf>
    <xf numFmtId="164" fontId="6" fillId="0" borderId="1" xfId="5" applyFont="1" applyBorder="1"/>
    <xf numFmtId="164" fontId="12" fillId="0" borderId="8" xfId="5" applyFont="1" applyFill="1" applyBorder="1"/>
    <xf numFmtId="5" fontId="12" fillId="0" borderId="7" xfId="5" applyNumberFormat="1" applyFont="1" applyFill="1" applyBorder="1"/>
    <xf numFmtId="164" fontId="12" fillId="0" borderId="9" xfId="5" applyFont="1" applyFill="1" applyBorder="1"/>
    <xf numFmtId="164" fontId="4" fillId="0" borderId="1" xfId="5" applyFill="1" applyBorder="1"/>
    <xf numFmtId="10" fontId="12" fillId="0" borderId="1" xfId="2" applyNumberFormat="1" applyFont="1" applyFill="1" applyBorder="1"/>
    <xf numFmtId="10" fontId="12" fillId="0" borderId="1" xfId="5" applyNumberFormat="1" applyFont="1" applyFill="1" applyBorder="1"/>
    <xf numFmtId="10" fontId="12" fillId="0" borderId="10" xfId="5" applyNumberFormat="1" applyFont="1" applyFill="1" applyBorder="1"/>
    <xf numFmtId="164" fontId="12" fillId="0" borderId="3" xfId="5" applyFont="1" applyFill="1" applyBorder="1"/>
    <xf numFmtId="164" fontId="4" fillId="0" borderId="27" xfId="5" applyFill="1" applyBorder="1"/>
    <xf numFmtId="164" fontId="6" fillId="0" borderId="1" xfId="5" applyFont="1" applyBorder="1" applyAlignment="1">
      <alignment horizontal="centerContinuous"/>
    </xf>
    <xf numFmtId="164" fontId="6" fillId="0" borderId="0" xfId="5" quotePrefix="1" applyFont="1" applyBorder="1" applyAlignment="1">
      <alignment horizontal="center"/>
    </xf>
  </cellXfs>
  <cellStyles count="63960">
    <cellStyle name="_x0013_" xfId="403"/>
    <cellStyle name="_x0013_ 2" xfId="404"/>
    <cellStyle name="20% - Accent1 10" xfId="405"/>
    <cellStyle name="20% - Accent1 10 2" xfId="406"/>
    <cellStyle name="20% - Accent1 10 2 2" xfId="407"/>
    <cellStyle name="20% - Accent1 10 3" xfId="408"/>
    <cellStyle name="20% - Accent1 10 4" xfId="409"/>
    <cellStyle name="20% - Accent1 10 5" xfId="410"/>
    <cellStyle name="20% - Accent1 11" xfId="411"/>
    <cellStyle name="20% - Accent1 11 2" xfId="412"/>
    <cellStyle name="20% - Accent1 11 2 2" xfId="413"/>
    <cellStyle name="20% - Accent1 11 3" xfId="414"/>
    <cellStyle name="20% - Accent1 11 4" xfId="415"/>
    <cellStyle name="20% - Accent1 11 5" xfId="416"/>
    <cellStyle name="20% - Accent1 12" xfId="417"/>
    <cellStyle name="20% - Accent1 12 2" xfId="418"/>
    <cellStyle name="20% - Accent1 12 2 2" xfId="419"/>
    <cellStyle name="20% - Accent1 12 3" xfId="420"/>
    <cellStyle name="20% - Accent1 12 4" xfId="421"/>
    <cellStyle name="20% - Accent1 13" xfId="422"/>
    <cellStyle name="20% - Accent1 13 2" xfId="423"/>
    <cellStyle name="20% - Accent1 14" xfId="424"/>
    <cellStyle name="20% - Accent1 15" xfId="425"/>
    <cellStyle name="20% - Accent1 16" xfId="426"/>
    <cellStyle name="20% - Accent1 17" xfId="427"/>
    <cellStyle name="20% - Accent1 18" xfId="428"/>
    <cellStyle name="20% - Accent1 2" xfId="188"/>
    <cellStyle name="20% - Accent1 2 10" xfId="429"/>
    <cellStyle name="20% - Accent1 2 10 2" xfId="430"/>
    <cellStyle name="20% - Accent1 2 10 2 2" xfId="431"/>
    <cellStyle name="20% - Accent1 2 10 2 3" xfId="432"/>
    <cellStyle name="20% - Accent1 2 10 3" xfId="433"/>
    <cellStyle name="20% - Accent1 2 10 3 2" xfId="434"/>
    <cellStyle name="20% - Accent1 2 10 4" xfId="435"/>
    <cellStyle name="20% - Accent1 2 10 5" xfId="436"/>
    <cellStyle name="20% - Accent1 2 10 6" xfId="437"/>
    <cellStyle name="20% - Accent1 2 10 7" xfId="438"/>
    <cellStyle name="20% - Accent1 2 10 8" xfId="439"/>
    <cellStyle name="20% - Accent1 2 10 9" xfId="440"/>
    <cellStyle name="20% - Accent1 2 11" xfId="441"/>
    <cellStyle name="20% - Accent1 2 11 2" xfId="442"/>
    <cellStyle name="20% - Accent1 2 11 2 2" xfId="443"/>
    <cellStyle name="20% - Accent1 2 11 2 3" xfId="444"/>
    <cellStyle name="20% - Accent1 2 11 3" xfId="445"/>
    <cellStyle name="20% - Accent1 2 11 3 2" xfId="446"/>
    <cellStyle name="20% - Accent1 2 11 4" xfId="447"/>
    <cellStyle name="20% - Accent1 2 11 5" xfId="448"/>
    <cellStyle name="20% - Accent1 2 11 6" xfId="449"/>
    <cellStyle name="20% - Accent1 2 11 7" xfId="450"/>
    <cellStyle name="20% - Accent1 2 11 8" xfId="451"/>
    <cellStyle name="20% - Accent1 2 11 9" xfId="452"/>
    <cellStyle name="20% - Accent1 2 12" xfId="453"/>
    <cellStyle name="20% - Accent1 2 12 2" xfId="454"/>
    <cellStyle name="20% - Accent1 2 12 2 2" xfId="455"/>
    <cellStyle name="20% - Accent1 2 12 2 3" xfId="456"/>
    <cellStyle name="20% - Accent1 2 12 3" xfId="457"/>
    <cellStyle name="20% - Accent1 2 12 3 2" xfId="458"/>
    <cellStyle name="20% - Accent1 2 12 4" xfId="459"/>
    <cellStyle name="20% - Accent1 2 12 5" xfId="460"/>
    <cellStyle name="20% - Accent1 2 12 6" xfId="461"/>
    <cellStyle name="20% - Accent1 2 12 7" xfId="462"/>
    <cellStyle name="20% - Accent1 2 12 8" xfId="463"/>
    <cellStyle name="20% - Accent1 2 12 9" xfId="464"/>
    <cellStyle name="20% - Accent1 2 13" xfId="465"/>
    <cellStyle name="20% - Accent1 2 13 2" xfId="466"/>
    <cellStyle name="20% - Accent1 2 14" xfId="467"/>
    <cellStyle name="20% - Accent1 2 15" xfId="468"/>
    <cellStyle name="20% - Accent1 2 16" xfId="469"/>
    <cellStyle name="20% - Accent1 2 17" xfId="470"/>
    <cellStyle name="20% - Accent1 2 18" xfId="471"/>
    <cellStyle name="20% - Accent1 2 2" xfId="472"/>
    <cellStyle name="20% - Accent1 2 2 10" xfId="473"/>
    <cellStyle name="20% - Accent1 2 2 11" xfId="474"/>
    <cellStyle name="20% - Accent1 2 2 12" xfId="475"/>
    <cellStyle name="20% - Accent1 2 2 13" xfId="476"/>
    <cellStyle name="20% - Accent1 2 2 14" xfId="477"/>
    <cellStyle name="20% - Accent1 2 2 15" xfId="478"/>
    <cellStyle name="20% - Accent1 2 2 2" xfId="479"/>
    <cellStyle name="20% - Accent1 2 2 2 10" xfId="480"/>
    <cellStyle name="20% - Accent1 2 2 2 11" xfId="481"/>
    <cellStyle name="20% - Accent1 2 2 2 12" xfId="482"/>
    <cellStyle name="20% - Accent1 2 2 2 13" xfId="483"/>
    <cellStyle name="20% - Accent1 2 2 2 2" xfId="484"/>
    <cellStyle name="20% - Accent1 2 2 2 2 10" xfId="485"/>
    <cellStyle name="20% - Accent1 2 2 2 2 11" xfId="486"/>
    <cellStyle name="20% - Accent1 2 2 2 2 12" xfId="487"/>
    <cellStyle name="20% - Accent1 2 2 2 2 2" xfId="488"/>
    <cellStyle name="20% - Accent1 2 2 2 2 2 2" xfId="489"/>
    <cellStyle name="20% - Accent1 2 2 2 2 2 2 2" xfId="490"/>
    <cellStyle name="20% - Accent1 2 2 2 2 2 2 3" xfId="491"/>
    <cellStyle name="20% - Accent1 2 2 2 2 2 3" xfId="492"/>
    <cellStyle name="20% - Accent1 2 2 2 2 2 3 2" xfId="493"/>
    <cellStyle name="20% - Accent1 2 2 2 2 2 4" xfId="494"/>
    <cellStyle name="20% - Accent1 2 2 2 2 2 5" xfId="495"/>
    <cellStyle name="20% - Accent1 2 2 2 2 2 6" xfId="496"/>
    <cellStyle name="20% - Accent1 2 2 2 2 2 7" xfId="497"/>
    <cellStyle name="20% - Accent1 2 2 2 2 2 8" xfId="498"/>
    <cellStyle name="20% - Accent1 2 2 2 2 2 9" xfId="499"/>
    <cellStyle name="20% - Accent1 2 2 2 2 3" xfId="500"/>
    <cellStyle name="20% - Accent1 2 2 2 2 3 2" xfId="501"/>
    <cellStyle name="20% - Accent1 2 2 2 2 3 2 2" xfId="502"/>
    <cellStyle name="20% - Accent1 2 2 2 2 3 2 3" xfId="503"/>
    <cellStyle name="20% - Accent1 2 2 2 2 3 3" xfId="504"/>
    <cellStyle name="20% - Accent1 2 2 2 2 3 3 2" xfId="505"/>
    <cellStyle name="20% - Accent1 2 2 2 2 3 4" xfId="506"/>
    <cellStyle name="20% - Accent1 2 2 2 2 3 5" xfId="507"/>
    <cellStyle name="20% - Accent1 2 2 2 2 3 6" xfId="508"/>
    <cellStyle name="20% - Accent1 2 2 2 2 3 7" xfId="509"/>
    <cellStyle name="20% - Accent1 2 2 2 2 3 8" xfId="510"/>
    <cellStyle name="20% - Accent1 2 2 2 2 3 9" xfId="511"/>
    <cellStyle name="20% - Accent1 2 2 2 2 4" xfId="512"/>
    <cellStyle name="20% - Accent1 2 2 2 2 4 2" xfId="513"/>
    <cellStyle name="20% - Accent1 2 2 2 2 4 2 2" xfId="514"/>
    <cellStyle name="20% - Accent1 2 2 2 2 4 2 3" xfId="515"/>
    <cellStyle name="20% - Accent1 2 2 2 2 4 3" xfId="516"/>
    <cellStyle name="20% - Accent1 2 2 2 2 4 3 2" xfId="517"/>
    <cellStyle name="20% - Accent1 2 2 2 2 4 4" xfId="518"/>
    <cellStyle name="20% - Accent1 2 2 2 2 4 5" xfId="519"/>
    <cellStyle name="20% - Accent1 2 2 2 2 4 6" xfId="520"/>
    <cellStyle name="20% - Accent1 2 2 2 2 4 7" xfId="521"/>
    <cellStyle name="20% - Accent1 2 2 2 2 4 8" xfId="522"/>
    <cellStyle name="20% - Accent1 2 2 2 2 4 9" xfId="523"/>
    <cellStyle name="20% - Accent1 2 2 2 2 5" xfId="524"/>
    <cellStyle name="20% - Accent1 2 2 2 2 5 2" xfId="525"/>
    <cellStyle name="20% - Accent1 2 2 2 2 5 3" xfId="526"/>
    <cellStyle name="20% - Accent1 2 2 2 2 6" xfId="527"/>
    <cellStyle name="20% - Accent1 2 2 2 2 6 2" xfId="528"/>
    <cellStyle name="20% - Accent1 2 2 2 2 7" xfId="529"/>
    <cellStyle name="20% - Accent1 2 2 2 2 8" xfId="530"/>
    <cellStyle name="20% - Accent1 2 2 2 2 9" xfId="531"/>
    <cellStyle name="20% - Accent1 2 2 2 3" xfId="532"/>
    <cellStyle name="20% - Accent1 2 2 2 3 2" xfId="533"/>
    <cellStyle name="20% - Accent1 2 2 2 3 2 2" xfId="534"/>
    <cellStyle name="20% - Accent1 2 2 2 3 2 3" xfId="535"/>
    <cellStyle name="20% - Accent1 2 2 2 3 3" xfId="536"/>
    <cellStyle name="20% - Accent1 2 2 2 3 3 2" xfId="537"/>
    <cellStyle name="20% - Accent1 2 2 2 3 4" xfId="538"/>
    <cellStyle name="20% - Accent1 2 2 2 3 5" xfId="539"/>
    <cellStyle name="20% - Accent1 2 2 2 3 6" xfId="540"/>
    <cellStyle name="20% - Accent1 2 2 2 3 7" xfId="541"/>
    <cellStyle name="20% - Accent1 2 2 2 3 8" xfId="542"/>
    <cellStyle name="20% - Accent1 2 2 2 3 9" xfId="543"/>
    <cellStyle name="20% - Accent1 2 2 2 4" xfId="544"/>
    <cellStyle name="20% - Accent1 2 2 2 4 2" xfId="545"/>
    <cellStyle name="20% - Accent1 2 2 2 4 2 2" xfId="546"/>
    <cellStyle name="20% - Accent1 2 2 2 4 2 3" xfId="547"/>
    <cellStyle name="20% - Accent1 2 2 2 4 3" xfId="548"/>
    <cellStyle name="20% - Accent1 2 2 2 4 3 2" xfId="549"/>
    <cellStyle name="20% - Accent1 2 2 2 4 4" xfId="550"/>
    <cellStyle name="20% - Accent1 2 2 2 4 5" xfId="551"/>
    <cellStyle name="20% - Accent1 2 2 2 4 6" xfId="552"/>
    <cellStyle name="20% - Accent1 2 2 2 4 7" xfId="553"/>
    <cellStyle name="20% - Accent1 2 2 2 4 8" xfId="554"/>
    <cellStyle name="20% - Accent1 2 2 2 4 9" xfId="555"/>
    <cellStyle name="20% - Accent1 2 2 2 5" xfId="556"/>
    <cellStyle name="20% - Accent1 2 2 2 5 2" xfId="557"/>
    <cellStyle name="20% - Accent1 2 2 2 5 2 2" xfId="558"/>
    <cellStyle name="20% - Accent1 2 2 2 5 2 3" xfId="559"/>
    <cellStyle name="20% - Accent1 2 2 2 5 3" xfId="560"/>
    <cellStyle name="20% - Accent1 2 2 2 5 3 2" xfId="561"/>
    <cellStyle name="20% - Accent1 2 2 2 5 4" xfId="562"/>
    <cellStyle name="20% - Accent1 2 2 2 5 5" xfId="563"/>
    <cellStyle name="20% - Accent1 2 2 2 5 6" xfId="564"/>
    <cellStyle name="20% - Accent1 2 2 2 5 7" xfId="565"/>
    <cellStyle name="20% - Accent1 2 2 2 5 8" xfId="566"/>
    <cellStyle name="20% - Accent1 2 2 2 5 9" xfId="567"/>
    <cellStyle name="20% - Accent1 2 2 2 6" xfId="568"/>
    <cellStyle name="20% - Accent1 2 2 2 6 2" xfId="569"/>
    <cellStyle name="20% - Accent1 2 2 2 6 3" xfId="570"/>
    <cellStyle name="20% - Accent1 2 2 2 7" xfId="571"/>
    <cellStyle name="20% - Accent1 2 2 2 7 2" xfId="572"/>
    <cellStyle name="20% - Accent1 2 2 2 8" xfId="573"/>
    <cellStyle name="20% - Accent1 2 2 2 9" xfId="574"/>
    <cellStyle name="20% - Accent1 2 2 3" xfId="575"/>
    <cellStyle name="20% - Accent1 2 2 3 10" xfId="576"/>
    <cellStyle name="20% - Accent1 2 2 3 11" xfId="577"/>
    <cellStyle name="20% - Accent1 2 2 3 12" xfId="578"/>
    <cellStyle name="20% - Accent1 2 2 3 13" xfId="579"/>
    <cellStyle name="20% - Accent1 2 2 3 2" xfId="580"/>
    <cellStyle name="20% - Accent1 2 2 3 2 10" xfId="581"/>
    <cellStyle name="20% - Accent1 2 2 3 2 11" xfId="582"/>
    <cellStyle name="20% - Accent1 2 2 3 2 12" xfId="583"/>
    <cellStyle name="20% - Accent1 2 2 3 2 2" xfId="584"/>
    <cellStyle name="20% - Accent1 2 2 3 2 2 2" xfId="585"/>
    <cellStyle name="20% - Accent1 2 2 3 2 2 2 2" xfId="586"/>
    <cellStyle name="20% - Accent1 2 2 3 2 2 2 3" xfId="587"/>
    <cellStyle name="20% - Accent1 2 2 3 2 2 3" xfId="588"/>
    <cellStyle name="20% - Accent1 2 2 3 2 2 3 2" xfId="589"/>
    <cellStyle name="20% - Accent1 2 2 3 2 2 4" xfId="590"/>
    <cellStyle name="20% - Accent1 2 2 3 2 2 5" xfId="591"/>
    <cellStyle name="20% - Accent1 2 2 3 2 2 6" xfId="592"/>
    <cellStyle name="20% - Accent1 2 2 3 2 2 7" xfId="593"/>
    <cellStyle name="20% - Accent1 2 2 3 2 2 8" xfId="594"/>
    <cellStyle name="20% - Accent1 2 2 3 2 2 9" xfId="595"/>
    <cellStyle name="20% - Accent1 2 2 3 2 3" xfId="596"/>
    <cellStyle name="20% - Accent1 2 2 3 2 3 2" xfId="597"/>
    <cellStyle name="20% - Accent1 2 2 3 2 3 2 2" xfId="598"/>
    <cellStyle name="20% - Accent1 2 2 3 2 3 2 3" xfId="599"/>
    <cellStyle name="20% - Accent1 2 2 3 2 3 3" xfId="600"/>
    <cellStyle name="20% - Accent1 2 2 3 2 3 3 2" xfId="601"/>
    <cellStyle name="20% - Accent1 2 2 3 2 3 4" xfId="602"/>
    <cellStyle name="20% - Accent1 2 2 3 2 3 5" xfId="603"/>
    <cellStyle name="20% - Accent1 2 2 3 2 3 6" xfId="604"/>
    <cellStyle name="20% - Accent1 2 2 3 2 3 7" xfId="605"/>
    <cellStyle name="20% - Accent1 2 2 3 2 3 8" xfId="606"/>
    <cellStyle name="20% - Accent1 2 2 3 2 3 9" xfId="607"/>
    <cellStyle name="20% - Accent1 2 2 3 2 4" xfId="608"/>
    <cellStyle name="20% - Accent1 2 2 3 2 4 2" xfId="609"/>
    <cellStyle name="20% - Accent1 2 2 3 2 4 2 2" xfId="610"/>
    <cellStyle name="20% - Accent1 2 2 3 2 4 2 3" xfId="611"/>
    <cellStyle name="20% - Accent1 2 2 3 2 4 3" xfId="612"/>
    <cellStyle name="20% - Accent1 2 2 3 2 4 3 2" xfId="613"/>
    <cellStyle name="20% - Accent1 2 2 3 2 4 4" xfId="614"/>
    <cellStyle name="20% - Accent1 2 2 3 2 4 5" xfId="615"/>
    <cellStyle name="20% - Accent1 2 2 3 2 4 6" xfId="616"/>
    <cellStyle name="20% - Accent1 2 2 3 2 4 7" xfId="617"/>
    <cellStyle name="20% - Accent1 2 2 3 2 4 8" xfId="618"/>
    <cellStyle name="20% - Accent1 2 2 3 2 4 9" xfId="619"/>
    <cellStyle name="20% - Accent1 2 2 3 2 5" xfId="620"/>
    <cellStyle name="20% - Accent1 2 2 3 2 5 2" xfId="621"/>
    <cellStyle name="20% - Accent1 2 2 3 2 5 3" xfId="622"/>
    <cellStyle name="20% - Accent1 2 2 3 2 6" xfId="623"/>
    <cellStyle name="20% - Accent1 2 2 3 2 6 2" xfId="624"/>
    <cellStyle name="20% - Accent1 2 2 3 2 7" xfId="625"/>
    <cellStyle name="20% - Accent1 2 2 3 2 8" xfId="626"/>
    <cellStyle name="20% - Accent1 2 2 3 2 9" xfId="627"/>
    <cellStyle name="20% - Accent1 2 2 3 3" xfId="628"/>
    <cellStyle name="20% - Accent1 2 2 3 3 2" xfId="629"/>
    <cellStyle name="20% - Accent1 2 2 3 3 2 2" xfId="630"/>
    <cellStyle name="20% - Accent1 2 2 3 3 2 3" xfId="631"/>
    <cellStyle name="20% - Accent1 2 2 3 3 3" xfId="632"/>
    <cellStyle name="20% - Accent1 2 2 3 3 3 2" xfId="633"/>
    <cellStyle name="20% - Accent1 2 2 3 3 4" xfId="634"/>
    <cellStyle name="20% - Accent1 2 2 3 3 5" xfId="635"/>
    <cellStyle name="20% - Accent1 2 2 3 3 6" xfId="636"/>
    <cellStyle name="20% - Accent1 2 2 3 3 7" xfId="637"/>
    <cellStyle name="20% - Accent1 2 2 3 3 8" xfId="638"/>
    <cellStyle name="20% - Accent1 2 2 3 3 9" xfId="639"/>
    <cellStyle name="20% - Accent1 2 2 3 4" xfId="640"/>
    <cellStyle name="20% - Accent1 2 2 3 4 2" xfId="641"/>
    <cellStyle name="20% - Accent1 2 2 3 4 2 2" xfId="642"/>
    <cellStyle name="20% - Accent1 2 2 3 4 2 3" xfId="643"/>
    <cellStyle name="20% - Accent1 2 2 3 4 3" xfId="644"/>
    <cellStyle name="20% - Accent1 2 2 3 4 3 2" xfId="645"/>
    <cellStyle name="20% - Accent1 2 2 3 4 4" xfId="646"/>
    <cellStyle name="20% - Accent1 2 2 3 4 5" xfId="647"/>
    <cellStyle name="20% - Accent1 2 2 3 4 6" xfId="648"/>
    <cellStyle name="20% - Accent1 2 2 3 4 7" xfId="649"/>
    <cellStyle name="20% - Accent1 2 2 3 4 8" xfId="650"/>
    <cellStyle name="20% - Accent1 2 2 3 4 9" xfId="651"/>
    <cellStyle name="20% - Accent1 2 2 3 5" xfId="652"/>
    <cellStyle name="20% - Accent1 2 2 3 5 2" xfId="653"/>
    <cellStyle name="20% - Accent1 2 2 3 5 2 2" xfId="654"/>
    <cellStyle name="20% - Accent1 2 2 3 5 2 3" xfId="655"/>
    <cellStyle name="20% - Accent1 2 2 3 5 3" xfId="656"/>
    <cellStyle name="20% - Accent1 2 2 3 5 3 2" xfId="657"/>
    <cellStyle name="20% - Accent1 2 2 3 5 4" xfId="658"/>
    <cellStyle name="20% - Accent1 2 2 3 5 5" xfId="659"/>
    <cellStyle name="20% - Accent1 2 2 3 5 6" xfId="660"/>
    <cellStyle name="20% - Accent1 2 2 3 5 7" xfId="661"/>
    <cellStyle name="20% - Accent1 2 2 3 5 8" xfId="662"/>
    <cellStyle name="20% - Accent1 2 2 3 5 9" xfId="663"/>
    <cellStyle name="20% - Accent1 2 2 3 6" xfId="664"/>
    <cellStyle name="20% - Accent1 2 2 3 6 2" xfId="665"/>
    <cellStyle name="20% - Accent1 2 2 3 6 3" xfId="666"/>
    <cellStyle name="20% - Accent1 2 2 3 7" xfId="667"/>
    <cellStyle name="20% - Accent1 2 2 3 7 2" xfId="668"/>
    <cellStyle name="20% - Accent1 2 2 3 8" xfId="669"/>
    <cellStyle name="20% - Accent1 2 2 3 9" xfId="670"/>
    <cellStyle name="20% - Accent1 2 2 4" xfId="671"/>
    <cellStyle name="20% - Accent1 2 2 4 10" xfId="672"/>
    <cellStyle name="20% - Accent1 2 2 4 11" xfId="673"/>
    <cellStyle name="20% - Accent1 2 2 4 12" xfId="674"/>
    <cellStyle name="20% - Accent1 2 2 4 2" xfId="675"/>
    <cellStyle name="20% - Accent1 2 2 4 2 2" xfId="676"/>
    <cellStyle name="20% - Accent1 2 2 4 2 2 2" xfId="677"/>
    <cellStyle name="20% - Accent1 2 2 4 2 2 3" xfId="678"/>
    <cellStyle name="20% - Accent1 2 2 4 2 3" xfId="679"/>
    <cellStyle name="20% - Accent1 2 2 4 2 3 2" xfId="680"/>
    <cellStyle name="20% - Accent1 2 2 4 2 4" xfId="681"/>
    <cellStyle name="20% - Accent1 2 2 4 2 5" xfId="682"/>
    <cellStyle name="20% - Accent1 2 2 4 2 6" xfId="683"/>
    <cellStyle name="20% - Accent1 2 2 4 2 7" xfId="684"/>
    <cellStyle name="20% - Accent1 2 2 4 2 8" xfId="685"/>
    <cellStyle name="20% - Accent1 2 2 4 2 9" xfId="686"/>
    <cellStyle name="20% - Accent1 2 2 4 3" xfId="687"/>
    <cellStyle name="20% - Accent1 2 2 4 3 2" xfId="688"/>
    <cellStyle name="20% - Accent1 2 2 4 3 2 2" xfId="689"/>
    <cellStyle name="20% - Accent1 2 2 4 3 2 3" xfId="690"/>
    <cellStyle name="20% - Accent1 2 2 4 3 3" xfId="691"/>
    <cellStyle name="20% - Accent1 2 2 4 3 3 2" xfId="692"/>
    <cellStyle name="20% - Accent1 2 2 4 3 4" xfId="693"/>
    <cellStyle name="20% - Accent1 2 2 4 3 5" xfId="694"/>
    <cellStyle name="20% - Accent1 2 2 4 3 6" xfId="695"/>
    <cellStyle name="20% - Accent1 2 2 4 3 7" xfId="696"/>
    <cellStyle name="20% - Accent1 2 2 4 3 8" xfId="697"/>
    <cellStyle name="20% - Accent1 2 2 4 3 9" xfId="698"/>
    <cellStyle name="20% - Accent1 2 2 4 4" xfId="699"/>
    <cellStyle name="20% - Accent1 2 2 4 4 2" xfId="700"/>
    <cellStyle name="20% - Accent1 2 2 4 4 2 2" xfId="701"/>
    <cellStyle name="20% - Accent1 2 2 4 4 2 3" xfId="702"/>
    <cellStyle name="20% - Accent1 2 2 4 4 3" xfId="703"/>
    <cellStyle name="20% - Accent1 2 2 4 4 3 2" xfId="704"/>
    <cellStyle name="20% - Accent1 2 2 4 4 4" xfId="705"/>
    <cellStyle name="20% - Accent1 2 2 4 4 5" xfId="706"/>
    <cellStyle name="20% - Accent1 2 2 4 4 6" xfId="707"/>
    <cellStyle name="20% - Accent1 2 2 4 4 7" xfId="708"/>
    <cellStyle name="20% - Accent1 2 2 4 4 8" xfId="709"/>
    <cellStyle name="20% - Accent1 2 2 4 4 9" xfId="710"/>
    <cellStyle name="20% - Accent1 2 2 4 5" xfId="711"/>
    <cellStyle name="20% - Accent1 2 2 4 5 2" xfId="712"/>
    <cellStyle name="20% - Accent1 2 2 4 5 3" xfId="713"/>
    <cellStyle name="20% - Accent1 2 2 4 6" xfId="714"/>
    <cellStyle name="20% - Accent1 2 2 4 6 2" xfId="715"/>
    <cellStyle name="20% - Accent1 2 2 4 7" xfId="716"/>
    <cellStyle name="20% - Accent1 2 2 4 8" xfId="717"/>
    <cellStyle name="20% - Accent1 2 2 4 9" xfId="718"/>
    <cellStyle name="20% - Accent1 2 2 5" xfId="719"/>
    <cellStyle name="20% - Accent1 2 2 5 2" xfId="720"/>
    <cellStyle name="20% - Accent1 2 2 5 2 2" xfId="721"/>
    <cellStyle name="20% - Accent1 2 2 5 2 3" xfId="722"/>
    <cellStyle name="20% - Accent1 2 2 5 3" xfId="723"/>
    <cellStyle name="20% - Accent1 2 2 5 3 2" xfId="724"/>
    <cellStyle name="20% - Accent1 2 2 5 4" xfId="725"/>
    <cellStyle name="20% - Accent1 2 2 5 5" xfId="726"/>
    <cellStyle name="20% - Accent1 2 2 5 6" xfId="727"/>
    <cellStyle name="20% - Accent1 2 2 5 7" xfId="728"/>
    <cellStyle name="20% - Accent1 2 2 5 8" xfId="729"/>
    <cellStyle name="20% - Accent1 2 2 5 9" xfId="730"/>
    <cellStyle name="20% - Accent1 2 2 6" xfId="731"/>
    <cellStyle name="20% - Accent1 2 2 6 2" xfId="732"/>
    <cellStyle name="20% - Accent1 2 2 6 2 2" xfId="733"/>
    <cellStyle name="20% - Accent1 2 2 6 2 3" xfId="734"/>
    <cellStyle name="20% - Accent1 2 2 6 3" xfId="735"/>
    <cellStyle name="20% - Accent1 2 2 6 3 2" xfId="736"/>
    <cellStyle name="20% - Accent1 2 2 6 4" xfId="737"/>
    <cellStyle name="20% - Accent1 2 2 6 5" xfId="738"/>
    <cellStyle name="20% - Accent1 2 2 6 6" xfId="739"/>
    <cellStyle name="20% - Accent1 2 2 6 7" xfId="740"/>
    <cellStyle name="20% - Accent1 2 2 6 8" xfId="741"/>
    <cellStyle name="20% - Accent1 2 2 6 9" xfId="742"/>
    <cellStyle name="20% - Accent1 2 2 7" xfId="743"/>
    <cellStyle name="20% - Accent1 2 2 7 2" xfId="744"/>
    <cellStyle name="20% - Accent1 2 2 7 2 2" xfId="745"/>
    <cellStyle name="20% - Accent1 2 2 7 2 3" xfId="746"/>
    <cellStyle name="20% - Accent1 2 2 7 3" xfId="747"/>
    <cellStyle name="20% - Accent1 2 2 7 3 2" xfId="748"/>
    <cellStyle name="20% - Accent1 2 2 7 4" xfId="749"/>
    <cellStyle name="20% - Accent1 2 2 7 5" xfId="750"/>
    <cellStyle name="20% - Accent1 2 2 7 6" xfId="751"/>
    <cellStyle name="20% - Accent1 2 2 7 7" xfId="752"/>
    <cellStyle name="20% - Accent1 2 2 7 8" xfId="753"/>
    <cellStyle name="20% - Accent1 2 2 7 9" xfId="754"/>
    <cellStyle name="20% - Accent1 2 2 8" xfId="755"/>
    <cellStyle name="20% - Accent1 2 2 8 2" xfId="756"/>
    <cellStyle name="20% - Accent1 2 2 8 3" xfId="757"/>
    <cellStyle name="20% - Accent1 2 2 9" xfId="758"/>
    <cellStyle name="20% - Accent1 2 2 9 2" xfId="759"/>
    <cellStyle name="20% - Accent1 2 3" xfId="760"/>
    <cellStyle name="20% - Accent1 2 3 10" xfId="761"/>
    <cellStyle name="20% - Accent1 2 3 11" xfId="762"/>
    <cellStyle name="20% - Accent1 2 3 12" xfId="763"/>
    <cellStyle name="20% - Accent1 2 3 13" xfId="764"/>
    <cellStyle name="20% - Accent1 2 3 14" xfId="765"/>
    <cellStyle name="20% - Accent1 2 3 15" xfId="766"/>
    <cellStyle name="20% - Accent1 2 3 2" xfId="767"/>
    <cellStyle name="20% - Accent1 2 3 2 10" xfId="768"/>
    <cellStyle name="20% - Accent1 2 3 2 11" xfId="769"/>
    <cellStyle name="20% - Accent1 2 3 2 12" xfId="770"/>
    <cellStyle name="20% - Accent1 2 3 2 13" xfId="771"/>
    <cellStyle name="20% - Accent1 2 3 2 2" xfId="772"/>
    <cellStyle name="20% - Accent1 2 3 2 2 10" xfId="773"/>
    <cellStyle name="20% - Accent1 2 3 2 2 11" xfId="774"/>
    <cellStyle name="20% - Accent1 2 3 2 2 12" xfId="775"/>
    <cellStyle name="20% - Accent1 2 3 2 2 2" xfId="776"/>
    <cellStyle name="20% - Accent1 2 3 2 2 2 2" xfId="777"/>
    <cellStyle name="20% - Accent1 2 3 2 2 2 2 2" xfId="778"/>
    <cellStyle name="20% - Accent1 2 3 2 2 2 2 3" xfId="779"/>
    <cellStyle name="20% - Accent1 2 3 2 2 2 3" xfId="780"/>
    <cellStyle name="20% - Accent1 2 3 2 2 2 3 2" xfId="781"/>
    <cellStyle name="20% - Accent1 2 3 2 2 2 4" xfId="782"/>
    <cellStyle name="20% - Accent1 2 3 2 2 2 5" xfId="783"/>
    <cellStyle name="20% - Accent1 2 3 2 2 2 6" xfId="784"/>
    <cellStyle name="20% - Accent1 2 3 2 2 2 7" xfId="785"/>
    <cellStyle name="20% - Accent1 2 3 2 2 2 8" xfId="786"/>
    <cellStyle name="20% - Accent1 2 3 2 2 2 9" xfId="787"/>
    <cellStyle name="20% - Accent1 2 3 2 2 3" xfId="788"/>
    <cellStyle name="20% - Accent1 2 3 2 2 3 2" xfId="789"/>
    <cellStyle name="20% - Accent1 2 3 2 2 3 2 2" xfId="790"/>
    <cellStyle name="20% - Accent1 2 3 2 2 3 2 3" xfId="791"/>
    <cellStyle name="20% - Accent1 2 3 2 2 3 3" xfId="792"/>
    <cellStyle name="20% - Accent1 2 3 2 2 3 3 2" xfId="793"/>
    <cellStyle name="20% - Accent1 2 3 2 2 3 4" xfId="794"/>
    <cellStyle name="20% - Accent1 2 3 2 2 3 5" xfId="795"/>
    <cellStyle name="20% - Accent1 2 3 2 2 3 6" xfId="796"/>
    <cellStyle name="20% - Accent1 2 3 2 2 3 7" xfId="797"/>
    <cellStyle name="20% - Accent1 2 3 2 2 3 8" xfId="798"/>
    <cellStyle name="20% - Accent1 2 3 2 2 3 9" xfId="799"/>
    <cellStyle name="20% - Accent1 2 3 2 2 4" xfId="800"/>
    <cellStyle name="20% - Accent1 2 3 2 2 4 2" xfId="801"/>
    <cellStyle name="20% - Accent1 2 3 2 2 4 2 2" xfId="802"/>
    <cellStyle name="20% - Accent1 2 3 2 2 4 2 3" xfId="803"/>
    <cellStyle name="20% - Accent1 2 3 2 2 4 3" xfId="804"/>
    <cellStyle name="20% - Accent1 2 3 2 2 4 3 2" xfId="805"/>
    <cellStyle name="20% - Accent1 2 3 2 2 4 4" xfId="806"/>
    <cellStyle name="20% - Accent1 2 3 2 2 4 5" xfId="807"/>
    <cellStyle name="20% - Accent1 2 3 2 2 4 6" xfId="808"/>
    <cellStyle name="20% - Accent1 2 3 2 2 4 7" xfId="809"/>
    <cellStyle name="20% - Accent1 2 3 2 2 4 8" xfId="810"/>
    <cellStyle name="20% - Accent1 2 3 2 2 4 9" xfId="811"/>
    <cellStyle name="20% - Accent1 2 3 2 2 5" xfId="812"/>
    <cellStyle name="20% - Accent1 2 3 2 2 5 2" xfId="813"/>
    <cellStyle name="20% - Accent1 2 3 2 2 5 3" xfId="814"/>
    <cellStyle name="20% - Accent1 2 3 2 2 6" xfId="815"/>
    <cellStyle name="20% - Accent1 2 3 2 2 6 2" xfId="816"/>
    <cellStyle name="20% - Accent1 2 3 2 2 7" xfId="817"/>
    <cellStyle name="20% - Accent1 2 3 2 2 8" xfId="818"/>
    <cellStyle name="20% - Accent1 2 3 2 2 9" xfId="819"/>
    <cellStyle name="20% - Accent1 2 3 2 3" xfId="820"/>
    <cellStyle name="20% - Accent1 2 3 2 3 2" xfId="821"/>
    <cellStyle name="20% - Accent1 2 3 2 3 2 2" xfId="822"/>
    <cellStyle name="20% - Accent1 2 3 2 3 2 3" xfId="823"/>
    <cellStyle name="20% - Accent1 2 3 2 3 3" xfId="824"/>
    <cellStyle name="20% - Accent1 2 3 2 3 3 2" xfId="825"/>
    <cellStyle name="20% - Accent1 2 3 2 3 4" xfId="826"/>
    <cellStyle name="20% - Accent1 2 3 2 3 5" xfId="827"/>
    <cellStyle name="20% - Accent1 2 3 2 3 6" xfId="828"/>
    <cellStyle name="20% - Accent1 2 3 2 3 7" xfId="829"/>
    <cellStyle name="20% - Accent1 2 3 2 3 8" xfId="830"/>
    <cellStyle name="20% - Accent1 2 3 2 3 9" xfId="831"/>
    <cellStyle name="20% - Accent1 2 3 2 4" xfId="832"/>
    <cellStyle name="20% - Accent1 2 3 2 4 2" xfId="833"/>
    <cellStyle name="20% - Accent1 2 3 2 4 2 2" xfId="834"/>
    <cellStyle name="20% - Accent1 2 3 2 4 2 3" xfId="835"/>
    <cellStyle name="20% - Accent1 2 3 2 4 3" xfId="836"/>
    <cellStyle name="20% - Accent1 2 3 2 4 3 2" xfId="837"/>
    <cellStyle name="20% - Accent1 2 3 2 4 4" xfId="838"/>
    <cellStyle name="20% - Accent1 2 3 2 4 5" xfId="839"/>
    <cellStyle name="20% - Accent1 2 3 2 4 6" xfId="840"/>
    <cellStyle name="20% - Accent1 2 3 2 4 7" xfId="841"/>
    <cellStyle name="20% - Accent1 2 3 2 4 8" xfId="842"/>
    <cellStyle name="20% - Accent1 2 3 2 4 9" xfId="843"/>
    <cellStyle name="20% - Accent1 2 3 2 5" xfId="844"/>
    <cellStyle name="20% - Accent1 2 3 2 5 2" xfId="845"/>
    <cellStyle name="20% - Accent1 2 3 2 5 2 2" xfId="846"/>
    <cellStyle name="20% - Accent1 2 3 2 5 2 3" xfId="847"/>
    <cellStyle name="20% - Accent1 2 3 2 5 3" xfId="848"/>
    <cellStyle name="20% - Accent1 2 3 2 5 3 2" xfId="849"/>
    <cellStyle name="20% - Accent1 2 3 2 5 4" xfId="850"/>
    <cellStyle name="20% - Accent1 2 3 2 5 5" xfId="851"/>
    <cellStyle name="20% - Accent1 2 3 2 5 6" xfId="852"/>
    <cellStyle name="20% - Accent1 2 3 2 5 7" xfId="853"/>
    <cellStyle name="20% - Accent1 2 3 2 5 8" xfId="854"/>
    <cellStyle name="20% - Accent1 2 3 2 5 9" xfId="855"/>
    <cellStyle name="20% - Accent1 2 3 2 6" xfId="856"/>
    <cellStyle name="20% - Accent1 2 3 2 6 2" xfId="857"/>
    <cellStyle name="20% - Accent1 2 3 2 6 3" xfId="858"/>
    <cellStyle name="20% - Accent1 2 3 2 7" xfId="859"/>
    <cellStyle name="20% - Accent1 2 3 2 7 2" xfId="860"/>
    <cellStyle name="20% - Accent1 2 3 2 8" xfId="861"/>
    <cellStyle name="20% - Accent1 2 3 2 9" xfId="862"/>
    <cellStyle name="20% - Accent1 2 3 3" xfId="863"/>
    <cellStyle name="20% - Accent1 2 3 3 10" xfId="864"/>
    <cellStyle name="20% - Accent1 2 3 3 11" xfId="865"/>
    <cellStyle name="20% - Accent1 2 3 3 12" xfId="866"/>
    <cellStyle name="20% - Accent1 2 3 3 13" xfId="867"/>
    <cellStyle name="20% - Accent1 2 3 3 2" xfId="868"/>
    <cellStyle name="20% - Accent1 2 3 3 2 10" xfId="869"/>
    <cellStyle name="20% - Accent1 2 3 3 2 11" xfId="870"/>
    <cellStyle name="20% - Accent1 2 3 3 2 12" xfId="871"/>
    <cellStyle name="20% - Accent1 2 3 3 2 2" xfId="872"/>
    <cellStyle name="20% - Accent1 2 3 3 2 2 2" xfId="873"/>
    <cellStyle name="20% - Accent1 2 3 3 2 2 2 2" xfId="874"/>
    <cellStyle name="20% - Accent1 2 3 3 2 2 2 3" xfId="875"/>
    <cellStyle name="20% - Accent1 2 3 3 2 2 3" xfId="876"/>
    <cellStyle name="20% - Accent1 2 3 3 2 2 3 2" xfId="877"/>
    <cellStyle name="20% - Accent1 2 3 3 2 2 4" xfId="878"/>
    <cellStyle name="20% - Accent1 2 3 3 2 2 5" xfId="879"/>
    <cellStyle name="20% - Accent1 2 3 3 2 2 6" xfId="880"/>
    <cellStyle name="20% - Accent1 2 3 3 2 2 7" xfId="881"/>
    <cellStyle name="20% - Accent1 2 3 3 2 2 8" xfId="882"/>
    <cellStyle name="20% - Accent1 2 3 3 2 2 9" xfId="883"/>
    <cellStyle name="20% - Accent1 2 3 3 2 3" xfId="884"/>
    <cellStyle name="20% - Accent1 2 3 3 2 3 2" xfId="885"/>
    <cellStyle name="20% - Accent1 2 3 3 2 3 2 2" xfId="886"/>
    <cellStyle name="20% - Accent1 2 3 3 2 3 2 3" xfId="887"/>
    <cellStyle name="20% - Accent1 2 3 3 2 3 3" xfId="888"/>
    <cellStyle name="20% - Accent1 2 3 3 2 3 3 2" xfId="889"/>
    <cellStyle name="20% - Accent1 2 3 3 2 3 4" xfId="890"/>
    <cellStyle name="20% - Accent1 2 3 3 2 3 5" xfId="891"/>
    <cellStyle name="20% - Accent1 2 3 3 2 3 6" xfId="892"/>
    <cellStyle name="20% - Accent1 2 3 3 2 3 7" xfId="893"/>
    <cellStyle name="20% - Accent1 2 3 3 2 3 8" xfId="894"/>
    <cellStyle name="20% - Accent1 2 3 3 2 3 9" xfId="895"/>
    <cellStyle name="20% - Accent1 2 3 3 2 4" xfId="896"/>
    <cellStyle name="20% - Accent1 2 3 3 2 4 2" xfId="897"/>
    <cellStyle name="20% - Accent1 2 3 3 2 4 2 2" xfId="898"/>
    <cellStyle name="20% - Accent1 2 3 3 2 4 2 3" xfId="899"/>
    <cellStyle name="20% - Accent1 2 3 3 2 4 3" xfId="900"/>
    <cellStyle name="20% - Accent1 2 3 3 2 4 3 2" xfId="901"/>
    <cellStyle name="20% - Accent1 2 3 3 2 4 4" xfId="902"/>
    <cellStyle name="20% - Accent1 2 3 3 2 4 5" xfId="903"/>
    <cellStyle name="20% - Accent1 2 3 3 2 4 6" xfId="904"/>
    <cellStyle name="20% - Accent1 2 3 3 2 4 7" xfId="905"/>
    <cellStyle name="20% - Accent1 2 3 3 2 4 8" xfId="906"/>
    <cellStyle name="20% - Accent1 2 3 3 2 4 9" xfId="907"/>
    <cellStyle name="20% - Accent1 2 3 3 2 5" xfId="908"/>
    <cellStyle name="20% - Accent1 2 3 3 2 5 2" xfId="909"/>
    <cellStyle name="20% - Accent1 2 3 3 2 5 3" xfId="910"/>
    <cellStyle name="20% - Accent1 2 3 3 2 6" xfId="911"/>
    <cellStyle name="20% - Accent1 2 3 3 2 6 2" xfId="912"/>
    <cellStyle name="20% - Accent1 2 3 3 2 7" xfId="913"/>
    <cellStyle name="20% - Accent1 2 3 3 2 8" xfId="914"/>
    <cellStyle name="20% - Accent1 2 3 3 2 9" xfId="915"/>
    <cellStyle name="20% - Accent1 2 3 3 3" xfId="916"/>
    <cellStyle name="20% - Accent1 2 3 3 3 2" xfId="917"/>
    <cellStyle name="20% - Accent1 2 3 3 3 2 2" xfId="918"/>
    <cellStyle name="20% - Accent1 2 3 3 3 2 3" xfId="919"/>
    <cellStyle name="20% - Accent1 2 3 3 3 3" xfId="920"/>
    <cellStyle name="20% - Accent1 2 3 3 3 3 2" xfId="921"/>
    <cellStyle name="20% - Accent1 2 3 3 3 4" xfId="922"/>
    <cellStyle name="20% - Accent1 2 3 3 3 5" xfId="923"/>
    <cellStyle name="20% - Accent1 2 3 3 3 6" xfId="924"/>
    <cellStyle name="20% - Accent1 2 3 3 3 7" xfId="925"/>
    <cellStyle name="20% - Accent1 2 3 3 3 8" xfId="926"/>
    <cellStyle name="20% - Accent1 2 3 3 3 9" xfId="927"/>
    <cellStyle name="20% - Accent1 2 3 3 4" xfId="928"/>
    <cellStyle name="20% - Accent1 2 3 3 4 2" xfId="929"/>
    <cellStyle name="20% - Accent1 2 3 3 4 2 2" xfId="930"/>
    <cellStyle name="20% - Accent1 2 3 3 4 2 3" xfId="931"/>
    <cellStyle name="20% - Accent1 2 3 3 4 3" xfId="932"/>
    <cellStyle name="20% - Accent1 2 3 3 4 3 2" xfId="933"/>
    <cellStyle name="20% - Accent1 2 3 3 4 4" xfId="934"/>
    <cellStyle name="20% - Accent1 2 3 3 4 5" xfId="935"/>
    <cellStyle name="20% - Accent1 2 3 3 4 6" xfId="936"/>
    <cellStyle name="20% - Accent1 2 3 3 4 7" xfId="937"/>
    <cellStyle name="20% - Accent1 2 3 3 4 8" xfId="938"/>
    <cellStyle name="20% - Accent1 2 3 3 4 9" xfId="939"/>
    <cellStyle name="20% - Accent1 2 3 3 5" xfId="940"/>
    <cellStyle name="20% - Accent1 2 3 3 5 2" xfId="941"/>
    <cellStyle name="20% - Accent1 2 3 3 5 2 2" xfId="942"/>
    <cellStyle name="20% - Accent1 2 3 3 5 2 3" xfId="943"/>
    <cellStyle name="20% - Accent1 2 3 3 5 3" xfId="944"/>
    <cellStyle name="20% - Accent1 2 3 3 5 3 2" xfId="945"/>
    <cellStyle name="20% - Accent1 2 3 3 5 4" xfId="946"/>
    <cellStyle name="20% - Accent1 2 3 3 5 5" xfId="947"/>
    <cellStyle name="20% - Accent1 2 3 3 5 6" xfId="948"/>
    <cellStyle name="20% - Accent1 2 3 3 5 7" xfId="949"/>
    <cellStyle name="20% - Accent1 2 3 3 5 8" xfId="950"/>
    <cellStyle name="20% - Accent1 2 3 3 5 9" xfId="951"/>
    <cellStyle name="20% - Accent1 2 3 3 6" xfId="952"/>
    <cellStyle name="20% - Accent1 2 3 3 6 2" xfId="953"/>
    <cellStyle name="20% - Accent1 2 3 3 6 3" xfId="954"/>
    <cellStyle name="20% - Accent1 2 3 3 7" xfId="955"/>
    <cellStyle name="20% - Accent1 2 3 3 7 2" xfId="956"/>
    <cellStyle name="20% - Accent1 2 3 3 8" xfId="957"/>
    <cellStyle name="20% - Accent1 2 3 3 9" xfId="958"/>
    <cellStyle name="20% - Accent1 2 3 4" xfId="959"/>
    <cellStyle name="20% - Accent1 2 3 4 10" xfId="960"/>
    <cellStyle name="20% - Accent1 2 3 4 11" xfId="961"/>
    <cellStyle name="20% - Accent1 2 3 4 12" xfId="962"/>
    <cellStyle name="20% - Accent1 2 3 4 2" xfId="963"/>
    <cellStyle name="20% - Accent1 2 3 4 2 2" xfId="964"/>
    <cellStyle name="20% - Accent1 2 3 4 2 2 2" xfId="965"/>
    <cellStyle name="20% - Accent1 2 3 4 2 2 3" xfId="966"/>
    <cellStyle name="20% - Accent1 2 3 4 2 3" xfId="967"/>
    <cellStyle name="20% - Accent1 2 3 4 2 3 2" xfId="968"/>
    <cellStyle name="20% - Accent1 2 3 4 2 4" xfId="969"/>
    <cellStyle name="20% - Accent1 2 3 4 2 5" xfId="970"/>
    <cellStyle name="20% - Accent1 2 3 4 2 6" xfId="971"/>
    <cellStyle name="20% - Accent1 2 3 4 2 7" xfId="972"/>
    <cellStyle name="20% - Accent1 2 3 4 2 8" xfId="973"/>
    <cellStyle name="20% - Accent1 2 3 4 2 9" xfId="974"/>
    <cellStyle name="20% - Accent1 2 3 4 3" xfId="975"/>
    <cellStyle name="20% - Accent1 2 3 4 3 2" xfId="976"/>
    <cellStyle name="20% - Accent1 2 3 4 3 2 2" xfId="977"/>
    <cellStyle name="20% - Accent1 2 3 4 3 2 3" xfId="978"/>
    <cellStyle name="20% - Accent1 2 3 4 3 3" xfId="979"/>
    <cellStyle name="20% - Accent1 2 3 4 3 3 2" xfId="980"/>
    <cellStyle name="20% - Accent1 2 3 4 3 4" xfId="981"/>
    <cellStyle name="20% - Accent1 2 3 4 3 5" xfId="982"/>
    <cellStyle name="20% - Accent1 2 3 4 3 6" xfId="983"/>
    <cellStyle name="20% - Accent1 2 3 4 3 7" xfId="984"/>
    <cellStyle name="20% - Accent1 2 3 4 3 8" xfId="985"/>
    <cellStyle name="20% - Accent1 2 3 4 3 9" xfId="986"/>
    <cellStyle name="20% - Accent1 2 3 4 4" xfId="987"/>
    <cellStyle name="20% - Accent1 2 3 4 4 2" xfId="988"/>
    <cellStyle name="20% - Accent1 2 3 4 4 2 2" xfId="989"/>
    <cellStyle name="20% - Accent1 2 3 4 4 2 3" xfId="990"/>
    <cellStyle name="20% - Accent1 2 3 4 4 3" xfId="991"/>
    <cellStyle name="20% - Accent1 2 3 4 4 3 2" xfId="992"/>
    <cellStyle name="20% - Accent1 2 3 4 4 4" xfId="993"/>
    <cellStyle name="20% - Accent1 2 3 4 4 5" xfId="994"/>
    <cellStyle name="20% - Accent1 2 3 4 4 6" xfId="995"/>
    <cellStyle name="20% - Accent1 2 3 4 4 7" xfId="996"/>
    <cellStyle name="20% - Accent1 2 3 4 4 8" xfId="997"/>
    <cellStyle name="20% - Accent1 2 3 4 4 9" xfId="998"/>
    <cellStyle name="20% - Accent1 2 3 4 5" xfId="999"/>
    <cellStyle name="20% - Accent1 2 3 4 5 2" xfId="1000"/>
    <cellStyle name="20% - Accent1 2 3 4 5 3" xfId="1001"/>
    <cellStyle name="20% - Accent1 2 3 4 6" xfId="1002"/>
    <cellStyle name="20% - Accent1 2 3 4 6 2" xfId="1003"/>
    <cellStyle name="20% - Accent1 2 3 4 7" xfId="1004"/>
    <cellStyle name="20% - Accent1 2 3 4 8" xfId="1005"/>
    <cellStyle name="20% - Accent1 2 3 4 9" xfId="1006"/>
    <cellStyle name="20% - Accent1 2 3 5" xfId="1007"/>
    <cellStyle name="20% - Accent1 2 3 5 2" xfId="1008"/>
    <cellStyle name="20% - Accent1 2 3 5 2 2" xfId="1009"/>
    <cellStyle name="20% - Accent1 2 3 5 2 3" xfId="1010"/>
    <cellStyle name="20% - Accent1 2 3 5 3" xfId="1011"/>
    <cellStyle name="20% - Accent1 2 3 5 3 2" xfId="1012"/>
    <cellStyle name="20% - Accent1 2 3 5 4" xfId="1013"/>
    <cellStyle name="20% - Accent1 2 3 5 5" xfId="1014"/>
    <cellStyle name="20% - Accent1 2 3 5 6" xfId="1015"/>
    <cellStyle name="20% - Accent1 2 3 5 7" xfId="1016"/>
    <cellStyle name="20% - Accent1 2 3 5 8" xfId="1017"/>
    <cellStyle name="20% - Accent1 2 3 5 9" xfId="1018"/>
    <cellStyle name="20% - Accent1 2 3 6" xfId="1019"/>
    <cellStyle name="20% - Accent1 2 3 6 2" xfId="1020"/>
    <cellStyle name="20% - Accent1 2 3 6 2 2" xfId="1021"/>
    <cellStyle name="20% - Accent1 2 3 6 2 3" xfId="1022"/>
    <cellStyle name="20% - Accent1 2 3 6 3" xfId="1023"/>
    <cellStyle name="20% - Accent1 2 3 6 3 2" xfId="1024"/>
    <cellStyle name="20% - Accent1 2 3 6 4" xfId="1025"/>
    <cellStyle name="20% - Accent1 2 3 6 5" xfId="1026"/>
    <cellStyle name="20% - Accent1 2 3 6 6" xfId="1027"/>
    <cellStyle name="20% - Accent1 2 3 6 7" xfId="1028"/>
    <cellStyle name="20% - Accent1 2 3 6 8" xfId="1029"/>
    <cellStyle name="20% - Accent1 2 3 6 9" xfId="1030"/>
    <cellStyle name="20% - Accent1 2 3 7" xfId="1031"/>
    <cellStyle name="20% - Accent1 2 3 7 2" xfId="1032"/>
    <cellStyle name="20% - Accent1 2 3 7 2 2" xfId="1033"/>
    <cellStyle name="20% - Accent1 2 3 7 2 3" xfId="1034"/>
    <cellStyle name="20% - Accent1 2 3 7 3" xfId="1035"/>
    <cellStyle name="20% - Accent1 2 3 7 3 2" xfId="1036"/>
    <cellStyle name="20% - Accent1 2 3 7 4" xfId="1037"/>
    <cellStyle name="20% - Accent1 2 3 7 5" xfId="1038"/>
    <cellStyle name="20% - Accent1 2 3 7 6" xfId="1039"/>
    <cellStyle name="20% - Accent1 2 3 7 7" xfId="1040"/>
    <cellStyle name="20% - Accent1 2 3 7 8" xfId="1041"/>
    <cellStyle name="20% - Accent1 2 3 7 9" xfId="1042"/>
    <cellStyle name="20% - Accent1 2 3 8" xfId="1043"/>
    <cellStyle name="20% - Accent1 2 3 8 2" xfId="1044"/>
    <cellStyle name="20% - Accent1 2 3 8 3" xfId="1045"/>
    <cellStyle name="20% - Accent1 2 3 9" xfId="1046"/>
    <cellStyle name="20% - Accent1 2 3 9 2" xfId="1047"/>
    <cellStyle name="20% - Accent1 2 4" xfId="1048"/>
    <cellStyle name="20% - Accent1 2 4 10" xfId="1049"/>
    <cellStyle name="20% - Accent1 2 4 11" xfId="1050"/>
    <cellStyle name="20% - Accent1 2 4 12" xfId="1051"/>
    <cellStyle name="20% - Accent1 2 4 13" xfId="1052"/>
    <cellStyle name="20% - Accent1 2 4 14" xfId="1053"/>
    <cellStyle name="20% - Accent1 2 4 15" xfId="1054"/>
    <cellStyle name="20% - Accent1 2 4 2" xfId="1055"/>
    <cellStyle name="20% - Accent1 2 4 2 10" xfId="1056"/>
    <cellStyle name="20% - Accent1 2 4 2 11" xfId="1057"/>
    <cellStyle name="20% - Accent1 2 4 2 12" xfId="1058"/>
    <cellStyle name="20% - Accent1 2 4 2 13" xfId="1059"/>
    <cellStyle name="20% - Accent1 2 4 2 2" xfId="1060"/>
    <cellStyle name="20% - Accent1 2 4 2 2 10" xfId="1061"/>
    <cellStyle name="20% - Accent1 2 4 2 2 11" xfId="1062"/>
    <cellStyle name="20% - Accent1 2 4 2 2 12" xfId="1063"/>
    <cellStyle name="20% - Accent1 2 4 2 2 2" xfId="1064"/>
    <cellStyle name="20% - Accent1 2 4 2 2 2 2" xfId="1065"/>
    <cellStyle name="20% - Accent1 2 4 2 2 2 2 2" xfId="1066"/>
    <cellStyle name="20% - Accent1 2 4 2 2 2 2 3" xfId="1067"/>
    <cellStyle name="20% - Accent1 2 4 2 2 2 3" xfId="1068"/>
    <cellStyle name="20% - Accent1 2 4 2 2 2 3 2" xfId="1069"/>
    <cellStyle name="20% - Accent1 2 4 2 2 2 4" xfId="1070"/>
    <cellStyle name="20% - Accent1 2 4 2 2 2 5" xfId="1071"/>
    <cellStyle name="20% - Accent1 2 4 2 2 2 6" xfId="1072"/>
    <cellStyle name="20% - Accent1 2 4 2 2 2 7" xfId="1073"/>
    <cellStyle name="20% - Accent1 2 4 2 2 2 8" xfId="1074"/>
    <cellStyle name="20% - Accent1 2 4 2 2 2 9" xfId="1075"/>
    <cellStyle name="20% - Accent1 2 4 2 2 3" xfId="1076"/>
    <cellStyle name="20% - Accent1 2 4 2 2 3 2" xfId="1077"/>
    <cellStyle name="20% - Accent1 2 4 2 2 3 2 2" xfId="1078"/>
    <cellStyle name="20% - Accent1 2 4 2 2 3 2 3" xfId="1079"/>
    <cellStyle name="20% - Accent1 2 4 2 2 3 3" xfId="1080"/>
    <cellStyle name="20% - Accent1 2 4 2 2 3 3 2" xfId="1081"/>
    <cellStyle name="20% - Accent1 2 4 2 2 3 4" xfId="1082"/>
    <cellStyle name="20% - Accent1 2 4 2 2 3 5" xfId="1083"/>
    <cellStyle name="20% - Accent1 2 4 2 2 3 6" xfId="1084"/>
    <cellStyle name="20% - Accent1 2 4 2 2 3 7" xfId="1085"/>
    <cellStyle name="20% - Accent1 2 4 2 2 3 8" xfId="1086"/>
    <cellStyle name="20% - Accent1 2 4 2 2 3 9" xfId="1087"/>
    <cellStyle name="20% - Accent1 2 4 2 2 4" xfId="1088"/>
    <cellStyle name="20% - Accent1 2 4 2 2 4 2" xfId="1089"/>
    <cellStyle name="20% - Accent1 2 4 2 2 4 2 2" xfId="1090"/>
    <cellStyle name="20% - Accent1 2 4 2 2 4 2 3" xfId="1091"/>
    <cellStyle name="20% - Accent1 2 4 2 2 4 3" xfId="1092"/>
    <cellStyle name="20% - Accent1 2 4 2 2 4 3 2" xfId="1093"/>
    <cellStyle name="20% - Accent1 2 4 2 2 4 4" xfId="1094"/>
    <cellStyle name="20% - Accent1 2 4 2 2 4 5" xfId="1095"/>
    <cellStyle name="20% - Accent1 2 4 2 2 4 6" xfId="1096"/>
    <cellStyle name="20% - Accent1 2 4 2 2 4 7" xfId="1097"/>
    <cellStyle name="20% - Accent1 2 4 2 2 4 8" xfId="1098"/>
    <cellStyle name="20% - Accent1 2 4 2 2 4 9" xfId="1099"/>
    <cellStyle name="20% - Accent1 2 4 2 2 5" xfId="1100"/>
    <cellStyle name="20% - Accent1 2 4 2 2 5 2" xfId="1101"/>
    <cellStyle name="20% - Accent1 2 4 2 2 5 3" xfId="1102"/>
    <cellStyle name="20% - Accent1 2 4 2 2 6" xfId="1103"/>
    <cellStyle name="20% - Accent1 2 4 2 2 6 2" xfId="1104"/>
    <cellStyle name="20% - Accent1 2 4 2 2 7" xfId="1105"/>
    <cellStyle name="20% - Accent1 2 4 2 2 8" xfId="1106"/>
    <cellStyle name="20% - Accent1 2 4 2 2 9" xfId="1107"/>
    <cellStyle name="20% - Accent1 2 4 2 3" xfId="1108"/>
    <cellStyle name="20% - Accent1 2 4 2 3 2" xfId="1109"/>
    <cellStyle name="20% - Accent1 2 4 2 3 2 2" xfId="1110"/>
    <cellStyle name="20% - Accent1 2 4 2 3 2 3" xfId="1111"/>
    <cellStyle name="20% - Accent1 2 4 2 3 3" xfId="1112"/>
    <cellStyle name="20% - Accent1 2 4 2 3 3 2" xfId="1113"/>
    <cellStyle name="20% - Accent1 2 4 2 3 4" xfId="1114"/>
    <cellStyle name="20% - Accent1 2 4 2 3 5" xfId="1115"/>
    <cellStyle name="20% - Accent1 2 4 2 3 6" xfId="1116"/>
    <cellStyle name="20% - Accent1 2 4 2 3 7" xfId="1117"/>
    <cellStyle name="20% - Accent1 2 4 2 3 8" xfId="1118"/>
    <cellStyle name="20% - Accent1 2 4 2 3 9" xfId="1119"/>
    <cellStyle name="20% - Accent1 2 4 2 4" xfId="1120"/>
    <cellStyle name="20% - Accent1 2 4 2 4 2" xfId="1121"/>
    <cellStyle name="20% - Accent1 2 4 2 4 2 2" xfId="1122"/>
    <cellStyle name="20% - Accent1 2 4 2 4 2 3" xfId="1123"/>
    <cellStyle name="20% - Accent1 2 4 2 4 3" xfId="1124"/>
    <cellStyle name="20% - Accent1 2 4 2 4 3 2" xfId="1125"/>
    <cellStyle name="20% - Accent1 2 4 2 4 4" xfId="1126"/>
    <cellStyle name="20% - Accent1 2 4 2 4 5" xfId="1127"/>
    <cellStyle name="20% - Accent1 2 4 2 4 6" xfId="1128"/>
    <cellStyle name="20% - Accent1 2 4 2 4 7" xfId="1129"/>
    <cellStyle name="20% - Accent1 2 4 2 4 8" xfId="1130"/>
    <cellStyle name="20% - Accent1 2 4 2 4 9" xfId="1131"/>
    <cellStyle name="20% - Accent1 2 4 2 5" xfId="1132"/>
    <cellStyle name="20% - Accent1 2 4 2 5 2" xfId="1133"/>
    <cellStyle name="20% - Accent1 2 4 2 5 2 2" xfId="1134"/>
    <cellStyle name="20% - Accent1 2 4 2 5 2 3" xfId="1135"/>
    <cellStyle name="20% - Accent1 2 4 2 5 3" xfId="1136"/>
    <cellStyle name="20% - Accent1 2 4 2 5 3 2" xfId="1137"/>
    <cellStyle name="20% - Accent1 2 4 2 5 4" xfId="1138"/>
    <cellStyle name="20% - Accent1 2 4 2 5 5" xfId="1139"/>
    <cellStyle name="20% - Accent1 2 4 2 5 6" xfId="1140"/>
    <cellStyle name="20% - Accent1 2 4 2 5 7" xfId="1141"/>
    <cellStyle name="20% - Accent1 2 4 2 5 8" xfId="1142"/>
    <cellStyle name="20% - Accent1 2 4 2 5 9" xfId="1143"/>
    <cellStyle name="20% - Accent1 2 4 2 6" xfId="1144"/>
    <cellStyle name="20% - Accent1 2 4 2 6 2" xfId="1145"/>
    <cellStyle name="20% - Accent1 2 4 2 6 3" xfId="1146"/>
    <cellStyle name="20% - Accent1 2 4 2 7" xfId="1147"/>
    <cellStyle name="20% - Accent1 2 4 2 7 2" xfId="1148"/>
    <cellStyle name="20% - Accent1 2 4 2 8" xfId="1149"/>
    <cellStyle name="20% - Accent1 2 4 2 9" xfId="1150"/>
    <cellStyle name="20% - Accent1 2 4 3" xfId="1151"/>
    <cellStyle name="20% - Accent1 2 4 3 10" xfId="1152"/>
    <cellStyle name="20% - Accent1 2 4 3 11" xfId="1153"/>
    <cellStyle name="20% - Accent1 2 4 3 12" xfId="1154"/>
    <cellStyle name="20% - Accent1 2 4 3 13" xfId="1155"/>
    <cellStyle name="20% - Accent1 2 4 3 2" xfId="1156"/>
    <cellStyle name="20% - Accent1 2 4 3 2 10" xfId="1157"/>
    <cellStyle name="20% - Accent1 2 4 3 2 11" xfId="1158"/>
    <cellStyle name="20% - Accent1 2 4 3 2 12" xfId="1159"/>
    <cellStyle name="20% - Accent1 2 4 3 2 2" xfId="1160"/>
    <cellStyle name="20% - Accent1 2 4 3 2 2 2" xfId="1161"/>
    <cellStyle name="20% - Accent1 2 4 3 2 2 2 2" xfId="1162"/>
    <cellStyle name="20% - Accent1 2 4 3 2 2 2 3" xfId="1163"/>
    <cellStyle name="20% - Accent1 2 4 3 2 2 3" xfId="1164"/>
    <cellStyle name="20% - Accent1 2 4 3 2 2 3 2" xfId="1165"/>
    <cellStyle name="20% - Accent1 2 4 3 2 2 4" xfId="1166"/>
    <cellStyle name="20% - Accent1 2 4 3 2 2 5" xfId="1167"/>
    <cellStyle name="20% - Accent1 2 4 3 2 2 6" xfId="1168"/>
    <cellStyle name="20% - Accent1 2 4 3 2 2 7" xfId="1169"/>
    <cellStyle name="20% - Accent1 2 4 3 2 2 8" xfId="1170"/>
    <cellStyle name="20% - Accent1 2 4 3 2 2 9" xfId="1171"/>
    <cellStyle name="20% - Accent1 2 4 3 2 3" xfId="1172"/>
    <cellStyle name="20% - Accent1 2 4 3 2 3 2" xfId="1173"/>
    <cellStyle name="20% - Accent1 2 4 3 2 3 2 2" xfId="1174"/>
    <cellStyle name="20% - Accent1 2 4 3 2 3 2 3" xfId="1175"/>
    <cellStyle name="20% - Accent1 2 4 3 2 3 3" xfId="1176"/>
    <cellStyle name="20% - Accent1 2 4 3 2 3 3 2" xfId="1177"/>
    <cellStyle name="20% - Accent1 2 4 3 2 3 4" xfId="1178"/>
    <cellStyle name="20% - Accent1 2 4 3 2 3 5" xfId="1179"/>
    <cellStyle name="20% - Accent1 2 4 3 2 3 6" xfId="1180"/>
    <cellStyle name="20% - Accent1 2 4 3 2 3 7" xfId="1181"/>
    <cellStyle name="20% - Accent1 2 4 3 2 3 8" xfId="1182"/>
    <cellStyle name="20% - Accent1 2 4 3 2 3 9" xfId="1183"/>
    <cellStyle name="20% - Accent1 2 4 3 2 4" xfId="1184"/>
    <cellStyle name="20% - Accent1 2 4 3 2 4 2" xfId="1185"/>
    <cellStyle name="20% - Accent1 2 4 3 2 4 2 2" xfId="1186"/>
    <cellStyle name="20% - Accent1 2 4 3 2 4 2 3" xfId="1187"/>
    <cellStyle name="20% - Accent1 2 4 3 2 4 3" xfId="1188"/>
    <cellStyle name="20% - Accent1 2 4 3 2 4 3 2" xfId="1189"/>
    <cellStyle name="20% - Accent1 2 4 3 2 4 4" xfId="1190"/>
    <cellStyle name="20% - Accent1 2 4 3 2 4 5" xfId="1191"/>
    <cellStyle name="20% - Accent1 2 4 3 2 4 6" xfId="1192"/>
    <cellStyle name="20% - Accent1 2 4 3 2 4 7" xfId="1193"/>
    <cellStyle name="20% - Accent1 2 4 3 2 4 8" xfId="1194"/>
    <cellStyle name="20% - Accent1 2 4 3 2 4 9" xfId="1195"/>
    <cellStyle name="20% - Accent1 2 4 3 2 5" xfId="1196"/>
    <cellStyle name="20% - Accent1 2 4 3 2 5 2" xfId="1197"/>
    <cellStyle name="20% - Accent1 2 4 3 2 5 3" xfId="1198"/>
    <cellStyle name="20% - Accent1 2 4 3 2 6" xfId="1199"/>
    <cellStyle name="20% - Accent1 2 4 3 2 6 2" xfId="1200"/>
    <cellStyle name="20% - Accent1 2 4 3 2 7" xfId="1201"/>
    <cellStyle name="20% - Accent1 2 4 3 2 8" xfId="1202"/>
    <cellStyle name="20% - Accent1 2 4 3 2 9" xfId="1203"/>
    <cellStyle name="20% - Accent1 2 4 3 3" xfId="1204"/>
    <cellStyle name="20% - Accent1 2 4 3 3 2" xfId="1205"/>
    <cellStyle name="20% - Accent1 2 4 3 3 2 2" xfId="1206"/>
    <cellStyle name="20% - Accent1 2 4 3 3 2 3" xfId="1207"/>
    <cellStyle name="20% - Accent1 2 4 3 3 3" xfId="1208"/>
    <cellStyle name="20% - Accent1 2 4 3 3 3 2" xfId="1209"/>
    <cellStyle name="20% - Accent1 2 4 3 3 4" xfId="1210"/>
    <cellStyle name="20% - Accent1 2 4 3 3 5" xfId="1211"/>
    <cellStyle name="20% - Accent1 2 4 3 3 6" xfId="1212"/>
    <cellStyle name="20% - Accent1 2 4 3 3 7" xfId="1213"/>
    <cellStyle name="20% - Accent1 2 4 3 3 8" xfId="1214"/>
    <cellStyle name="20% - Accent1 2 4 3 3 9" xfId="1215"/>
    <cellStyle name="20% - Accent1 2 4 3 4" xfId="1216"/>
    <cellStyle name="20% - Accent1 2 4 3 4 2" xfId="1217"/>
    <cellStyle name="20% - Accent1 2 4 3 4 2 2" xfId="1218"/>
    <cellStyle name="20% - Accent1 2 4 3 4 2 3" xfId="1219"/>
    <cellStyle name="20% - Accent1 2 4 3 4 3" xfId="1220"/>
    <cellStyle name="20% - Accent1 2 4 3 4 3 2" xfId="1221"/>
    <cellStyle name="20% - Accent1 2 4 3 4 4" xfId="1222"/>
    <cellStyle name="20% - Accent1 2 4 3 4 5" xfId="1223"/>
    <cellStyle name="20% - Accent1 2 4 3 4 6" xfId="1224"/>
    <cellStyle name="20% - Accent1 2 4 3 4 7" xfId="1225"/>
    <cellStyle name="20% - Accent1 2 4 3 4 8" xfId="1226"/>
    <cellStyle name="20% - Accent1 2 4 3 4 9" xfId="1227"/>
    <cellStyle name="20% - Accent1 2 4 3 5" xfId="1228"/>
    <cellStyle name="20% - Accent1 2 4 3 5 2" xfId="1229"/>
    <cellStyle name="20% - Accent1 2 4 3 5 2 2" xfId="1230"/>
    <cellStyle name="20% - Accent1 2 4 3 5 2 3" xfId="1231"/>
    <cellStyle name="20% - Accent1 2 4 3 5 3" xfId="1232"/>
    <cellStyle name="20% - Accent1 2 4 3 5 3 2" xfId="1233"/>
    <cellStyle name="20% - Accent1 2 4 3 5 4" xfId="1234"/>
    <cellStyle name="20% - Accent1 2 4 3 5 5" xfId="1235"/>
    <cellStyle name="20% - Accent1 2 4 3 5 6" xfId="1236"/>
    <cellStyle name="20% - Accent1 2 4 3 5 7" xfId="1237"/>
    <cellStyle name="20% - Accent1 2 4 3 5 8" xfId="1238"/>
    <cellStyle name="20% - Accent1 2 4 3 5 9" xfId="1239"/>
    <cellStyle name="20% - Accent1 2 4 3 6" xfId="1240"/>
    <cellStyle name="20% - Accent1 2 4 3 6 2" xfId="1241"/>
    <cellStyle name="20% - Accent1 2 4 3 6 3" xfId="1242"/>
    <cellStyle name="20% - Accent1 2 4 3 7" xfId="1243"/>
    <cellStyle name="20% - Accent1 2 4 3 7 2" xfId="1244"/>
    <cellStyle name="20% - Accent1 2 4 3 8" xfId="1245"/>
    <cellStyle name="20% - Accent1 2 4 3 9" xfId="1246"/>
    <cellStyle name="20% - Accent1 2 4 4" xfId="1247"/>
    <cellStyle name="20% - Accent1 2 4 4 10" xfId="1248"/>
    <cellStyle name="20% - Accent1 2 4 4 11" xfId="1249"/>
    <cellStyle name="20% - Accent1 2 4 4 12" xfId="1250"/>
    <cellStyle name="20% - Accent1 2 4 4 2" xfId="1251"/>
    <cellStyle name="20% - Accent1 2 4 4 2 2" xfId="1252"/>
    <cellStyle name="20% - Accent1 2 4 4 2 2 2" xfId="1253"/>
    <cellStyle name="20% - Accent1 2 4 4 2 2 3" xfId="1254"/>
    <cellStyle name="20% - Accent1 2 4 4 2 3" xfId="1255"/>
    <cellStyle name="20% - Accent1 2 4 4 2 3 2" xfId="1256"/>
    <cellStyle name="20% - Accent1 2 4 4 2 4" xfId="1257"/>
    <cellStyle name="20% - Accent1 2 4 4 2 5" xfId="1258"/>
    <cellStyle name="20% - Accent1 2 4 4 2 6" xfId="1259"/>
    <cellStyle name="20% - Accent1 2 4 4 2 7" xfId="1260"/>
    <cellStyle name="20% - Accent1 2 4 4 2 8" xfId="1261"/>
    <cellStyle name="20% - Accent1 2 4 4 2 9" xfId="1262"/>
    <cellStyle name="20% - Accent1 2 4 4 3" xfId="1263"/>
    <cellStyle name="20% - Accent1 2 4 4 3 2" xfId="1264"/>
    <cellStyle name="20% - Accent1 2 4 4 3 2 2" xfId="1265"/>
    <cellStyle name="20% - Accent1 2 4 4 3 2 3" xfId="1266"/>
    <cellStyle name="20% - Accent1 2 4 4 3 3" xfId="1267"/>
    <cellStyle name="20% - Accent1 2 4 4 3 3 2" xfId="1268"/>
    <cellStyle name="20% - Accent1 2 4 4 3 4" xfId="1269"/>
    <cellStyle name="20% - Accent1 2 4 4 3 5" xfId="1270"/>
    <cellStyle name="20% - Accent1 2 4 4 3 6" xfId="1271"/>
    <cellStyle name="20% - Accent1 2 4 4 3 7" xfId="1272"/>
    <cellStyle name="20% - Accent1 2 4 4 3 8" xfId="1273"/>
    <cellStyle name="20% - Accent1 2 4 4 3 9" xfId="1274"/>
    <cellStyle name="20% - Accent1 2 4 4 4" xfId="1275"/>
    <cellStyle name="20% - Accent1 2 4 4 4 2" xfId="1276"/>
    <cellStyle name="20% - Accent1 2 4 4 4 2 2" xfId="1277"/>
    <cellStyle name="20% - Accent1 2 4 4 4 2 3" xfId="1278"/>
    <cellStyle name="20% - Accent1 2 4 4 4 3" xfId="1279"/>
    <cellStyle name="20% - Accent1 2 4 4 4 3 2" xfId="1280"/>
    <cellStyle name="20% - Accent1 2 4 4 4 4" xfId="1281"/>
    <cellStyle name="20% - Accent1 2 4 4 4 5" xfId="1282"/>
    <cellStyle name="20% - Accent1 2 4 4 4 6" xfId="1283"/>
    <cellStyle name="20% - Accent1 2 4 4 4 7" xfId="1284"/>
    <cellStyle name="20% - Accent1 2 4 4 4 8" xfId="1285"/>
    <cellStyle name="20% - Accent1 2 4 4 4 9" xfId="1286"/>
    <cellStyle name="20% - Accent1 2 4 4 5" xfId="1287"/>
    <cellStyle name="20% - Accent1 2 4 4 5 2" xfId="1288"/>
    <cellStyle name="20% - Accent1 2 4 4 5 3" xfId="1289"/>
    <cellStyle name="20% - Accent1 2 4 4 6" xfId="1290"/>
    <cellStyle name="20% - Accent1 2 4 4 6 2" xfId="1291"/>
    <cellStyle name="20% - Accent1 2 4 4 7" xfId="1292"/>
    <cellStyle name="20% - Accent1 2 4 4 8" xfId="1293"/>
    <cellStyle name="20% - Accent1 2 4 4 9" xfId="1294"/>
    <cellStyle name="20% - Accent1 2 4 5" xfId="1295"/>
    <cellStyle name="20% - Accent1 2 4 5 2" xfId="1296"/>
    <cellStyle name="20% - Accent1 2 4 5 2 2" xfId="1297"/>
    <cellStyle name="20% - Accent1 2 4 5 2 3" xfId="1298"/>
    <cellStyle name="20% - Accent1 2 4 5 3" xfId="1299"/>
    <cellStyle name="20% - Accent1 2 4 5 3 2" xfId="1300"/>
    <cellStyle name="20% - Accent1 2 4 5 4" xfId="1301"/>
    <cellStyle name="20% - Accent1 2 4 5 5" xfId="1302"/>
    <cellStyle name="20% - Accent1 2 4 5 6" xfId="1303"/>
    <cellStyle name="20% - Accent1 2 4 5 7" xfId="1304"/>
    <cellStyle name="20% - Accent1 2 4 5 8" xfId="1305"/>
    <cellStyle name="20% - Accent1 2 4 5 9" xfId="1306"/>
    <cellStyle name="20% - Accent1 2 4 6" xfId="1307"/>
    <cellStyle name="20% - Accent1 2 4 6 2" xfId="1308"/>
    <cellStyle name="20% - Accent1 2 4 6 2 2" xfId="1309"/>
    <cellStyle name="20% - Accent1 2 4 6 2 3" xfId="1310"/>
    <cellStyle name="20% - Accent1 2 4 6 3" xfId="1311"/>
    <cellStyle name="20% - Accent1 2 4 6 3 2" xfId="1312"/>
    <cellStyle name="20% - Accent1 2 4 6 4" xfId="1313"/>
    <cellStyle name="20% - Accent1 2 4 6 5" xfId="1314"/>
    <cellStyle name="20% - Accent1 2 4 6 6" xfId="1315"/>
    <cellStyle name="20% - Accent1 2 4 6 7" xfId="1316"/>
    <cellStyle name="20% - Accent1 2 4 6 8" xfId="1317"/>
    <cellStyle name="20% - Accent1 2 4 6 9" xfId="1318"/>
    <cellStyle name="20% - Accent1 2 4 7" xfId="1319"/>
    <cellStyle name="20% - Accent1 2 4 7 2" xfId="1320"/>
    <cellStyle name="20% - Accent1 2 4 7 2 2" xfId="1321"/>
    <cellStyle name="20% - Accent1 2 4 7 2 3" xfId="1322"/>
    <cellStyle name="20% - Accent1 2 4 7 3" xfId="1323"/>
    <cellStyle name="20% - Accent1 2 4 7 3 2" xfId="1324"/>
    <cellStyle name="20% - Accent1 2 4 7 4" xfId="1325"/>
    <cellStyle name="20% - Accent1 2 4 7 5" xfId="1326"/>
    <cellStyle name="20% - Accent1 2 4 7 6" xfId="1327"/>
    <cellStyle name="20% - Accent1 2 4 7 7" xfId="1328"/>
    <cellStyle name="20% - Accent1 2 4 7 8" xfId="1329"/>
    <cellStyle name="20% - Accent1 2 4 7 9" xfId="1330"/>
    <cellStyle name="20% - Accent1 2 4 8" xfId="1331"/>
    <cellStyle name="20% - Accent1 2 4 8 2" xfId="1332"/>
    <cellStyle name="20% - Accent1 2 4 8 3" xfId="1333"/>
    <cellStyle name="20% - Accent1 2 4 9" xfId="1334"/>
    <cellStyle name="20% - Accent1 2 4 9 2" xfId="1335"/>
    <cellStyle name="20% - Accent1 2 5" xfId="1336"/>
    <cellStyle name="20% - Accent1 2 5 10" xfId="1337"/>
    <cellStyle name="20% - Accent1 2 5 11" xfId="1338"/>
    <cellStyle name="20% - Accent1 2 5 12" xfId="1339"/>
    <cellStyle name="20% - Accent1 2 5 13" xfId="1340"/>
    <cellStyle name="20% - Accent1 2 5 14" xfId="1341"/>
    <cellStyle name="20% - Accent1 2 5 15" xfId="1342"/>
    <cellStyle name="20% - Accent1 2 5 2" xfId="1343"/>
    <cellStyle name="20% - Accent1 2 5 2 10" xfId="1344"/>
    <cellStyle name="20% - Accent1 2 5 2 11" xfId="1345"/>
    <cellStyle name="20% - Accent1 2 5 2 12" xfId="1346"/>
    <cellStyle name="20% - Accent1 2 5 2 13" xfId="1347"/>
    <cellStyle name="20% - Accent1 2 5 2 2" xfId="1348"/>
    <cellStyle name="20% - Accent1 2 5 2 2 10" xfId="1349"/>
    <cellStyle name="20% - Accent1 2 5 2 2 11" xfId="1350"/>
    <cellStyle name="20% - Accent1 2 5 2 2 12" xfId="1351"/>
    <cellStyle name="20% - Accent1 2 5 2 2 2" xfId="1352"/>
    <cellStyle name="20% - Accent1 2 5 2 2 2 2" xfId="1353"/>
    <cellStyle name="20% - Accent1 2 5 2 2 2 2 2" xfId="1354"/>
    <cellStyle name="20% - Accent1 2 5 2 2 2 2 3" xfId="1355"/>
    <cellStyle name="20% - Accent1 2 5 2 2 2 3" xfId="1356"/>
    <cellStyle name="20% - Accent1 2 5 2 2 2 3 2" xfId="1357"/>
    <cellStyle name="20% - Accent1 2 5 2 2 2 4" xfId="1358"/>
    <cellStyle name="20% - Accent1 2 5 2 2 2 5" xfId="1359"/>
    <cellStyle name="20% - Accent1 2 5 2 2 2 6" xfId="1360"/>
    <cellStyle name="20% - Accent1 2 5 2 2 2 7" xfId="1361"/>
    <cellStyle name="20% - Accent1 2 5 2 2 2 8" xfId="1362"/>
    <cellStyle name="20% - Accent1 2 5 2 2 2 9" xfId="1363"/>
    <cellStyle name="20% - Accent1 2 5 2 2 3" xfId="1364"/>
    <cellStyle name="20% - Accent1 2 5 2 2 3 2" xfId="1365"/>
    <cellStyle name="20% - Accent1 2 5 2 2 3 2 2" xfId="1366"/>
    <cellStyle name="20% - Accent1 2 5 2 2 3 2 3" xfId="1367"/>
    <cellStyle name="20% - Accent1 2 5 2 2 3 3" xfId="1368"/>
    <cellStyle name="20% - Accent1 2 5 2 2 3 3 2" xfId="1369"/>
    <cellStyle name="20% - Accent1 2 5 2 2 3 4" xfId="1370"/>
    <cellStyle name="20% - Accent1 2 5 2 2 3 5" xfId="1371"/>
    <cellStyle name="20% - Accent1 2 5 2 2 3 6" xfId="1372"/>
    <cellStyle name="20% - Accent1 2 5 2 2 3 7" xfId="1373"/>
    <cellStyle name="20% - Accent1 2 5 2 2 3 8" xfId="1374"/>
    <cellStyle name="20% - Accent1 2 5 2 2 3 9" xfId="1375"/>
    <cellStyle name="20% - Accent1 2 5 2 2 4" xfId="1376"/>
    <cellStyle name="20% - Accent1 2 5 2 2 4 2" xfId="1377"/>
    <cellStyle name="20% - Accent1 2 5 2 2 4 2 2" xfId="1378"/>
    <cellStyle name="20% - Accent1 2 5 2 2 4 2 3" xfId="1379"/>
    <cellStyle name="20% - Accent1 2 5 2 2 4 3" xfId="1380"/>
    <cellStyle name="20% - Accent1 2 5 2 2 4 3 2" xfId="1381"/>
    <cellStyle name="20% - Accent1 2 5 2 2 4 4" xfId="1382"/>
    <cellStyle name="20% - Accent1 2 5 2 2 4 5" xfId="1383"/>
    <cellStyle name="20% - Accent1 2 5 2 2 4 6" xfId="1384"/>
    <cellStyle name="20% - Accent1 2 5 2 2 4 7" xfId="1385"/>
    <cellStyle name="20% - Accent1 2 5 2 2 4 8" xfId="1386"/>
    <cellStyle name="20% - Accent1 2 5 2 2 4 9" xfId="1387"/>
    <cellStyle name="20% - Accent1 2 5 2 2 5" xfId="1388"/>
    <cellStyle name="20% - Accent1 2 5 2 2 5 2" xfId="1389"/>
    <cellStyle name="20% - Accent1 2 5 2 2 5 3" xfId="1390"/>
    <cellStyle name="20% - Accent1 2 5 2 2 6" xfId="1391"/>
    <cellStyle name="20% - Accent1 2 5 2 2 6 2" xfId="1392"/>
    <cellStyle name="20% - Accent1 2 5 2 2 7" xfId="1393"/>
    <cellStyle name="20% - Accent1 2 5 2 2 8" xfId="1394"/>
    <cellStyle name="20% - Accent1 2 5 2 2 9" xfId="1395"/>
    <cellStyle name="20% - Accent1 2 5 2 3" xfId="1396"/>
    <cellStyle name="20% - Accent1 2 5 2 3 2" xfId="1397"/>
    <cellStyle name="20% - Accent1 2 5 2 3 2 2" xfId="1398"/>
    <cellStyle name="20% - Accent1 2 5 2 3 2 3" xfId="1399"/>
    <cellStyle name="20% - Accent1 2 5 2 3 3" xfId="1400"/>
    <cellStyle name="20% - Accent1 2 5 2 3 3 2" xfId="1401"/>
    <cellStyle name="20% - Accent1 2 5 2 3 4" xfId="1402"/>
    <cellStyle name="20% - Accent1 2 5 2 3 5" xfId="1403"/>
    <cellStyle name="20% - Accent1 2 5 2 3 6" xfId="1404"/>
    <cellStyle name="20% - Accent1 2 5 2 3 7" xfId="1405"/>
    <cellStyle name="20% - Accent1 2 5 2 3 8" xfId="1406"/>
    <cellStyle name="20% - Accent1 2 5 2 3 9" xfId="1407"/>
    <cellStyle name="20% - Accent1 2 5 2 4" xfId="1408"/>
    <cellStyle name="20% - Accent1 2 5 2 4 2" xfId="1409"/>
    <cellStyle name="20% - Accent1 2 5 2 4 2 2" xfId="1410"/>
    <cellStyle name="20% - Accent1 2 5 2 4 2 3" xfId="1411"/>
    <cellStyle name="20% - Accent1 2 5 2 4 3" xfId="1412"/>
    <cellStyle name="20% - Accent1 2 5 2 4 3 2" xfId="1413"/>
    <cellStyle name="20% - Accent1 2 5 2 4 4" xfId="1414"/>
    <cellStyle name="20% - Accent1 2 5 2 4 5" xfId="1415"/>
    <cellStyle name="20% - Accent1 2 5 2 4 6" xfId="1416"/>
    <cellStyle name="20% - Accent1 2 5 2 4 7" xfId="1417"/>
    <cellStyle name="20% - Accent1 2 5 2 4 8" xfId="1418"/>
    <cellStyle name="20% - Accent1 2 5 2 4 9" xfId="1419"/>
    <cellStyle name="20% - Accent1 2 5 2 5" xfId="1420"/>
    <cellStyle name="20% - Accent1 2 5 2 5 2" xfId="1421"/>
    <cellStyle name="20% - Accent1 2 5 2 5 2 2" xfId="1422"/>
    <cellStyle name="20% - Accent1 2 5 2 5 2 3" xfId="1423"/>
    <cellStyle name="20% - Accent1 2 5 2 5 3" xfId="1424"/>
    <cellStyle name="20% - Accent1 2 5 2 5 3 2" xfId="1425"/>
    <cellStyle name="20% - Accent1 2 5 2 5 4" xfId="1426"/>
    <cellStyle name="20% - Accent1 2 5 2 5 5" xfId="1427"/>
    <cellStyle name="20% - Accent1 2 5 2 5 6" xfId="1428"/>
    <cellStyle name="20% - Accent1 2 5 2 5 7" xfId="1429"/>
    <cellStyle name="20% - Accent1 2 5 2 5 8" xfId="1430"/>
    <cellStyle name="20% - Accent1 2 5 2 5 9" xfId="1431"/>
    <cellStyle name="20% - Accent1 2 5 2 6" xfId="1432"/>
    <cellStyle name="20% - Accent1 2 5 2 6 2" xfId="1433"/>
    <cellStyle name="20% - Accent1 2 5 2 6 3" xfId="1434"/>
    <cellStyle name="20% - Accent1 2 5 2 7" xfId="1435"/>
    <cellStyle name="20% - Accent1 2 5 2 7 2" xfId="1436"/>
    <cellStyle name="20% - Accent1 2 5 2 8" xfId="1437"/>
    <cellStyle name="20% - Accent1 2 5 2 9" xfId="1438"/>
    <cellStyle name="20% - Accent1 2 5 3" xfId="1439"/>
    <cellStyle name="20% - Accent1 2 5 3 10" xfId="1440"/>
    <cellStyle name="20% - Accent1 2 5 3 11" xfId="1441"/>
    <cellStyle name="20% - Accent1 2 5 3 12" xfId="1442"/>
    <cellStyle name="20% - Accent1 2 5 3 13" xfId="1443"/>
    <cellStyle name="20% - Accent1 2 5 3 2" xfId="1444"/>
    <cellStyle name="20% - Accent1 2 5 3 2 10" xfId="1445"/>
    <cellStyle name="20% - Accent1 2 5 3 2 11" xfId="1446"/>
    <cellStyle name="20% - Accent1 2 5 3 2 12" xfId="1447"/>
    <cellStyle name="20% - Accent1 2 5 3 2 2" xfId="1448"/>
    <cellStyle name="20% - Accent1 2 5 3 2 2 2" xfId="1449"/>
    <cellStyle name="20% - Accent1 2 5 3 2 2 2 2" xfId="1450"/>
    <cellStyle name="20% - Accent1 2 5 3 2 2 2 3" xfId="1451"/>
    <cellStyle name="20% - Accent1 2 5 3 2 2 3" xfId="1452"/>
    <cellStyle name="20% - Accent1 2 5 3 2 2 3 2" xfId="1453"/>
    <cellStyle name="20% - Accent1 2 5 3 2 2 4" xfId="1454"/>
    <cellStyle name="20% - Accent1 2 5 3 2 2 5" xfId="1455"/>
    <cellStyle name="20% - Accent1 2 5 3 2 2 6" xfId="1456"/>
    <cellStyle name="20% - Accent1 2 5 3 2 2 7" xfId="1457"/>
    <cellStyle name="20% - Accent1 2 5 3 2 2 8" xfId="1458"/>
    <cellStyle name="20% - Accent1 2 5 3 2 2 9" xfId="1459"/>
    <cellStyle name="20% - Accent1 2 5 3 2 3" xfId="1460"/>
    <cellStyle name="20% - Accent1 2 5 3 2 3 2" xfId="1461"/>
    <cellStyle name="20% - Accent1 2 5 3 2 3 2 2" xfId="1462"/>
    <cellStyle name="20% - Accent1 2 5 3 2 3 2 3" xfId="1463"/>
    <cellStyle name="20% - Accent1 2 5 3 2 3 3" xfId="1464"/>
    <cellStyle name="20% - Accent1 2 5 3 2 3 3 2" xfId="1465"/>
    <cellStyle name="20% - Accent1 2 5 3 2 3 4" xfId="1466"/>
    <cellStyle name="20% - Accent1 2 5 3 2 3 5" xfId="1467"/>
    <cellStyle name="20% - Accent1 2 5 3 2 3 6" xfId="1468"/>
    <cellStyle name="20% - Accent1 2 5 3 2 3 7" xfId="1469"/>
    <cellStyle name="20% - Accent1 2 5 3 2 3 8" xfId="1470"/>
    <cellStyle name="20% - Accent1 2 5 3 2 3 9" xfId="1471"/>
    <cellStyle name="20% - Accent1 2 5 3 2 4" xfId="1472"/>
    <cellStyle name="20% - Accent1 2 5 3 2 4 2" xfId="1473"/>
    <cellStyle name="20% - Accent1 2 5 3 2 4 2 2" xfId="1474"/>
    <cellStyle name="20% - Accent1 2 5 3 2 4 2 3" xfId="1475"/>
    <cellStyle name="20% - Accent1 2 5 3 2 4 3" xfId="1476"/>
    <cellStyle name="20% - Accent1 2 5 3 2 4 3 2" xfId="1477"/>
    <cellStyle name="20% - Accent1 2 5 3 2 4 4" xfId="1478"/>
    <cellStyle name="20% - Accent1 2 5 3 2 4 5" xfId="1479"/>
    <cellStyle name="20% - Accent1 2 5 3 2 4 6" xfId="1480"/>
    <cellStyle name="20% - Accent1 2 5 3 2 4 7" xfId="1481"/>
    <cellStyle name="20% - Accent1 2 5 3 2 4 8" xfId="1482"/>
    <cellStyle name="20% - Accent1 2 5 3 2 4 9" xfId="1483"/>
    <cellStyle name="20% - Accent1 2 5 3 2 5" xfId="1484"/>
    <cellStyle name="20% - Accent1 2 5 3 2 5 2" xfId="1485"/>
    <cellStyle name="20% - Accent1 2 5 3 2 5 3" xfId="1486"/>
    <cellStyle name="20% - Accent1 2 5 3 2 6" xfId="1487"/>
    <cellStyle name="20% - Accent1 2 5 3 2 6 2" xfId="1488"/>
    <cellStyle name="20% - Accent1 2 5 3 2 7" xfId="1489"/>
    <cellStyle name="20% - Accent1 2 5 3 2 8" xfId="1490"/>
    <cellStyle name="20% - Accent1 2 5 3 2 9" xfId="1491"/>
    <cellStyle name="20% - Accent1 2 5 3 3" xfId="1492"/>
    <cellStyle name="20% - Accent1 2 5 3 3 2" xfId="1493"/>
    <cellStyle name="20% - Accent1 2 5 3 3 2 2" xfId="1494"/>
    <cellStyle name="20% - Accent1 2 5 3 3 2 3" xfId="1495"/>
    <cellStyle name="20% - Accent1 2 5 3 3 3" xfId="1496"/>
    <cellStyle name="20% - Accent1 2 5 3 3 3 2" xfId="1497"/>
    <cellStyle name="20% - Accent1 2 5 3 3 4" xfId="1498"/>
    <cellStyle name="20% - Accent1 2 5 3 3 5" xfId="1499"/>
    <cellStyle name="20% - Accent1 2 5 3 3 6" xfId="1500"/>
    <cellStyle name="20% - Accent1 2 5 3 3 7" xfId="1501"/>
    <cellStyle name="20% - Accent1 2 5 3 3 8" xfId="1502"/>
    <cellStyle name="20% - Accent1 2 5 3 3 9" xfId="1503"/>
    <cellStyle name="20% - Accent1 2 5 3 4" xfId="1504"/>
    <cellStyle name="20% - Accent1 2 5 3 4 2" xfId="1505"/>
    <cellStyle name="20% - Accent1 2 5 3 4 2 2" xfId="1506"/>
    <cellStyle name="20% - Accent1 2 5 3 4 2 3" xfId="1507"/>
    <cellStyle name="20% - Accent1 2 5 3 4 3" xfId="1508"/>
    <cellStyle name="20% - Accent1 2 5 3 4 3 2" xfId="1509"/>
    <cellStyle name="20% - Accent1 2 5 3 4 4" xfId="1510"/>
    <cellStyle name="20% - Accent1 2 5 3 4 5" xfId="1511"/>
    <cellStyle name="20% - Accent1 2 5 3 4 6" xfId="1512"/>
    <cellStyle name="20% - Accent1 2 5 3 4 7" xfId="1513"/>
    <cellStyle name="20% - Accent1 2 5 3 4 8" xfId="1514"/>
    <cellStyle name="20% - Accent1 2 5 3 4 9" xfId="1515"/>
    <cellStyle name="20% - Accent1 2 5 3 5" xfId="1516"/>
    <cellStyle name="20% - Accent1 2 5 3 5 2" xfId="1517"/>
    <cellStyle name="20% - Accent1 2 5 3 5 2 2" xfId="1518"/>
    <cellStyle name="20% - Accent1 2 5 3 5 2 3" xfId="1519"/>
    <cellStyle name="20% - Accent1 2 5 3 5 3" xfId="1520"/>
    <cellStyle name="20% - Accent1 2 5 3 5 3 2" xfId="1521"/>
    <cellStyle name="20% - Accent1 2 5 3 5 4" xfId="1522"/>
    <cellStyle name="20% - Accent1 2 5 3 5 5" xfId="1523"/>
    <cellStyle name="20% - Accent1 2 5 3 5 6" xfId="1524"/>
    <cellStyle name="20% - Accent1 2 5 3 5 7" xfId="1525"/>
    <cellStyle name="20% - Accent1 2 5 3 5 8" xfId="1526"/>
    <cellStyle name="20% - Accent1 2 5 3 5 9" xfId="1527"/>
    <cellStyle name="20% - Accent1 2 5 3 6" xfId="1528"/>
    <cellStyle name="20% - Accent1 2 5 3 6 2" xfId="1529"/>
    <cellStyle name="20% - Accent1 2 5 3 6 3" xfId="1530"/>
    <cellStyle name="20% - Accent1 2 5 3 7" xfId="1531"/>
    <cellStyle name="20% - Accent1 2 5 3 7 2" xfId="1532"/>
    <cellStyle name="20% - Accent1 2 5 3 8" xfId="1533"/>
    <cellStyle name="20% - Accent1 2 5 3 9" xfId="1534"/>
    <cellStyle name="20% - Accent1 2 5 4" xfId="1535"/>
    <cellStyle name="20% - Accent1 2 5 4 10" xfId="1536"/>
    <cellStyle name="20% - Accent1 2 5 4 11" xfId="1537"/>
    <cellStyle name="20% - Accent1 2 5 4 12" xfId="1538"/>
    <cellStyle name="20% - Accent1 2 5 4 2" xfId="1539"/>
    <cellStyle name="20% - Accent1 2 5 4 2 2" xfId="1540"/>
    <cellStyle name="20% - Accent1 2 5 4 2 2 2" xfId="1541"/>
    <cellStyle name="20% - Accent1 2 5 4 2 2 3" xfId="1542"/>
    <cellStyle name="20% - Accent1 2 5 4 2 3" xfId="1543"/>
    <cellStyle name="20% - Accent1 2 5 4 2 3 2" xfId="1544"/>
    <cellStyle name="20% - Accent1 2 5 4 2 4" xfId="1545"/>
    <cellStyle name="20% - Accent1 2 5 4 2 5" xfId="1546"/>
    <cellStyle name="20% - Accent1 2 5 4 2 6" xfId="1547"/>
    <cellStyle name="20% - Accent1 2 5 4 2 7" xfId="1548"/>
    <cellStyle name="20% - Accent1 2 5 4 2 8" xfId="1549"/>
    <cellStyle name="20% - Accent1 2 5 4 2 9" xfId="1550"/>
    <cellStyle name="20% - Accent1 2 5 4 3" xfId="1551"/>
    <cellStyle name="20% - Accent1 2 5 4 3 2" xfId="1552"/>
    <cellStyle name="20% - Accent1 2 5 4 3 2 2" xfId="1553"/>
    <cellStyle name="20% - Accent1 2 5 4 3 2 3" xfId="1554"/>
    <cellStyle name="20% - Accent1 2 5 4 3 3" xfId="1555"/>
    <cellStyle name="20% - Accent1 2 5 4 3 3 2" xfId="1556"/>
    <cellStyle name="20% - Accent1 2 5 4 3 4" xfId="1557"/>
    <cellStyle name="20% - Accent1 2 5 4 3 5" xfId="1558"/>
    <cellStyle name="20% - Accent1 2 5 4 3 6" xfId="1559"/>
    <cellStyle name="20% - Accent1 2 5 4 3 7" xfId="1560"/>
    <cellStyle name="20% - Accent1 2 5 4 3 8" xfId="1561"/>
    <cellStyle name="20% - Accent1 2 5 4 3 9" xfId="1562"/>
    <cellStyle name="20% - Accent1 2 5 4 4" xfId="1563"/>
    <cellStyle name="20% - Accent1 2 5 4 4 2" xfId="1564"/>
    <cellStyle name="20% - Accent1 2 5 4 4 2 2" xfId="1565"/>
    <cellStyle name="20% - Accent1 2 5 4 4 2 3" xfId="1566"/>
    <cellStyle name="20% - Accent1 2 5 4 4 3" xfId="1567"/>
    <cellStyle name="20% - Accent1 2 5 4 4 3 2" xfId="1568"/>
    <cellStyle name="20% - Accent1 2 5 4 4 4" xfId="1569"/>
    <cellStyle name="20% - Accent1 2 5 4 4 5" xfId="1570"/>
    <cellStyle name="20% - Accent1 2 5 4 4 6" xfId="1571"/>
    <cellStyle name="20% - Accent1 2 5 4 4 7" xfId="1572"/>
    <cellStyle name="20% - Accent1 2 5 4 4 8" xfId="1573"/>
    <cellStyle name="20% - Accent1 2 5 4 4 9" xfId="1574"/>
    <cellStyle name="20% - Accent1 2 5 4 5" xfId="1575"/>
    <cellStyle name="20% - Accent1 2 5 4 5 2" xfId="1576"/>
    <cellStyle name="20% - Accent1 2 5 4 5 3" xfId="1577"/>
    <cellStyle name="20% - Accent1 2 5 4 6" xfId="1578"/>
    <cellStyle name="20% - Accent1 2 5 4 6 2" xfId="1579"/>
    <cellStyle name="20% - Accent1 2 5 4 7" xfId="1580"/>
    <cellStyle name="20% - Accent1 2 5 4 8" xfId="1581"/>
    <cellStyle name="20% - Accent1 2 5 4 9" xfId="1582"/>
    <cellStyle name="20% - Accent1 2 5 5" xfId="1583"/>
    <cellStyle name="20% - Accent1 2 5 5 2" xfId="1584"/>
    <cellStyle name="20% - Accent1 2 5 5 2 2" xfId="1585"/>
    <cellStyle name="20% - Accent1 2 5 5 2 3" xfId="1586"/>
    <cellStyle name="20% - Accent1 2 5 5 3" xfId="1587"/>
    <cellStyle name="20% - Accent1 2 5 5 3 2" xfId="1588"/>
    <cellStyle name="20% - Accent1 2 5 5 4" xfId="1589"/>
    <cellStyle name="20% - Accent1 2 5 5 5" xfId="1590"/>
    <cellStyle name="20% - Accent1 2 5 5 6" xfId="1591"/>
    <cellStyle name="20% - Accent1 2 5 5 7" xfId="1592"/>
    <cellStyle name="20% - Accent1 2 5 5 8" xfId="1593"/>
    <cellStyle name="20% - Accent1 2 5 5 9" xfId="1594"/>
    <cellStyle name="20% - Accent1 2 5 6" xfId="1595"/>
    <cellStyle name="20% - Accent1 2 5 6 2" xfId="1596"/>
    <cellStyle name="20% - Accent1 2 5 6 2 2" xfId="1597"/>
    <cellStyle name="20% - Accent1 2 5 6 2 3" xfId="1598"/>
    <cellStyle name="20% - Accent1 2 5 6 3" xfId="1599"/>
    <cellStyle name="20% - Accent1 2 5 6 3 2" xfId="1600"/>
    <cellStyle name="20% - Accent1 2 5 6 4" xfId="1601"/>
    <cellStyle name="20% - Accent1 2 5 6 5" xfId="1602"/>
    <cellStyle name="20% - Accent1 2 5 6 6" xfId="1603"/>
    <cellStyle name="20% - Accent1 2 5 6 7" xfId="1604"/>
    <cellStyle name="20% - Accent1 2 5 6 8" xfId="1605"/>
    <cellStyle name="20% - Accent1 2 5 6 9" xfId="1606"/>
    <cellStyle name="20% - Accent1 2 5 7" xfId="1607"/>
    <cellStyle name="20% - Accent1 2 5 7 2" xfId="1608"/>
    <cellStyle name="20% - Accent1 2 5 7 2 2" xfId="1609"/>
    <cellStyle name="20% - Accent1 2 5 7 2 3" xfId="1610"/>
    <cellStyle name="20% - Accent1 2 5 7 3" xfId="1611"/>
    <cellStyle name="20% - Accent1 2 5 7 3 2" xfId="1612"/>
    <cellStyle name="20% - Accent1 2 5 7 4" xfId="1613"/>
    <cellStyle name="20% - Accent1 2 5 7 5" xfId="1614"/>
    <cellStyle name="20% - Accent1 2 5 7 6" xfId="1615"/>
    <cellStyle name="20% - Accent1 2 5 7 7" xfId="1616"/>
    <cellStyle name="20% - Accent1 2 5 7 8" xfId="1617"/>
    <cellStyle name="20% - Accent1 2 5 7 9" xfId="1618"/>
    <cellStyle name="20% - Accent1 2 5 8" xfId="1619"/>
    <cellStyle name="20% - Accent1 2 5 8 2" xfId="1620"/>
    <cellStyle name="20% - Accent1 2 5 8 3" xfId="1621"/>
    <cellStyle name="20% - Accent1 2 5 9" xfId="1622"/>
    <cellStyle name="20% - Accent1 2 5 9 2" xfId="1623"/>
    <cellStyle name="20% - Accent1 2 6" xfId="1624"/>
    <cellStyle name="20% - Accent1 2 6 10" xfId="1625"/>
    <cellStyle name="20% - Accent1 2 6 11" xfId="1626"/>
    <cellStyle name="20% - Accent1 2 6 12" xfId="1627"/>
    <cellStyle name="20% - Accent1 2 6 13" xfId="1628"/>
    <cellStyle name="20% - Accent1 2 6 14" xfId="1629"/>
    <cellStyle name="20% - Accent1 2 6 15" xfId="1630"/>
    <cellStyle name="20% - Accent1 2 6 2" xfId="1631"/>
    <cellStyle name="20% - Accent1 2 6 2 10" xfId="1632"/>
    <cellStyle name="20% - Accent1 2 6 2 11" xfId="1633"/>
    <cellStyle name="20% - Accent1 2 6 2 12" xfId="1634"/>
    <cellStyle name="20% - Accent1 2 6 2 13" xfId="1635"/>
    <cellStyle name="20% - Accent1 2 6 2 2" xfId="1636"/>
    <cellStyle name="20% - Accent1 2 6 2 2 10" xfId="1637"/>
    <cellStyle name="20% - Accent1 2 6 2 2 11" xfId="1638"/>
    <cellStyle name="20% - Accent1 2 6 2 2 12" xfId="1639"/>
    <cellStyle name="20% - Accent1 2 6 2 2 2" xfId="1640"/>
    <cellStyle name="20% - Accent1 2 6 2 2 2 2" xfId="1641"/>
    <cellStyle name="20% - Accent1 2 6 2 2 2 2 2" xfId="1642"/>
    <cellStyle name="20% - Accent1 2 6 2 2 2 2 3" xfId="1643"/>
    <cellStyle name="20% - Accent1 2 6 2 2 2 3" xfId="1644"/>
    <cellStyle name="20% - Accent1 2 6 2 2 2 3 2" xfId="1645"/>
    <cellStyle name="20% - Accent1 2 6 2 2 2 4" xfId="1646"/>
    <cellStyle name="20% - Accent1 2 6 2 2 2 5" xfId="1647"/>
    <cellStyle name="20% - Accent1 2 6 2 2 2 6" xfId="1648"/>
    <cellStyle name="20% - Accent1 2 6 2 2 2 7" xfId="1649"/>
    <cellStyle name="20% - Accent1 2 6 2 2 2 8" xfId="1650"/>
    <cellStyle name="20% - Accent1 2 6 2 2 2 9" xfId="1651"/>
    <cellStyle name="20% - Accent1 2 6 2 2 3" xfId="1652"/>
    <cellStyle name="20% - Accent1 2 6 2 2 3 2" xfId="1653"/>
    <cellStyle name="20% - Accent1 2 6 2 2 3 2 2" xfId="1654"/>
    <cellStyle name="20% - Accent1 2 6 2 2 3 2 3" xfId="1655"/>
    <cellStyle name="20% - Accent1 2 6 2 2 3 3" xfId="1656"/>
    <cellStyle name="20% - Accent1 2 6 2 2 3 3 2" xfId="1657"/>
    <cellStyle name="20% - Accent1 2 6 2 2 3 4" xfId="1658"/>
    <cellStyle name="20% - Accent1 2 6 2 2 3 5" xfId="1659"/>
    <cellStyle name="20% - Accent1 2 6 2 2 3 6" xfId="1660"/>
    <cellStyle name="20% - Accent1 2 6 2 2 3 7" xfId="1661"/>
    <cellStyle name="20% - Accent1 2 6 2 2 3 8" xfId="1662"/>
    <cellStyle name="20% - Accent1 2 6 2 2 3 9" xfId="1663"/>
    <cellStyle name="20% - Accent1 2 6 2 2 4" xfId="1664"/>
    <cellStyle name="20% - Accent1 2 6 2 2 4 2" xfId="1665"/>
    <cellStyle name="20% - Accent1 2 6 2 2 4 2 2" xfId="1666"/>
    <cellStyle name="20% - Accent1 2 6 2 2 4 2 3" xfId="1667"/>
    <cellStyle name="20% - Accent1 2 6 2 2 4 3" xfId="1668"/>
    <cellStyle name="20% - Accent1 2 6 2 2 4 3 2" xfId="1669"/>
    <cellStyle name="20% - Accent1 2 6 2 2 4 4" xfId="1670"/>
    <cellStyle name="20% - Accent1 2 6 2 2 4 5" xfId="1671"/>
    <cellStyle name="20% - Accent1 2 6 2 2 4 6" xfId="1672"/>
    <cellStyle name="20% - Accent1 2 6 2 2 4 7" xfId="1673"/>
    <cellStyle name="20% - Accent1 2 6 2 2 4 8" xfId="1674"/>
    <cellStyle name="20% - Accent1 2 6 2 2 4 9" xfId="1675"/>
    <cellStyle name="20% - Accent1 2 6 2 2 5" xfId="1676"/>
    <cellStyle name="20% - Accent1 2 6 2 2 5 2" xfId="1677"/>
    <cellStyle name="20% - Accent1 2 6 2 2 5 3" xfId="1678"/>
    <cellStyle name="20% - Accent1 2 6 2 2 6" xfId="1679"/>
    <cellStyle name="20% - Accent1 2 6 2 2 6 2" xfId="1680"/>
    <cellStyle name="20% - Accent1 2 6 2 2 7" xfId="1681"/>
    <cellStyle name="20% - Accent1 2 6 2 2 8" xfId="1682"/>
    <cellStyle name="20% - Accent1 2 6 2 2 9" xfId="1683"/>
    <cellStyle name="20% - Accent1 2 6 2 3" xfId="1684"/>
    <cellStyle name="20% - Accent1 2 6 2 3 2" xfId="1685"/>
    <cellStyle name="20% - Accent1 2 6 2 3 2 2" xfId="1686"/>
    <cellStyle name="20% - Accent1 2 6 2 3 2 3" xfId="1687"/>
    <cellStyle name="20% - Accent1 2 6 2 3 3" xfId="1688"/>
    <cellStyle name="20% - Accent1 2 6 2 3 3 2" xfId="1689"/>
    <cellStyle name="20% - Accent1 2 6 2 3 4" xfId="1690"/>
    <cellStyle name="20% - Accent1 2 6 2 3 5" xfId="1691"/>
    <cellStyle name="20% - Accent1 2 6 2 3 6" xfId="1692"/>
    <cellStyle name="20% - Accent1 2 6 2 3 7" xfId="1693"/>
    <cellStyle name="20% - Accent1 2 6 2 3 8" xfId="1694"/>
    <cellStyle name="20% - Accent1 2 6 2 3 9" xfId="1695"/>
    <cellStyle name="20% - Accent1 2 6 2 4" xfId="1696"/>
    <cellStyle name="20% - Accent1 2 6 2 4 2" xfId="1697"/>
    <cellStyle name="20% - Accent1 2 6 2 4 2 2" xfId="1698"/>
    <cellStyle name="20% - Accent1 2 6 2 4 2 3" xfId="1699"/>
    <cellStyle name="20% - Accent1 2 6 2 4 3" xfId="1700"/>
    <cellStyle name="20% - Accent1 2 6 2 4 3 2" xfId="1701"/>
    <cellStyle name="20% - Accent1 2 6 2 4 4" xfId="1702"/>
    <cellStyle name="20% - Accent1 2 6 2 4 5" xfId="1703"/>
    <cellStyle name="20% - Accent1 2 6 2 4 6" xfId="1704"/>
    <cellStyle name="20% - Accent1 2 6 2 4 7" xfId="1705"/>
    <cellStyle name="20% - Accent1 2 6 2 4 8" xfId="1706"/>
    <cellStyle name="20% - Accent1 2 6 2 4 9" xfId="1707"/>
    <cellStyle name="20% - Accent1 2 6 2 5" xfId="1708"/>
    <cellStyle name="20% - Accent1 2 6 2 5 2" xfId="1709"/>
    <cellStyle name="20% - Accent1 2 6 2 5 2 2" xfId="1710"/>
    <cellStyle name="20% - Accent1 2 6 2 5 2 3" xfId="1711"/>
    <cellStyle name="20% - Accent1 2 6 2 5 3" xfId="1712"/>
    <cellStyle name="20% - Accent1 2 6 2 5 3 2" xfId="1713"/>
    <cellStyle name="20% - Accent1 2 6 2 5 4" xfId="1714"/>
    <cellStyle name="20% - Accent1 2 6 2 5 5" xfId="1715"/>
    <cellStyle name="20% - Accent1 2 6 2 5 6" xfId="1716"/>
    <cellStyle name="20% - Accent1 2 6 2 5 7" xfId="1717"/>
    <cellStyle name="20% - Accent1 2 6 2 5 8" xfId="1718"/>
    <cellStyle name="20% - Accent1 2 6 2 5 9" xfId="1719"/>
    <cellStyle name="20% - Accent1 2 6 2 6" xfId="1720"/>
    <cellStyle name="20% - Accent1 2 6 2 6 2" xfId="1721"/>
    <cellStyle name="20% - Accent1 2 6 2 6 3" xfId="1722"/>
    <cellStyle name="20% - Accent1 2 6 2 7" xfId="1723"/>
    <cellStyle name="20% - Accent1 2 6 2 7 2" xfId="1724"/>
    <cellStyle name="20% - Accent1 2 6 2 8" xfId="1725"/>
    <cellStyle name="20% - Accent1 2 6 2 9" xfId="1726"/>
    <cellStyle name="20% - Accent1 2 6 3" xfId="1727"/>
    <cellStyle name="20% - Accent1 2 6 3 10" xfId="1728"/>
    <cellStyle name="20% - Accent1 2 6 3 11" xfId="1729"/>
    <cellStyle name="20% - Accent1 2 6 3 12" xfId="1730"/>
    <cellStyle name="20% - Accent1 2 6 3 13" xfId="1731"/>
    <cellStyle name="20% - Accent1 2 6 3 2" xfId="1732"/>
    <cellStyle name="20% - Accent1 2 6 3 2 10" xfId="1733"/>
    <cellStyle name="20% - Accent1 2 6 3 2 11" xfId="1734"/>
    <cellStyle name="20% - Accent1 2 6 3 2 12" xfId="1735"/>
    <cellStyle name="20% - Accent1 2 6 3 2 2" xfId="1736"/>
    <cellStyle name="20% - Accent1 2 6 3 2 2 2" xfId="1737"/>
    <cellStyle name="20% - Accent1 2 6 3 2 2 2 2" xfId="1738"/>
    <cellStyle name="20% - Accent1 2 6 3 2 2 2 3" xfId="1739"/>
    <cellStyle name="20% - Accent1 2 6 3 2 2 3" xfId="1740"/>
    <cellStyle name="20% - Accent1 2 6 3 2 2 3 2" xfId="1741"/>
    <cellStyle name="20% - Accent1 2 6 3 2 2 4" xfId="1742"/>
    <cellStyle name="20% - Accent1 2 6 3 2 2 5" xfId="1743"/>
    <cellStyle name="20% - Accent1 2 6 3 2 2 6" xfId="1744"/>
    <cellStyle name="20% - Accent1 2 6 3 2 2 7" xfId="1745"/>
    <cellStyle name="20% - Accent1 2 6 3 2 2 8" xfId="1746"/>
    <cellStyle name="20% - Accent1 2 6 3 2 2 9" xfId="1747"/>
    <cellStyle name="20% - Accent1 2 6 3 2 3" xfId="1748"/>
    <cellStyle name="20% - Accent1 2 6 3 2 3 2" xfId="1749"/>
    <cellStyle name="20% - Accent1 2 6 3 2 3 2 2" xfId="1750"/>
    <cellStyle name="20% - Accent1 2 6 3 2 3 2 3" xfId="1751"/>
    <cellStyle name="20% - Accent1 2 6 3 2 3 3" xfId="1752"/>
    <cellStyle name="20% - Accent1 2 6 3 2 3 3 2" xfId="1753"/>
    <cellStyle name="20% - Accent1 2 6 3 2 3 4" xfId="1754"/>
    <cellStyle name="20% - Accent1 2 6 3 2 3 5" xfId="1755"/>
    <cellStyle name="20% - Accent1 2 6 3 2 3 6" xfId="1756"/>
    <cellStyle name="20% - Accent1 2 6 3 2 3 7" xfId="1757"/>
    <cellStyle name="20% - Accent1 2 6 3 2 3 8" xfId="1758"/>
    <cellStyle name="20% - Accent1 2 6 3 2 3 9" xfId="1759"/>
    <cellStyle name="20% - Accent1 2 6 3 2 4" xfId="1760"/>
    <cellStyle name="20% - Accent1 2 6 3 2 4 2" xfId="1761"/>
    <cellStyle name="20% - Accent1 2 6 3 2 4 2 2" xfId="1762"/>
    <cellStyle name="20% - Accent1 2 6 3 2 4 2 3" xfId="1763"/>
    <cellStyle name="20% - Accent1 2 6 3 2 4 3" xfId="1764"/>
    <cellStyle name="20% - Accent1 2 6 3 2 4 3 2" xfId="1765"/>
    <cellStyle name="20% - Accent1 2 6 3 2 4 4" xfId="1766"/>
    <cellStyle name="20% - Accent1 2 6 3 2 4 5" xfId="1767"/>
    <cellStyle name="20% - Accent1 2 6 3 2 4 6" xfId="1768"/>
    <cellStyle name="20% - Accent1 2 6 3 2 4 7" xfId="1769"/>
    <cellStyle name="20% - Accent1 2 6 3 2 4 8" xfId="1770"/>
    <cellStyle name="20% - Accent1 2 6 3 2 4 9" xfId="1771"/>
    <cellStyle name="20% - Accent1 2 6 3 2 5" xfId="1772"/>
    <cellStyle name="20% - Accent1 2 6 3 2 5 2" xfId="1773"/>
    <cellStyle name="20% - Accent1 2 6 3 2 5 3" xfId="1774"/>
    <cellStyle name="20% - Accent1 2 6 3 2 6" xfId="1775"/>
    <cellStyle name="20% - Accent1 2 6 3 2 6 2" xfId="1776"/>
    <cellStyle name="20% - Accent1 2 6 3 2 7" xfId="1777"/>
    <cellStyle name="20% - Accent1 2 6 3 2 8" xfId="1778"/>
    <cellStyle name="20% - Accent1 2 6 3 2 9" xfId="1779"/>
    <cellStyle name="20% - Accent1 2 6 3 3" xfId="1780"/>
    <cellStyle name="20% - Accent1 2 6 3 3 2" xfId="1781"/>
    <cellStyle name="20% - Accent1 2 6 3 3 2 2" xfId="1782"/>
    <cellStyle name="20% - Accent1 2 6 3 3 2 3" xfId="1783"/>
    <cellStyle name="20% - Accent1 2 6 3 3 3" xfId="1784"/>
    <cellStyle name="20% - Accent1 2 6 3 3 3 2" xfId="1785"/>
    <cellStyle name="20% - Accent1 2 6 3 3 4" xfId="1786"/>
    <cellStyle name="20% - Accent1 2 6 3 3 5" xfId="1787"/>
    <cellStyle name="20% - Accent1 2 6 3 3 6" xfId="1788"/>
    <cellStyle name="20% - Accent1 2 6 3 3 7" xfId="1789"/>
    <cellStyle name="20% - Accent1 2 6 3 3 8" xfId="1790"/>
    <cellStyle name="20% - Accent1 2 6 3 3 9" xfId="1791"/>
    <cellStyle name="20% - Accent1 2 6 3 4" xfId="1792"/>
    <cellStyle name="20% - Accent1 2 6 3 4 2" xfId="1793"/>
    <cellStyle name="20% - Accent1 2 6 3 4 2 2" xfId="1794"/>
    <cellStyle name="20% - Accent1 2 6 3 4 2 3" xfId="1795"/>
    <cellStyle name="20% - Accent1 2 6 3 4 3" xfId="1796"/>
    <cellStyle name="20% - Accent1 2 6 3 4 3 2" xfId="1797"/>
    <cellStyle name="20% - Accent1 2 6 3 4 4" xfId="1798"/>
    <cellStyle name="20% - Accent1 2 6 3 4 5" xfId="1799"/>
    <cellStyle name="20% - Accent1 2 6 3 4 6" xfId="1800"/>
    <cellStyle name="20% - Accent1 2 6 3 4 7" xfId="1801"/>
    <cellStyle name="20% - Accent1 2 6 3 4 8" xfId="1802"/>
    <cellStyle name="20% - Accent1 2 6 3 4 9" xfId="1803"/>
    <cellStyle name="20% - Accent1 2 6 3 5" xfId="1804"/>
    <cellStyle name="20% - Accent1 2 6 3 5 2" xfId="1805"/>
    <cellStyle name="20% - Accent1 2 6 3 5 2 2" xfId="1806"/>
    <cellStyle name="20% - Accent1 2 6 3 5 2 3" xfId="1807"/>
    <cellStyle name="20% - Accent1 2 6 3 5 3" xfId="1808"/>
    <cellStyle name="20% - Accent1 2 6 3 5 3 2" xfId="1809"/>
    <cellStyle name="20% - Accent1 2 6 3 5 4" xfId="1810"/>
    <cellStyle name="20% - Accent1 2 6 3 5 5" xfId="1811"/>
    <cellStyle name="20% - Accent1 2 6 3 5 6" xfId="1812"/>
    <cellStyle name="20% - Accent1 2 6 3 5 7" xfId="1813"/>
    <cellStyle name="20% - Accent1 2 6 3 5 8" xfId="1814"/>
    <cellStyle name="20% - Accent1 2 6 3 5 9" xfId="1815"/>
    <cellStyle name="20% - Accent1 2 6 3 6" xfId="1816"/>
    <cellStyle name="20% - Accent1 2 6 3 6 2" xfId="1817"/>
    <cellStyle name="20% - Accent1 2 6 3 6 3" xfId="1818"/>
    <cellStyle name="20% - Accent1 2 6 3 7" xfId="1819"/>
    <cellStyle name="20% - Accent1 2 6 3 7 2" xfId="1820"/>
    <cellStyle name="20% - Accent1 2 6 3 8" xfId="1821"/>
    <cellStyle name="20% - Accent1 2 6 3 9" xfId="1822"/>
    <cellStyle name="20% - Accent1 2 6 4" xfId="1823"/>
    <cellStyle name="20% - Accent1 2 6 4 10" xfId="1824"/>
    <cellStyle name="20% - Accent1 2 6 4 11" xfId="1825"/>
    <cellStyle name="20% - Accent1 2 6 4 12" xfId="1826"/>
    <cellStyle name="20% - Accent1 2 6 4 2" xfId="1827"/>
    <cellStyle name="20% - Accent1 2 6 4 2 2" xfId="1828"/>
    <cellStyle name="20% - Accent1 2 6 4 2 2 2" xfId="1829"/>
    <cellStyle name="20% - Accent1 2 6 4 2 2 3" xfId="1830"/>
    <cellStyle name="20% - Accent1 2 6 4 2 3" xfId="1831"/>
    <cellStyle name="20% - Accent1 2 6 4 2 3 2" xfId="1832"/>
    <cellStyle name="20% - Accent1 2 6 4 2 4" xfId="1833"/>
    <cellStyle name="20% - Accent1 2 6 4 2 5" xfId="1834"/>
    <cellStyle name="20% - Accent1 2 6 4 2 6" xfId="1835"/>
    <cellStyle name="20% - Accent1 2 6 4 2 7" xfId="1836"/>
    <cellStyle name="20% - Accent1 2 6 4 2 8" xfId="1837"/>
    <cellStyle name="20% - Accent1 2 6 4 2 9" xfId="1838"/>
    <cellStyle name="20% - Accent1 2 6 4 3" xfId="1839"/>
    <cellStyle name="20% - Accent1 2 6 4 3 2" xfId="1840"/>
    <cellStyle name="20% - Accent1 2 6 4 3 2 2" xfId="1841"/>
    <cellStyle name="20% - Accent1 2 6 4 3 2 3" xfId="1842"/>
    <cellStyle name="20% - Accent1 2 6 4 3 3" xfId="1843"/>
    <cellStyle name="20% - Accent1 2 6 4 3 3 2" xfId="1844"/>
    <cellStyle name="20% - Accent1 2 6 4 3 4" xfId="1845"/>
    <cellStyle name="20% - Accent1 2 6 4 3 5" xfId="1846"/>
    <cellStyle name="20% - Accent1 2 6 4 3 6" xfId="1847"/>
    <cellStyle name="20% - Accent1 2 6 4 3 7" xfId="1848"/>
    <cellStyle name="20% - Accent1 2 6 4 3 8" xfId="1849"/>
    <cellStyle name="20% - Accent1 2 6 4 3 9" xfId="1850"/>
    <cellStyle name="20% - Accent1 2 6 4 4" xfId="1851"/>
    <cellStyle name="20% - Accent1 2 6 4 4 2" xfId="1852"/>
    <cellStyle name="20% - Accent1 2 6 4 4 2 2" xfId="1853"/>
    <cellStyle name="20% - Accent1 2 6 4 4 2 3" xfId="1854"/>
    <cellStyle name="20% - Accent1 2 6 4 4 3" xfId="1855"/>
    <cellStyle name="20% - Accent1 2 6 4 4 3 2" xfId="1856"/>
    <cellStyle name="20% - Accent1 2 6 4 4 4" xfId="1857"/>
    <cellStyle name="20% - Accent1 2 6 4 4 5" xfId="1858"/>
    <cellStyle name="20% - Accent1 2 6 4 4 6" xfId="1859"/>
    <cellStyle name="20% - Accent1 2 6 4 4 7" xfId="1860"/>
    <cellStyle name="20% - Accent1 2 6 4 4 8" xfId="1861"/>
    <cellStyle name="20% - Accent1 2 6 4 4 9" xfId="1862"/>
    <cellStyle name="20% - Accent1 2 6 4 5" xfId="1863"/>
    <cellStyle name="20% - Accent1 2 6 4 5 2" xfId="1864"/>
    <cellStyle name="20% - Accent1 2 6 4 5 3" xfId="1865"/>
    <cellStyle name="20% - Accent1 2 6 4 6" xfId="1866"/>
    <cellStyle name="20% - Accent1 2 6 4 6 2" xfId="1867"/>
    <cellStyle name="20% - Accent1 2 6 4 7" xfId="1868"/>
    <cellStyle name="20% - Accent1 2 6 4 8" xfId="1869"/>
    <cellStyle name="20% - Accent1 2 6 4 9" xfId="1870"/>
    <cellStyle name="20% - Accent1 2 6 5" xfId="1871"/>
    <cellStyle name="20% - Accent1 2 6 5 2" xfId="1872"/>
    <cellStyle name="20% - Accent1 2 6 5 2 2" xfId="1873"/>
    <cellStyle name="20% - Accent1 2 6 5 2 3" xfId="1874"/>
    <cellStyle name="20% - Accent1 2 6 5 3" xfId="1875"/>
    <cellStyle name="20% - Accent1 2 6 5 3 2" xfId="1876"/>
    <cellStyle name="20% - Accent1 2 6 5 4" xfId="1877"/>
    <cellStyle name="20% - Accent1 2 6 5 5" xfId="1878"/>
    <cellStyle name="20% - Accent1 2 6 5 6" xfId="1879"/>
    <cellStyle name="20% - Accent1 2 6 5 7" xfId="1880"/>
    <cellStyle name="20% - Accent1 2 6 5 8" xfId="1881"/>
    <cellStyle name="20% - Accent1 2 6 5 9" xfId="1882"/>
    <cellStyle name="20% - Accent1 2 6 6" xfId="1883"/>
    <cellStyle name="20% - Accent1 2 6 6 2" xfId="1884"/>
    <cellStyle name="20% - Accent1 2 6 6 2 2" xfId="1885"/>
    <cellStyle name="20% - Accent1 2 6 6 2 3" xfId="1886"/>
    <cellStyle name="20% - Accent1 2 6 6 3" xfId="1887"/>
    <cellStyle name="20% - Accent1 2 6 6 3 2" xfId="1888"/>
    <cellStyle name="20% - Accent1 2 6 6 4" xfId="1889"/>
    <cellStyle name="20% - Accent1 2 6 6 5" xfId="1890"/>
    <cellStyle name="20% - Accent1 2 6 6 6" xfId="1891"/>
    <cellStyle name="20% - Accent1 2 6 6 7" xfId="1892"/>
    <cellStyle name="20% - Accent1 2 6 6 8" xfId="1893"/>
    <cellStyle name="20% - Accent1 2 6 6 9" xfId="1894"/>
    <cellStyle name="20% - Accent1 2 6 7" xfId="1895"/>
    <cellStyle name="20% - Accent1 2 6 7 2" xfId="1896"/>
    <cellStyle name="20% - Accent1 2 6 7 2 2" xfId="1897"/>
    <cellStyle name="20% - Accent1 2 6 7 2 3" xfId="1898"/>
    <cellStyle name="20% - Accent1 2 6 7 3" xfId="1899"/>
    <cellStyle name="20% - Accent1 2 6 7 3 2" xfId="1900"/>
    <cellStyle name="20% - Accent1 2 6 7 4" xfId="1901"/>
    <cellStyle name="20% - Accent1 2 6 7 5" xfId="1902"/>
    <cellStyle name="20% - Accent1 2 6 7 6" xfId="1903"/>
    <cellStyle name="20% - Accent1 2 6 7 7" xfId="1904"/>
    <cellStyle name="20% - Accent1 2 6 7 8" xfId="1905"/>
    <cellStyle name="20% - Accent1 2 6 7 9" xfId="1906"/>
    <cellStyle name="20% - Accent1 2 6 8" xfId="1907"/>
    <cellStyle name="20% - Accent1 2 6 8 2" xfId="1908"/>
    <cellStyle name="20% - Accent1 2 6 8 3" xfId="1909"/>
    <cellStyle name="20% - Accent1 2 6 9" xfId="1910"/>
    <cellStyle name="20% - Accent1 2 6 9 2" xfId="1911"/>
    <cellStyle name="20% - Accent1 2 7" xfId="1912"/>
    <cellStyle name="20% - Accent1 2 7 10" xfId="1913"/>
    <cellStyle name="20% - Accent1 2 7 11" xfId="1914"/>
    <cellStyle name="20% - Accent1 2 7 12" xfId="1915"/>
    <cellStyle name="20% - Accent1 2 7 13" xfId="1916"/>
    <cellStyle name="20% - Accent1 2 7 2" xfId="1917"/>
    <cellStyle name="20% - Accent1 2 7 2 10" xfId="1918"/>
    <cellStyle name="20% - Accent1 2 7 2 11" xfId="1919"/>
    <cellStyle name="20% - Accent1 2 7 2 12" xfId="1920"/>
    <cellStyle name="20% - Accent1 2 7 2 2" xfId="1921"/>
    <cellStyle name="20% - Accent1 2 7 2 2 2" xfId="1922"/>
    <cellStyle name="20% - Accent1 2 7 2 2 2 2" xfId="1923"/>
    <cellStyle name="20% - Accent1 2 7 2 2 2 3" xfId="1924"/>
    <cellStyle name="20% - Accent1 2 7 2 2 3" xfId="1925"/>
    <cellStyle name="20% - Accent1 2 7 2 2 3 2" xfId="1926"/>
    <cellStyle name="20% - Accent1 2 7 2 2 4" xfId="1927"/>
    <cellStyle name="20% - Accent1 2 7 2 2 5" xfId="1928"/>
    <cellStyle name="20% - Accent1 2 7 2 2 6" xfId="1929"/>
    <cellStyle name="20% - Accent1 2 7 2 2 7" xfId="1930"/>
    <cellStyle name="20% - Accent1 2 7 2 2 8" xfId="1931"/>
    <cellStyle name="20% - Accent1 2 7 2 2 9" xfId="1932"/>
    <cellStyle name="20% - Accent1 2 7 2 3" xfId="1933"/>
    <cellStyle name="20% - Accent1 2 7 2 3 2" xfId="1934"/>
    <cellStyle name="20% - Accent1 2 7 2 3 2 2" xfId="1935"/>
    <cellStyle name="20% - Accent1 2 7 2 3 2 3" xfId="1936"/>
    <cellStyle name="20% - Accent1 2 7 2 3 3" xfId="1937"/>
    <cellStyle name="20% - Accent1 2 7 2 3 3 2" xfId="1938"/>
    <cellStyle name="20% - Accent1 2 7 2 3 4" xfId="1939"/>
    <cellStyle name="20% - Accent1 2 7 2 3 5" xfId="1940"/>
    <cellStyle name="20% - Accent1 2 7 2 3 6" xfId="1941"/>
    <cellStyle name="20% - Accent1 2 7 2 3 7" xfId="1942"/>
    <cellStyle name="20% - Accent1 2 7 2 3 8" xfId="1943"/>
    <cellStyle name="20% - Accent1 2 7 2 3 9" xfId="1944"/>
    <cellStyle name="20% - Accent1 2 7 2 4" xfId="1945"/>
    <cellStyle name="20% - Accent1 2 7 2 4 2" xfId="1946"/>
    <cellStyle name="20% - Accent1 2 7 2 4 2 2" xfId="1947"/>
    <cellStyle name="20% - Accent1 2 7 2 4 2 3" xfId="1948"/>
    <cellStyle name="20% - Accent1 2 7 2 4 3" xfId="1949"/>
    <cellStyle name="20% - Accent1 2 7 2 4 3 2" xfId="1950"/>
    <cellStyle name="20% - Accent1 2 7 2 4 4" xfId="1951"/>
    <cellStyle name="20% - Accent1 2 7 2 4 5" xfId="1952"/>
    <cellStyle name="20% - Accent1 2 7 2 4 6" xfId="1953"/>
    <cellStyle name="20% - Accent1 2 7 2 4 7" xfId="1954"/>
    <cellStyle name="20% - Accent1 2 7 2 4 8" xfId="1955"/>
    <cellStyle name="20% - Accent1 2 7 2 4 9" xfId="1956"/>
    <cellStyle name="20% - Accent1 2 7 2 5" xfId="1957"/>
    <cellStyle name="20% - Accent1 2 7 2 5 2" xfId="1958"/>
    <cellStyle name="20% - Accent1 2 7 2 5 3" xfId="1959"/>
    <cellStyle name="20% - Accent1 2 7 2 6" xfId="1960"/>
    <cellStyle name="20% - Accent1 2 7 2 6 2" xfId="1961"/>
    <cellStyle name="20% - Accent1 2 7 2 7" xfId="1962"/>
    <cellStyle name="20% - Accent1 2 7 2 8" xfId="1963"/>
    <cellStyle name="20% - Accent1 2 7 2 9" xfId="1964"/>
    <cellStyle name="20% - Accent1 2 7 3" xfId="1965"/>
    <cellStyle name="20% - Accent1 2 7 3 2" xfId="1966"/>
    <cellStyle name="20% - Accent1 2 7 3 2 2" xfId="1967"/>
    <cellStyle name="20% - Accent1 2 7 3 2 3" xfId="1968"/>
    <cellStyle name="20% - Accent1 2 7 3 3" xfId="1969"/>
    <cellStyle name="20% - Accent1 2 7 3 3 2" xfId="1970"/>
    <cellStyle name="20% - Accent1 2 7 3 4" xfId="1971"/>
    <cellStyle name="20% - Accent1 2 7 3 5" xfId="1972"/>
    <cellStyle name="20% - Accent1 2 7 3 6" xfId="1973"/>
    <cellStyle name="20% - Accent1 2 7 3 7" xfId="1974"/>
    <cellStyle name="20% - Accent1 2 7 3 8" xfId="1975"/>
    <cellStyle name="20% - Accent1 2 7 3 9" xfId="1976"/>
    <cellStyle name="20% - Accent1 2 7 4" xfId="1977"/>
    <cellStyle name="20% - Accent1 2 7 4 2" xfId="1978"/>
    <cellStyle name="20% - Accent1 2 7 4 2 2" xfId="1979"/>
    <cellStyle name="20% - Accent1 2 7 4 2 3" xfId="1980"/>
    <cellStyle name="20% - Accent1 2 7 4 3" xfId="1981"/>
    <cellStyle name="20% - Accent1 2 7 4 3 2" xfId="1982"/>
    <cellStyle name="20% - Accent1 2 7 4 4" xfId="1983"/>
    <cellStyle name="20% - Accent1 2 7 4 5" xfId="1984"/>
    <cellStyle name="20% - Accent1 2 7 4 6" xfId="1985"/>
    <cellStyle name="20% - Accent1 2 7 4 7" xfId="1986"/>
    <cellStyle name="20% - Accent1 2 7 4 8" xfId="1987"/>
    <cellStyle name="20% - Accent1 2 7 4 9" xfId="1988"/>
    <cellStyle name="20% - Accent1 2 7 5" xfId="1989"/>
    <cellStyle name="20% - Accent1 2 7 5 2" xfId="1990"/>
    <cellStyle name="20% - Accent1 2 7 5 2 2" xfId="1991"/>
    <cellStyle name="20% - Accent1 2 7 5 2 3" xfId="1992"/>
    <cellStyle name="20% - Accent1 2 7 5 3" xfId="1993"/>
    <cellStyle name="20% - Accent1 2 7 5 3 2" xfId="1994"/>
    <cellStyle name="20% - Accent1 2 7 5 4" xfId="1995"/>
    <cellStyle name="20% - Accent1 2 7 5 5" xfId="1996"/>
    <cellStyle name="20% - Accent1 2 7 5 6" xfId="1997"/>
    <cellStyle name="20% - Accent1 2 7 5 7" xfId="1998"/>
    <cellStyle name="20% - Accent1 2 7 5 8" xfId="1999"/>
    <cellStyle name="20% - Accent1 2 7 5 9" xfId="2000"/>
    <cellStyle name="20% - Accent1 2 7 6" xfId="2001"/>
    <cellStyle name="20% - Accent1 2 7 6 2" xfId="2002"/>
    <cellStyle name="20% - Accent1 2 7 6 3" xfId="2003"/>
    <cellStyle name="20% - Accent1 2 7 7" xfId="2004"/>
    <cellStyle name="20% - Accent1 2 7 7 2" xfId="2005"/>
    <cellStyle name="20% - Accent1 2 7 8" xfId="2006"/>
    <cellStyle name="20% - Accent1 2 7 9" xfId="2007"/>
    <cellStyle name="20% - Accent1 2 8" xfId="2008"/>
    <cellStyle name="20% - Accent1 2 8 10" xfId="2009"/>
    <cellStyle name="20% - Accent1 2 8 11" xfId="2010"/>
    <cellStyle name="20% - Accent1 2 8 12" xfId="2011"/>
    <cellStyle name="20% - Accent1 2 8 13" xfId="2012"/>
    <cellStyle name="20% - Accent1 2 8 2" xfId="2013"/>
    <cellStyle name="20% - Accent1 2 8 2 10" xfId="2014"/>
    <cellStyle name="20% - Accent1 2 8 2 11" xfId="2015"/>
    <cellStyle name="20% - Accent1 2 8 2 12" xfId="2016"/>
    <cellStyle name="20% - Accent1 2 8 2 2" xfId="2017"/>
    <cellStyle name="20% - Accent1 2 8 2 2 2" xfId="2018"/>
    <cellStyle name="20% - Accent1 2 8 2 2 2 2" xfId="2019"/>
    <cellStyle name="20% - Accent1 2 8 2 2 2 3" xfId="2020"/>
    <cellStyle name="20% - Accent1 2 8 2 2 3" xfId="2021"/>
    <cellStyle name="20% - Accent1 2 8 2 2 3 2" xfId="2022"/>
    <cellStyle name="20% - Accent1 2 8 2 2 4" xfId="2023"/>
    <cellStyle name="20% - Accent1 2 8 2 2 5" xfId="2024"/>
    <cellStyle name="20% - Accent1 2 8 2 2 6" xfId="2025"/>
    <cellStyle name="20% - Accent1 2 8 2 2 7" xfId="2026"/>
    <cellStyle name="20% - Accent1 2 8 2 2 8" xfId="2027"/>
    <cellStyle name="20% - Accent1 2 8 2 2 9" xfId="2028"/>
    <cellStyle name="20% - Accent1 2 8 2 3" xfId="2029"/>
    <cellStyle name="20% - Accent1 2 8 2 3 2" xfId="2030"/>
    <cellStyle name="20% - Accent1 2 8 2 3 2 2" xfId="2031"/>
    <cellStyle name="20% - Accent1 2 8 2 3 2 3" xfId="2032"/>
    <cellStyle name="20% - Accent1 2 8 2 3 3" xfId="2033"/>
    <cellStyle name="20% - Accent1 2 8 2 3 3 2" xfId="2034"/>
    <cellStyle name="20% - Accent1 2 8 2 3 4" xfId="2035"/>
    <cellStyle name="20% - Accent1 2 8 2 3 5" xfId="2036"/>
    <cellStyle name="20% - Accent1 2 8 2 3 6" xfId="2037"/>
    <cellStyle name="20% - Accent1 2 8 2 3 7" xfId="2038"/>
    <cellStyle name="20% - Accent1 2 8 2 3 8" xfId="2039"/>
    <cellStyle name="20% - Accent1 2 8 2 3 9" xfId="2040"/>
    <cellStyle name="20% - Accent1 2 8 2 4" xfId="2041"/>
    <cellStyle name="20% - Accent1 2 8 2 4 2" xfId="2042"/>
    <cellStyle name="20% - Accent1 2 8 2 4 2 2" xfId="2043"/>
    <cellStyle name="20% - Accent1 2 8 2 4 2 3" xfId="2044"/>
    <cellStyle name="20% - Accent1 2 8 2 4 3" xfId="2045"/>
    <cellStyle name="20% - Accent1 2 8 2 4 3 2" xfId="2046"/>
    <cellStyle name="20% - Accent1 2 8 2 4 4" xfId="2047"/>
    <cellStyle name="20% - Accent1 2 8 2 4 5" xfId="2048"/>
    <cellStyle name="20% - Accent1 2 8 2 4 6" xfId="2049"/>
    <cellStyle name="20% - Accent1 2 8 2 4 7" xfId="2050"/>
    <cellStyle name="20% - Accent1 2 8 2 4 8" xfId="2051"/>
    <cellStyle name="20% - Accent1 2 8 2 4 9" xfId="2052"/>
    <cellStyle name="20% - Accent1 2 8 2 5" xfId="2053"/>
    <cellStyle name="20% - Accent1 2 8 2 5 2" xfId="2054"/>
    <cellStyle name="20% - Accent1 2 8 2 5 3" xfId="2055"/>
    <cellStyle name="20% - Accent1 2 8 2 6" xfId="2056"/>
    <cellStyle name="20% - Accent1 2 8 2 6 2" xfId="2057"/>
    <cellStyle name="20% - Accent1 2 8 2 7" xfId="2058"/>
    <cellStyle name="20% - Accent1 2 8 2 8" xfId="2059"/>
    <cellStyle name="20% - Accent1 2 8 2 9" xfId="2060"/>
    <cellStyle name="20% - Accent1 2 8 3" xfId="2061"/>
    <cellStyle name="20% - Accent1 2 8 3 2" xfId="2062"/>
    <cellStyle name="20% - Accent1 2 8 3 2 2" xfId="2063"/>
    <cellStyle name="20% - Accent1 2 8 3 2 3" xfId="2064"/>
    <cellStyle name="20% - Accent1 2 8 3 3" xfId="2065"/>
    <cellStyle name="20% - Accent1 2 8 3 3 2" xfId="2066"/>
    <cellStyle name="20% - Accent1 2 8 3 4" xfId="2067"/>
    <cellStyle name="20% - Accent1 2 8 3 5" xfId="2068"/>
    <cellStyle name="20% - Accent1 2 8 3 6" xfId="2069"/>
    <cellStyle name="20% - Accent1 2 8 3 7" xfId="2070"/>
    <cellStyle name="20% - Accent1 2 8 3 8" xfId="2071"/>
    <cellStyle name="20% - Accent1 2 8 3 9" xfId="2072"/>
    <cellStyle name="20% - Accent1 2 8 4" xfId="2073"/>
    <cellStyle name="20% - Accent1 2 8 4 2" xfId="2074"/>
    <cellStyle name="20% - Accent1 2 8 4 2 2" xfId="2075"/>
    <cellStyle name="20% - Accent1 2 8 4 2 3" xfId="2076"/>
    <cellStyle name="20% - Accent1 2 8 4 3" xfId="2077"/>
    <cellStyle name="20% - Accent1 2 8 4 3 2" xfId="2078"/>
    <cellStyle name="20% - Accent1 2 8 4 4" xfId="2079"/>
    <cellStyle name="20% - Accent1 2 8 4 5" xfId="2080"/>
    <cellStyle name="20% - Accent1 2 8 4 6" xfId="2081"/>
    <cellStyle name="20% - Accent1 2 8 4 7" xfId="2082"/>
    <cellStyle name="20% - Accent1 2 8 4 8" xfId="2083"/>
    <cellStyle name="20% - Accent1 2 8 4 9" xfId="2084"/>
    <cellStyle name="20% - Accent1 2 8 5" xfId="2085"/>
    <cellStyle name="20% - Accent1 2 8 5 2" xfId="2086"/>
    <cellStyle name="20% - Accent1 2 8 5 2 2" xfId="2087"/>
    <cellStyle name="20% - Accent1 2 8 5 2 3" xfId="2088"/>
    <cellStyle name="20% - Accent1 2 8 5 3" xfId="2089"/>
    <cellStyle name="20% - Accent1 2 8 5 3 2" xfId="2090"/>
    <cellStyle name="20% - Accent1 2 8 5 4" xfId="2091"/>
    <cellStyle name="20% - Accent1 2 8 5 5" xfId="2092"/>
    <cellStyle name="20% - Accent1 2 8 5 6" xfId="2093"/>
    <cellStyle name="20% - Accent1 2 8 5 7" xfId="2094"/>
    <cellStyle name="20% - Accent1 2 8 5 8" xfId="2095"/>
    <cellStyle name="20% - Accent1 2 8 5 9" xfId="2096"/>
    <cellStyle name="20% - Accent1 2 8 6" xfId="2097"/>
    <cellStyle name="20% - Accent1 2 8 6 2" xfId="2098"/>
    <cellStyle name="20% - Accent1 2 8 6 3" xfId="2099"/>
    <cellStyle name="20% - Accent1 2 8 7" xfId="2100"/>
    <cellStyle name="20% - Accent1 2 8 7 2" xfId="2101"/>
    <cellStyle name="20% - Accent1 2 8 8" xfId="2102"/>
    <cellStyle name="20% - Accent1 2 8 9" xfId="2103"/>
    <cellStyle name="20% - Accent1 2 9" xfId="2104"/>
    <cellStyle name="20% - Accent1 2 9 10" xfId="2105"/>
    <cellStyle name="20% - Accent1 2 9 11" xfId="2106"/>
    <cellStyle name="20% - Accent1 2 9 12" xfId="2107"/>
    <cellStyle name="20% - Accent1 2 9 2" xfId="2108"/>
    <cellStyle name="20% - Accent1 2 9 2 2" xfId="2109"/>
    <cellStyle name="20% - Accent1 2 9 2 2 2" xfId="2110"/>
    <cellStyle name="20% - Accent1 2 9 2 2 3" xfId="2111"/>
    <cellStyle name="20% - Accent1 2 9 2 3" xfId="2112"/>
    <cellStyle name="20% - Accent1 2 9 2 3 2" xfId="2113"/>
    <cellStyle name="20% - Accent1 2 9 2 4" xfId="2114"/>
    <cellStyle name="20% - Accent1 2 9 2 5" xfId="2115"/>
    <cellStyle name="20% - Accent1 2 9 2 6" xfId="2116"/>
    <cellStyle name="20% - Accent1 2 9 2 7" xfId="2117"/>
    <cellStyle name="20% - Accent1 2 9 2 8" xfId="2118"/>
    <cellStyle name="20% - Accent1 2 9 2 9" xfId="2119"/>
    <cellStyle name="20% - Accent1 2 9 3" xfId="2120"/>
    <cellStyle name="20% - Accent1 2 9 3 2" xfId="2121"/>
    <cellStyle name="20% - Accent1 2 9 3 2 2" xfId="2122"/>
    <cellStyle name="20% - Accent1 2 9 3 2 3" xfId="2123"/>
    <cellStyle name="20% - Accent1 2 9 3 3" xfId="2124"/>
    <cellStyle name="20% - Accent1 2 9 3 3 2" xfId="2125"/>
    <cellStyle name="20% - Accent1 2 9 3 4" xfId="2126"/>
    <cellStyle name="20% - Accent1 2 9 3 5" xfId="2127"/>
    <cellStyle name="20% - Accent1 2 9 3 6" xfId="2128"/>
    <cellStyle name="20% - Accent1 2 9 3 7" xfId="2129"/>
    <cellStyle name="20% - Accent1 2 9 3 8" xfId="2130"/>
    <cellStyle name="20% - Accent1 2 9 3 9" xfId="2131"/>
    <cellStyle name="20% - Accent1 2 9 4" xfId="2132"/>
    <cellStyle name="20% - Accent1 2 9 4 2" xfId="2133"/>
    <cellStyle name="20% - Accent1 2 9 4 2 2" xfId="2134"/>
    <cellStyle name="20% - Accent1 2 9 4 2 3" xfId="2135"/>
    <cellStyle name="20% - Accent1 2 9 4 3" xfId="2136"/>
    <cellStyle name="20% - Accent1 2 9 4 3 2" xfId="2137"/>
    <cellStyle name="20% - Accent1 2 9 4 4" xfId="2138"/>
    <cellStyle name="20% - Accent1 2 9 4 5" xfId="2139"/>
    <cellStyle name="20% - Accent1 2 9 4 6" xfId="2140"/>
    <cellStyle name="20% - Accent1 2 9 4 7" xfId="2141"/>
    <cellStyle name="20% - Accent1 2 9 4 8" xfId="2142"/>
    <cellStyle name="20% - Accent1 2 9 4 9" xfId="2143"/>
    <cellStyle name="20% - Accent1 2 9 5" xfId="2144"/>
    <cellStyle name="20% - Accent1 2 9 5 2" xfId="2145"/>
    <cellStyle name="20% - Accent1 2 9 5 3" xfId="2146"/>
    <cellStyle name="20% - Accent1 2 9 6" xfId="2147"/>
    <cellStyle name="20% - Accent1 2 9 6 2" xfId="2148"/>
    <cellStyle name="20% - Accent1 2 9 7" xfId="2149"/>
    <cellStyle name="20% - Accent1 2 9 8" xfId="2150"/>
    <cellStyle name="20% - Accent1 2 9 9" xfId="2151"/>
    <cellStyle name="20% - Accent1 3" xfId="2152"/>
    <cellStyle name="20% - Accent1 3 10" xfId="2153"/>
    <cellStyle name="20% - Accent1 3 10 2" xfId="2154"/>
    <cellStyle name="20% - Accent1 3 10 2 2" xfId="2155"/>
    <cellStyle name="20% - Accent1 3 10 2 3" xfId="2156"/>
    <cellStyle name="20% - Accent1 3 10 3" xfId="2157"/>
    <cellStyle name="20% - Accent1 3 10 3 2" xfId="2158"/>
    <cellStyle name="20% - Accent1 3 10 4" xfId="2159"/>
    <cellStyle name="20% - Accent1 3 10 5" xfId="2160"/>
    <cellStyle name="20% - Accent1 3 10 6" xfId="2161"/>
    <cellStyle name="20% - Accent1 3 10 7" xfId="2162"/>
    <cellStyle name="20% - Accent1 3 10 8" xfId="2163"/>
    <cellStyle name="20% - Accent1 3 10 9" xfId="2164"/>
    <cellStyle name="20% - Accent1 3 11" xfId="2165"/>
    <cellStyle name="20% - Accent1 3 11 2" xfId="2166"/>
    <cellStyle name="20% - Accent1 3 11 2 2" xfId="2167"/>
    <cellStyle name="20% - Accent1 3 11 2 3" xfId="2168"/>
    <cellStyle name="20% - Accent1 3 11 3" xfId="2169"/>
    <cellStyle name="20% - Accent1 3 11 3 2" xfId="2170"/>
    <cellStyle name="20% - Accent1 3 11 4" xfId="2171"/>
    <cellStyle name="20% - Accent1 3 11 5" xfId="2172"/>
    <cellStyle name="20% - Accent1 3 11 6" xfId="2173"/>
    <cellStyle name="20% - Accent1 3 11 7" xfId="2174"/>
    <cellStyle name="20% - Accent1 3 11 8" xfId="2175"/>
    <cellStyle name="20% - Accent1 3 11 9" xfId="2176"/>
    <cellStyle name="20% - Accent1 3 12" xfId="2177"/>
    <cellStyle name="20% - Accent1 3 12 2" xfId="2178"/>
    <cellStyle name="20% - Accent1 3 12 2 2" xfId="2179"/>
    <cellStyle name="20% - Accent1 3 12 2 3" xfId="2180"/>
    <cellStyle name="20% - Accent1 3 12 3" xfId="2181"/>
    <cellStyle name="20% - Accent1 3 12 3 2" xfId="2182"/>
    <cellStyle name="20% - Accent1 3 12 4" xfId="2183"/>
    <cellStyle name="20% - Accent1 3 12 5" xfId="2184"/>
    <cellStyle name="20% - Accent1 3 12 6" xfId="2185"/>
    <cellStyle name="20% - Accent1 3 12 7" xfId="2186"/>
    <cellStyle name="20% - Accent1 3 12 8" xfId="2187"/>
    <cellStyle name="20% - Accent1 3 12 9" xfId="2188"/>
    <cellStyle name="20% - Accent1 3 13" xfId="2189"/>
    <cellStyle name="20% - Accent1 3 13 2" xfId="2190"/>
    <cellStyle name="20% - Accent1 3 14" xfId="2191"/>
    <cellStyle name="20% - Accent1 3 14 2" xfId="2192"/>
    <cellStyle name="20% - Accent1 3 15" xfId="2193"/>
    <cellStyle name="20% - Accent1 3 16" xfId="2194"/>
    <cellStyle name="20% - Accent1 3 17" xfId="2195"/>
    <cellStyle name="20% - Accent1 3 18" xfId="2196"/>
    <cellStyle name="20% - Accent1 3 19" xfId="2197"/>
    <cellStyle name="20% - Accent1 3 2" xfId="2198"/>
    <cellStyle name="20% - Accent1 3 2 10" xfId="2199"/>
    <cellStyle name="20% - Accent1 3 2 11" xfId="2200"/>
    <cellStyle name="20% - Accent1 3 2 12" xfId="2201"/>
    <cellStyle name="20% - Accent1 3 2 13" xfId="2202"/>
    <cellStyle name="20% - Accent1 3 2 14" xfId="2203"/>
    <cellStyle name="20% - Accent1 3 2 15" xfId="2204"/>
    <cellStyle name="20% - Accent1 3 2 2" xfId="2205"/>
    <cellStyle name="20% - Accent1 3 2 2 10" xfId="2206"/>
    <cellStyle name="20% - Accent1 3 2 2 11" xfId="2207"/>
    <cellStyle name="20% - Accent1 3 2 2 12" xfId="2208"/>
    <cellStyle name="20% - Accent1 3 2 2 13" xfId="2209"/>
    <cellStyle name="20% - Accent1 3 2 2 2" xfId="2210"/>
    <cellStyle name="20% - Accent1 3 2 2 2 10" xfId="2211"/>
    <cellStyle name="20% - Accent1 3 2 2 2 11" xfId="2212"/>
    <cellStyle name="20% - Accent1 3 2 2 2 12" xfId="2213"/>
    <cellStyle name="20% - Accent1 3 2 2 2 2" xfId="2214"/>
    <cellStyle name="20% - Accent1 3 2 2 2 2 2" xfId="2215"/>
    <cellStyle name="20% - Accent1 3 2 2 2 2 2 2" xfId="2216"/>
    <cellStyle name="20% - Accent1 3 2 2 2 2 2 3" xfId="2217"/>
    <cellStyle name="20% - Accent1 3 2 2 2 2 3" xfId="2218"/>
    <cellStyle name="20% - Accent1 3 2 2 2 2 3 2" xfId="2219"/>
    <cellStyle name="20% - Accent1 3 2 2 2 2 4" xfId="2220"/>
    <cellStyle name="20% - Accent1 3 2 2 2 2 5" xfId="2221"/>
    <cellStyle name="20% - Accent1 3 2 2 2 2 6" xfId="2222"/>
    <cellStyle name="20% - Accent1 3 2 2 2 2 7" xfId="2223"/>
    <cellStyle name="20% - Accent1 3 2 2 2 2 8" xfId="2224"/>
    <cellStyle name="20% - Accent1 3 2 2 2 2 9" xfId="2225"/>
    <cellStyle name="20% - Accent1 3 2 2 2 3" xfId="2226"/>
    <cellStyle name="20% - Accent1 3 2 2 2 3 2" xfId="2227"/>
    <cellStyle name="20% - Accent1 3 2 2 2 3 2 2" xfId="2228"/>
    <cellStyle name="20% - Accent1 3 2 2 2 3 2 3" xfId="2229"/>
    <cellStyle name="20% - Accent1 3 2 2 2 3 3" xfId="2230"/>
    <cellStyle name="20% - Accent1 3 2 2 2 3 3 2" xfId="2231"/>
    <cellStyle name="20% - Accent1 3 2 2 2 3 4" xfId="2232"/>
    <cellStyle name="20% - Accent1 3 2 2 2 3 5" xfId="2233"/>
    <cellStyle name="20% - Accent1 3 2 2 2 3 6" xfId="2234"/>
    <cellStyle name="20% - Accent1 3 2 2 2 3 7" xfId="2235"/>
    <cellStyle name="20% - Accent1 3 2 2 2 3 8" xfId="2236"/>
    <cellStyle name="20% - Accent1 3 2 2 2 3 9" xfId="2237"/>
    <cellStyle name="20% - Accent1 3 2 2 2 4" xfId="2238"/>
    <cellStyle name="20% - Accent1 3 2 2 2 4 2" xfId="2239"/>
    <cellStyle name="20% - Accent1 3 2 2 2 4 2 2" xfId="2240"/>
    <cellStyle name="20% - Accent1 3 2 2 2 4 2 3" xfId="2241"/>
    <cellStyle name="20% - Accent1 3 2 2 2 4 3" xfId="2242"/>
    <cellStyle name="20% - Accent1 3 2 2 2 4 3 2" xfId="2243"/>
    <cellStyle name="20% - Accent1 3 2 2 2 4 4" xfId="2244"/>
    <cellStyle name="20% - Accent1 3 2 2 2 4 5" xfId="2245"/>
    <cellStyle name="20% - Accent1 3 2 2 2 4 6" xfId="2246"/>
    <cellStyle name="20% - Accent1 3 2 2 2 4 7" xfId="2247"/>
    <cellStyle name="20% - Accent1 3 2 2 2 4 8" xfId="2248"/>
    <cellStyle name="20% - Accent1 3 2 2 2 4 9" xfId="2249"/>
    <cellStyle name="20% - Accent1 3 2 2 2 5" xfId="2250"/>
    <cellStyle name="20% - Accent1 3 2 2 2 5 2" xfId="2251"/>
    <cellStyle name="20% - Accent1 3 2 2 2 5 3" xfId="2252"/>
    <cellStyle name="20% - Accent1 3 2 2 2 6" xfId="2253"/>
    <cellStyle name="20% - Accent1 3 2 2 2 6 2" xfId="2254"/>
    <cellStyle name="20% - Accent1 3 2 2 2 7" xfId="2255"/>
    <cellStyle name="20% - Accent1 3 2 2 2 8" xfId="2256"/>
    <cellStyle name="20% - Accent1 3 2 2 2 9" xfId="2257"/>
    <cellStyle name="20% - Accent1 3 2 2 3" xfId="2258"/>
    <cellStyle name="20% - Accent1 3 2 2 3 2" xfId="2259"/>
    <cellStyle name="20% - Accent1 3 2 2 3 2 2" xfId="2260"/>
    <cellStyle name="20% - Accent1 3 2 2 3 2 3" xfId="2261"/>
    <cellStyle name="20% - Accent1 3 2 2 3 3" xfId="2262"/>
    <cellStyle name="20% - Accent1 3 2 2 3 3 2" xfId="2263"/>
    <cellStyle name="20% - Accent1 3 2 2 3 4" xfId="2264"/>
    <cellStyle name="20% - Accent1 3 2 2 3 5" xfId="2265"/>
    <cellStyle name="20% - Accent1 3 2 2 3 6" xfId="2266"/>
    <cellStyle name="20% - Accent1 3 2 2 3 7" xfId="2267"/>
    <cellStyle name="20% - Accent1 3 2 2 3 8" xfId="2268"/>
    <cellStyle name="20% - Accent1 3 2 2 3 9" xfId="2269"/>
    <cellStyle name="20% - Accent1 3 2 2 4" xfId="2270"/>
    <cellStyle name="20% - Accent1 3 2 2 4 2" xfId="2271"/>
    <cellStyle name="20% - Accent1 3 2 2 4 2 2" xfId="2272"/>
    <cellStyle name="20% - Accent1 3 2 2 4 2 3" xfId="2273"/>
    <cellStyle name="20% - Accent1 3 2 2 4 3" xfId="2274"/>
    <cellStyle name="20% - Accent1 3 2 2 4 3 2" xfId="2275"/>
    <cellStyle name="20% - Accent1 3 2 2 4 4" xfId="2276"/>
    <cellStyle name="20% - Accent1 3 2 2 4 5" xfId="2277"/>
    <cellStyle name="20% - Accent1 3 2 2 4 6" xfId="2278"/>
    <cellStyle name="20% - Accent1 3 2 2 4 7" xfId="2279"/>
    <cellStyle name="20% - Accent1 3 2 2 4 8" xfId="2280"/>
    <cellStyle name="20% - Accent1 3 2 2 4 9" xfId="2281"/>
    <cellStyle name="20% - Accent1 3 2 2 5" xfId="2282"/>
    <cellStyle name="20% - Accent1 3 2 2 5 2" xfId="2283"/>
    <cellStyle name="20% - Accent1 3 2 2 5 2 2" xfId="2284"/>
    <cellStyle name="20% - Accent1 3 2 2 5 2 3" xfId="2285"/>
    <cellStyle name="20% - Accent1 3 2 2 5 3" xfId="2286"/>
    <cellStyle name="20% - Accent1 3 2 2 5 3 2" xfId="2287"/>
    <cellStyle name="20% - Accent1 3 2 2 5 4" xfId="2288"/>
    <cellStyle name="20% - Accent1 3 2 2 5 5" xfId="2289"/>
    <cellStyle name="20% - Accent1 3 2 2 5 6" xfId="2290"/>
    <cellStyle name="20% - Accent1 3 2 2 5 7" xfId="2291"/>
    <cellStyle name="20% - Accent1 3 2 2 5 8" xfId="2292"/>
    <cellStyle name="20% - Accent1 3 2 2 5 9" xfId="2293"/>
    <cellStyle name="20% - Accent1 3 2 2 6" xfId="2294"/>
    <cellStyle name="20% - Accent1 3 2 2 6 2" xfId="2295"/>
    <cellStyle name="20% - Accent1 3 2 2 6 3" xfId="2296"/>
    <cellStyle name="20% - Accent1 3 2 2 7" xfId="2297"/>
    <cellStyle name="20% - Accent1 3 2 2 7 2" xfId="2298"/>
    <cellStyle name="20% - Accent1 3 2 2 8" xfId="2299"/>
    <cellStyle name="20% - Accent1 3 2 2 9" xfId="2300"/>
    <cellStyle name="20% - Accent1 3 2 3" xfId="2301"/>
    <cellStyle name="20% - Accent1 3 2 3 10" xfId="2302"/>
    <cellStyle name="20% - Accent1 3 2 3 11" xfId="2303"/>
    <cellStyle name="20% - Accent1 3 2 3 12" xfId="2304"/>
    <cellStyle name="20% - Accent1 3 2 3 13" xfId="2305"/>
    <cellStyle name="20% - Accent1 3 2 3 2" xfId="2306"/>
    <cellStyle name="20% - Accent1 3 2 3 2 10" xfId="2307"/>
    <cellStyle name="20% - Accent1 3 2 3 2 11" xfId="2308"/>
    <cellStyle name="20% - Accent1 3 2 3 2 12" xfId="2309"/>
    <cellStyle name="20% - Accent1 3 2 3 2 2" xfId="2310"/>
    <cellStyle name="20% - Accent1 3 2 3 2 2 2" xfId="2311"/>
    <cellStyle name="20% - Accent1 3 2 3 2 2 2 2" xfId="2312"/>
    <cellStyle name="20% - Accent1 3 2 3 2 2 2 3" xfId="2313"/>
    <cellStyle name="20% - Accent1 3 2 3 2 2 3" xfId="2314"/>
    <cellStyle name="20% - Accent1 3 2 3 2 2 3 2" xfId="2315"/>
    <cellStyle name="20% - Accent1 3 2 3 2 2 4" xfId="2316"/>
    <cellStyle name="20% - Accent1 3 2 3 2 2 5" xfId="2317"/>
    <cellStyle name="20% - Accent1 3 2 3 2 2 6" xfId="2318"/>
    <cellStyle name="20% - Accent1 3 2 3 2 2 7" xfId="2319"/>
    <cellStyle name="20% - Accent1 3 2 3 2 2 8" xfId="2320"/>
    <cellStyle name="20% - Accent1 3 2 3 2 2 9" xfId="2321"/>
    <cellStyle name="20% - Accent1 3 2 3 2 3" xfId="2322"/>
    <cellStyle name="20% - Accent1 3 2 3 2 3 2" xfId="2323"/>
    <cellStyle name="20% - Accent1 3 2 3 2 3 2 2" xfId="2324"/>
    <cellStyle name="20% - Accent1 3 2 3 2 3 2 3" xfId="2325"/>
    <cellStyle name="20% - Accent1 3 2 3 2 3 3" xfId="2326"/>
    <cellStyle name="20% - Accent1 3 2 3 2 3 3 2" xfId="2327"/>
    <cellStyle name="20% - Accent1 3 2 3 2 3 4" xfId="2328"/>
    <cellStyle name="20% - Accent1 3 2 3 2 3 5" xfId="2329"/>
    <cellStyle name="20% - Accent1 3 2 3 2 3 6" xfId="2330"/>
    <cellStyle name="20% - Accent1 3 2 3 2 3 7" xfId="2331"/>
    <cellStyle name="20% - Accent1 3 2 3 2 3 8" xfId="2332"/>
    <cellStyle name="20% - Accent1 3 2 3 2 3 9" xfId="2333"/>
    <cellStyle name="20% - Accent1 3 2 3 2 4" xfId="2334"/>
    <cellStyle name="20% - Accent1 3 2 3 2 4 2" xfId="2335"/>
    <cellStyle name="20% - Accent1 3 2 3 2 4 2 2" xfId="2336"/>
    <cellStyle name="20% - Accent1 3 2 3 2 4 2 3" xfId="2337"/>
    <cellStyle name="20% - Accent1 3 2 3 2 4 3" xfId="2338"/>
    <cellStyle name="20% - Accent1 3 2 3 2 4 3 2" xfId="2339"/>
    <cellStyle name="20% - Accent1 3 2 3 2 4 4" xfId="2340"/>
    <cellStyle name="20% - Accent1 3 2 3 2 4 5" xfId="2341"/>
    <cellStyle name="20% - Accent1 3 2 3 2 4 6" xfId="2342"/>
    <cellStyle name="20% - Accent1 3 2 3 2 4 7" xfId="2343"/>
    <cellStyle name="20% - Accent1 3 2 3 2 4 8" xfId="2344"/>
    <cellStyle name="20% - Accent1 3 2 3 2 4 9" xfId="2345"/>
    <cellStyle name="20% - Accent1 3 2 3 2 5" xfId="2346"/>
    <cellStyle name="20% - Accent1 3 2 3 2 5 2" xfId="2347"/>
    <cellStyle name="20% - Accent1 3 2 3 2 5 3" xfId="2348"/>
    <cellStyle name="20% - Accent1 3 2 3 2 6" xfId="2349"/>
    <cellStyle name="20% - Accent1 3 2 3 2 6 2" xfId="2350"/>
    <cellStyle name="20% - Accent1 3 2 3 2 7" xfId="2351"/>
    <cellStyle name="20% - Accent1 3 2 3 2 8" xfId="2352"/>
    <cellStyle name="20% - Accent1 3 2 3 2 9" xfId="2353"/>
    <cellStyle name="20% - Accent1 3 2 3 3" xfId="2354"/>
    <cellStyle name="20% - Accent1 3 2 3 3 2" xfId="2355"/>
    <cellStyle name="20% - Accent1 3 2 3 3 2 2" xfId="2356"/>
    <cellStyle name="20% - Accent1 3 2 3 3 2 3" xfId="2357"/>
    <cellStyle name="20% - Accent1 3 2 3 3 3" xfId="2358"/>
    <cellStyle name="20% - Accent1 3 2 3 3 3 2" xfId="2359"/>
    <cellStyle name="20% - Accent1 3 2 3 3 4" xfId="2360"/>
    <cellStyle name="20% - Accent1 3 2 3 3 5" xfId="2361"/>
    <cellStyle name="20% - Accent1 3 2 3 3 6" xfId="2362"/>
    <cellStyle name="20% - Accent1 3 2 3 3 7" xfId="2363"/>
    <cellStyle name="20% - Accent1 3 2 3 3 8" xfId="2364"/>
    <cellStyle name="20% - Accent1 3 2 3 3 9" xfId="2365"/>
    <cellStyle name="20% - Accent1 3 2 3 4" xfId="2366"/>
    <cellStyle name="20% - Accent1 3 2 3 4 2" xfId="2367"/>
    <cellStyle name="20% - Accent1 3 2 3 4 2 2" xfId="2368"/>
    <cellStyle name="20% - Accent1 3 2 3 4 2 3" xfId="2369"/>
    <cellStyle name="20% - Accent1 3 2 3 4 3" xfId="2370"/>
    <cellStyle name="20% - Accent1 3 2 3 4 3 2" xfId="2371"/>
    <cellStyle name="20% - Accent1 3 2 3 4 4" xfId="2372"/>
    <cellStyle name="20% - Accent1 3 2 3 4 5" xfId="2373"/>
    <cellStyle name="20% - Accent1 3 2 3 4 6" xfId="2374"/>
    <cellStyle name="20% - Accent1 3 2 3 4 7" xfId="2375"/>
    <cellStyle name="20% - Accent1 3 2 3 4 8" xfId="2376"/>
    <cellStyle name="20% - Accent1 3 2 3 4 9" xfId="2377"/>
    <cellStyle name="20% - Accent1 3 2 3 5" xfId="2378"/>
    <cellStyle name="20% - Accent1 3 2 3 5 2" xfId="2379"/>
    <cellStyle name="20% - Accent1 3 2 3 5 2 2" xfId="2380"/>
    <cellStyle name="20% - Accent1 3 2 3 5 2 3" xfId="2381"/>
    <cellStyle name="20% - Accent1 3 2 3 5 3" xfId="2382"/>
    <cellStyle name="20% - Accent1 3 2 3 5 3 2" xfId="2383"/>
    <cellStyle name="20% - Accent1 3 2 3 5 4" xfId="2384"/>
    <cellStyle name="20% - Accent1 3 2 3 5 5" xfId="2385"/>
    <cellStyle name="20% - Accent1 3 2 3 5 6" xfId="2386"/>
    <cellStyle name="20% - Accent1 3 2 3 5 7" xfId="2387"/>
    <cellStyle name="20% - Accent1 3 2 3 5 8" xfId="2388"/>
    <cellStyle name="20% - Accent1 3 2 3 5 9" xfId="2389"/>
    <cellStyle name="20% - Accent1 3 2 3 6" xfId="2390"/>
    <cellStyle name="20% - Accent1 3 2 3 6 2" xfId="2391"/>
    <cellStyle name="20% - Accent1 3 2 3 6 3" xfId="2392"/>
    <cellStyle name="20% - Accent1 3 2 3 7" xfId="2393"/>
    <cellStyle name="20% - Accent1 3 2 3 7 2" xfId="2394"/>
    <cellStyle name="20% - Accent1 3 2 3 8" xfId="2395"/>
    <cellStyle name="20% - Accent1 3 2 3 9" xfId="2396"/>
    <cellStyle name="20% - Accent1 3 2 4" xfId="2397"/>
    <cellStyle name="20% - Accent1 3 2 4 10" xfId="2398"/>
    <cellStyle name="20% - Accent1 3 2 4 11" xfId="2399"/>
    <cellStyle name="20% - Accent1 3 2 4 12" xfId="2400"/>
    <cellStyle name="20% - Accent1 3 2 4 2" xfId="2401"/>
    <cellStyle name="20% - Accent1 3 2 4 2 2" xfId="2402"/>
    <cellStyle name="20% - Accent1 3 2 4 2 2 2" xfId="2403"/>
    <cellStyle name="20% - Accent1 3 2 4 2 2 3" xfId="2404"/>
    <cellStyle name="20% - Accent1 3 2 4 2 3" xfId="2405"/>
    <cellStyle name="20% - Accent1 3 2 4 2 3 2" xfId="2406"/>
    <cellStyle name="20% - Accent1 3 2 4 2 4" xfId="2407"/>
    <cellStyle name="20% - Accent1 3 2 4 2 5" xfId="2408"/>
    <cellStyle name="20% - Accent1 3 2 4 2 6" xfId="2409"/>
    <cellStyle name="20% - Accent1 3 2 4 2 7" xfId="2410"/>
    <cellStyle name="20% - Accent1 3 2 4 2 8" xfId="2411"/>
    <cellStyle name="20% - Accent1 3 2 4 2 9" xfId="2412"/>
    <cellStyle name="20% - Accent1 3 2 4 3" xfId="2413"/>
    <cellStyle name="20% - Accent1 3 2 4 3 2" xfId="2414"/>
    <cellStyle name="20% - Accent1 3 2 4 3 2 2" xfId="2415"/>
    <cellStyle name="20% - Accent1 3 2 4 3 2 3" xfId="2416"/>
    <cellStyle name="20% - Accent1 3 2 4 3 3" xfId="2417"/>
    <cellStyle name="20% - Accent1 3 2 4 3 3 2" xfId="2418"/>
    <cellStyle name="20% - Accent1 3 2 4 3 4" xfId="2419"/>
    <cellStyle name="20% - Accent1 3 2 4 3 5" xfId="2420"/>
    <cellStyle name="20% - Accent1 3 2 4 3 6" xfId="2421"/>
    <cellStyle name="20% - Accent1 3 2 4 3 7" xfId="2422"/>
    <cellStyle name="20% - Accent1 3 2 4 3 8" xfId="2423"/>
    <cellStyle name="20% - Accent1 3 2 4 3 9" xfId="2424"/>
    <cellStyle name="20% - Accent1 3 2 4 4" xfId="2425"/>
    <cellStyle name="20% - Accent1 3 2 4 4 2" xfId="2426"/>
    <cellStyle name="20% - Accent1 3 2 4 4 2 2" xfId="2427"/>
    <cellStyle name="20% - Accent1 3 2 4 4 2 3" xfId="2428"/>
    <cellStyle name="20% - Accent1 3 2 4 4 3" xfId="2429"/>
    <cellStyle name="20% - Accent1 3 2 4 4 3 2" xfId="2430"/>
    <cellStyle name="20% - Accent1 3 2 4 4 4" xfId="2431"/>
    <cellStyle name="20% - Accent1 3 2 4 4 5" xfId="2432"/>
    <cellStyle name="20% - Accent1 3 2 4 4 6" xfId="2433"/>
    <cellStyle name="20% - Accent1 3 2 4 4 7" xfId="2434"/>
    <cellStyle name="20% - Accent1 3 2 4 4 8" xfId="2435"/>
    <cellStyle name="20% - Accent1 3 2 4 4 9" xfId="2436"/>
    <cellStyle name="20% - Accent1 3 2 4 5" xfId="2437"/>
    <cellStyle name="20% - Accent1 3 2 4 5 2" xfId="2438"/>
    <cellStyle name="20% - Accent1 3 2 4 5 3" xfId="2439"/>
    <cellStyle name="20% - Accent1 3 2 4 6" xfId="2440"/>
    <cellStyle name="20% - Accent1 3 2 4 6 2" xfId="2441"/>
    <cellStyle name="20% - Accent1 3 2 4 7" xfId="2442"/>
    <cellStyle name="20% - Accent1 3 2 4 8" xfId="2443"/>
    <cellStyle name="20% - Accent1 3 2 4 9" xfId="2444"/>
    <cellStyle name="20% - Accent1 3 2 5" xfId="2445"/>
    <cellStyle name="20% - Accent1 3 2 5 2" xfId="2446"/>
    <cellStyle name="20% - Accent1 3 2 5 2 2" xfId="2447"/>
    <cellStyle name="20% - Accent1 3 2 5 2 3" xfId="2448"/>
    <cellStyle name="20% - Accent1 3 2 5 3" xfId="2449"/>
    <cellStyle name="20% - Accent1 3 2 5 3 2" xfId="2450"/>
    <cellStyle name="20% - Accent1 3 2 5 4" xfId="2451"/>
    <cellStyle name="20% - Accent1 3 2 5 5" xfId="2452"/>
    <cellStyle name="20% - Accent1 3 2 5 6" xfId="2453"/>
    <cellStyle name="20% - Accent1 3 2 5 7" xfId="2454"/>
    <cellStyle name="20% - Accent1 3 2 5 8" xfId="2455"/>
    <cellStyle name="20% - Accent1 3 2 5 9" xfId="2456"/>
    <cellStyle name="20% - Accent1 3 2 6" xfId="2457"/>
    <cellStyle name="20% - Accent1 3 2 6 2" xfId="2458"/>
    <cellStyle name="20% - Accent1 3 2 6 2 2" xfId="2459"/>
    <cellStyle name="20% - Accent1 3 2 6 2 3" xfId="2460"/>
    <cellStyle name="20% - Accent1 3 2 6 3" xfId="2461"/>
    <cellStyle name="20% - Accent1 3 2 6 3 2" xfId="2462"/>
    <cellStyle name="20% - Accent1 3 2 6 4" xfId="2463"/>
    <cellStyle name="20% - Accent1 3 2 6 5" xfId="2464"/>
    <cellStyle name="20% - Accent1 3 2 6 6" xfId="2465"/>
    <cellStyle name="20% - Accent1 3 2 6 7" xfId="2466"/>
    <cellStyle name="20% - Accent1 3 2 6 8" xfId="2467"/>
    <cellStyle name="20% - Accent1 3 2 6 9" xfId="2468"/>
    <cellStyle name="20% - Accent1 3 2 7" xfId="2469"/>
    <cellStyle name="20% - Accent1 3 2 7 2" xfId="2470"/>
    <cellStyle name="20% - Accent1 3 2 7 2 2" xfId="2471"/>
    <cellStyle name="20% - Accent1 3 2 7 2 3" xfId="2472"/>
    <cellStyle name="20% - Accent1 3 2 7 3" xfId="2473"/>
    <cellStyle name="20% - Accent1 3 2 7 3 2" xfId="2474"/>
    <cellStyle name="20% - Accent1 3 2 7 4" xfId="2475"/>
    <cellStyle name="20% - Accent1 3 2 7 5" xfId="2476"/>
    <cellStyle name="20% - Accent1 3 2 7 6" xfId="2477"/>
    <cellStyle name="20% - Accent1 3 2 7 7" xfId="2478"/>
    <cellStyle name="20% - Accent1 3 2 7 8" xfId="2479"/>
    <cellStyle name="20% - Accent1 3 2 7 9" xfId="2480"/>
    <cellStyle name="20% - Accent1 3 2 8" xfId="2481"/>
    <cellStyle name="20% - Accent1 3 2 8 2" xfId="2482"/>
    <cellStyle name="20% - Accent1 3 2 8 3" xfId="2483"/>
    <cellStyle name="20% - Accent1 3 2 9" xfId="2484"/>
    <cellStyle name="20% - Accent1 3 2 9 2" xfId="2485"/>
    <cellStyle name="20% - Accent1 3 3" xfId="2486"/>
    <cellStyle name="20% - Accent1 3 3 10" xfId="2487"/>
    <cellStyle name="20% - Accent1 3 3 11" xfId="2488"/>
    <cellStyle name="20% - Accent1 3 3 12" xfId="2489"/>
    <cellStyle name="20% - Accent1 3 3 13" xfId="2490"/>
    <cellStyle name="20% - Accent1 3 3 14" xfId="2491"/>
    <cellStyle name="20% - Accent1 3 3 15" xfId="2492"/>
    <cellStyle name="20% - Accent1 3 3 2" xfId="2493"/>
    <cellStyle name="20% - Accent1 3 3 2 10" xfId="2494"/>
    <cellStyle name="20% - Accent1 3 3 2 11" xfId="2495"/>
    <cellStyle name="20% - Accent1 3 3 2 12" xfId="2496"/>
    <cellStyle name="20% - Accent1 3 3 2 13" xfId="2497"/>
    <cellStyle name="20% - Accent1 3 3 2 2" xfId="2498"/>
    <cellStyle name="20% - Accent1 3 3 2 2 10" xfId="2499"/>
    <cellStyle name="20% - Accent1 3 3 2 2 11" xfId="2500"/>
    <cellStyle name="20% - Accent1 3 3 2 2 12" xfId="2501"/>
    <cellStyle name="20% - Accent1 3 3 2 2 2" xfId="2502"/>
    <cellStyle name="20% - Accent1 3 3 2 2 2 2" xfId="2503"/>
    <cellStyle name="20% - Accent1 3 3 2 2 2 2 2" xfId="2504"/>
    <cellStyle name="20% - Accent1 3 3 2 2 2 2 3" xfId="2505"/>
    <cellStyle name="20% - Accent1 3 3 2 2 2 3" xfId="2506"/>
    <cellStyle name="20% - Accent1 3 3 2 2 2 3 2" xfId="2507"/>
    <cellStyle name="20% - Accent1 3 3 2 2 2 4" xfId="2508"/>
    <cellStyle name="20% - Accent1 3 3 2 2 2 5" xfId="2509"/>
    <cellStyle name="20% - Accent1 3 3 2 2 2 6" xfId="2510"/>
    <cellStyle name="20% - Accent1 3 3 2 2 2 7" xfId="2511"/>
    <cellStyle name="20% - Accent1 3 3 2 2 2 8" xfId="2512"/>
    <cellStyle name="20% - Accent1 3 3 2 2 2 9" xfId="2513"/>
    <cellStyle name="20% - Accent1 3 3 2 2 3" xfId="2514"/>
    <cellStyle name="20% - Accent1 3 3 2 2 3 2" xfId="2515"/>
    <cellStyle name="20% - Accent1 3 3 2 2 3 2 2" xfId="2516"/>
    <cellStyle name="20% - Accent1 3 3 2 2 3 2 3" xfId="2517"/>
    <cellStyle name="20% - Accent1 3 3 2 2 3 3" xfId="2518"/>
    <cellStyle name="20% - Accent1 3 3 2 2 3 3 2" xfId="2519"/>
    <cellStyle name="20% - Accent1 3 3 2 2 3 4" xfId="2520"/>
    <cellStyle name="20% - Accent1 3 3 2 2 3 5" xfId="2521"/>
    <cellStyle name="20% - Accent1 3 3 2 2 3 6" xfId="2522"/>
    <cellStyle name="20% - Accent1 3 3 2 2 3 7" xfId="2523"/>
    <cellStyle name="20% - Accent1 3 3 2 2 3 8" xfId="2524"/>
    <cellStyle name="20% - Accent1 3 3 2 2 3 9" xfId="2525"/>
    <cellStyle name="20% - Accent1 3 3 2 2 4" xfId="2526"/>
    <cellStyle name="20% - Accent1 3 3 2 2 4 2" xfId="2527"/>
    <cellStyle name="20% - Accent1 3 3 2 2 4 2 2" xfId="2528"/>
    <cellStyle name="20% - Accent1 3 3 2 2 4 2 3" xfId="2529"/>
    <cellStyle name="20% - Accent1 3 3 2 2 4 3" xfId="2530"/>
    <cellStyle name="20% - Accent1 3 3 2 2 4 3 2" xfId="2531"/>
    <cellStyle name="20% - Accent1 3 3 2 2 4 4" xfId="2532"/>
    <cellStyle name="20% - Accent1 3 3 2 2 4 5" xfId="2533"/>
    <cellStyle name="20% - Accent1 3 3 2 2 4 6" xfId="2534"/>
    <cellStyle name="20% - Accent1 3 3 2 2 4 7" xfId="2535"/>
    <cellStyle name="20% - Accent1 3 3 2 2 4 8" xfId="2536"/>
    <cellStyle name="20% - Accent1 3 3 2 2 4 9" xfId="2537"/>
    <cellStyle name="20% - Accent1 3 3 2 2 5" xfId="2538"/>
    <cellStyle name="20% - Accent1 3 3 2 2 5 2" xfId="2539"/>
    <cellStyle name="20% - Accent1 3 3 2 2 5 3" xfId="2540"/>
    <cellStyle name="20% - Accent1 3 3 2 2 6" xfId="2541"/>
    <cellStyle name="20% - Accent1 3 3 2 2 6 2" xfId="2542"/>
    <cellStyle name="20% - Accent1 3 3 2 2 7" xfId="2543"/>
    <cellStyle name="20% - Accent1 3 3 2 2 8" xfId="2544"/>
    <cellStyle name="20% - Accent1 3 3 2 2 9" xfId="2545"/>
    <cellStyle name="20% - Accent1 3 3 2 3" xfId="2546"/>
    <cellStyle name="20% - Accent1 3 3 2 3 2" xfId="2547"/>
    <cellStyle name="20% - Accent1 3 3 2 3 2 2" xfId="2548"/>
    <cellStyle name="20% - Accent1 3 3 2 3 2 3" xfId="2549"/>
    <cellStyle name="20% - Accent1 3 3 2 3 3" xfId="2550"/>
    <cellStyle name="20% - Accent1 3 3 2 3 3 2" xfId="2551"/>
    <cellStyle name="20% - Accent1 3 3 2 3 4" xfId="2552"/>
    <cellStyle name="20% - Accent1 3 3 2 3 5" xfId="2553"/>
    <cellStyle name="20% - Accent1 3 3 2 3 6" xfId="2554"/>
    <cellStyle name="20% - Accent1 3 3 2 3 7" xfId="2555"/>
    <cellStyle name="20% - Accent1 3 3 2 3 8" xfId="2556"/>
    <cellStyle name="20% - Accent1 3 3 2 3 9" xfId="2557"/>
    <cellStyle name="20% - Accent1 3 3 2 4" xfId="2558"/>
    <cellStyle name="20% - Accent1 3 3 2 4 2" xfId="2559"/>
    <cellStyle name="20% - Accent1 3 3 2 4 2 2" xfId="2560"/>
    <cellStyle name="20% - Accent1 3 3 2 4 2 3" xfId="2561"/>
    <cellStyle name="20% - Accent1 3 3 2 4 3" xfId="2562"/>
    <cellStyle name="20% - Accent1 3 3 2 4 3 2" xfId="2563"/>
    <cellStyle name="20% - Accent1 3 3 2 4 4" xfId="2564"/>
    <cellStyle name="20% - Accent1 3 3 2 4 5" xfId="2565"/>
    <cellStyle name="20% - Accent1 3 3 2 4 6" xfId="2566"/>
    <cellStyle name="20% - Accent1 3 3 2 4 7" xfId="2567"/>
    <cellStyle name="20% - Accent1 3 3 2 4 8" xfId="2568"/>
    <cellStyle name="20% - Accent1 3 3 2 4 9" xfId="2569"/>
    <cellStyle name="20% - Accent1 3 3 2 5" xfId="2570"/>
    <cellStyle name="20% - Accent1 3 3 2 5 2" xfId="2571"/>
    <cellStyle name="20% - Accent1 3 3 2 5 2 2" xfId="2572"/>
    <cellStyle name="20% - Accent1 3 3 2 5 2 3" xfId="2573"/>
    <cellStyle name="20% - Accent1 3 3 2 5 3" xfId="2574"/>
    <cellStyle name="20% - Accent1 3 3 2 5 3 2" xfId="2575"/>
    <cellStyle name="20% - Accent1 3 3 2 5 4" xfId="2576"/>
    <cellStyle name="20% - Accent1 3 3 2 5 5" xfId="2577"/>
    <cellStyle name="20% - Accent1 3 3 2 5 6" xfId="2578"/>
    <cellStyle name="20% - Accent1 3 3 2 5 7" xfId="2579"/>
    <cellStyle name="20% - Accent1 3 3 2 5 8" xfId="2580"/>
    <cellStyle name="20% - Accent1 3 3 2 5 9" xfId="2581"/>
    <cellStyle name="20% - Accent1 3 3 2 6" xfId="2582"/>
    <cellStyle name="20% - Accent1 3 3 2 6 2" xfId="2583"/>
    <cellStyle name="20% - Accent1 3 3 2 6 3" xfId="2584"/>
    <cellStyle name="20% - Accent1 3 3 2 7" xfId="2585"/>
    <cellStyle name="20% - Accent1 3 3 2 7 2" xfId="2586"/>
    <cellStyle name="20% - Accent1 3 3 2 8" xfId="2587"/>
    <cellStyle name="20% - Accent1 3 3 2 9" xfId="2588"/>
    <cellStyle name="20% - Accent1 3 3 3" xfId="2589"/>
    <cellStyle name="20% - Accent1 3 3 3 10" xfId="2590"/>
    <cellStyle name="20% - Accent1 3 3 3 11" xfId="2591"/>
    <cellStyle name="20% - Accent1 3 3 3 12" xfId="2592"/>
    <cellStyle name="20% - Accent1 3 3 3 13" xfId="2593"/>
    <cellStyle name="20% - Accent1 3 3 3 2" xfId="2594"/>
    <cellStyle name="20% - Accent1 3 3 3 2 10" xfId="2595"/>
    <cellStyle name="20% - Accent1 3 3 3 2 11" xfId="2596"/>
    <cellStyle name="20% - Accent1 3 3 3 2 12" xfId="2597"/>
    <cellStyle name="20% - Accent1 3 3 3 2 2" xfId="2598"/>
    <cellStyle name="20% - Accent1 3 3 3 2 2 2" xfId="2599"/>
    <cellStyle name="20% - Accent1 3 3 3 2 2 2 2" xfId="2600"/>
    <cellStyle name="20% - Accent1 3 3 3 2 2 2 3" xfId="2601"/>
    <cellStyle name="20% - Accent1 3 3 3 2 2 3" xfId="2602"/>
    <cellStyle name="20% - Accent1 3 3 3 2 2 3 2" xfId="2603"/>
    <cellStyle name="20% - Accent1 3 3 3 2 2 4" xfId="2604"/>
    <cellStyle name="20% - Accent1 3 3 3 2 2 5" xfId="2605"/>
    <cellStyle name="20% - Accent1 3 3 3 2 2 6" xfId="2606"/>
    <cellStyle name="20% - Accent1 3 3 3 2 2 7" xfId="2607"/>
    <cellStyle name="20% - Accent1 3 3 3 2 2 8" xfId="2608"/>
    <cellStyle name="20% - Accent1 3 3 3 2 2 9" xfId="2609"/>
    <cellStyle name="20% - Accent1 3 3 3 2 3" xfId="2610"/>
    <cellStyle name="20% - Accent1 3 3 3 2 3 2" xfId="2611"/>
    <cellStyle name="20% - Accent1 3 3 3 2 3 2 2" xfId="2612"/>
    <cellStyle name="20% - Accent1 3 3 3 2 3 2 3" xfId="2613"/>
    <cellStyle name="20% - Accent1 3 3 3 2 3 3" xfId="2614"/>
    <cellStyle name="20% - Accent1 3 3 3 2 3 3 2" xfId="2615"/>
    <cellStyle name="20% - Accent1 3 3 3 2 3 4" xfId="2616"/>
    <cellStyle name="20% - Accent1 3 3 3 2 3 5" xfId="2617"/>
    <cellStyle name="20% - Accent1 3 3 3 2 3 6" xfId="2618"/>
    <cellStyle name="20% - Accent1 3 3 3 2 3 7" xfId="2619"/>
    <cellStyle name="20% - Accent1 3 3 3 2 3 8" xfId="2620"/>
    <cellStyle name="20% - Accent1 3 3 3 2 3 9" xfId="2621"/>
    <cellStyle name="20% - Accent1 3 3 3 2 4" xfId="2622"/>
    <cellStyle name="20% - Accent1 3 3 3 2 4 2" xfId="2623"/>
    <cellStyle name="20% - Accent1 3 3 3 2 4 2 2" xfId="2624"/>
    <cellStyle name="20% - Accent1 3 3 3 2 4 2 3" xfId="2625"/>
    <cellStyle name="20% - Accent1 3 3 3 2 4 3" xfId="2626"/>
    <cellStyle name="20% - Accent1 3 3 3 2 4 3 2" xfId="2627"/>
    <cellStyle name="20% - Accent1 3 3 3 2 4 4" xfId="2628"/>
    <cellStyle name="20% - Accent1 3 3 3 2 4 5" xfId="2629"/>
    <cellStyle name="20% - Accent1 3 3 3 2 4 6" xfId="2630"/>
    <cellStyle name="20% - Accent1 3 3 3 2 4 7" xfId="2631"/>
    <cellStyle name="20% - Accent1 3 3 3 2 4 8" xfId="2632"/>
    <cellStyle name="20% - Accent1 3 3 3 2 4 9" xfId="2633"/>
    <cellStyle name="20% - Accent1 3 3 3 2 5" xfId="2634"/>
    <cellStyle name="20% - Accent1 3 3 3 2 5 2" xfId="2635"/>
    <cellStyle name="20% - Accent1 3 3 3 2 5 3" xfId="2636"/>
    <cellStyle name="20% - Accent1 3 3 3 2 6" xfId="2637"/>
    <cellStyle name="20% - Accent1 3 3 3 2 6 2" xfId="2638"/>
    <cellStyle name="20% - Accent1 3 3 3 2 7" xfId="2639"/>
    <cellStyle name="20% - Accent1 3 3 3 2 8" xfId="2640"/>
    <cellStyle name="20% - Accent1 3 3 3 2 9" xfId="2641"/>
    <cellStyle name="20% - Accent1 3 3 3 3" xfId="2642"/>
    <cellStyle name="20% - Accent1 3 3 3 3 2" xfId="2643"/>
    <cellStyle name="20% - Accent1 3 3 3 3 2 2" xfId="2644"/>
    <cellStyle name="20% - Accent1 3 3 3 3 2 3" xfId="2645"/>
    <cellStyle name="20% - Accent1 3 3 3 3 3" xfId="2646"/>
    <cellStyle name="20% - Accent1 3 3 3 3 3 2" xfId="2647"/>
    <cellStyle name="20% - Accent1 3 3 3 3 4" xfId="2648"/>
    <cellStyle name="20% - Accent1 3 3 3 3 5" xfId="2649"/>
    <cellStyle name="20% - Accent1 3 3 3 3 6" xfId="2650"/>
    <cellStyle name="20% - Accent1 3 3 3 3 7" xfId="2651"/>
    <cellStyle name="20% - Accent1 3 3 3 3 8" xfId="2652"/>
    <cellStyle name="20% - Accent1 3 3 3 3 9" xfId="2653"/>
    <cellStyle name="20% - Accent1 3 3 3 4" xfId="2654"/>
    <cellStyle name="20% - Accent1 3 3 3 4 2" xfId="2655"/>
    <cellStyle name="20% - Accent1 3 3 3 4 2 2" xfId="2656"/>
    <cellStyle name="20% - Accent1 3 3 3 4 2 3" xfId="2657"/>
    <cellStyle name="20% - Accent1 3 3 3 4 3" xfId="2658"/>
    <cellStyle name="20% - Accent1 3 3 3 4 3 2" xfId="2659"/>
    <cellStyle name="20% - Accent1 3 3 3 4 4" xfId="2660"/>
    <cellStyle name="20% - Accent1 3 3 3 4 5" xfId="2661"/>
    <cellStyle name="20% - Accent1 3 3 3 4 6" xfId="2662"/>
    <cellStyle name="20% - Accent1 3 3 3 4 7" xfId="2663"/>
    <cellStyle name="20% - Accent1 3 3 3 4 8" xfId="2664"/>
    <cellStyle name="20% - Accent1 3 3 3 4 9" xfId="2665"/>
    <cellStyle name="20% - Accent1 3 3 3 5" xfId="2666"/>
    <cellStyle name="20% - Accent1 3 3 3 5 2" xfId="2667"/>
    <cellStyle name="20% - Accent1 3 3 3 5 2 2" xfId="2668"/>
    <cellStyle name="20% - Accent1 3 3 3 5 2 3" xfId="2669"/>
    <cellStyle name="20% - Accent1 3 3 3 5 3" xfId="2670"/>
    <cellStyle name="20% - Accent1 3 3 3 5 3 2" xfId="2671"/>
    <cellStyle name="20% - Accent1 3 3 3 5 4" xfId="2672"/>
    <cellStyle name="20% - Accent1 3 3 3 5 5" xfId="2673"/>
    <cellStyle name="20% - Accent1 3 3 3 5 6" xfId="2674"/>
    <cellStyle name="20% - Accent1 3 3 3 5 7" xfId="2675"/>
    <cellStyle name="20% - Accent1 3 3 3 5 8" xfId="2676"/>
    <cellStyle name="20% - Accent1 3 3 3 5 9" xfId="2677"/>
    <cellStyle name="20% - Accent1 3 3 3 6" xfId="2678"/>
    <cellStyle name="20% - Accent1 3 3 3 6 2" xfId="2679"/>
    <cellStyle name="20% - Accent1 3 3 3 6 3" xfId="2680"/>
    <cellStyle name="20% - Accent1 3 3 3 7" xfId="2681"/>
    <cellStyle name="20% - Accent1 3 3 3 7 2" xfId="2682"/>
    <cellStyle name="20% - Accent1 3 3 3 8" xfId="2683"/>
    <cellStyle name="20% - Accent1 3 3 3 9" xfId="2684"/>
    <cellStyle name="20% - Accent1 3 3 4" xfId="2685"/>
    <cellStyle name="20% - Accent1 3 3 4 10" xfId="2686"/>
    <cellStyle name="20% - Accent1 3 3 4 11" xfId="2687"/>
    <cellStyle name="20% - Accent1 3 3 4 12" xfId="2688"/>
    <cellStyle name="20% - Accent1 3 3 4 2" xfId="2689"/>
    <cellStyle name="20% - Accent1 3 3 4 2 2" xfId="2690"/>
    <cellStyle name="20% - Accent1 3 3 4 2 2 2" xfId="2691"/>
    <cellStyle name="20% - Accent1 3 3 4 2 2 3" xfId="2692"/>
    <cellStyle name="20% - Accent1 3 3 4 2 3" xfId="2693"/>
    <cellStyle name="20% - Accent1 3 3 4 2 3 2" xfId="2694"/>
    <cellStyle name="20% - Accent1 3 3 4 2 4" xfId="2695"/>
    <cellStyle name="20% - Accent1 3 3 4 2 5" xfId="2696"/>
    <cellStyle name="20% - Accent1 3 3 4 2 6" xfId="2697"/>
    <cellStyle name="20% - Accent1 3 3 4 2 7" xfId="2698"/>
    <cellStyle name="20% - Accent1 3 3 4 2 8" xfId="2699"/>
    <cellStyle name="20% - Accent1 3 3 4 2 9" xfId="2700"/>
    <cellStyle name="20% - Accent1 3 3 4 3" xfId="2701"/>
    <cellStyle name="20% - Accent1 3 3 4 3 2" xfId="2702"/>
    <cellStyle name="20% - Accent1 3 3 4 3 2 2" xfId="2703"/>
    <cellStyle name="20% - Accent1 3 3 4 3 2 3" xfId="2704"/>
    <cellStyle name="20% - Accent1 3 3 4 3 3" xfId="2705"/>
    <cellStyle name="20% - Accent1 3 3 4 3 3 2" xfId="2706"/>
    <cellStyle name="20% - Accent1 3 3 4 3 4" xfId="2707"/>
    <cellStyle name="20% - Accent1 3 3 4 3 5" xfId="2708"/>
    <cellStyle name="20% - Accent1 3 3 4 3 6" xfId="2709"/>
    <cellStyle name="20% - Accent1 3 3 4 3 7" xfId="2710"/>
    <cellStyle name="20% - Accent1 3 3 4 3 8" xfId="2711"/>
    <cellStyle name="20% - Accent1 3 3 4 3 9" xfId="2712"/>
    <cellStyle name="20% - Accent1 3 3 4 4" xfId="2713"/>
    <cellStyle name="20% - Accent1 3 3 4 4 2" xfId="2714"/>
    <cellStyle name="20% - Accent1 3 3 4 4 2 2" xfId="2715"/>
    <cellStyle name="20% - Accent1 3 3 4 4 2 3" xfId="2716"/>
    <cellStyle name="20% - Accent1 3 3 4 4 3" xfId="2717"/>
    <cellStyle name="20% - Accent1 3 3 4 4 3 2" xfId="2718"/>
    <cellStyle name="20% - Accent1 3 3 4 4 4" xfId="2719"/>
    <cellStyle name="20% - Accent1 3 3 4 4 5" xfId="2720"/>
    <cellStyle name="20% - Accent1 3 3 4 4 6" xfId="2721"/>
    <cellStyle name="20% - Accent1 3 3 4 4 7" xfId="2722"/>
    <cellStyle name="20% - Accent1 3 3 4 4 8" xfId="2723"/>
    <cellStyle name="20% - Accent1 3 3 4 4 9" xfId="2724"/>
    <cellStyle name="20% - Accent1 3 3 4 5" xfId="2725"/>
    <cellStyle name="20% - Accent1 3 3 4 5 2" xfId="2726"/>
    <cellStyle name="20% - Accent1 3 3 4 5 3" xfId="2727"/>
    <cellStyle name="20% - Accent1 3 3 4 6" xfId="2728"/>
    <cellStyle name="20% - Accent1 3 3 4 6 2" xfId="2729"/>
    <cellStyle name="20% - Accent1 3 3 4 7" xfId="2730"/>
    <cellStyle name="20% - Accent1 3 3 4 8" xfId="2731"/>
    <cellStyle name="20% - Accent1 3 3 4 9" xfId="2732"/>
    <cellStyle name="20% - Accent1 3 3 5" xfId="2733"/>
    <cellStyle name="20% - Accent1 3 3 5 2" xfId="2734"/>
    <cellStyle name="20% - Accent1 3 3 5 2 2" xfId="2735"/>
    <cellStyle name="20% - Accent1 3 3 5 2 3" xfId="2736"/>
    <cellStyle name="20% - Accent1 3 3 5 3" xfId="2737"/>
    <cellStyle name="20% - Accent1 3 3 5 3 2" xfId="2738"/>
    <cellStyle name="20% - Accent1 3 3 5 4" xfId="2739"/>
    <cellStyle name="20% - Accent1 3 3 5 5" xfId="2740"/>
    <cellStyle name="20% - Accent1 3 3 5 6" xfId="2741"/>
    <cellStyle name="20% - Accent1 3 3 5 7" xfId="2742"/>
    <cellStyle name="20% - Accent1 3 3 5 8" xfId="2743"/>
    <cellStyle name="20% - Accent1 3 3 5 9" xfId="2744"/>
    <cellStyle name="20% - Accent1 3 3 6" xfId="2745"/>
    <cellStyle name="20% - Accent1 3 3 6 2" xfId="2746"/>
    <cellStyle name="20% - Accent1 3 3 6 2 2" xfId="2747"/>
    <cellStyle name="20% - Accent1 3 3 6 2 3" xfId="2748"/>
    <cellStyle name="20% - Accent1 3 3 6 3" xfId="2749"/>
    <cellStyle name="20% - Accent1 3 3 6 3 2" xfId="2750"/>
    <cellStyle name="20% - Accent1 3 3 6 4" xfId="2751"/>
    <cellStyle name="20% - Accent1 3 3 6 5" xfId="2752"/>
    <cellStyle name="20% - Accent1 3 3 6 6" xfId="2753"/>
    <cellStyle name="20% - Accent1 3 3 6 7" xfId="2754"/>
    <cellStyle name="20% - Accent1 3 3 6 8" xfId="2755"/>
    <cellStyle name="20% - Accent1 3 3 6 9" xfId="2756"/>
    <cellStyle name="20% - Accent1 3 3 7" xfId="2757"/>
    <cellStyle name="20% - Accent1 3 3 7 2" xfId="2758"/>
    <cellStyle name="20% - Accent1 3 3 7 2 2" xfId="2759"/>
    <cellStyle name="20% - Accent1 3 3 7 2 3" xfId="2760"/>
    <cellStyle name="20% - Accent1 3 3 7 3" xfId="2761"/>
    <cellStyle name="20% - Accent1 3 3 7 3 2" xfId="2762"/>
    <cellStyle name="20% - Accent1 3 3 7 4" xfId="2763"/>
    <cellStyle name="20% - Accent1 3 3 7 5" xfId="2764"/>
    <cellStyle name="20% - Accent1 3 3 7 6" xfId="2765"/>
    <cellStyle name="20% - Accent1 3 3 7 7" xfId="2766"/>
    <cellStyle name="20% - Accent1 3 3 7 8" xfId="2767"/>
    <cellStyle name="20% - Accent1 3 3 7 9" xfId="2768"/>
    <cellStyle name="20% - Accent1 3 3 8" xfId="2769"/>
    <cellStyle name="20% - Accent1 3 3 8 2" xfId="2770"/>
    <cellStyle name="20% - Accent1 3 3 8 3" xfId="2771"/>
    <cellStyle name="20% - Accent1 3 3 9" xfId="2772"/>
    <cellStyle name="20% - Accent1 3 3 9 2" xfId="2773"/>
    <cellStyle name="20% - Accent1 3 4" xfId="2774"/>
    <cellStyle name="20% - Accent1 3 4 10" xfId="2775"/>
    <cellStyle name="20% - Accent1 3 4 11" xfId="2776"/>
    <cellStyle name="20% - Accent1 3 4 12" xfId="2777"/>
    <cellStyle name="20% - Accent1 3 4 13" xfId="2778"/>
    <cellStyle name="20% - Accent1 3 4 14" xfId="2779"/>
    <cellStyle name="20% - Accent1 3 4 15" xfId="2780"/>
    <cellStyle name="20% - Accent1 3 4 2" xfId="2781"/>
    <cellStyle name="20% - Accent1 3 4 2 10" xfId="2782"/>
    <cellStyle name="20% - Accent1 3 4 2 11" xfId="2783"/>
    <cellStyle name="20% - Accent1 3 4 2 12" xfId="2784"/>
    <cellStyle name="20% - Accent1 3 4 2 13" xfId="2785"/>
    <cellStyle name="20% - Accent1 3 4 2 2" xfId="2786"/>
    <cellStyle name="20% - Accent1 3 4 2 2 10" xfId="2787"/>
    <cellStyle name="20% - Accent1 3 4 2 2 11" xfId="2788"/>
    <cellStyle name="20% - Accent1 3 4 2 2 12" xfId="2789"/>
    <cellStyle name="20% - Accent1 3 4 2 2 2" xfId="2790"/>
    <cellStyle name="20% - Accent1 3 4 2 2 2 2" xfId="2791"/>
    <cellStyle name="20% - Accent1 3 4 2 2 2 2 2" xfId="2792"/>
    <cellStyle name="20% - Accent1 3 4 2 2 2 2 3" xfId="2793"/>
    <cellStyle name="20% - Accent1 3 4 2 2 2 3" xfId="2794"/>
    <cellStyle name="20% - Accent1 3 4 2 2 2 3 2" xfId="2795"/>
    <cellStyle name="20% - Accent1 3 4 2 2 2 4" xfId="2796"/>
    <cellStyle name="20% - Accent1 3 4 2 2 2 5" xfId="2797"/>
    <cellStyle name="20% - Accent1 3 4 2 2 2 6" xfId="2798"/>
    <cellStyle name="20% - Accent1 3 4 2 2 2 7" xfId="2799"/>
    <cellStyle name="20% - Accent1 3 4 2 2 2 8" xfId="2800"/>
    <cellStyle name="20% - Accent1 3 4 2 2 2 9" xfId="2801"/>
    <cellStyle name="20% - Accent1 3 4 2 2 3" xfId="2802"/>
    <cellStyle name="20% - Accent1 3 4 2 2 3 2" xfId="2803"/>
    <cellStyle name="20% - Accent1 3 4 2 2 3 2 2" xfId="2804"/>
    <cellStyle name="20% - Accent1 3 4 2 2 3 2 3" xfId="2805"/>
    <cellStyle name="20% - Accent1 3 4 2 2 3 3" xfId="2806"/>
    <cellStyle name="20% - Accent1 3 4 2 2 3 3 2" xfId="2807"/>
    <cellStyle name="20% - Accent1 3 4 2 2 3 4" xfId="2808"/>
    <cellStyle name="20% - Accent1 3 4 2 2 3 5" xfId="2809"/>
    <cellStyle name="20% - Accent1 3 4 2 2 3 6" xfId="2810"/>
    <cellStyle name="20% - Accent1 3 4 2 2 3 7" xfId="2811"/>
    <cellStyle name="20% - Accent1 3 4 2 2 3 8" xfId="2812"/>
    <cellStyle name="20% - Accent1 3 4 2 2 3 9" xfId="2813"/>
    <cellStyle name="20% - Accent1 3 4 2 2 4" xfId="2814"/>
    <cellStyle name="20% - Accent1 3 4 2 2 4 2" xfId="2815"/>
    <cellStyle name="20% - Accent1 3 4 2 2 4 2 2" xfId="2816"/>
    <cellStyle name="20% - Accent1 3 4 2 2 4 2 3" xfId="2817"/>
    <cellStyle name="20% - Accent1 3 4 2 2 4 3" xfId="2818"/>
    <cellStyle name="20% - Accent1 3 4 2 2 4 3 2" xfId="2819"/>
    <cellStyle name="20% - Accent1 3 4 2 2 4 4" xfId="2820"/>
    <cellStyle name="20% - Accent1 3 4 2 2 4 5" xfId="2821"/>
    <cellStyle name="20% - Accent1 3 4 2 2 4 6" xfId="2822"/>
    <cellStyle name="20% - Accent1 3 4 2 2 4 7" xfId="2823"/>
    <cellStyle name="20% - Accent1 3 4 2 2 4 8" xfId="2824"/>
    <cellStyle name="20% - Accent1 3 4 2 2 4 9" xfId="2825"/>
    <cellStyle name="20% - Accent1 3 4 2 2 5" xfId="2826"/>
    <cellStyle name="20% - Accent1 3 4 2 2 5 2" xfId="2827"/>
    <cellStyle name="20% - Accent1 3 4 2 2 5 3" xfId="2828"/>
    <cellStyle name="20% - Accent1 3 4 2 2 6" xfId="2829"/>
    <cellStyle name="20% - Accent1 3 4 2 2 6 2" xfId="2830"/>
    <cellStyle name="20% - Accent1 3 4 2 2 7" xfId="2831"/>
    <cellStyle name="20% - Accent1 3 4 2 2 8" xfId="2832"/>
    <cellStyle name="20% - Accent1 3 4 2 2 9" xfId="2833"/>
    <cellStyle name="20% - Accent1 3 4 2 3" xfId="2834"/>
    <cellStyle name="20% - Accent1 3 4 2 3 2" xfId="2835"/>
    <cellStyle name="20% - Accent1 3 4 2 3 2 2" xfId="2836"/>
    <cellStyle name="20% - Accent1 3 4 2 3 2 3" xfId="2837"/>
    <cellStyle name="20% - Accent1 3 4 2 3 3" xfId="2838"/>
    <cellStyle name="20% - Accent1 3 4 2 3 3 2" xfId="2839"/>
    <cellStyle name="20% - Accent1 3 4 2 3 4" xfId="2840"/>
    <cellStyle name="20% - Accent1 3 4 2 3 5" xfId="2841"/>
    <cellStyle name="20% - Accent1 3 4 2 3 6" xfId="2842"/>
    <cellStyle name="20% - Accent1 3 4 2 3 7" xfId="2843"/>
    <cellStyle name="20% - Accent1 3 4 2 3 8" xfId="2844"/>
    <cellStyle name="20% - Accent1 3 4 2 3 9" xfId="2845"/>
    <cellStyle name="20% - Accent1 3 4 2 4" xfId="2846"/>
    <cellStyle name="20% - Accent1 3 4 2 4 2" xfId="2847"/>
    <cellStyle name="20% - Accent1 3 4 2 4 2 2" xfId="2848"/>
    <cellStyle name="20% - Accent1 3 4 2 4 2 3" xfId="2849"/>
    <cellStyle name="20% - Accent1 3 4 2 4 3" xfId="2850"/>
    <cellStyle name="20% - Accent1 3 4 2 4 3 2" xfId="2851"/>
    <cellStyle name="20% - Accent1 3 4 2 4 4" xfId="2852"/>
    <cellStyle name="20% - Accent1 3 4 2 4 5" xfId="2853"/>
    <cellStyle name="20% - Accent1 3 4 2 4 6" xfId="2854"/>
    <cellStyle name="20% - Accent1 3 4 2 4 7" xfId="2855"/>
    <cellStyle name="20% - Accent1 3 4 2 4 8" xfId="2856"/>
    <cellStyle name="20% - Accent1 3 4 2 4 9" xfId="2857"/>
    <cellStyle name="20% - Accent1 3 4 2 5" xfId="2858"/>
    <cellStyle name="20% - Accent1 3 4 2 5 2" xfId="2859"/>
    <cellStyle name="20% - Accent1 3 4 2 5 2 2" xfId="2860"/>
    <cellStyle name="20% - Accent1 3 4 2 5 2 3" xfId="2861"/>
    <cellStyle name="20% - Accent1 3 4 2 5 3" xfId="2862"/>
    <cellStyle name="20% - Accent1 3 4 2 5 3 2" xfId="2863"/>
    <cellStyle name="20% - Accent1 3 4 2 5 4" xfId="2864"/>
    <cellStyle name="20% - Accent1 3 4 2 5 5" xfId="2865"/>
    <cellStyle name="20% - Accent1 3 4 2 5 6" xfId="2866"/>
    <cellStyle name="20% - Accent1 3 4 2 5 7" xfId="2867"/>
    <cellStyle name="20% - Accent1 3 4 2 5 8" xfId="2868"/>
    <cellStyle name="20% - Accent1 3 4 2 5 9" xfId="2869"/>
    <cellStyle name="20% - Accent1 3 4 2 6" xfId="2870"/>
    <cellStyle name="20% - Accent1 3 4 2 6 2" xfId="2871"/>
    <cellStyle name="20% - Accent1 3 4 2 6 3" xfId="2872"/>
    <cellStyle name="20% - Accent1 3 4 2 7" xfId="2873"/>
    <cellStyle name="20% - Accent1 3 4 2 7 2" xfId="2874"/>
    <cellStyle name="20% - Accent1 3 4 2 8" xfId="2875"/>
    <cellStyle name="20% - Accent1 3 4 2 9" xfId="2876"/>
    <cellStyle name="20% - Accent1 3 4 3" xfId="2877"/>
    <cellStyle name="20% - Accent1 3 4 3 10" xfId="2878"/>
    <cellStyle name="20% - Accent1 3 4 3 11" xfId="2879"/>
    <cellStyle name="20% - Accent1 3 4 3 12" xfId="2880"/>
    <cellStyle name="20% - Accent1 3 4 3 13" xfId="2881"/>
    <cellStyle name="20% - Accent1 3 4 3 2" xfId="2882"/>
    <cellStyle name="20% - Accent1 3 4 3 2 10" xfId="2883"/>
    <cellStyle name="20% - Accent1 3 4 3 2 11" xfId="2884"/>
    <cellStyle name="20% - Accent1 3 4 3 2 12" xfId="2885"/>
    <cellStyle name="20% - Accent1 3 4 3 2 2" xfId="2886"/>
    <cellStyle name="20% - Accent1 3 4 3 2 2 2" xfId="2887"/>
    <cellStyle name="20% - Accent1 3 4 3 2 2 2 2" xfId="2888"/>
    <cellStyle name="20% - Accent1 3 4 3 2 2 2 3" xfId="2889"/>
    <cellStyle name="20% - Accent1 3 4 3 2 2 3" xfId="2890"/>
    <cellStyle name="20% - Accent1 3 4 3 2 2 3 2" xfId="2891"/>
    <cellStyle name="20% - Accent1 3 4 3 2 2 4" xfId="2892"/>
    <cellStyle name="20% - Accent1 3 4 3 2 2 5" xfId="2893"/>
    <cellStyle name="20% - Accent1 3 4 3 2 2 6" xfId="2894"/>
    <cellStyle name="20% - Accent1 3 4 3 2 2 7" xfId="2895"/>
    <cellStyle name="20% - Accent1 3 4 3 2 2 8" xfId="2896"/>
    <cellStyle name="20% - Accent1 3 4 3 2 2 9" xfId="2897"/>
    <cellStyle name="20% - Accent1 3 4 3 2 3" xfId="2898"/>
    <cellStyle name="20% - Accent1 3 4 3 2 3 2" xfId="2899"/>
    <cellStyle name="20% - Accent1 3 4 3 2 3 2 2" xfId="2900"/>
    <cellStyle name="20% - Accent1 3 4 3 2 3 2 3" xfId="2901"/>
    <cellStyle name="20% - Accent1 3 4 3 2 3 3" xfId="2902"/>
    <cellStyle name="20% - Accent1 3 4 3 2 3 3 2" xfId="2903"/>
    <cellStyle name="20% - Accent1 3 4 3 2 3 4" xfId="2904"/>
    <cellStyle name="20% - Accent1 3 4 3 2 3 5" xfId="2905"/>
    <cellStyle name="20% - Accent1 3 4 3 2 3 6" xfId="2906"/>
    <cellStyle name="20% - Accent1 3 4 3 2 3 7" xfId="2907"/>
    <cellStyle name="20% - Accent1 3 4 3 2 3 8" xfId="2908"/>
    <cellStyle name="20% - Accent1 3 4 3 2 3 9" xfId="2909"/>
    <cellStyle name="20% - Accent1 3 4 3 2 4" xfId="2910"/>
    <cellStyle name="20% - Accent1 3 4 3 2 4 2" xfId="2911"/>
    <cellStyle name="20% - Accent1 3 4 3 2 4 2 2" xfId="2912"/>
    <cellStyle name="20% - Accent1 3 4 3 2 4 2 3" xfId="2913"/>
    <cellStyle name="20% - Accent1 3 4 3 2 4 3" xfId="2914"/>
    <cellStyle name="20% - Accent1 3 4 3 2 4 3 2" xfId="2915"/>
    <cellStyle name="20% - Accent1 3 4 3 2 4 4" xfId="2916"/>
    <cellStyle name="20% - Accent1 3 4 3 2 4 5" xfId="2917"/>
    <cellStyle name="20% - Accent1 3 4 3 2 4 6" xfId="2918"/>
    <cellStyle name="20% - Accent1 3 4 3 2 4 7" xfId="2919"/>
    <cellStyle name="20% - Accent1 3 4 3 2 4 8" xfId="2920"/>
    <cellStyle name="20% - Accent1 3 4 3 2 4 9" xfId="2921"/>
    <cellStyle name="20% - Accent1 3 4 3 2 5" xfId="2922"/>
    <cellStyle name="20% - Accent1 3 4 3 2 5 2" xfId="2923"/>
    <cellStyle name="20% - Accent1 3 4 3 2 5 3" xfId="2924"/>
    <cellStyle name="20% - Accent1 3 4 3 2 6" xfId="2925"/>
    <cellStyle name="20% - Accent1 3 4 3 2 6 2" xfId="2926"/>
    <cellStyle name="20% - Accent1 3 4 3 2 7" xfId="2927"/>
    <cellStyle name="20% - Accent1 3 4 3 2 8" xfId="2928"/>
    <cellStyle name="20% - Accent1 3 4 3 2 9" xfId="2929"/>
    <cellStyle name="20% - Accent1 3 4 3 3" xfId="2930"/>
    <cellStyle name="20% - Accent1 3 4 3 3 2" xfId="2931"/>
    <cellStyle name="20% - Accent1 3 4 3 3 2 2" xfId="2932"/>
    <cellStyle name="20% - Accent1 3 4 3 3 2 3" xfId="2933"/>
    <cellStyle name="20% - Accent1 3 4 3 3 3" xfId="2934"/>
    <cellStyle name="20% - Accent1 3 4 3 3 3 2" xfId="2935"/>
    <cellStyle name="20% - Accent1 3 4 3 3 4" xfId="2936"/>
    <cellStyle name="20% - Accent1 3 4 3 3 5" xfId="2937"/>
    <cellStyle name="20% - Accent1 3 4 3 3 6" xfId="2938"/>
    <cellStyle name="20% - Accent1 3 4 3 3 7" xfId="2939"/>
    <cellStyle name="20% - Accent1 3 4 3 3 8" xfId="2940"/>
    <cellStyle name="20% - Accent1 3 4 3 3 9" xfId="2941"/>
    <cellStyle name="20% - Accent1 3 4 3 4" xfId="2942"/>
    <cellStyle name="20% - Accent1 3 4 3 4 2" xfId="2943"/>
    <cellStyle name="20% - Accent1 3 4 3 4 2 2" xfId="2944"/>
    <cellStyle name="20% - Accent1 3 4 3 4 2 3" xfId="2945"/>
    <cellStyle name="20% - Accent1 3 4 3 4 3" xfId="2946"/>
    <cellStyle name="20% - Accent1 3 4 3 4 3 2" xfId="2947"/>
    <cellStyle name="20% - Accent1 3 4 3 4 4" xfId="2948"/>
    <cellStyle name="20% - Accent1 3 4 3 4 5" xfId="2949"/>
    <cellStyle name="20% - Accent1 3 4 3 4 6" xfId="2950"/>
    <cellStyle name="20% - Accent1 3 4 3 4 7" xfId="2951"/>
    <cellStyle name="20% - Accent1 3 4 3 4 8" xfId="2952"/>
    <cellStyle name="20% - Accent1 3 4 3 4 9" xfId="2953"/>
    <cellStyle name="20% - Accent1 3 4 3 5" xfId="2954"/>
    <cellStyle name="20% - Accent1 3 4 3 5 2" xfId="2955"/>
    <cellStyle name="20% - Accent1 3 4 3 5 2 2" xfId="2956"/>
    <cellStyle name="20% - Accent1 3 4 3 5 2 3" xfId="2957"/>
    <cellStyle name="20% - Accent1 3 4 3 5 3" xfId="2958"/>
    <cellStyle name="20% - Accent1 3 4 3 5 3 2" xfId="2959"/>
    <cellStyle name="20% - Accent1 3 4 3 5 4" xfId="2960"/>
    <cellStyle name="20% - Accent1 3 4 3 5 5" xfId="2961"/>
    <cellStyle name="20% - Accent1 3 4 3 5 6" xfId="2962"/>
    <cellStyle name="20% - Accent1 3 4 3 5 7" xfId="2963"/>
    <cellStyle name="20% - Accent1 3 4 3 5 8" xfId="2964"/>
    <cellStyle name="20% - Accent1 3 4 3 5 9" xfId="2965"/>
    <cellStyle name="20% - Accent1 3 4 3 6" xfId="2966"/>
    <cellStyle name="20% - Accent1 3 4 3 6 2" xfId="2967"/>
    <cellStyle name="20% - Accent1 3 4 3 6 3" xfId="2968"/>
    <cellStyle name="20% - Accent1 3 4 3 7" xfId="2969"/>
    <cellStyle name="20% - Accent1 3 4 3 7 2" xfId="2970"/>
    <cellStyle name="20% - Accent1 3 4 3 8" xfId="2971"/>
    <cellStyle name="20% - Accent1 3 4 3 9" xfId="2972"/>
    <cellStyle name="20% - Accent1 3 4 4" xfId="2973"/>
    <cellStyle name="20% - Accent1 3 4 4 10" xfId="2974"/>
    <cellStyle name="20% - Accent1 3 4 4 11" xfId="2975"/>
    <cellStyle name="20% - Accent1 3 4 4 12" xfId="2976"/>
    <cellStyle name="20% - Accent1 3 4 4 2" xfId="2977"/>
    <cellStyle name="20% - Accent1 3 4 4 2 2" xfId="2978"/>
    <cellStyle name="20% - Accent1 3 4 4 2 2 2" xfId="2979"/>
    <cellStyle name="20% - Accent1 3 4 4 2 2 3" xfId="2980"/>
    <cellStyle name="20% - Accent1 3 4 4 2 3" xfId="2981"/>
    <cellStyle name="20% - Accent1 3 4 4 2 3 2" xfId="2982"/>
    <cellStyle name="20% - Accent1 3 4 4 2 4" xfId="2983"/>
    <cellStyle name="20% - Accent1 3 4 4 2 5" xfId="2984"/>
    <cellStyle name="20% - Accent1 3 4 4 2 6" xfId="2985"/>
    <cellStyle name="20% - Accent1 3 4 4 2 7" xfId="2986"/>
    <cellStyle name="20% - Accent1 3 4 4 2 8" xfId="2987"/>
    <cellStyle name="20% - Accent1 3 4 4 2 9" xfId="2988"/>
    <cellStyle name="20% - Accent1 3 4 4 3" xfId="2989"/>
    <cellStyle name="20% - Accent1 3 4 4 3 2" xfId="2990"/>
    <cellStyle name="20% - Accent1 3 4 4 3 2 2" xfId="2991"/>
    <cellStyle name="20% - Accent1 3 4 4 3 2 3" xfId="2992"/>
    <cellStyle name="20% - Accent1 3 4 4 3 3" xfId="2993"/>
    <cellStyle name="20% - Accent1 3 4 4 3 3 2" xfId="2994"/>
    <cellStyle name="20% - Accent1 3 4 4 3 4" xfId="2995"/>
    <cellStyle name="20% - Accent1 3 4 4 3 5" xfId="2996"/>
    <cellStyle name="20% - Accent1 3 4 4 3 6" xfId="2997"/>
    <cellStyle name="20% - Accent1 3 4 4 3 7" xfId="2998"/>
    <cellStyle name="20% - Accent1 3 4 4 3 8" xfId="2999"/>
    <cellStyle name="20% - Accent1 3 4 4 3 9" xfId="3000"/>
    <cellStyle name="20% - Accent1 3 4 4 4" xfId="3001"/>
    <cellStyle name="20% - Accent1 3 4 4 4 2" xfId="3002"/>
    <cellStyle name="20% - Accent1 3 4 4 4 2 2" xfId="3003"/>
    <cellStyle name="20% - Accent1 3 4 4 4 2 3" xfId="3004"/>
    <cellStyle name="20% - Accent1 3 4 4 4 3" xfId="3005"/>
    <cellStyle name="20% - Accent1 3 4 4 4 3 2" xfId="3006"/>
    <cellStyle name="20% - Accent1 3 4 4 4 4" xfId="3007"/>
    <cellStyle name="20% - Accent1 3 4 4 4 5" xfId="3008"/>
    <cellStyle name="20% - Accent1 3 4 4 4 6" xfId="3009"/>
    <cellStyle name="20% - Accent1 3 4 4 4 7" xfId="3010"/>
    <cellStyle name="20% - Accent1 3 4 4 4 8" xfId="3011"/>
    <cellStyle name="20% - Accent1 3 4 4 4 9" xfId="3012"/>
    <cellStyle name="20% - Accent1 3 4 4 5" xfId="3013"/>
    <cellStyle name="20% - Accent1 3 4 4 5 2" xfId="3014"/>
    <cellStyle name="20% - Accent1 3 4 4 5 3" xfId="3015"/>
    <cellStyle name="20% - Accent1 3 4 4 6" xfId="3016"/>
    <cellStyle name="20% - Accent1 3 4 4 6 2" xfId="3017"/>
    <cellStyle name="20% - Accent1 3 4 4 7" xfId="3018"/>
    <cellStyle name="20% - Accent1 3 4 4 8" xfId="3019"/>
    <cellStyle name="20% - Accent1 3 4 4 9" xfId="3020"/>
    <cellStyle name="20% - Accent1 3 4 5" xfId="3021"/>
    <cellStyle name="20% - Accent1 3 4 5 2" xfId="3022"/>
    <cellStyle name="20% - Accent1 3 4 5 2 2" xfId="3023"/>
    <cellStyle name="20% - Accent1 3 4 5 2 3" xfId="3024"/>
    <cellStyle name="20% - Accent1 3 4 5 3" xfId="3025"/>
    <cellStyle name="20% - Accent1 3 4 5 3 2" xfId="3026"/>
    <cellStyle name="20% - Accent1 3 4 5 4" xfId="3027"/>
    <cellStyle name="20% - Accent1 3 4 5 5" xfId="3028"/>
    <cellStyle name="20% - Accent1 3 4 5 6" xfId="3029"/>
    <cellStyle name="20% - Accent1 3 4 5 7" xfId="3030"/>
    <cellStyle name="20% - Accent1 3 4 5 8" xfId="3031"/>
    <cellStyle name="20% - Accent1 3 4 5 9" xfId="3032"/>
    <cellStyle name="20% - Accent1 3 4 6" xfId="3033"/>
    <cellStyle name="20% - Accent1 3 4 6 2" xfId="3034"/>
    <cellStyle name="20% - Accent1 3 4 6 2 2" xfId="3035"/>
    <cellStyle name="20% - Accent1 3 4 6 2 3" xfId="3036"/>
    <cellStyle name="20% - Accent1 3 4 6 3" xfId="3037"/>
    <cellStyle name="20% - Accent1 3 4 6 3 2" xfId="3038"/>
    <cellStyle name="20% - Accent1 3 4 6 4" xfId="3039"/>
    <cellStyle name="20% - Accent1 3 4 6 5" xfId="3040"/>
    <cellStyle name="20% - Accent1 3 4 6 6" xfId="3041"/>
    <cellStyle name="20% - Accent1 3 4 6 7" xfId="3042"/>
    <cellStyle name="20% - Accent1 3 4 6 8" xfId="3043"/>
    <cellStyle name="20% - Accent1 3 4 6 9" xfId="3044"/>
    <cellStyle name="20% - Accent1 3 4 7" xfId="3045"/>
    <cellStyle name="20% - Accent1 3 4 7 2" xfId="3046"/>
    <cellStyle name="20% - Accent1 3 4 7 2 2" xfId="3047"/>
    <cellStyle name="20% - Accent1 3 4 7 2 3" xfId="3048"/>
    <cellStyle name="20% - Accent1 3 4 7 3" xfId="3049"/>
    <cellStyle name="20% - Accent1 3 4 7 3 2" xfId="3050"/>
    <cellStyle name="20% - Accent1 3 4 7 4" xfId="3051"/>
    <cellStyle name="20% - Accent1 3 4 7 5" xfId="3052"/>
    <cellStyle name="20% - Accent1 3 4 7 6" xfId="3053"/>
    <cellStyle name="20% - Accent1 3 4 7 7" xfId="3054"/>
    <cellStyle name="20% - Accent1 3 4 7 8" xfId="3055"/>
    <cellStyle name="20% - Accent1 3 4 7 9" xfId="3056"/>
    <cellStyle name="20% - Accent1 3 4 8" xfId="3057"/>
    <cellStyle name="20% - Accent1 3 4 8 2" xfId="3058"/>
    <cellStyle name="20% - Accent1 3 4 8 3" xfId="3059"/>
    <cellStyle name="20% - Accent1 3 4 9" xfId="3060"/>
    <cellStyle name="20% - Accent1 3 4 9 2" xfId="3061"/>
    <cellStyle name="20% - Accent1 3 5" xfId="3062"/>
    <cellStyle name="20% - Accent1 3 5 10" xfId="3063"/>
    <cellStyle name="20% - Accent1 3 5 11" xfId="3064"/>
    <cellStyle name="20% - Accent1 3 5 12" xfId="3065"/>
    <cellStyle name="20% - Accent1 3 5 13" xfId="3066"/>
    <cellStyle name="20% - Accent1 3 5 14" xfId="3067"/>
    <cellStyle name="20% - Accent1 3 5 15" xfId="3068"/>
    <cellStyle name="20% - Accent1 3 5 2" xfId="3069"/>
    <cellStyle name="20% - Accent1 3 5 2 10" xfId="3070"/>
    <cellStyle name="20% - Accent1 3 5 2 11" xfId="3071"/>
    <cellStyle name="20% - Accent1 3 5 2 12" xfId="3072"/>
    <cellStyle name="20% - Accent1 3 5 2 13" xfId="3073"/>
    <cellStyle name="20% - Accent1 3 5 2 2" xfId="3074"/>
    <cellStyle name="20% - Accent1 3 5 2 2 10" xfId="3075"/>
    <cellStyle name="20% - Accent1 3 5 2 2 11" xfId="3076"/>
    <cellStyle name="20% - Accent1 3 5 2 2 12" xfId="3077"/>
    <cellStyle name="20% - Accent1 3 5 2 2 2" xfId="3078"/>
    <cellStyle name="20% - Accent1 3 5 2 2 2 2" xfId="3079"/>
    <cellStyle name="20% - Accent1 3 5 2 2 2 2 2" xfId="3080"/>
    <cellStyle name="20% - Accent1 3 5 2 2 2 2 3" xfId="3081"/>
    <cellStyle name="20% - Accent1 3 5 2 2 2 3" xfId="3082"/>
    <cellStyle name="20% - Accent1 3 5 2 2 2 3 2" xfId="3083"/>
    <cellStyle name="20% - Accent1 3 5 2 2 2 4" xfId="3084"/>
    <cellStyle name="20% - Accent1 3 5 2 2 2 5" xfId="3085"/>
    <cellStyle name="20% - Accent1 3 5 2 2 2 6" xfId="3086"/>
    <cellStyle name="20% - Accent1 3 5 2 2 2 7" xfId="3087"/>
    <cellStyle name="20% - Accent1 3 5 2 2 2 8" xfId="3088"/>
    <cellStyle name="20% - Accent1 3 5 2 2 2 9" xfId="3089"/>
    <cellStyle name="20% - Accent1 3 5 2 2 3" xfId="3090"/>
    <cellStyle name="20% - Accent1 3 5 2 2 3 2" xfId="3091"/>
    <cellStyle name="20% - Accent1 3 5 2 2 3 2 2" xfId="3092"/>
    <cellStyle name="20% - Accent1 3 5 2 2 3 2 3" xfId="3093"/>
    <cellStyle name="20% - Accent1 3 5 2 2 3 3" xfId="3094"/>
    <cellStyle name="20% - Accent1 3 5 2 2 3 3 2" xfId="3095"/>
    <cellStyle name="20% - Accent1 3 5 2 2 3 4" xfId="3096"/>
    <cellStyle name="20% - Accent1 3 5 2 2 3 5" xfId="3097"/>
    <cellStyle name="20% - Accent1 3 5 2 2 3 6" xfId="3098"/>
    <cellStyle name="20% - Accent1 3 5 2 2 3 7" xfId="3099"/>
    <cellStyle name="20% - Accent1 3 5 2 2 3 8" xfId="3100"/>
    <cellStyle name="20% - Accent1 3 5 2 2 3 9" xfId="3101"/>
    <cellStyle name="20% - Accent1 3 5 2 2 4" xfId="3102"/>
    <cellStyle name="20% - Accent1 3 5 2 2 4 2" xfId="3103"/>
    <cellStyle name="20% - Accent1 3 5 2 2 4 2 2" xfId="3104"/>
    <cellStyle name="20% - Accent1 3 5 2 2 4 2 3" xfId="3105"/>
    <cellStyle name="20% - Accent1 3 5 2 2 4 3" xfId="3106"/>
    <cellStyle name="20% - Accent1 3 5 2 2 4 3 2" xfId="3107"/>
    <cellStyle name="20% - Accent1 3 5 2 2 4 4" xfId="3108"/>
    <cellStyle name="20% - Accent1 3 5 2 2 4 5" xfId="3109"/>
    <cellStyle name="20% - Accent1 3 5 2 2 4 6" xfId="3110"/>
    <cellStyle name="20% - Accent1 3 5 2 2 4 7" xfId="3111"/>
    <cellStyle name="20% - Accent1 3 5 2 2 4 8" xfId="3112"/>
    <cellStyle name="20% - Accent1 3 5 2 2 4 9" xfId="3113"/>
    <cellStyle name="20% - Accent1 3 5 2 2 5" xfId="3114"/>
    <cellStyle name="20% - Accent1 3 5 2 2 5 2" xfId="3115"/>
    <cellStyle name="20% - Accent1 3 5 2 2 5 3" xfId="3116"/>
    <cellStyle name="20% - Accent1 3 5 2 2 6" xfId="3117"/>
    <cellStyle name="20% - Accent1 3 5 2 2 6 2" xfId="3118"/>
    <cellStyle name="20% - Accent1 3 5 2 2 7" xfId="3119"/>
    <cellStyle name="20% - Accent1 3 5 2 2 8" xfId="3120"/>
    <cellStyle name="20% - Accent1 3 5 2 2 9" xfId="3121"/>
    <cellStyle name="20% - Accent1 3 5 2 3" xfId="3122"/>
    <cellStyle name="20% - Accent1 3 5 2 3 2" xfId="3123"/>
    <cellStyle name="20% - Accent1 3 5 2 3 2 2" xfId="3124"/>
    <cellStyle name="20% - Accent1 3 5 2 3 2 3" xfId="3125"/>
    <cellStyle name="20% - Accent1 3 5 2 3 3" xfId="3126"/>
    <cellStyle name="20% - Accent1 3 5 2 3 3 2" xfId="3127"/>
    <cellStyle name="20% - Accent1 3 5 2 3 4" xfId="3128"/>
    <cellStyle name="20% - Accent1 3 5 2 3 5" xfId="3129"/>
    <cellStyle name="20% - Accent1 3 5 2 3 6" xfId="3130"/>
    <cellStyle name="20% - Accent1 3 5 2 3 7" xfId="3131"/>
    <cellStyle name="20% - Accent1 3 5 2 3 8" xfId="3132"/>
    <cellStyle name="20% - Accent1 3 5 2 3 9" xfId="3133"/>
    <cellStyle name="20% - Accent1 3 5 2 4" xfId="3134"/>
    <cellStyle name="20% - Accent1 3 5 2 4 2" xfId="3135"/>
    <cellStyle name="20% - Accent1 3 5 2 4 2 2" xfId="3136"/>
    <cellStyle name="20% - Accent1 3 5 2 4 2 3" xfId="3137"/>
    <cellStyle name="20% - Accent1 3 5 2 4 3" xfId="3138"/>
    <cellStyle name="20% - Accent1 3 5 2 4 3 2" xfId="3139"/>
    <cellStyle name="20% - Accent1 3 5 2 4 4" xfId="3140"/>
    <cellStyle name="20% - Accent1 3 5 2 4 5" xfId="3141"/>
    <cellStyle name="20% - Accent1 3 5 2 4 6" xfId="3142"/>
    <cellStyle name="20% - Accent1 3 5 2 4 7" xfId="3143"/>
    <cellStyle name="20% - Accent1 3 5 2 4 8" xfId="3144"/>
    <cellStyle name="20% - Accent1 3 5 2 4 9" xfId="3145"/>
    <cellStyle name="20% - Accent1 3 5 2 5" xfId="3146"/>
    <cellStyle name="20% - Accent1 3 5 2 5 2" xfId="3147"/>
    <cellStyle name="20% - Accent1 3 5 2 5 2 2" xfId="3148"/>
    <cellStyle name="20% - Accent1 3 5 2 5 2 3" xfId="3149"/>
    <cellStyle name="20% - Accent1 3 5 2 5 3" xfId="3150"/>
    <cellStyle name="20% - Accent1 3 5 2 5 3 2" xfId="3151"/>
    <cellStyle name="20% - Accent1 3 5 2 5 4" xfId="3152"/>
    <cellStyle name="20% - Accent1 3 5 2 5 5" xfId="3153"/>
    <cellStyle name="20% - Accent1 3 5 2 5 6" xfId="3154"/>
    <cellStyle name="20% - Accent1 3 5 2 5 7" xfId="3155"/>
    <cellStyle name="20% - Accent1 3 5 2 5 8" xfId="3156"/>
    <cellStyle name="20% - Accent1 3 5 2 5 9" xfId="3157"/>
    <cellStyle name="20% - Accent1 3 5 2 6" xfId="3158"/>
    <cellStyle name="20% - Accent1 3 5 2 6 2" xfId="3159"/>
    <cellStyle name="20% - Accent1 3 5 2 6 3" xfId="3160"/>
    <cellStyle name="20% - Accent1 3 5 2 7" xfId="3161"/>
    <cellStyle name="20% - Accent1 3 5 2 7 2" xfId="3162"/>
    <cellStyle name="20% - Accent1 3 5 2 8" xfId="3163"/>
    <cellStyle name="20% - Accent1 3 5 2 9" xfId="3164"/>
    <cellStyle name="20% - Accent1 3 5 3" xfId="3165"/>
    <cellStyle name="20% - Accent1 3 5 3 10" xfId="3166"/>
    <cellStyle name="20% - Accent1 3 5 3 11" xfId="3167"/>
    <cellStyle name="20% - Accent1 3 5 3 12" xfId="3168"/>
    <cellStyle name="20% - Accent1 3 5 3 13" xfId="3169"/>
    <cellStyle name="20% - Accent1 3 5 3 2" xfId="3170"/>
    <cellStyle name="20% - Accent1 3 5 3 2 10" xfId="3171"/>
    <cellStyle name="20% - Accent1 3 5 3 2 11" xfId="3172"/>
    <cellStyle name="20% - Accent1 3 5 3 2 12" xfId="3173"/>
    <cellStyle name="20% - Accent1 3 5 3 2 2" xfId="3174"/>
    <cellStyle name="20% - Accent1 3 5 3 2 2 2" xfId="3175"/>
    <cellStyle name="20% - Accent1 3 5 3 2 2 2 2" xfId="3176"/>
    <cellStyle name="20% - Accent1 3 5 3 2 2 2 3" xfId="3177"/>
    <cellStyle name="20% - Accent1 3 5 3 2 2 3" xfId="3178"/>
    <cellStyle name="20% - Accent1 3 5 3 2 2 3 2" xfId="3179"/>
    <cellStyle name="20% - Accent1 3 5 3 2 2 4" xfId="3180"/>
    <cellStyle name="20% - Accent1 3 5 3 2 2 5" xfId="3181"/>
    <cellStyle name="20% - Accent1 3 5 3 2 2 6" xfId="3182"/>
    <cellStyle name="20% - Accent1 3 5 3 2 2 7" xfId="3183"/>
    <cellStyle name="20% - Accent1 3 5 3 2 2 8" xfId="3184"/>
    <cellStyle name="20% - Accent1 3 5 3 2 2 9" xfId="3185"/>
    <cellStyle name="20% - Accent1 3 5 3 2 3" xfId="3186"/>
    <cellStyle name="20% - Accent1 3 5 3 2 3 2" xfId="3187"/>
    <cellStyle name="20% - Accent1 3 5 3 2 3 2 2" xfId="3188"/>
    <cellStyle name="20% - Accent1 3 5 3 2 3 2 3" xfId="3189"/>
    <cellStyle name="20% - Accent1 3 5 3 2 3 3" xfId="3190"/>
    <cellStyle name="20% - Accent1 3 5 3 2 3 3 2" xfId="3191"/>
    <cellStyle name="20% - Accent1 3 5 3 2 3 4" xfId="3192"/>
    <cellStyle name="20% - Accent1 3 5 3 2 3 5" xfId="3193"/>
    <cellStyle name="20% - Accent1 3 5 3 2 3 6" xfId="3194"/>
    <cellStyle name="20% - Accent1 3 5 3 2 3 7" xfId="3195"/>
    <cellStyle name="20% - Accent1 3 5 3 2 3 8" xfId="3196"/>
    <cellStyle name="20% - Accent1 3 5 3 2 3 9" xfId="3197"/>
    <cellStyle name="20% - Accent1 3 5 3 2 4" xfId="3198"/>
    <cellStyle name="20% - Accent1 3 5 3 2 4 2" xfId="3199"/>
    <cellStyle name="20% - Accent1 3 5 3 2 4 2 2" xfId="3200"/>
    <cellStyle name="20% - Accent1 3 5 3 2 4 2 3" xfId="3201"/>
    <cellStyle name="20% - Accent1 3 5 3 2 4 3" xfId="3202"/>
    <cellStyle name="20% - Accent1 3 5 3 2 4 3 2" xfId="3203"/>
    <cellStyle name="20% - Accent1 3 5 3 2 4 4" xfId="3204"/>
    <cellStyle name="20% - Accent1 3 5 3 2 4 5" xfId="3205"/>
    <cellStyle name="20% - Accent1 3 5 3 2 4 6" xfId="3206"/>
    <cellStyle name="20% - Accent1 3 5 3 2 4 7" xfId="3207"/>
    <cellStyle name="20% - Accent1 3 5 3 2 4 8" xfId="3208"/>
    <cellStyle name="20% - Accent1 3 5 3 2 4 9" xfId="3209"/>
    <cellStyle name="20% - Accent1 3 5 3 2 5" xfId="3210"/>
    <cellStyle name="20% - Accent1 3 5 3 2 5 2" xfId="3211"/>
    <cellStyle name="20% - Accent1 3 5 3 2 5 3" xfId="3212"/>
    <cellStyle name="20% - Accent1 3 5 3 2 6" xfId="3213"/>
    <cellStyle name="20% - Accent1 3 5 3 2 6 2" xfId="3214"/>
    <cellStyle name="20% - Accent1 3 5 3 2 7" xfId="3215"/>
    <cellStyle name="20% - Accent1 3 5 3 2 8" xfId="3216"/>
    <cellStyle name="20% - Accent1 3 5 3 2 9" xfId="3217"/>
    <cellStyle name="20% - Accent1 3 5 3 3" xfId="3218"/>
    <cellStyle name="20% - Accent1 3 5 3 3 2" xfId="3219"/>
    <cellStyle name="20% - Accent1 3 5 3 3 2 2" xfId="3220"/>
    <cellStyle name="20% - Accent1 3 5 3 3 2 3" xfId="3221"/>
    <cellStyle name="20% - Accent1 3 5 3 3 3" xfId="3222"/>
    <cellStyle name="20% - Accent1 3 5 3 3 3 2" xfId="3223"/>
    <cellStyle name="20% - Accent1 3 5 3 3 4" xfId="3224"/>
    <cellStyle name="20% - Accent1 3 5 3 3 5" xfId="3225"/>
    <cellStyle name="20% - Accent1 3 5 3 3 6" xfId="3226"/>
    <cellStyle name="20% - Accent1 3 5 3 3 7" xfId="3227"/>
    <cellStyle name="20% - Accent1 3 5 3 3 8" xfId="3228"/>
    <cellStyle name="20% - Accent1 3 5 3 3 9" xfId="3229"/>
    <cellStyle name="20% - Accent1 3 5 3 4" xfId="3230"/>
    <cellStyle name="20% - Accent1 3 5 3 4 2" xfId="3231"/>
    <cellStyle name="20% - Accent1 3 5 3 4 2 2" xfId="3232"/>
    <cellStyle name="20% - Accent1 3 5 3 4 2 3" xfId="3233"/>
    <cellStyle name="20% - Accent1 3 5 3 4 3" xfId="3234"/>
    <cellStyle name="20% - Accent1 3 5 3 4 3 2" xfId="3235"/>
    <cellStyle name="20% - Accent1 3 5 3 4 4" xfId="3236"/>
    <cellStyle name="20% - Accent1 3 5 3 4 5" xfId="3237"/>
    <cellStyle name="20% - Accent1 3 5 3 4 6" xfId="3238"/>
    <cellStyle name="20% - Accent1 3 5 3 4 7" xfId="3239"/>
    <cellStyle name="20% - Accent1 3 5 3 4 8" xfId="3240"/>
    <cellStyle name="20% - Accent1 3 5 3 4 9" xfId="3241"/>
    <cellStyle name="20% - Accent1 3 5 3 5" xfId="3242"/>
    <cellStyle name="20% - Accent1 3 5 3 5 2" xfId="3243"/>
    <cellStyle name="20% - Accent1 3 5 3 5 2 2" xfId="3244"/>
    <cellStyle name="20% - Accent1 3 5 3 5 2 3" xfId="3245"/>
    <cellStyle name="20% - Accent1 3 5 3 5 3" xfId="3246"/>
    <cellStyle name="20% - Accent1 3 5 3 5 3 2" xfId="3247"/>
    <cellStyle name="20% - Accent1 3 5 3 5 4" xfId="3248"/>
    <cellStyle name="20% - Accent1 3 5 3 5 5" xfId="3249"/>
    <cellStyle name="20% - Accent1 3 5 3 5 6" xfId="3250"/>
    <cellStyle name="20% - Accent1 3 5 3 5 7" xfId="3251"/>
    <cellStyle name="20% - Accent1 3 5 3 5 8" xfId="3252"/>
    <cellStyle name="20% - Accent1 3 5 3 5 9" xfId="3253"/>
    <cellStyle name="20% - Accent1 3 5 3 6" xfId="3254"/>
    <cellStyle name="20% - Accent1 3 5 3 6 2" xfId="3255"/>
    <cellStyle name="20% - Accent1 3 5 3 6 3" xfId="3256"/>
    <cellStyle name="20% - Accent1 3 5 3 7" xfId="3257"/>
    <cellStyle name="20% - Accent1 3 5 3 7 2" xfId="3258"/>
    <cellStyle name="20% - Accent1 3 5 3 8" xfId="3259"/>
    <cellStyle name="20% - Accent1 3 5 3 9" xfId="3260"/>
    <cellStyle name="20% - Accent1 3 5 4" xfId="3261"/>
    <cellStyle name="20% - Accent1 3 5 4 10" xfId="3262"/>
    <cellStyle name="20% - Accent1 3 5 4 11" xfId="3263"/>
    <cellStyle name="20% - Accent1 3 5 4 12" xfId="3264"/>
    <cellStyle name="20% - Accent1 3 5 4 2" xfId="3265"/>
    <cellStyle name="20% - Accent1 3 5 4 2 2" xfId="3266"/>
    <cellStyle name="20% - Accent1 3 5 4 2 2 2" xfId="3267"/>
    <cellStyle name="20% - Accent1 3 5 4 2 2 3" xfId="3268"/>
    <cellStyle name="20% - Accent1 3 5 4 2 3" xfId="3269"/>
    <cellStyle name="20% - Accent1 3 5 4 2 3 2" xfId="3270"/>
    <cellStyle name="20% - Accent1 3 5 4 2 4" xfId="3271"/>
    <cellStyle name="20% - Accent1 3 5 4 2 5" xfId="3272"/>
    <cellStyle name="20% - Accent1 3 5 4 2 6" xfId="3273"/>
    <cellStyle name="20% - Accent1 3 5 4 2 7" xfId="3274"/>
    <cellStyle name="20% - Accent1 3 5 4 2 8" xfId="3275"/>
    <cellStyle name="20% - Accent1 3 5 4 2 9" xfId="3276"/>
    <cellStyle name="20% - Accent1 3 5 4 3" xfId="3277"/>
    <cellStyle name="20% - Accent1 3 5 4 3 2" xfId="3278"/>
    <cellStyle name="20% - Accent1 3 5 4 3 2 2" xfId="3279"/>
    <cellStyle name="20% - Accent1 3 5 4 3 2 3" xfId="3280"/>
    <cellStyle name="20% - Accent1 3 5 4 3 3" xfId="3281"/>
    <cellStyle name="20% - Accent1 3 5 4 3 3 2" xfId="3282"/>
    <cellStyle name="20% - Accent1 3 5 4 3 4" xfId="3283"/>
    <cellStyle name="20% - Accent1 3 5 4 3 5" xfId="3284"/>
    <cellStyle name="20% - Accent1 3 5 4 3 6" xfId="3285"/>
    <cellStyle name="20% - Accent1 3 5 4 3 7" xfId="3286"/>
    <cellStyle name="20% - Accent1 3 5 4 3 8" xfId="3287"/>
    <cellStyle name="20% - Accent1 3 5 4 3 9" xfId="3288"/>
    <cellStyle name="20% - Accent1 3 5 4 4" xfId="3289"/>
    <cellStyle name="20% - Accent1 3 5 4 4 2" xfId="3290"/>
    <cellStyle name="20% - Accent1 3 5 4 4 2 2" xfId="3291"/>
    <cellStyle name="20% - Accent1 3 5 4 4 2 3" xfId="3292"/>
    <cellStyle name="20% - Accent1 3 5 4 4 3" xfId="3293"/>
    <cellStyle name="20% - Accent1 3 5 4 4 3 2" xfId="3294"/>
    <cellStyle name="20% - Accent1 3 5 4 4 4" xfId="3295"/>
    <cellStyle name="20% - Accent1 3 5 4 4 5" xfId="3296"/>
    <cellStyle name="20% - Accent1 3 5 4 4 6" xfId="3297"/>
    <cellStyle name="20% - Accent1 3 5 4 4 7" xfId="3298"/>
    <cellStyle name="20% - Accent1 3 5 4 4 8" xfId="3299"/>
    <cellStyle name="20% - Accent1 3 5 4 4 9" xfId="3300"/>
    <cellStyle name="20% - Accent1 3 5 4 5" xfId="3301"/>
    <cellStyle name="20% - Accent1 3 5 4 5 2" xfId="3302"/>
    <cellStyle name="20% - Accent1 3 5 4 5 3" xfId="3303"/>
    <cellStyle name="20% - Accent1 3 5 4 6" xfId="3304"/>
    <cellStyle name="20% - Accent1 3 5 4 6 2" xfId="3305"/>
    <cellStyle name="20% - Accent1 3 5 4 7" xfId="3306"/>
    <cellStyle name="20% - Accent1 3 5 4 8" xfId="3307"/>
    <cellStyle name="20% - Accent1 3 5 4 9" xfId="3308"/>
    <cellStyle name="20% - Accent1 3 5 5" xfId="3309"/>
    <cellStyle name="20% - Accent1 3 5 5 2" xfId="3310"/>
    <cellStyle name="20% - Accent1 3 5 5 2 2" xfId="3311"/>
    <cellStyle name="20% - Accent1 3 5 5 2 3" xfId="3312"/>
    <cellStyle name="20% - Accent1 3 5 5 3" xfId="3313"/>
    <cellStyle name="20% - Accent1 3 5 5 3 2" xfId="3314"/>
    <cellStyle name="20% - Accent1 3 5 5 4" xfId="3315"/>
    <cellStyle name="20% - Accent1 3 5 5 5" xfId="3316"/>
    <cellStyle name="20% - Accent1 3 5 5 6" xfId="3317"/>
    <cellStyle name="20% - Accent1 3 5 5 7" xfId="3318"/>
    <cellStyle name="20% - Accent1 3 5 5 8" xfId="3319"/>
    <cellStyle name="20% - Accent1 3 5 5 9" xfId="3320"/>
    <cellStyle name="20% - Accent1 3 5 6" xfId="3321"/>
    <cellStyle name="20% - Accent1 3 5 6 2" xfId="3322"/>
    <cellStyle name="20% - Accent1 3 5 6 2 2" xfId="3323"/>
    <cellStyle name="20% - Accent1 3 5 6 2 3" xfId="3324"/>
    <cellStyle name="20% - Accent1 3 5 6 3" xfId="3325"/>
    <cellStyle name="20% - Accent1 3 5 6 3 2" xfId="3326"/>
    <cellStyle name="20% - Accent1 3 5 6 4" xfId="3327"/>
    <cellStyle name="20% - Accent1 3 5 6 5" xfId="3328"/>
    <cellStyle name="20% - Accent1 3 5 6 6" xfId="3329"/>
    <cellStyle name="20% - Accent1 3 5 6 7" xfId="3330"/>
    <cellStyle name="20% - Accent1 3 5 6 8" xfId="3331"/>
    <cellStyle name="20% - Accent1 3 5 6 9" xfId="3332"/>
    <cellStyle name="20% - Accent1 3 5 7" xfId="3333"/>
    <cellStyle name="20% - Accent1 3 5 7 2" xfId="3334"/>
    <cellStyle name="20% - Accent1 3 5 7 2 2" xfId="3335"/>
    <cellStyle name="20% - Accent1 3 5 7 2 3" xfId="3336"/>
    <cellStyle name="20% - Accent1 3 5 7 3" xfId="3337"/>
    <cellStyle name="20% - Accent1 3 5 7 3 2" xfId="3338"/>
    <cellStyle name="20% - Accent1 3 5 7 4" xfId="3339"/>
    <cellStyle name="20% - Accent1 3 5 7 5" xfId="3340"/>
    <cellStyle name="20% - Accent1 3 5 7 6" xfId="3341"/>
    <cellStyle name="20% - Accent1 3 5 7 7" xfId="3342"/>
    <cellStyle name="20% - Accent1 3 5 7 8" xfId="3343"/>
    <cellStyle name="20% - Accent1 3 5 7 9" xfId="3344"/>
    <cellStyle name="20% - Accent1 3 5 8" xfId="3345"/>
    <cellStyle name="20% - Accent1 3 5 8 2" xfId="3346"/>
    <cellStyle name="20% - Accent1 3 5 8 3" xfId="3347"/>
    <cellStyle name="20% - Accent1 3 5 9" xfId="3348"/>
    <cellStyle name="20% - Accent1 3 5 9 2" xfId="3349"/>
    <cellStyle name="20% - Accent1 3 6" xfId="3350"/>
    <cellStyle name="20% - Accent1 3 6 10" xfId="3351"/>
    <cellStyle name="20% - Accent1 3 6 11" xfId="3352"/>
    <cellStyle name="20% - Accent1 3 6 12" xfId="3353"/>
    <cellStyle name="20% - Accent1 3 6 13" xfId="3354"/>
    <cellStyle name="20% - Accent1 3 6 14" xfId="3355"/>
    <cellStyle name="20% - Accent1 3 6 15" xfId="3356"/>
    <cellStyle name="20% - Accent1 3 6 2" xfId="3357"/>
    <cellStyle name="20% - Accent1 3 6 2 10" xfId="3358"/>
    <cellStyle name="20% - Accent1 3 6 2 11" xfId="3359"/>
    <cellStyle name="20% - Accent1 3 6 2 12" xfId="3360"/>
    <cellStyle name="20% - Accent1 3 6 2 13" xfId="3361"/>
    <cellStyle name="20% - Accent1 3 6 2 2" xfId="3362"/>
    <cellStyle name="20% - Accent1 3 6 2 2 10" xfId="3363"/>
    <cellStyle name="20% - Accent1 3 6 2 2 11" xfId="3364"/>
    <cellStyle name="20% - Accent1 3 6 2 2 12" xfId="3365"/>
    <cellStyle name="20% - Accent1 3 6 2 2 2" xfId="3366"/>
    <cellStyle name="20% - Accent1 3 6 2 2 2 2" xfId="3367"/>
    <cellStyle name="20% - Accent1 3 6 2 2 2 2 2" xfId="3368"/>
    <cellStyle name="20% - Accent1 3 6 2 2 2 2 3" xfId="3369"/>
    <cellStyle name="20% - Accent1 3 6 2 2 2 3" xfId="3370"/>
    <cellStyle name="20% - Accent1 3 6 2 2 2 3 2" xfId="3371"/>
    <cellStyle name="20% - Accent1 3 6 2 2 2 4" xfId="3372"/>
    <cellStyle name="20% - Accent1 3 6 2 2 2 5" xfId="3373"/>
    <cellStyle name="20% - Accent1 3 6 2 2 2 6" xfId="3374"/>
    <cellStyle name="20% - Accent1 3 6 2 2 2 7" xfId="3375"/>
    <cellStyle name="20% - Accent1 3 6 2 2 2 8" xfId="3376"/>
    <cellStyle name="20% - Accent1 3 6 2 2 2 9" xfId="3377"/>
    <cellStyle name="20% - Accent1 3 6 2 2 3" xfId="3378"/>
    <cellStyle name="20% - Accent1 3 6 2 2 3 2" xfId="3379"/>
    <cellStyle name="20% - Accent1 3 6 2 2 3 2 2" xfId="3380"/>
    <cellStyle name="20% - Accent1 3 6 2 2 3 2 3" xfId="3381"/>
    <cellStyle name="20% - Accent1 3 6 2 2 3 3" xfId="3382"/>
    <cellStyle name="20% - Accent1 3 6 2 2 3 3 2" xfId="3383"/>
    <cellStyle name="20% - Accent1 3 6 2 2 3 4" xfId="3384"/>
    <cellStyle name="20% - Accent1 3 6 2 2 3 5" xfId="3385"/>
    <cellStyle name="20% - Accent1 3 6 2 2 3 6" xfId="3386"/>
    <cellStyle name="20% - Accent1 3 6 2 2 3 7" xfId="3387"/>
    <cellStyle name="20% - Accent1 3 6 2 2 3 8" xfId="3388"/>
    <cellStyle name="20% - Accent1 3 6 2 2 3 9" xfId="3389"/>
    <cellStyle name="20% - Accent1 3 6 2 2 4" xfId="3390"/>
    <cellStyle name="20% - Accent1 3 6 2 2 4 2" xfId="3391"/>
    <cellStyle name="20% - Accent1 3 6 2 2 4 2 2" xfId="3392"/>
    <cellStyle name="20% - Accent1 3 6 2 2 4 2 3" xfId="3393"/>
    <cellStyle name="20% - Accent1 3 6 2 2 4 3" xfId="3394"/>
    <cellStyle name="20% - Accent1 3 6 2 2 4 3 2" xfId="3395"/>
    <cellStyle name="20% - Accent1 3 6 2 2 4 4" xfId="3396"/>
    <cellStyle name="20% - Accent1 3 6 2 2 4 5" xfId="3397"/>
    <cellStyle name="20% - Accent1 3 6 2 2 4 6" xfId="3398"/>
    <cellStyle name="20% - Accent1 3 6 2 2 4 7" xfId="3399"/>
    <cellStyle name="20% - Accent1 3 6 2 2 4 8" xfId="3400"/>
    <cellStyle name="20% - Accent1 3 6 2 2 4 9" xfId="3401"/>
    <cellStyle name="20% - Accent1 3 6 2 2 5" xfId="3402"/>
    <cellStyle name="20% - Accent1 3 6 2 2 5 2" xfId="3403"/>
    <cellStyle name="20% - Accent1 3 6 2 2 5 3" xfId="3404"/>
    <cellStyle name="20% - Accent1 3 6 2 2 6" xfId="3405"/>
    <cellStyle name="20% - Accent1 3 6 2 2 6 2" xfId="3406"/>
    <cellStyle name="20% - Accent1 3 6 2 2 7" xfId="3407"/>
    <cellStyle name="20% - Accent1 3 6 2 2 8" xfId="3408"/>
    <cellStyle name="20% - Accent1 3 6 2 2 9" xfId="3409"/>
    <cellStyle name="20% - Accent1 3 6 2 3" xfId="3410"/>
    <cellStyle name="20% - Accent1 3 6 2 3 2" xfId="3411"/>
    <cellStyle name="20% - Accent1 3 6 2 3 2 2" xfId="3412"/>
    <cellStyle name="20% - Accent1 3 6 2 3 2 3" xfId="3413"/>
    <cellStyle name="20% - Accent1 3 6 2 3 3" xfId="3414"/>
    <cellStyle name="20% - Accent1 3 6 2 3 3 2" xfId="3415"/>
    <cellStyle name="20% - Accent1 3 6 2 3 4" xfId="3416"/>
    <cellStyle name="20% - Accent1 3 6 2 3 5" xfId="3417"/>
    <cellStyle name="20% - Accent1 3 6 2 3 6" xfId="3418"/>
    <cellStyle name="20% - Accent1 3 6 2 3 7" xfId="3419"/>
    <cellStyle name="20% - Accent1 3 6 2 3 8" xfId="3420"/>
    <cellStyle name="20% - Accent1 3 6 2 3 9" xfId="3421"/>
    <cellStyle name="20% - Accent1 3 6 2 4" xfId="3422"/>
    <cellStyle name="20% - Accent1 3 6 2 4 2" xfId="3423"/>
    <cellStyle name="20% - Accent1 3 6 2 4 2 2" xfId="3424"/>
    <cellStyle name="20% - Accent1 3 6 2 4 2 3" xfId="3425"/>
    <cellStyle name="20% - Accent1 3 6 2 4 3" xfId="3426"/>
    <cellStyle name="20% - Accent1 3 6 2 4 3 2" xfId="3427"/>
    <cellStyle name="20% - Accent1 3 6 2 4 4" xfId="3428"/>
    <cellStyle name="20% - Accent1 3 6 2 4 5" xfId="3429"/>
    <cellStyle name="20% - Accent1 3 6 2 4 6" xfId="3430"/>
    <cellStyle name="20% - Accent1 3 6 2 4 7" xfId="3431"/>
    <cellStyle name="20% - Accent1 3 6 2 4 8" xfId="3432"/>
    <cellStyle name="20% - Accent1 3 6 2 4 9" xfId="3433"/>
    <cellStyle name="20% - Accent1 3 6 2 5" xfId="3434"/>
    <cellStyle name="20% - Accent1 3 6 2 5 2" xfId="3435"/>
    <cellStyle name="20% - Accent1 3 6 2 5 2 2" xfId="3436"/>
    <cellStyle name="20% - Accent1 3 6 2 5 2 3" xfId="3437"/>
    <cellStyle name="20% - Accent1 3 6 2 5 3" xfId="3438"/>
    <cellStyle name="20% - Accent1 3 6 2 5 3 2" xfId="3439"/>
    <cellStyle name="20% - Accent1 3 6 2 5 4" xfId="3440"/>
    <cellStyle name="20% - Accent1 3 6 2 5 5" xfId="3441"/>
    <cellStyle name="20% - Accent1 3 6 2 5 6" xfId="3442"/>
    <cellStyle name="20% - Accent1 3 6 2 5 7" xfId="3443"/>
    <cellStyle name="20% - Accent1 3 6 2 5 8" xfId="3444"/>
    <cellStyle name="20% - Accent1 3 6 2 5 9" xfId="3445"/>
    <cellStyle name="20% - Accent1 3 6 2 6" xfId="3446"/>
    <cellStyle name="20% - Accent1 3 6 2 6 2" xfId="3447"/>
    <cellStyle name="20% - Accent1 3 6 2 6 3" xfId="3448"/>
    <cellStyle name="20% - Accent1 3 6 2 7" xfId="3449"/>
    <cellStyle name="20% - Accent1 3 6 2 7 2" xfId="3450"/>
    <cellStyle name="20% - Accent1 3 6 2 8" xfId="3451"/>
    <cellStyle name="20% - Accent1 3 6 2 9" xfId="3452"/>
    <cellStyle name="20% - Accent1 3 6 3" xfId="3453"/>
    <cellStyle name="20% - Accent1 3 6 3 10" xfId="3454"/>
    <cellStyle name="20% - Accent1 3 6 3 11" xfId="3455"/>
    <cellStyle name="20% - Accent1 3 6 3 12" xfId="3456"/>
    <cellStyle name="20% - Accent1 3 6 3 13" xfId="3457"/>
    <cellStyle name="20% - Accent1 3 6 3 2" xfId="3458"/>
    <cellStyle name="20% - Accent1 3 6 3 2 10" xfId="3459"/>
    <cellStyle name="20% - Accent1 3 6 3 2 11" xfId="3460"/>
    <cellStyle name="20% - Accent1 3 6 3 2 12" xfId="3461"/>
    <cellStyle name="20% - Accent1 3 6 3 2 2" xfId="3462"/>
    <cellStyle name="20% - Accent1 3 6 3 2 2 2" xfId="3463"/>
    <cellStyle name="20% - Accent1 3 6 3 2 2 2 2" xfId="3464"/>
    <cellStyle name="20% - Accent1 3 6 3 2 2 2 3" xfId="3465"/>
    <cellStyle name="20% - Accent1 3 6 3 2 2 3" xfId="3466"/>
    <cellStyle name="20% - Accent1 3 6 3 2 2 3 2" xfId="3467"/>
    <cellStyle name="20% - Accent1 3 6 3 2 2 4" xfId="3468"/>
    <cellStyle name="20% - Accent1 3 6 3 2 2 5" xfId="3469"/>
    <cellStyle name="20% - Accent1 3 6 3 2 2 6" xfId="3470"/>
    <cellStyle name="20% - Accent1 3 6 3 2 2 7" xfId="3471"/>
    <cellStyle name="20% - Accent1 3 6 3 2 2 8" xfId="3472"/>
    <cellStyle name="20% - Accent1 3 6 3 2 2 9" xfId="3473"/>
    <cellStyle name="20% - Accent1 3 6 3 2 3" xfId="3474"/>
    <cellStyle name="20% - Accent1 3 6 3 2 3 2" xfId="3475"/>
    <cellStyle name="20% - Accent1 3 6 3 2 3 2 2" xfId="3476"/>
    <cellStyle name="20% - Accent1 3 6 3 2 3 2 3" xfId="3477"/>
    <cellStyle name="20% - Accent1 3 6 3 2 3 3" xfId="3478"/>
    <cellStyle name="20% - Accent1 3 6 3 2 3 3 2" xfId="3479"/>
    <cellStyle name="20% - Accent1 3 6 3 2 3 4" xfId="3480"/>
    <cellStyle name="20% - Accent1 3 6 3 2 3 5" xfId="3481"/>
    <cellStyle name="20% - Accent1 3 6 3 2 3 6" xfId="3482"/>
    <cellStyle name="20% - Accent1 3 6 3 2 3 7" xfId="3483"/>
    <cellStyle name="20% - Accent1 3 6 3 2 3 8" xfId="3484"/>
    <cellStyle name="20% - Accent1 3 6 3 2 3 9" xfId="3485"/>
    <cellStyle name="20% - Accent1 3 6 3 2 4" xfId="3486"/>
    <cellStyle name="20% - Accent1 3 6 3 2 4 2" xfId="3487"/>
    <cellStyle name="20% - Accent1 3 6 3 2 4 2 2" xfId="3488"/>
    <cellStyle name="20% - Accent1 3 6 3 2 4 2 3" xfId="3489"/>
    <cellStyle name="20% - Accent1 3 6 3 2 4 3" xfId="3490"/>
    <cellStyle name="20% - Accent1 3 6 3 2 4 3 2" xfId="3491"/>
    <cellStyle name="20% - Accent1 3 6 3 2 4 4" xfId="3492"/>
    <cellStyle name="20% - Accent1 3 6 3 2 4 5" xfId="3493"/>
    <cellStyle name="20% - Accent1 3 6 3 2 4 6" xfId="3494"/>
    <cellStyle name="20% - Accent1 3 6 3 2 4 7" xfId="3495"/>
    <cellStyle name="20% - Accent1 3 6 3 2 4 8" xfId="3496"/>
    <cellStyle name="20% - Accent1 3 6 3 2 4 9" xfId="3497"/>
    <cellStyle name="20% - Accent1 3 6 3 2 5" xfId="3498"/>
    <cellStyle name="20% - Accent1 3 6 3 2 5 2" xfId="3499"/>
    <cellStyle name="20% - Accent1 3 6 3 2 5 3" xfId="3500"/>
    <cellStyle name="20% - Accent1 3 6 3 2 6" xfId="3501"/>
    <cellStyle name="20% - Accent1 3 6 3 2 6 2" xfId="3502"/>
    <cellStyle name="20% - Accent1 3 6 3 2 7" xfId="3503"/>
    <cellStyle name="20% - Accent1 3 6 3 2 8" xfId="3504"/>
    <cellStyle name="20% - Accent1 3 6 3 2 9" xfId="3505"/>
    <cellStyle name="20% - Accent1 3 6 3 3" xfId="3506"/>
    <cellStyle name="20% - Accent1 3 6 3 3 2" xfId="3507"/>
    <cellStyle name="20% - Accent1 3 6 3 3 2 2" xfId="3508"/>
    <cellStyle name="20% - Accent1 3 6 3 3 2 3" xfId="3509"/>
    <cellStyle name="20% - Accent1 3 6 3 3 3" xfId="3510"/>
    <cellStyle name="20% - Accent1 3 6 3 3 3 2" xfId="3511"/>
    <cellStyle name="20% - Accent1 3 6 3 3 4" xfId="3512"/>
    <cellStyle name="20% - Accent1 3 6 3 3 5" xfId="3513"/>
    <cellStyle name="20% - Accent1 3 6 3 3 6" xfId="3514"/>
    <cellStyle name="20% - Accent1 3 6 3 3 7" xfId="3515"/>
    <cellStyle name="20% - Accent1 3 6 3 3 8" xfId="3516"/>
    <cellStyle name="20% - Accent1 3 6 3 3 9" xfId="3517"/>
    <cellStyle name="20% - Accent1 3 6 3 4" xfId="3518"/>
    <cellStyle name="20% - Accent1 3 6 3 4 2" xfId="3519"/>
    <cellStyle name="20% - Accent1 3 6 3 4 2 2" xfId="3520"/>
    <cellStyle name="20% - Accent1 3 6 3 4 2 3" xfId="3521"/>
    <cellStyle name="20% - Accent1 3 6 3 4 3" xfId="3522"/>
    <cellStyle name="20% - Accent1 3 6 3 4 3 2" xfId="3523"/>
    <cellStyle name="20% - Accent1 3 6 3 4 4" xfId="3524"/>
    <cellStyle name="20% - Accent1 3 6 3 4 5" xfId="3525"/>
    <cellStyle name="20% - Accent1 3 6 3 4 6" xfId="3526"/>
    <cellStyle name="20% - Accent1 3 6 3 4 7" xfId="3527"/>
    <cellStyle name="20% - Accent1 3 6 3 4 8" xfId="3528"/>
    <cellStyle name="20% - Accent1 3 6 3 4 9" xfId="3529"/>
    <cellStyle name="20% - Accent1 3 6 3 5" xfId="3530"/>
    <cellStyle name="20% - Accent1 3 6 3 5 2" xfId="3531"/>
    <cellStyle name="20% - Accent1 3 6 3 5 2 2" xfId="3532"/>
    <cellStyle name="20% - Accent1 3 6 3 5 2 3" xfId="3533"/>
    <cellStyle name="20% - Accent1 3 6 3 5 3" xfId="3534"/>
    <cellStyle name="20% - Accent1 3 6 3 5 3 2" xfId="3535"/>
    <cellStyle name="20% - Accent1 3 6 3 5 4" xfId="3536"/>
    <cellStyle name="20% - Accent1 3 6 3 5 5" xfId="3537"/>
    <cellStyle name="20% - Accent1 3 6 3 5 6" xfId="3538"/>
    <cellStyle name="20% - Accent1 3 6 3 5 7" xfId="3539"/>
    <cellStyle name="20% - Accent1 3 6 3 5 8" xfId="3540"/>
    <cellStyle name="20% - Accent1 3 6 3 5 9" xfId="3541"/>
    <cellStyle name="20% - Accent1 3 6 3 6" xfId="3542"/>
    <cellStyle name="20% - Accent1 3 6 3 6 2" xfId="3543"/>
    <cellStyle name="20% - Accent1 3 6 3 6 3" xfId="3544"/>
    <cellStyle name="20% - Accent1 3 6 3 7" xfId="3545"/>
    <cellStyle name="20% - Accent1 3 6 3 7 2" xfId="3546"/>
    <cellStyle name="20% - Accent1 3 6 3 8" xfId="3547"/>
    <cellStyle name="20% - Accent1 3 6 3 9" xfId="3548"/>
    <cellStyle name="20% - Accent1 3 6 4" xfId="3549"/>
    <cellStyle name="20% - Accent1 3 6 4 10" xfId="3550"/>
    <cellStyle name="20% - Accent1 3 6 4 11" xfId="3551"/>
    <cellStyle name="20% - Accent1 3 6 4 12" xfId="3552"/>
    <cellStyle name="20% - Accent1 3 6 4 2" xfId="3553"/>
    <cellStyle name="20% - Accent1 3 6 4 2 2" xfId="3554"/>
    <cellStyle name="20% - Accent1 3 6 4 2 2 2" xfId="3555"/>
    <cellStyle name="20% - Accent1 3 6 4 2 2 3" xfId="3556"/>
    <cellStyle name="20% - Accent1 3 6 4 2 3" xfId="3557"/>
    <cellStyle name="20% - Accent1 3 6 4 2 3 2" xfId="3558"/>
    <cellStyle name="20% - Accent1 3 6 4 2 4" xfId="3559"/>
    <cellStyle name="20% - Accent1 3 6 4 2 5" xfId="3560"/>
    <cellStyle name="20% - Accent1 3 6 4 2 6" xfId="3561"/>
    <cellStyle name="20% - Accent1 3 6 4 2 7" xfId="3562"/>
    <cellStyle name="20% - Accent1 3 6 4 2 8" xfId="3563"/>
    <cellStyle name="20% - Accent1 3 6 4 2 9" xfId="3564"/>
    <cellStyle name="20% - Accent1 3 6 4 3" xfId="3565"/>
    <cellStyle name="20% - Accent1 3 6 4 3 2" xfId="3566"/>
    <cellStyle name="20% - Accent1 3 6 4 3 2 2" xfId="3567"/>
    <cellStyle name="20% - Accent1 3 6 4 3 2 3" xfId="3568"/>
    <cellStyle name="20% - Accent1 3 6 4 3 3" xfId="3569"/>
    <cellStyle name="20% - Accent1 3 6 4 3 3 2" xfId="3570"/>
    <cellStyle name="20% - Accent1 3 6 4 3 4" xfId="3571"/>
    <cellStyle name="20% - Accent1 3 6 4 3 5" xfId="3572"/>
    <cellStyle name="20% - Accent1 3 6 4 3 6" xfId="3573"/>
    <cellStyle name="20% - Accent1 3 6 4 3 7" xfId="3574"/>
    <cellStyle name="20% - Accent1 3 6 4 3 8" xfId="3575"/>
    <cellStyle name="20% - Accent1 3 6 4 3 9" xfId="3576"/>
    <cellStyle name="20% - Accent1 3 6 4 4" xfId="3577"/>
    <cellStyle name="20% - Accent1 3 6 4 4 2" xfId="3578"/>
    <cellStyle name="20% - Accent1 3 6 4 4 2 2" xfId="3579"/>
    <cellStyle name="20% - Accent1 3 6 4 4 2 3" xfId="3580"/>
    <cellStyle name="20% - Accent1 3 6 4 4 3" xfId="3581"/>
    <cellStyle name="20% - Accent1 3 6 4 4 3 2" xfId="3582"/>
    <cellStyle name="20% - Accent1 3 6 4 4 4" xfId="3583"/>
    <cellStyle name="20% - Accent1 3 6 4 4 5" xfId="3584"/>
    <cellStyle name="20% - Accent1 3 6 4 4 6" xfId="3585"/>
    <cellStyle name="20% - Accent1 3 6 4 4 7" xfId="3586"/>
    <cellStyle name="20% - Accent1 3 6 4 4 8" xfId="3587"/>
    <cellStyle name="20% - Accent1 3 6 4 4 9" xfId="3588"/>
    <cellStyle name="20% - Accent1 3 6 4 5" xfId="3589"/>
    <cellStyle name="20% - Accent1 3 6 4 5 2" xfId="3590"/>
    <cellStyle name="20% - Accent1 3 6 4 5 3" xfId="3591"/>
    <cellStyle name="20% - Accent1 3 6 4 6" xfId="3592"/>
    <cellStyle name="20% - Accent1 3 6 4 6 2" xfId="3593"/>
    <cellStyle name="20% - Accent1 3 6 4 7" xfId="3594"/>
    <cellStyle name="20% - Accent1 3 6 4 8" xfId="3595"/>
    <cellStyle name="20% - Accent1 3 6 4 9" xfId="3596"/>
    <cellStyle name="20% - Accent1 3 6 5" xfId="3597"/>
    <cellStyle name="20% - Accent1 3 6 5 2" xfId="3598"/>
    <cellStyle name="20% - Accent1 3 6 5 2 2" xfId="3599"/>
    <cellStyle name="20% - Accent1 3 6 5 2 3" xfId="3600"/>
    <cellStyle name="20% - Accent1 3 6 5 3" xfId="3601"/>
    <cellStyle name="20% - Accent1 3 6 5 3 2" xfId="3602"/>
    <cellStyle name="20% - Accent1 3 6 5 4" xfId="3603"/>
    <cellStyle name="20% - Accent1 3 6 5 5" xfId="3604"/>
    <cellStyle name="20% - Accent1 3 6 5 6" xfId="3605"/>
    <cellStyle name="20% - Accent1 3 6 5 7" xfId="3606"/>
    <cellStyle name="20% - Accent1 3 6 5 8" xfId="3607"/>
    <cellStyle name="20% - Accent1 3 6 5 9" xfId="3608"/>
    <cellStyle name="20% - Accent1 3 6 6" xfId="3609"/>
    <cellStyle name="20% - Accent1 3 6 6 2" xfId="3610"/>
    <cellStyle name="20% - Accent1 3 6 6 2 2" xfId="3611"/>
    <cellStyle name="20% - Accent1 3 6 6 2 3" xfId="3612"/>
    <cellStyle name="20% - Accent1 3 6 6 3" xfId="3613"/>
    <cellStyle name="20% - Accent1 3 6 6 3 2" xfId="3614"/>
    <cellStyle name="20% - Accent1 3 6 6 4" xfId="3615"/>
    <cellStyle name="20% - Accent1 3 6 6 5" xfId="3616"/>
    <cellStyle name="20% - Accent1 3 6 6 6" xfId="3617"/>
    <cellStyle name="20% - Accent1 3 6 6 7" xfId="3618"/>
    <cellStyle name="20% - Accent1 3 6 6 8" xfId="3619"/>
    <cellStyle name="20% - Accent1 3 6 6 9" xfId="3620"/>
    <cellStyle name="20% - Accent1 3 6 7" xfId="3621"/>
    <cellStyle name="20% - Accent1 3 6 7 2" xfId="3622"/>
    <cellStyle name="20% - Accent1 3 6 7 2 2" xfId="3623"/>
    <cellStyle name="20% - Accent1 3 6 7 2 3" xfId="3624"/>
    <cellStyle name="20% - Accent1 3 6 7 3" xfId="3625"/>
    <cellStyle name="20% - Accent1 3 6 7 3 2" xfId="3626"/>
    <cellStyle name="20% - Accent1 3 6 7 4" xfId="3627"/>
    <cellStyle name="20% - Accent1 3 6 7 5" xfId="3628"/>
    <cellStyle name="20% - Accent1 3 6 7 6" xfId="3629"/>
    <cellStyle name="20% - Accent1 3 6 7 7" xfId="3630"/>
    <cellStyle name="20% - Accent1 3 6 7 8" xfId="3631"/>
    <cellStyle name="20% - Accent1 3 6 7 9" xfId="3632"/>
    <cellStyle name="20% - Accent1 3 6 8" xfId="3633"/>
    <cellStyle name="20% - Accent1 3 6 8 2" xfId="3634"/>
    <cellStyle name="20% - Accent1 3 6 8 3" xfId="3635"/>
    <cellStyle name="20% - Accent1 3 6 9" xfId="3636"/>
    <cellStyle name="20% - Accent1 3 6 9 2" xfId="3637"/>
    <cellStyle name="20% - Accent1 3 7" xfId="3638"/>
    <cellStyle name="20% - Accent1 3 7 10" xfId="3639"/>
    <cellStyle name="20% - Accent1 3 7 11" xfId="3640"/>
    <cellStyle name="20% - Accent1 3 7 12" xfId="3641"/>
    <cellStyle name="20% - Accent1 3 7 13" xfId="3642"/>
    <cellStyle name="20% - Accent1 3 7 2" xfId="3643"/>
    <cellStyle name="20% - Accent1 3 7 2 10" xfId="3644"/>
    <cellStyle name="20% - Accent1 3 7 2 11" xfId="3645"/>
    <cellStyle name="20% - Accent1 3 7 2 12" xfId="3646"/>
    <cellStyle name="20% - Accent1 3 7 2 2" xfId="3647"/>
    <cellStyle name="20% - Accent1 3 7 2 2 2" xfId="3648"/>
    <cellStyle name="20% - Accent1 3 7 2 2 2 2" xfId="3649"/>
    <cellStyle name="20% - Accent1 3 7 2 2 2 3" xfId="3650"/>
    <cellStyle name="20% - Accent1 3 7 2 2 3" xfId="3651"/>
    <cellStyle name="20% - Accent1 3 7 2 2 3 2" xfId="3652"/>
    <cellStyle name="20% - Accent1 3 7 2 2 4" xfId="3653"/>
    <cellStyle name="20% - Accent1 3 7 2 2 5" xfId="3654"/>
    <cellStyle name="20% - Accent1 3 7 2 2 6" xfId="3655"/>
    <cellStyle name="20% - Accent1 3 7 2 2 7" xfId="3656"/>
    <cellStyle name="20% - Accent1 3 7 2 2 8" xfId="3657"/>
    <cellStyle name="20% - Accent1 3 7 2 2 9" xfId="3658"/>
    <cellStyle name="20% - Accent1 3 7 2 3" xfId="3659"/>
    <cellStyle name="20% - Accent1 3 7 2 3 2" xfId="3660"/>
    <cellStyle name="20% - Accent1 3 7 2 3 2 2" xfId="3661"/>
    <cellStyle name="20% - Accent1 3 7 2 3 2 3" xfId="3662"/>
    <cellStyle name="20% - Accent1 3 7 2 3 3" xfId="3663"/>
    <cellStyle name="20% - Accent1 3 7 2 3 3 2" xfId="3664"/>
    <cellStyle name="20% - Accent1 3 7 2 3 4" xfId="3665"/>
    <cellStyle name="20% - Accent1 3 7 2 3 5" xfId="3666"/>
    <cellStyle name="20% - Accent1 3 7 2 3 6" xfId="3667"/>
    <cellStyle name="20% - Accent1 3 7 2 3 7" xfId="3668"/>
    <cellStyle name="20% - Accent1 3 7 2 3 8" xfId="3669"/>
    <cellStyle name="20% - Accent1 3 7 2 3 9" xfId="3670"/>
    <cellStyle name="20% - Accent1 3 7 2 4" xfId="3671"/>
    <cellStyle name="20% - Accent1 3 7 2 4 2" xfId="3672"/>
    <cellStyle name="20% - Accent1 3 7 2 4 2 2" xfId="3673"/>
    <cellStyle name="20% - Accent1 3 7 2 4 2 3" xfId="3674"/>
    <cellStyle name="20% - Accent1 3 7 2 4 3" xfId="3675"/>
    <cellStyle name="20% - Accent1 3 7 2 4 3 2" xfId="3676"/>
    <cellStyle name="20% - Accent1 3 7 2 4 4" xfId="3677"/>
    <cellStyle name="20% - Accent1 3 7 2 4 5" xfId="3678"/>
    <cellStyle name="20% - Accent1 3 7 2 4 6" xfId="3679"/>
    <cellStyle name="20% - Accent1 3 7 2 4 7" xfId="3680"/>
    <cellStyle name="20% - Accent1 3 7 2 4 8" xfId="3681"/>
    <cellStyle name="20% - Accent1 3 7 2 4 9" xfId="3682"/>
    <cellStyle name="20% - Accent1 3 7 2 5" xfId="3683"/>
    <cellStyle name="20% - Accent1 3 7 2 5 2" xfId="3684"/>
    <cellStyle name="20% - Accent1 3 7 2 5 3" xfId="3685"/>
    <cellStyle name="20% - Accent1 3 7 2 6" xfId="3686"/>
    <cellStyle name="20% - Accent1 3 7 2 6 2" xfId="3687"/>
    <cellStyle name="20% - Accent1 3 7 2 7" xfId="3688"/>
    <cellStyle name="20% - Accent1 3 7 2 8" xfId="3689"/>
    <cellStyle name="20% - Accent1 3 7 2 9" xfId="3690"/>
    <cellStyle name="20% - Accent1 3 7 3" xfId="3691"/>
    <cellStyle name="20% - Accent1 3 7 3 2" xfId="3692"/>
    <cellStyle name="20% - Accent1 3 7 3 2 2" xfId="3693"/>
    <cellStyle name="20% - Accent1 3 7 3 2 3" xfId="3694"/>
    <cellStyle name="20% - Accent1 3 7 3 3" xfId="3695"/>
    <cellStyle name="20% - Accent1 3 7 3 3 2" xfId="3696"/>
    <cellStyle name="20% - Accent1 3 7 3 4" xfId="3697"/>
    <cellStyle name="20% - Accent1 3 7 3 5" xfId="3698"/>
    <cellStyle name="20% - Accent1 3 7 3 6" xfId="3699"/>
    <cellStyle name="20% - Accent1 3 7 3 7" xfId="3700"/>
    <cellStyle name="20% - Accent1 3 7 3 8" xfId="3701"/>
    <cellStyle name="20% - Accent1 3 7 3 9" xfId="3702"/>
    <cellStyle name="20% - Accent1 3 7 4" xfId="3703"/>
    <cellStyle name="20% - Accent1 3 7 4 2" xfId="3704"/>
    <cellStyle name="20% - Accent1 3 7 4 2 2" xfId="3705"/>
    <cellStyle name="20% - Accent1 3 7 4 2 3" xfId="3706"/>
    <cellStyle name="20% - Accent1 3 7 4 3" xfId="3707"/>
    <cellStyle name="20% - Accent1 3 7 4 3 2" xfId="3708"/>
    <cellStyle name="20% - Accent1 3 7 4 4" xfId="3709"/>
    <cellStyle name="20% - Accent1 3 7 4 5" xfId="3710"/>
    <cellStyle name="20% - Accent1 3 7 4 6" xfId="3711"/>
    <cellStyle name="20% - Accent1 3 7 4 7" xfId="3712"/>
    <cellStyle name="20% - Accent1 3 7 4 8" xfId="3713"/>
    <cellStyle name="20% - Accent1 3 7 4 9" xfId="3714"/>
    <cellStyle name="20% - Accent1 3 7 5" xfId="3715"/>
    <cellStyle name="20% - Accent1 3 7 5 2" xfId="3716"/>
    <cellStyle name="20% - Accent1 3 7 5 2 2" xfId="3717"/>
    <cellStyle name="20% - Accent1 3 7 5 2 3" xfId="3718"/>
    <cellStyle name="20% - Accent1 3 7 5 3" xfId="3719"/>
    <cellStyle name="20% - Accent1 3 7 5 3 2" xfId="3720"/>
    <cellStyle name="20% - Accent1 3 7 5 4" xfId="3721"/>
    <cellStyle name="20% - Accent1 3 7 5 5" xfId="3722"/>
    <cellStyle name="20% - Accent1 3 7 5 6" xfId="3723"/>
    <cellStyle name="20% - Accent1 3 7 5 7" xfId="3724"/>
    <cellStyle name="20% - Accent1 3 7 5 8" xfId="3725"/>
    <cellStyle name="20% - Accent1 3 7 5 9" xfId="3726"/>
    <cellStyle name="20% - Accent1 3 7 6" xfId="3727"/>
    <cellStyle name="20% - Accent1 3 7 6 2" xfId="3728"/>
    <cellStyle name="20% - Accent1 3 7 6 3" xfId="3729"/>
    <cellStyle name="20% - Accent1 3 7 7" xfId="3730"/>
    <cellStyle name="20% - Accent1 3 7 7 2" xfId="3731"/>
    <cellStyle name="20% - Accent1 3 7 8" xfId="3732"/>
    <cellStyle name="20% - Accent1 3 7 9" xfId="3733"/>
    <cellStyle name="20% - Accent1 3 8" xfId="3734"/>
    <cellStyle name="20% - Accent1 3 8 10" xfId="3735"/>
    <cellStyle name="20% - Accent1 3 8 11" xfId="3736"/>
    <cellStyle name="20% - Accent1 3 8 12" xfId="3737"/>
    <cellStyle name="20% - Accent1 3 8 13" xfId="3738"/>
    <cellStyle name="20% - Accent1 3 8 2" xfId="3739"/>
    <cellStyle name="20% - Accent1 3 8 2 10" xfId="3740"/>
    <cellStyle name="20% - Accent1 3 8 2 11" xfId="3741"/>
    <cellStyle name="20% - Accent1 3 8 2 12" xfId="3742"/>
    <cellStyle name="20% - Accent1 3 8 2 2" xfId="3743"/>
    <cellStyle name="20% - Accent1 3 8 2 2 2" xfId="3744"/>
    <cellStyle name="20% - Accent1 3 8 2 2 2 2" xfId="3745"/>
    <cellStyle name="20% - Accent1 3 8 2 2 2 3" xfId="3746"/>
    <cellStyle name="20% - Accent1 3 8 2 2 3" xfId="3747"/>
    <cellStyle name="20% - Accent1 3 8 2 2 3 2" xfId="3748"/>
    <cellStyle name="20% - Accent1 3 8 2 2 4" xfId="3749"/>
    <cellStyle name="20% - Accent1 3 8 2 2 5" xfId="3750"/>
    <cellStyle name="20% - Accent1 3 8 2 2 6" xfId="3751"/>
    <cellStyle name="20% - Accent1 3 8 2 2 7" xfId="3752"/>
    <cellStyle name="20% - Accent1 3 8 2 2 8" xfId="3753"/>
    <cellStyle name="20% - Accent1 3 8 2 2 9" xfId="3754"/>
    <cellStyle name="20% - Accent1 3 8 2 3" xfId="3755"/>
    <cellStyle name="20% - Accent1 3 8 2 3 2" xfId="3756"/>
    <cellStyle name="20% - Accent1 3 8 2 3 2 2" xfId="3757"/>
    <cellStyle name="20% - Accent1 3 8 2 3 2 3" xfId="3758"/>
    <cellStyle name="20% - Accent1 3 8 2 3 3" xfId="3759"/>
    <cellStyle name="20% - Accent1 3 8 2 3 3 2" xfId="3760"/>
    <cellStyle name="20% - Accent1 3 8 2 3 4" xfId="3761"/>
    <cellStyle name="20% - Accent1 3 8 2 3 5" xfId="3762"/>
    <cellStyle name="20% - Accent1 3 8 2 3 6" xfId="3763"/>
    <cellStyle name="20% - Accent1 3 8 2 3 7" xfId="3764"/>
    <cellStyle name="20% - Accent1 3 8 2 3 8" xfId="3765"/>
    <cellStyle name="20% - Accent1 3 8 2 3 9" xfId="3766"/>
    <cellStyle name="20% - Accent1 3 8 2 4" xfId="3767"/>
    <cellStyle name="20% - Accent1 3 8 2 4 2" xfId="3768"/>
    <cellStyle name="20% - Accent1 3 8 2 4 2 2" xfId="3769"/>
    <cellStyle name="20% - Accent1 3 8 2 4 2 3" xfId="3770"/>
    <cellStyle name="20% - Accent1 3 8 2 4 3" xfId="3771"/>
    <cellStyle name="20% - Accent1 3 8 2 4 3 2" xfId="3772"/>
    <cellStyle name="20% - Accent1 3 8 2 4 4" xfId="3773"/>
    <cellStyle name="20% - Accent1 3 8 2 4 5" xfId="3774"/>
    <cellStyle name="20% - Accent1 3 8 2 4 6" xfId="3775"/>
    <cellStyle name="20% - Accent1 3 8 2 4 7" xfId="3776"/>
    <cellStyle name="20% - Accent1 3 8 2 4 8" xfId="3777"/>
    <cellStyle name="20% - Accent1 3 8 2 4 9" xfId="3778"/>
    <cellStyle name="20% - Accent1 3 8 2 5" xfId="3779"/>
    <cellStyle name="20% - Accent1 3 8 2 5 2" xfId="3780"/>
    <cellStyle name="20% - Accent1 3 8 2 5 3" xfId="3781"/>
    <cellStyle name="20% - Accent1 3 8 2 6" xfId="3782"/>
    <cellStyle name="20% - Accent1 3 8 2 6 2" xfId="3783"/>
    <cellStyle name="20% - Accent1 3 8 2 7" xfId="3784"/>
    <cellStyle name="20% - Accent1 3 8 2 8" xfId="3785"/>
    <cellStyle name="20% - Accent1 3 8 2 9" xfId="3786"/>
    <cellStyle name="20% - Accent1 3 8 3" xfId="3787"/>
    <cellStyle name="20% - Accent1 3 8 3 2" xfId="3788"/>
    <cellStyle name="20% - Accent1 3 8 3 2 2" xfId="3789"/>
    <cellStyle name="20% - Accent1 3 8 3 2 3" xfId="3790"/>
    <cellStyle name="20% - Accent1 3 8 3 3" xfId="3791"/>
    <cellStyle name="20% - Accent1 3 8 3 3 2" xfId="3792"/>
    <cellStyle name="20% - Accent1 3 8 3 4" xfId="3793"/>
    <cellStyle name="20% - Accent1 3 8 3 5" xfId="3794"/>
    <cellStyle name="20% - Accent1 3 8 3 6" xfId="3795"/>
    <cellStyle name="20% - Accent1 3 8 3 7" xfId="3796"/>
    <cellStyle name="20% - Accent1 3 8 3 8" xfId="3797"/>
    <cellStyle name="20% - Accent1 3 8 3 9" xfId="3798"/>
    <cellStyle name="20% - Accent1 3 8 4" xfId="3799"/>
    <cellStyle name="20% - Accent1 3 8 4 2" xfId="3800"/>
    <cellStyle name="20% - Accent1 3 8 4 2 2" xfId="3801"/>
    <cellStyle name="20% - Accent1 3 8 4 2 3" xfId="3802"/>
    <cellStyle name="20% - Accent1 3 8 4 3" xfId="3803"/>
    <cellStyle name="20% - Accent1 3 8 4 3 2" xfId="3804"/>
    <cellStyle name="20% - Accent1 3 8 4 4" xfId="3805"/>
    <cellStyle name="20% - Accent1 3 8 4 5" xfId="3806"/>
    <cellStyle name="20% - Accent1 3 8 4 6" xfId="3807"/>
    <cellStyle name="20% - Accent1 3 8 4 7" xfId="3808"/>
    <cellStyle name="20% - Accent1 3 8 4 8" xfId="3809"/>
    <cellStyle name="20% - Accent1 3 8 4 9" xfId="3810"/>
    <cellStyle name="20% - Accent1 3 8 5" xfId="3811"/>
    <cellStyle name="20% - Accent1 3 8 5 2" xfId="3812"/>
    <cellStyle name="20% - Accent1 3 8 5 2 2" xfId="3813"/>
    <cellStyle name="20% - Accent1 3 8 5 2 3" xfId="3814"/>
    <cellStyle name="20% - Accent1 3 8 5 3" xfId="3815"/>
    <cellStyle name="20% - Accent1 3 8 5 3 2" xfId="3816"/>
    <cellStyle name="20% - Accent1 3 8 5 4" xfId="3817"/>
    <cellStyle name="20% - Accent1 3 8 5 5" xfId="3818"/>
    <cellStyle name="20% - Accent1 3 8 5 6" xfId="3819"/>
    <cellStyle name="20% - Accent1 3 8 5 7" xfId="3820"/>
    <cellStyle name="20% - Accent1 3 8 5 8" xfId="3821"/>
    <cellStyle name="20% - Accent1 3 8 5 9" xfId="3822"/>
    <cellStyle name="20% - Accent1 3 8 6" xfId="3823"/>
    <cellStyle name="20% - Accent1 3 8 6 2" xfId="3824"/>
    <cellStyle name="20% - Accent1 3 8 6 3" xfId="3825"/>
    <cellStyle name="20% - Accent1 3 8 7" xfId="3826"/>
    <cellStyle name="20% - Accent1 3 8 7 2" xfId="3827"/>
    <cellStyle name="20% - Accent1 3 8 8" xfId="3828"/>
    <cellStyle name="20% - Accent1 3 8 9" xfId="3829"/>
    <cellStyle name="20% - Accent1 3 9" xfId="3830"/>
    <cellStyle name="20% - Accent1 3 9 10" xfId="3831"/>
    <cellStyle name="20% - Accent1 3 9 11" xfId="3832"/>
    <cellStyle name="20% - Accent1 3 9 12" xfId="3833"/>
    <cellStyle name="20% - Accent1 3 9 2" xfId="3834"/>
    <cellStyle name="20% - Accent1 3 9 2 2" xfId="3835"/>
    <cellStyle name="20% - Accent1 3 9 2 2 2" xfId="3836"/>
    <cellStyle name="20% - Accent1 3 9 2 2 3" xfId="3837"/>
    <cellStyle name="20% - Accent1 3 9 2 3" xfId="3838"/>
    <cellStyle name="20% - Accent1 3 9 2 3 2" xfId="3839"/>
    <cellStyle name="20% - Accent1 3 9 2 4" xfId="3840"/>
    <cellStyle name="20% - Accent1 3 9 2 5" xfId="3841"/>
    <cellStyle name="20% - Accent1 3 9 2 6" xfId="3842"/>
    <cellStyle name="20% - Accent1 3 9 2 7" xfId="3843"/>
    <cellStyle name="20% - Accent1 3 9 2 8" xfId="3844"/>
    <cellStyle name="20% - Accent1 3 9 2 9" xfId="3845"/>
    <cellStyle name="20% - Accent1 3 9 3" xfId="3846"/>
    <cellStyle name="20% - Accent1 3 9 3 2" xfId="3847"/>
    <cellStyle name="20% - Accent1 3 9 3 2 2" xfId="3848"/>
    <cellStyle name="20% - Accent1 3 9 3 2 3" xfId="3849"/>
    <cellStyle name="20% - Accent1 3 9 3 3" xfId="3850"/>
    <cellStyle name="20% - Accent1 3 9 3 3 2" xfId="3851"/>
    <cellStyle name="20% - Accent1 3 9 3 4" xfId="3852"/>
    <cellStyle name="20% - Accent1 3 9 3 5" xfId="3853"/>
    <cellStyle name="20% - Accent1 3 9 3 6" xfId="3854"/>
    <cellStyle name="20% - Accent1 3 9 3 7" xfId="3855"/>
    <cellStyle name="20% - Accent1 3 9 3 8" xfId="3856"/>
    <cellStyle name="20% - Accent1 3 9 3 9" xfId="3857"/>
    <cellStyle name="20% - Accent1 3 9 4" xfId="3858"/>
    <cellStyle name="20% - Accent1 3 9 4 2" xfId="3859"/>
    <cellStyle name="20% - Accent1 3 9 4 2 2" xfId="3860"/>
    <cellStyle name="20% - Accent1 3 9 4 2 3" xfId="3861"/>
    <cellStyle name="20% - Accent1 3 9 4 3" xfId="3862"/>
    <cellStyle name="20% - Accent1 3 9 4 3 2" xfId="3863"/>
    <cellStyle name="20% - Accent1 3 9 4 4" xfId="3864"/>
    <cellStyle name="20% - Accent1 3 9 4 5" xfId="3865"/>
    <cellStyle name="20% - Accent1 3 9 4 6" xfId="3866"/>
    <cellStyle name="20% - Accent1 3 9 4 7" xfId="3867"/>
    <cellStyle name="20% - Accent1 3 9 4 8" xfId="3868"/>
    <cellStyle name="20% - Accent1 3 9 4 9" xfId="3869"/>
    <cellStyle name="20% - Accent1 3 9 5" xfId="3870"/>
    <cellStyle name="20% - Accent1 3 9 5 2" xfId="3871"/>
    <cellStyle name="20% - Accent1 3 9 5 3" xfId="3872"/>
    <cellStyle name="20% - Accent1 3 9 6" xfId="3873"/>
    <cellStyle name="20% - Accent1 3 9 6 2" xfId="3874"/>
    <cellStyle name="20% - Accent1 3 9 7" xfId="3875"/>
    <cellStyle name="20% - Accent1 3 9 8" xfId="3876"/>
    <cellStyle name="20% - Accent1 3 9 9" xfId="3877"/>
    <cellStyle name="20% - Accent1 4" xfId="3878"/>
    <cellStyle name="20% - Accent1 4 2" xfId="3879"/>
    <cellStyle name="20% - Accent1 4 2 2" xfId="3880"/>
    <cellStyle name="20% - Accent1 4 2 2 2" xfId="3881"/>
    <cellStyle name="20% - Accent1 4 2 2 2 2" xfId="3882"/>
    <cellStyle name="20% - Accent1 4 2 2 3" xfId="3883"/>
    <cellStyle name="20% - Accent1 4 2 2 4" xfId="3884"/>
    <cellStyle name="20% - Accent1 4 2 3" xfId="3885"/>
    <cellStyle name="20% - Accent1 4 2 3 2" xfId="3886"/>
    <cellStyle name="20% - Accent1 4 2 3 2 2" xfId="3887"/>
    <cellStyle name="20% - Accent1 4 2 3 3" xfId="3888"/>
    <cellStyle name="20% - Accent1 4 2 3 4" xfId="3889"/>
    <cellStyle name="20% - Accent1 4 2 4" xfId="3890"/>
    <cellStyle name="20% - Accent1 4 2 4 2" xfId="3891"/>
    <cellStyle name="20% - Accent1 4 2 5" xfId="3892"/>
    <cellStyle name="20% - Accent1 4 2 6" xfId="3893"/>
    <cellStyle name="20% - Accent1 4 2 7" xfId="3894"/>
    <cellStyle name="20% - Accent1 4 3" xfId="3895"/>
    <cellStyle name="20% - Accent1 4 3 2" xfId="3896"/>
    <cellStyle name="20% - Accent1 4 3 2 2" xfId="3897"/>
    <cellStyle name="20% - Accent1 4 3 3" xfId="3898"/>
    <cellStyle name="20% - Accent1 4 3 4" xfId="3899"/>
    <cellStyle name="20% - Accent1 4 4" xfId="3900"/>
    <cellStyle name="20% - Accent1 4 4 2" xfId="3901"/>
    <cellStyle name="20% - Accent1 4 4 2 2" xfId="3902"/>
    <cellStyle name="20% - Accent1 4 4 3" xfId="3903"/>
    <cellStyle name="20% - Accent1 4 4 4" xfId="3904"/>
    <cellStyle name="20% - Accent1 4 5" xfId="3905"/>
    <cellStyle name="20% - Accent1 4 5 2" xfId="3906"/>
    <cellStyle name="20% - Accent1 4 6" xfId="3907"/>
    <cellStyle name="20% - Accent1 4 7" xfId="3908"/>
    <cellStyle name="20% - Accent1 4 8" xfId="3909"/>
    <cellStyle name="20% - Accent1 5" xfId="3910"/>
    <cellStyle name="20% - Accent1 5 2" xfId="3911"/>
    <cellStyle name="20% - Accent1 5 2 2" xfId="3912"/>
    <cellStyle name="20% - Accent1 5 2 2 2" xfId="3913"/>
    <cellStyle name="20% - Accent1 5 2 2 2 2" xfId="3914"/>
    <cellStyle name="20% - Accent1 5 2 2 3" xfId="3915"/>
    <cellStyle name="20% - Accent1 5 2 2 4" xfId="3916"/>
    <cellStyle name="20% - Accent1 5 2 3" xfId="3917"/>
    <cellStyle name="20% - Accent1 5 2 3 2" xfId="3918"/>
    <cellStyle name="20% - Accent1 5 2 4" xfId="3919"/>
    <cellStyle name="20% - Accent1 5 2 5" xfId="3920"/>
    <cellStyle name="20% - Accent1 5 2 6" xfId="3921"/>
    <cellStyle name="20% - Accent1 5 3" xfId="3922"/>
    <cellStyle name="20% - Accent1 5 3 2" xfId="3923"/>
    <cellStyle name="20% - Accent1 5 3 2 2" xfId="3924"/>
    <cellStyle name="20% - Accent1 5 3 3" xfId="3925"/>
    <cellStyle name="20% - Accent1 5 3 4" xfId="3926"/>
    <cellStyle name="20% - Accent1 5 4" xfId="3927"/>
    <cellStyle name="20% - Accent1 5 4 2" xfId="3928"/>
    <cellStyle name="20% - Accent1 5 4 2 2" xfId="3929"/>
    <cellStyle name="20% - Accent1 5 4 3" xfId="3930"/>
    <cellStyle name="20% - Accent1 5 4 4" xfId="3931"/>
    <cellStyle name="20% - Accent1 5 5" xfId="3932"/>
    <cellStyle name="20% - Accent1 5 5 2" xfId="3933"/>
    <cellStyle name="20% - Accent1 5 6" xfId="3934"/>
    <cellStyle name="20% - Accent1 5 7" xfId="3935"/>
    <cellStyle name="20% - Accent1 5 8" xfId="3936"/>
    <cellStyle name="20% - Accent1 6" xfId="3937"/>
    <cellStyle name="20% - Accent1 6 2" xfId="3938"/>
    <cellStyle name="20% - Accent1 6 2 2" xfId="3939"/>
    <cellStyle name="20% - Accent1 6 2 2 2" xfId="3940"/>
    <cellStyle name="20% - Accent1 6 2 2 2 2" xfId="3941"/>
    <cellStyle name="20% - Accent1 6 2 2 3" xfId="3942"/>
    <cellStyle name="20% - Accent1 6 2 2 4" xfId="3943"/>
    <cellStyle name="20% - Accent1 6 2 3" xfId="3944"/>
    <cellStyle name="20% - Accent1 6 2 3 2" xfId="3945"/>
    <cellStyle name="20% - Accent1 6 2 4" xfId="3946"/>
    <cellStyle name="20% - Accent1 6 2 5" xfId="3947"/>
    <cellStyle name="20% - Accent1 6 2 6" xfId="3948"/>
    <cellStyle name="20% - Accent1 6 3" xfId="3949"/>
    <cellStyle name="20% - Accent1 6 3 2" xfId="3950"/>
    <cellStyle name="20% - Accent1 6 3 2 2" xfId="3951"/>
    <cellStyle name="20% - Accent1 6 3 3" xfId="3952"/>
    <cellStyle name="20% - Accent1 6 3 4" xfId="3953"/>
    <cellStyle name="20% - Accent1 6 4" xfId="3954"/>
    <cellStyle name="20% - Accent1 6 4 2" xfId="3955"/>
    <cellStyle name="20% - Accent1 6 4 2 2" xfId="3956"/>
    <cellStyle name="20% - Accent1 6 4 3" xfId="3957"/>
    <cellStyle name="20% - Accent1 6 4 4" xfId="3958"/>
    <cellStyle name="20% - Accent1 6 5" xfId="3959"/>
    <cellStyle name="20% - Accent1 6 5 2" xfId="3960"/>
    <cellStyle name="20% - Accent1 6 6" xfId="3961"/>
    <cellStyle name="20% - Accent1 6 7" xfId="3962"/>
    <cellStyle name="20% - Accent1 6 8" xfId="3963"/>
    <cellStyle name="20% - Accent1 7" xfId="3964"/>
    <cellStyle name="20% - Accent1 7 2" xfId="3965"/>
    <cellStyle name="20% - Accent1 7 3" xfId="3966"/>
    <cellStyle name="20% - Accent1 7 3 2" xfId="3967"/>
    <cellStyle name="20% - Accent1 7 4" xfId="3968"/>
    <cellStyle name="20% - Accent1 7 5" xfId="3969"/>
    <cellStyle name="20% - Accent1 8" xfId="3970"/>
    <cellStyle name="20% - Accent1 8 2" xfId="3971"/>
    <cellStyle name="20% - Accent1 8 2 2" xfId="3972"/>
    <cellStyle name="20% - Accent1 8 2 2 2" xfId="3973"/>
    <cellStyle name="20% - Accent1 8 2 3" xfId="3974"/>
    <cellStyle name="20% - Accent1 8 2 4" xfId="3975"/>
    <cellStyle name="20% - Accent1 8 3" xfId="3976"/>
    <cellStyle name="20% - Accent1 8 3 2" xfId="3977"/>
    <cellStyle name="20% - Accent1 8 4" xfId="3978"/>
    <cellStyle name="20% - Accent1 8 5" xfId="3979"/>
    <cellStyle name="20% - Accent1 8 6" xfId="3980"/>
    <cellStyle name="20% - Accent1 9" xfId="3981"/>
    <cellStyle name="20% - Accent1 9 2" xfId="3982"/>
    <cellStyle name="20% - Accent1 9 2 2" xfId="3983"/>
    <cellStyle name="20% - Accent1 9 2 2 2" xfId="3984"/>
    <cellStyle name="20% - Accent1 9 2 3" xfId="3985"/>
    <cellStyle name="20% - Accent1 9 2 4" xfId="3986"/>
    <cellStyle name="20% - Accent1 9 3" xfId="3987"/>
    <cellStyle name="20% - Accent1 9 3 2" xfId="3988"/>
    <cellStyle name="20% - Accent1 9 4" xfId="3989"/>
    <cellStyle name="20% - Accent1 9 5" xfId="3990"/>
    <cellStyle name="20% - Accent1 9 6" xfId="3991"/>
    <cellStyle name="20% - Accent2 10" xfId="3992"/>
    <cellStyle name="20% - Accent2 10 2" xfId="3993"/>
    <cellStyle name="20% - Accent2 10 2 2" xfId="3994"/>
    <cellStyle name="20% - Accent2 10 3" xfId="3995"/>
    <cellStyle name="20% - Accent2 10 4" xfId="3996"/>
    <cellStyle name="20% - Accent2 10 5" xfId="3997"/>
    <cellStyle name="20% - Accent2 11" xfId="3998"/>
    <cellStyle name="20% - Accent2 11 2" xfId="3999"/>
    <cellStyle name="20% - Accent2 11 2 2" xfId="4000"/>
    <cellStyle name="20% - Accent2 11 3" xfId="4001"/>
    <cellStyle name="20% - Accent2 11 4" xfId="4002"/>
    <cellStyle name="20% - Accent2 11 5" xfId="4003"/>
    <cellStyle name="20% - Accent2 12" xfId="4004"/>
    <cellStyle name="20% - Accent2 12 2" xfId="4005"/>
    <cellStyle name="20% - Accent2 12 2 2" xfId="4006"/>
    <cellStyle name="20% - Accent2 12 3" xfId="4007"/>
    <cellStyle name="20% - Accent2 12 4" xfId="4008"/>
    <cellStyle name="20% - Accent2 13" xfId="4009"/>
    <cellStyle name="20% - Accent2 13 2" xfId="4010"/>
    <cellStyle name="20% - Accent2 14" xfId="4011"/>
    <cellStyle name="20% - Accent2 15" xfId="4012"/>
    <cellStyle name="20% - Accent2 16" xfId="4013"/>
    <cellStyle name="20% - Accent2 17" xfId="4014"/>
    <cellStyle name="20% - Accent2 18" xfId="4015"/>
    <cellStyle name="20% - Accent2 2" xfId="189"/>
    <cellStyle name="20% - Accent2 2 10" xfId="4016"/>
    <cellStyle name="20% - Accent2 2 10 2" xfId="4017"/>
    <cellStyle name="20% - Accent2 2 10 2 2" xfId="4018"/>
    <cellStyle name="20% - Accent2 2 10 2 3" xfId="4019"/>
    <cellStyle name="20% - Accent2 2 10 3" xfId="4020"/>
    <cellStyle name="20% - Accent2 2 10 3 2" xfId="4021"/>
    <cellStyle name="20% - Accent2 2 10 4" xfId="4022"/>
    <cellStyle name="20% - Accent2 2 10 5" xfId="4023"/>
    <cellStyle name="20% - Accent2 2 10 6" xfId="4024"/>
    <cellStyle name="20% - Accent2 2 10 7" xfId="4025"/>
    <cellStyle name="20% - Accent2 2 10 8" xfId="4026"/>
    <cellStyle name="20% - Accent2 2 10 9" xfId="4027"/>
    <cellStyle name="20% - Accent2 2 11" xfId="4028"/>
    <cellStyle name="20% - Accent2 2 11 2" xfId="4029"/>
    <cellStyle name="20% - Accent2 2 11 2 2" xfId="4030"/>
    <cellStyle name="20% - Accent2 2 11 2 3" xfId="4031"/>
    <cellStyle name="20% - Accent2 2 11 3" xfId="4032"/>
    <cellStyle name="20% - Accent2 2 11 3 2" xfId="4033"/>
    <cellStyle name="20% - Accent2 2 11 4" xfId="4034"/>
    <cellStyle name="20% - Accent2 2 11 5" xfId="4035"/>
    <cellStyle name="20% - Accent2 2 11 6" xfId="4036"/>
    <cellStyle name="20% - Accent2 2 11 7" xfId="4037"/>
    <cellStyle name="20% - Accent2 2 11 8" xfId="4038"/>
    <cellStyle name="20% - Accent2 2 11 9" xfId="4039"/>
    <cellStyle name="20% - Accent2 2 12" xfId="4040"/>
    <cellStyle name="20% - Accent2 2 12 2" xfId="4041"/>
    <cellStyle name="20% - Accent2 2 12 2 2" xfId="4042"/>
    <cellStyle name="20% - Accent2 2 12 2 3" xfId="4043"/>
    <cellStyle name="20% - Accent2 2 12 3" xfId="4044"/>
    <cellStyle name="20% - Accent2 2 12 3 2" xfId="4045"/>
    <cellStyle name="20% - Accent2 2 12 4" xfId="4046"/>
    <cellStyle name="20% - Accent2 2 12 5" xfId="4047"/>
    <cellStyle name="20% - Accent2 2 12 6" xfId="4048"/>
    <cellStyle name="20% - Accent2 2 12 7" xfId="4049"/>
    <cellStyle name="20% - Accent2 2 12 8" xfId="4050"/>
    <cellStyle name="20% - Accent2 2 12 9" xfId="4051"/>
    <cellStyle name="20% - Accent2 2 13" xfId="4052"/>
    <cellStyle name="20% - Accent2 2 13 2" xfId="4053"/>
    <cellStyle name="20% - Accent2 2 14" xfId="4054"/>
    <cellStyle name="20% - Accent2 2 15" xfId="4055"/>
    <cellStyle name="20% - Accent2 2 16" xfId="4056"/>
    <cellStyle name="20% - Accent2 2 17" xfId="4057"/>
    <cellStyle name="20% - Accent2 2 18" xfId="4058"/>
    <cellStyle name="20% - Accent2 2 2" xfId="4059"/>
    <cellStyle name="20% - Accent2 2 2 10" xfId="4060"/>
    <cellStyle name="20% - Accent2 2 2 11" xfId="4061"/>
    <cellStyle name="20% - Accent2 2 2 12" xfId="4062"/>
    <cellStyle name="20% - Accent2 2 2 13" xfId="4063"/>
    <cellStyle name="20% - Accent2 2 2 14" xfId="4064"/>
    <cellStyle name="20% - Accent2 2 2 15" xfId="4065"/>
    <cellStyle name="20% - Accent2 2 2 2" xfId="4066"/>
    <cellStyle name="20% - Accent2 2 2 2 10" xfId="4067"/>
    <cellStyle name="20% - Accent2 2 2 2 11" xfId="4068"/>
    <cellStyle name="20% - Accent2 2 2 2 12" xfId="4069"/>
    <cellStyle name="20% - Accent2 2 2 2 13" xfId="4070"/>
    <cellStyle name="20% - Accent2 2 2 2 2" xfId="4071"/>
    <cellStyle name="20% - Accent2 2 2 2 2 10" xfId="4072"/>
    <cellStyle name="20% - Accent2 2 2 2 2 11" xfId="4073"/>
    <cellStyle name="20% - Accent2 2 2 2 2 12" xfId="4074"/>
    <cellStyle name="20% - Accent2 2 2 2 2 2" xfId="4075"/>
    <cellStyle name="20% - Accent2 2 2 2 2 2 2" xfId="4076"/>
    <cellStyle name="20% - Accent2 2 2 2 2 2 2 2" xfId="4077"/>
    <cellStyle name="20% - Accent2 2 2 2 2 2 2 3" xfId="4078"/>
    <cellStyle name="20% - Accent2 2 2 2 2 2 3" xfId="4079"/>
    <cellStyle name="20% - Accent2 2 2 2 2 2 3 2" xfId="4080"/>
    <cellStyle name="20% - Accent2 2 2 2 2 2 4" xfId="4081"/>
    <cellStyle name="20% - Accent2 2 2 2 2 2 5" xfId="4082"/>
    <cellStyle name="20% - Accent2 2 2 2 2 2 6" xfId="4083"/>
    <cellStyle name="20% - Accent2 2 2 2 2 2 7" xfId="4084"/>
    <cellStyle name="20% - Accent2 2 2 2 2 2 8" xfId="4085"/>
    <cellStyle name="20% - Accent2 2 2 2 2 2 9" xfId="4086"/>
    <cellStyle name="20% - Accent2 2 2 2 2 3" xfId="4087"/>
    <cellStyle name="20% - Accent2 2 2 2 2 3 2" xfId="4088"/>
    <cellStyle name="20% - Accent2 2 2 2 2 3 2 2" xfId="4089"/>
    <cellStyle name="20% - Accent2 2 2 2 2 3 2 3" xfId="4090"/>
    <cellStyle name="20% - Accent2 2 2 2 2 3 3" xfId="4091"/>
    <cellStyle name="20% - Accent2 2 2 2 2 3 3 2" xfId="4092"/>
    <cellStyle name="20% - Accent2 2 2 2 2 3 4" xfId="4093"/>
    <cellStyle name="20% - Accent2 2 2 2 2 3 5" xfId="4094"/>
    <cellStyle name="20% - Accent2 2 2 2 2 3 6" xfId="4095"/>
    <cellStyle name="20% - Accent2 2 2 2 2 3 7" xfId="4096"/>
    <cellStyle name="20% - Accent2 2 2 2 2 3 8" xfId="4097"/>
    <cellStyle name="20% - Accent2 2 2 2 2 3 9" xfId="4098"/>
    <cellStyle name="20% - Accent2 2 2 2 2 4" xfId="4099"/>
    <cellStyle name="20% - Accent2 2 2 2 2 4 2" xfId="4100"/>
    <cellStyle name="20% - Accent2 2 2 2 2 4 2 2" xfId="4101"/>
    <cellStyle name="20% - Accent2 2 2 2 2 4 2 3" xfId="4102"/>
    <cellStyle name="20% - Accent2 2 2 2 2 4 3" xfId="4103"/>
    <cellStyle name="20% - Accent2 2 2 2 2 4 3 2" xfId="4104"/>
    <cellStyle name="20% - Accent2 2 2 2 2 4 4" xfId="4105"/>
    <cellStyle name="20% - Accent2 2 2 2 2 4 5" xfId="4106"/>
    <cellStyle name="20% - Accent2 2 2 2 2 4 6" xfId="4107"/>
    <cellStyle name="20% - Accent2 2 2 2 2 4 7" xfId="4108"/>
    <cellStyle name="20% - Accent2 2 2 2 2 4 8" xfId="4109"/>
    <cellStyle name="20% - Accent2 2 2 2 2 4 9" xfId="4110"/>
    <cellStyle name="20% - Accent2 2 2 2 2 5" xfId="4111"/>
    <cellStyle name="20% - Accent2 2 2 2 2 5 2" xfId="4112"/>
    <cellStyle name="20% - Accent2 2 2 2 2 5 3" xfId="4113"/>
    <cellStyle name="20% - Accent2 2 2 2 2 6" xfId="4114"/>
    <cellStyle name="20% - Accent2 2 2 2 2 6 2" xfId="4115"/>
    <cellStyle name="20% - Accent2 2 2 2 2 7" xfId="4116"/>
    <cellStyle name="20% - Accent2 2 2 2 2 8" xfId="4117"/>
    <cellStyle name="20% - Accent2 2 2 2 2 9" xfId="4118"/>
    <cellStyle name="20% - Accent2 2 2 2 3" xfId="4119"/>
    <cellStyle name="20% - Accent2 2 2 2 3 2" xfId="4120"/>
    <cellStyle name="20% - Accent2 2 2 2 3 2 2" xfId="4121"/>
    <cellStyle name="20% - Accent2 2 2 2 3 2 3" xfId="4122"/>
    <cellStyle name="20% - Accent2 2 2 2 3 3" xfId="4123"/>
    <cellStyle name="20% - Accent2 2 2 2 3 3 2" xfId="4124"/>
    <cellStyle name="20% - Accent2 2 2 2 3 4" xfId="4125"/>
    <cellStyle name="20% - Accent2 2 2 2 3 5" xfId="4126"/>
    <cellStyle name="20% - Accent2 2 2 2 3 6" xfId="4127"/>
    <cellStyle name="20% - Accent2 2 2 2 3 7" xfId="4128"/>
    <cellStyle name="20% - Accent2 2 2 2 3 8" xfId="4129"/>
    <cellStyle name="20% - Accent2 2 2 2 3 9" xfId="4130"/>
    <cellStyle name="20% - Accent2 2 2 2 4" xfId="4131"/>
    <cellStyle name="20% - Accent2 2 2 2 4 2" xfId="4132"/>
    <cellStyle name="20% - Accent2 2 2 2 4 2 2" xfId="4133"/>
    <cellStyle name="20% - Accent2 2 2 2 4 2 3" xfId="4134"/>
    <cellStyle name="20% - Accent2 2 2 2 4 3" xfId="4135"/>
    <cellStyle name="20% - Accent2 2 2 2 4 3 2" xfId="4136"/>
    <cellStyle name="20% - Accent2 2 2 2 4 4" xfId="4137"/>
    <cellStyle name="20% - Accent2 2 2 2 4 5" xfId="4138"/>
    <cellStyle name="20% - Accent2 2 2 2 4 6" xfId="4139"/>
    <cellStyle name="20% - Accent2 2 2 2 4 7" xfId="4140"/>
    <cellStyle name="20% - Accent2 2 2 2 4 8" xfId="4141"/>
    <cellStyle name="20% - Accent2 2 2 2 4 9" xfId="4142"/>
    <cellStyle name="20% - Accent2 2 2 2 5" xfId="4143"/>
    <cellStyle name="20% - Accent2 2 2 2 5 2" xfId="4144"/>
    <cellStyle name="20% - Accent2 2 2 2 5 2 2" xfId="4145"/>
    <cellStyle name="20% - Accent2 2 2 2 5 2 3" xfId="4146"/>
    <cellStyle name="20% - Accent2 2 2 2 5 3" xfId="4147"/>
    <cellStyle name="20% - Accent2 2 2 2 5 3 2" xfId="4148"/>
    <cellStyle name="20% - Accent2 2 2 2 5 4" xfId="4149"/>
    <cellStyle name="20% - Accent2 2 2 2 5 5" xfId="4150"/>
    <cellStyle name="20% - Accent2 2 2 2 5 6" xfId="4151"/>
    <cellStyle name="20% - Accent2 2 2 2 5 7" xfId="4152"/>
    <cellStyle name="20% - Accent2 2 2 2 5 8" xfId="4153"/>
    <cellStyle name="20% - Accent2 2 2 2 5 9" xfId="4154"/>
    <cellStyle name="20% - Accent2 2 2 2 6" xfId="4155"/>
    <cellStyle name="20% - Accent2 2 2 2 6 2" xfId="4156"/>
    <cellStyle name="20% - Accent2 2 2 2 6 3" xfId="4157"/>
    <cellStyle name="20% - Accent2 2 2 2 7" xfId="4158"/>
    <cellStyle name="20% - Accent2 2 2 2 7 2" xfId="4159"/>
    <cellStyle name="20% - Accent2 2 2 2 8" xfId="4160"/>
    <cellStyle name="20% - Accent2 2 2 2 9" xfId="4161"/>
    <cellStyle name="20% - Accent2 2 2 3" xfId="4162"/>
    <cellStyle name="20% - Accent2 2 2 3 10" xfId="4163"/>
    <cellStyle name="20% - Accent2 2 2 3 11" xfId="4164"/>
    <cellStyle name="20% - Accent2 2 2 3 12" xfId="4165"/>
    <cellStyle name="20% - Accent2 2 2 3 13" xfId="4166"/>
    <cellStyle name="20% - Accent2 2 2 3 2" xfId="4167"/>
    <cellStyle name="20% - Accent2 2 2 3 2 10" xfId="4168"/>
    <cellStyle name="20% - Accent2 2 2 3 2 11" xfId="4169"/>
    <cellStyle name="20% - Accent2 2 2 3 2 12" xfId="4170"/>
    <cellStyle name="20% - Accent2 2 2 3 2 2" xfId="4171"/>
    <cellStyle name="20% - Accent2 2 2 3 2 2 2" xfId="4172"/>
    <cellStyle name="20% - Accent2 2 2 3 2 2 2 2" xfId="4173"/>
    <cellStyle name="20% - Accent2 2 2 3 2 2 2 3" xfId="4174"/>
    <cellStyle name="20% - Accent2 2 2 3 2 2 3" xfId="4175"/>
    <cellStyle name="20% - Accent2 2 2 3 2 2 3 2" xfId="4176"/>
    <cellStyle name="20% - Accent2 2 2 3 2 2 4" xfId="4177"/>
    <cellStyle name="20% - Accent2 2 2 3 2 2 5" xfId="4178"/>
    <cellStyle name="20% - Accent2 2 2 3 2 2 6" xfId="4179"/>
    <cellStyle name="20% - Accent2 2 2 3 2 2 7" xfId="4180"/>
    <cellStyle name="20% - Accent2 2 2 3 2 2 8" xfId="4181"/>
    <cellStyle name="20% - Accent2 2 2 3 2 2 9" xfId="4182"/>
    <cellStyle name="20% - Accent2 2 2 3 2 3" xfId="4183"/>
    <cellStyle name="20% - Accent2 2 2 3 2 3 2" xfId="4184"/>
    <cellStyle name="20% - Accent2 2 2 3 2 3 2 2" xfId="4185"/>
    <cellStyle name="20% - Accent2 2 2 3 2 3 2 3" xfId="4186"/>
    <cellStyle name="20% - Accent2 2 2 3 2 3 3" xfId="4187"/>
    <cellStyle name="20% - Accent2 2 2 3 2 3 3 2" xfId="4188"/>
    <cellStyle name="20% - Accent2 2 2 3 2 3 4" xfId="4189"/>
    <cellStyle name="20% - Accent2 2 2 3 2 3 5" xfId="4190"/>
    <cellStyle name="20% - Accent2 2 2 3 2 3 6" xfId="4191"/>
    <cellStyle name="20% - Accent2 2 2 3 2 3 7" xfId="4192"/>
    <cellStyle name="20% - Accent2 2 2 3 2 3 8" xfId="4193"/>
    <cellStyle name="20% - Accent2 2 2 3 2 3 9" xfId="4194"/>
    <cellStyle name="20% - Accent2 2 2 3 2 4" xfId="4195"/>
    <cellStyle name="20% - Accent2 2 2 3 2 4 2" xfId="4196"/>
    <cellStyle name="20% - Accent2 2 2 3 2 4 2 2" xfId="4197"/>
    <cellStyle name="20% - Accent2 2 2 3 2 4 2 3" xfId="4198"/>
    <cellStyle name="20% - Accent2 2 2 3 2 4 3" xfId="4199"/>
    <cellStyle name="20% - Accent2 2 2 3 2 4 3 2" xfId="4200"/>
    <cellStyle name="20% - Accent2 2 2 3 2 4 4" xfId="4201"/>
    <cellStyle name="20% - Accent2 2 2 3 2 4 5" xfId="4202"/>
    <cellStyle name="20% - Accent2 2 2 3 2 4 6" xfId="4203"/>
    <cellStyle name="20% - Accent2 2 2 3 2 4 7" xfId="4204"/>
    <cellStyle name="20% - Accent2 2 2 3 2 4 8" xfId="4205"/>
    <cellStyle name="20% - Accent2 2 2 3 2 4 9" xfId="4206"/>
    <cellStyle name="20% - Accent2 2 2 3 2 5" xfId="4207"/>
    <cellStyle name="20% - Accent2 2 2 3 2 5 2" xfId="4208"/>
    <cellStyle name="20% - Accent2 2 2 3 2 5 3" xfId="4209"/>
    <cellStyle name="20% - Accent2 2 2 3 2 6" xfId="4210"/>
    <cellStyle name="20% - Accent2 2 2 3 2 6 2" xfId="4211"/>
    <cellStyle name="20% - Accent2 2 2 3 2 7" xfId="4212"/>
    <cellStyle name="20% - Accent2 2 2 3 2 8" xfId="4213"/>
    <cellStyle name="20% - Accent2 2 2 3 2 9" xfId="4214"/>
    <cellStyle name="20% - Accent2 2 2 3 3" xfId="4215"/>
    <cellStyle name="20% - Accent2 2 2 3 3 2" xfId="4216"/>
    <cellStyle name="20% - Accent2 2 2 3 3 2 2" xfId="4217"/>
    <cellStyle name="20% - Accent2 2 2 3 3 2 3" xfId="4218"/>
    <cellStyle name="20% - Accent2 2 2 3 3 3" xfId="4219"/>
    <cellStyle name="20% - Accent2 2 2 3 3 3 2" xfId="4220"/>
    <cellStyle name="20% - Accent2 2 2 3 3 4" xfId="4221"/>
    <cellStyle name="20% - Accent2 2 2 3 3 5" xfId="4222"/>
    <cellStyle name="20% - Accent2 2 2 3 3 6" xfId="4223"/>
    <cellStyle name="20% - Accent2 2 2 3 3 7" xfId="4224"/>
    <cellStyle name="20% - Accent2 2 2 3 3 8" xfId="4225"/>
    <cellStyle name="20% - Accent2 2 2 3 3 9" xfId="4226"/>
    <cellStyle name="20% - Accent2 2 2 3 4" xfId="4227"/>
    <cellStyle name="20% - Accent2 2 2 3 4 2" xfId="4228"/>
    <cellStyle name="20% - Accent2 2 2 3 4 2 2" xfId="4229"/>
    <cellStyle name="20% - Accent2 2 2 3 4 2 3" xfId="4230"/>
    <cellStyle name="20% - Accent2 2 2 3 4 3" xfId="4231"/>
    <cellStyle name="20% - Accent2 2 2 3 4 3 2" xfId="4232"/>
    <cellStyle name="20% - Accent2 2 2 3 4 4" xfId="4233"/>
    <cellStyle name="20% - Accent2 2 2 3 4 5" xfId="4234"/>
    <cellStyle name="20% - Accent2 2 2 3 4 6" xfId="4235"/>
    <cellStyle name="20% - Accent2 2 2 3 4 7" xfId="4236"/>
    <cellStyle name="20% - Accent2 2 2 3 4 8" xfId="4237"/>
    <cellStyle name="20% - Accent2 2 2 3 4 9" xfId="4238"/>
    <cellStyle name="20% - Accent2 2 2 3 5" xfId="4239"/>
    <cellStyle name="20% - Accent2 2 2 3 5 2" xfId="4240"/>
    <cellStyle name="20% - Accent2 2 2 3 5 2 2" xfId="4241"/>
    <cellStyle name="20% - Accent2 2 2 3 5 2 3" xfId="4242"/>
    <cellStyle name="20% - Accent2 2 2 3 5 3" xfId="4243"/>
    <cellStyle name="20% - Accent2 2 2 3 5 3 2" xfId="4244"/>
    <cellStyle name="20% - Accent2 2 2 3 5 4" xfId="4245"/>
    <cellStyle name="20% - Accent2 2 2 3 5 5" xfId="4246"/>
    <cellStyle name="20% - Accent2 2 2 3 5 6" xfId="4247"/>
    <cellStyle name="20% - Accent2 2 2 3 5 7" xfId="4248"/>
    <cellStyle name="20% - Accent2 2 2 3 5 8" xfId="4249"/>
    <cellStyle name="20% - Accent2 2 2 3 5 9" xfId="4250"/>
    <cellStyle name="20% - Accent2 2 2 3 6" xfId="4251"/>
    <cellStyle name="20% - Accent2 2 2 3 6 2" xfId="4252"/>
    <cellStyle name="20% - Accent2 2 2 3 6 3" xfId="4253"/>
    <cellStyle name="20% - Accent2 2 2 3 7" xfId="4254"/>
    <cellStyle name="20% - Accent2 2 2 3 7 2" xfId="4255"/>
    <cellStyle name="20% - Accent2 2 2 3 8" xfId="4256"/>
    <cellStyle name="20% - Accent2 2 2 3 9" xfId="4257"/>
    <cellStyle name="20% - Accent2 2 2 4" xfId="4258"/>
    <cellStyle name="20% - Accent2 2 2 4 10" xfId="4259"/>
    <cellStyle name="20% - Accent2 2 2 4 11" xfId="4260"/>
    <cellStyle name="20% - Accent2 2 2 4 12" xfId="4261"/>
    <cellStyle name="20% - Accent2 2 2 4 2" xfId="4262"/>
    <cellStyle name="20% - Accent2 2 2 4 2 2" xfId="4263"/>
    <cellStyle name="20% - Accent2 2 2 4 2 2 2" xfId="4264"/>
    <cellStyle name="20% - Accent2 2 2 4 2 2 3" xfId="4265"/>
    <cellStyle name="20% - Accent2 2 2 4 2 3" xfId="4266"/>
    <cellStyle name="20% - Accent2 2 2 4 2 3 2" xfId="4267"/>
    <cellStyle name="20% - Accent2 2 2 4 2 4" xfId="4268"/>
    <cellStyle name="20% - Accent2 2 2 4 2 5" xfId="4269"/>
    <cellStyle name="20% - Accent2 2 2 4 2 6" xfId="4270"/>
    <cellStyle name="20% - Accent2 2 2 4 2 7" xfId="4271"/>
    <cellStyle name="20% - Accent2 2 2 4 2 8" xfId="4272"/>
    <cellStyle name="20% - Accent2 2 2 4 2 9" xfId="4273"/>
    <cellStyle name="20% - Accent2 2 2 4 3" xfId="4274"/>
    <cellStyle name="20% - Accent2 2 2 4 3 2" xfId="4275"/>
    <cellStyle name="20% - Accent2 2 2 4 3 2 2" xfId="4276"/>
    <cellStyle name="20% - Accent2 2 2 4 3 2 3" xfId="4277"/>
    <cellStyle name="20% - Accent2 2 2 4 3 3" xfId="4278"/>
    <cellStyle name="20% - Accent2 2 2 4 3 3 2" xfId="4279"/>
    <cellStyle name="20% - Accent2 2 2 4 3 4" xfId="4280"/>
    <cellStyle name="20% - Accent2 2 2 4 3 5" xfId="4281"/>
    <cellStyle name="20% - Accent2 2 2 4 3 6" xfId="4282"/>
    <cellStyle name="20% - Accent2 2 2 4 3 7" xfId="4283"/>
    <cellStyle name="20% - Accent2 2 2 4 3 8" xfId="4284"/>
    <cellStyle name="20% - Accent2 2 2 4 3 9" xfId="4285"/>
    <cellStyle name="20% - Accent2 2 2 4 4" xfId="4286"/>
    <cellStyle name="20% - Accent2 2 2 4 4 2" xfId="4287"/>
    <cellStyle name="20% - Accent2 2 2 4 4 2 2" xfId="4288"/>
    <cellStyle name="20% - Accent2 2 2 4 4 2 3" xfId="4289"/>
    <cellStyle name="20% - Accent2 2 2 4 4 3" xfId="4290"/>
    <cellStyle name="20% - Accent2 2 2 4 4 3 2" xfId="4291"/>
    <cellStyle name="20% - Accent2 2 2 4 4 4" xfId="4292"/>
    <cellStyle name="20% - Accent2 2 2 4 4 5" xfId="4293"/>
    <cellStyle name="20% - Accent2 2 2 4 4 6" xfId="4294"/>
    <cellStyle name="20% - Accent2 2 2 4 4 7" xfId="4295"/>
    <cellStyle name="20% - Accent2 2 2 4 4 8" xfId="4296"/>
    <cellStyle name="20% - Accent2 2 2 4 4 9" xfId="4297"/>
    <cellStyle name="20% - Accent2 2 2 4 5" xfId="4298"/>
    <cellStyle name="20% - Accent2 2 2 4 5 2" xfId="4299"/>
    <cellStyle name="20% - Accent2 2 2 4 5 3" xfId="4300"/>
    <cellStyle name="20% - Accent2 2 2 4 6" xfId="4301"/>
    <cellStyle name="20% - Accent2 2 2 4 6 2" xfId="4302"/>
    <cellStyle name="20% - Accent2 2 2 4 7" xfId="4303"/>
    <cellStyle name="20% - Accent2 2 2 4 8" xfId="4304"/>
    <cellStyle name="20% - Accent2 2 2 4 9" xfId="4305"/>
    <cellStyle name="20% - Accent2 2 2 5" xfId="4306"/>
    <cellStyle name="20% - Accent2 2 2 5 2" xfId="4307"/>
    <cellStyle name="20% - Accent2 2 2 5 2 2" xfId="4308"/>
    <cellStyle name="20% - Accent2 2 2 5 2 3" xfId="4309"/>
    <cellStyle name="20% - Accent2 2 2 5 3" xfId="4310"/>
    <cellStyle name="20% - Accent2 2 2 5 3 2" xfId="4311"/>
    <cellStyle name="20% - Accent2 2 2 5 4" xfId="4312"/>
    <cellStyle name="20% - Accent2 2 2 5 5" xfId="4313"/>
    <cellStyle name="20% - Accent2 2 2 5 6" xfId="4314"/>
    <cellStyle name="20% - Accent2 2 2 5 7" xfId="4315"/>
    <cellStyle name="20% - Accent2 2 2 5 8" xfId="4316"/>
    <cellStyle name="20% - Accent2 2 2 5 9" xfId="4317"/>
    <cellStyle name="20% - Accent2 2 2 6" xfId="4318"/>
    <cellStyle name="20% - Accent2 2 2 6 2" xfId="4319"/>
    <cellStyle name="20% - Accent2 2 2 6 2 2" xfId="4320"/>
    <cellStyle name="20% - Accent2 2 2 6 2 3" xfId="4321"/>
    <cellStyle name="20% - Accent2 2 2 6 3" xfId="4322"/>
    <cellStyle name="20% - Accent2 2 2 6 3 2" xfId="4323"/>
    <cellStyle name="20% - Accent2 2 2 6 4" xfId="4324"/>
    <cellStyle name="20% - Accent2 2 2 6 5" xfId="4325"/>
    <cellStyle name="20% - Accent2 2 2 6 6" xfId="4326"/>
    <cellStyle name="20% - Accent2 2 2 6 7" xfId="4327"/>
    <cellStyle name="20% - Accent2 2 2 6 8" xfId="4328"/>
    <cellStyle name="20% - Accent2 2 2 6 9" xfId="4329"/>
    <cellStyle name="20% - Accent2 2 2 7" xfId="4330"/>
    <cellStyle name="20% - Accent2 2 2 7 2" xfId="4331"/>
    <cellStyle name="20% - Accent2 2 2 7 2 2" xfId="4332"/>
    <cellStyle name="20% - Accent2 2 2 7 2 3" xfId="4333"/>
    <cellStyle name="20% - Accent2 2 2 7 3" xfId="4334"/>
    <cellStyle name="20% - Accent2 2 2 7 3 2" xfId="4335"/>
    <cellStyle name="20% - Accent2 2 2 7 4" xfId="4336"/>
    <cellStyle name="20% - Accent2 2 2 7 5" xfId="4337"/>
    <cellStyle name="20% - Accent2 2 2 7 6" xfId="4338"/>
    <cellStyle name="20% - Accent2 2 2 7 7" xfId="4339"/>
    <cellStyle name="20% - Accent2 2 2 7 8" xfId="4340"/>
    <cellStyle name="20% - Accent2 2 2 7 9" xfId="4341"/>
    <cellStyle name="20% - Accent2 2 2 8" xfId="4342"/>
    <cellStyle name="20% - Accent2 2 2 8 2" xfId="4343"/>
    <cellStyle name="20% - Accent2 2 2 8 3" xfId="4344"/>
    <cellStyle name="20% - Accent2 2 2 9" xfId="4345"/>
    <cellStyle name="20% - Accent2 2 2 9 2" xfId="4346"/>
    <cellStyle name="20% - Accent2 2 3" xfId="4347"/>
    <cellStyle name="20% - Accent2 2 3 10" xfId="4348"/>
    <cellStyle name="20% - Accent2 2 3 11" xfId="4349"/>
    <cellStyle name="20% - Accent2 2 3 12" xfId="4350"/>
    <cellStyle name="20% - Accent2 2 3 13" xfId="4351"/>
    <cellStyle name="20% - Accent2 2 3 14" xfId="4352"/>
    <cellStyle name="20% - Accent2 2 3 15" xfId="4353"/>
    <cellStyle name="20% - Accent2 2 3 2" xfId="4354"/>
    <cellStyle name="20% - Accent2 2 3 2 10" xfId="4355"/>
    <cellStyle name="20% - Accent2 2 3 2 11" xfId="4356"/>
    <cellStyle name="20% - Accent2 2 3 2 12" xfId="4357"/>
    <cellStyle name="20% - Accent2 2 3 2 13" xfId="4358"/>
    <cellStyle name="20% - Accent2 2 3 2 2" xfId="4359"/>
    <cellStyle name="20% - Accent2 2 3 2 2 10" xfId="4360"/>
    <cellStyle name="20% - Accent2 2 3 2 2 11" xfId="4361"/>
    <cellStyle name="20% - Accent2 2 3 2 2 12" xfId="4362"/>
    <cellStyle name="20% - Accent2 2 3 2 2 2" xfId="4363"/>
    <cellStyle name="20% - Accent2 2 3 2 2 2 2" xfId="4364"/>
    <cellStyle name="20% - Accent2 2 3 2 2 2 2 2" xfId="4365"/>
    <cellStyle name="20% - Accent2 2 3 2 2 2 2 3" xfId="4366"/>
    <cellStyle name="20% - Accent2 2 3 2 2 2 3" xfId="4367"/>
    <cellStyle name="20% - Accent2 2 3 2 2 2 3 2" xfId="4368"/>
    <cellStyle name="20% - Accent2 2 3 2 2 2 4" xfId="4369"/>
    <cellStyle name="20% - Accent2 2 3 2 2 2 5" xfId="4370"/>
    <cellStyle name="20% - Accent2 2 3 2 2 2 6" xfId="4371"/>
    <cellStyle name="20% - Accent2 2 3 2 2 2 7" xfId="4372"/>
    <cellStyle name="20% - Accent2 2 3 2 2 2 8" xfId="4373"/>
    <cellStyle name="20% - Accent2 2 3 2 2 2 9" xfId="4374"/>
    <cellStyle name="20% - Accent2 2 3 2 2 3" xfId="4375"/>
    <cellStyle name="20% - Accent2 2 3 2 2 3 2" xfId="4376"/>
    <cellStyle name="20% - Accent2 2 3 2 2 3 2 2" xfId="4377"/>
    <cellStyle name="20% - Accent2 2 3 2 2 3 2 3" xfId="4378"/>
    <cellStyle name="20% - Accent2 2 3 2 2 3 3" xfId="4379"/>
    <cellStyle name="20% - Accent2 2 3 2 2 3 3 2" xfId="4380"/>
    <cellStyle name="20% - Accent2 2 3 2 2 3 4" xfId="4381"/>
    <cellStyle name="20% - Accent2 2 3 2 2 3 5" xfId="4382"/>
    <cellStyle name="20% - Accent2 2 3 2 2 3 6" xfId="4383"/>
    <cellStyle name="20% - Accent2 2 3 2 2 3 7" xfId="4384"/>
    <cellStyle name="20% - Accent2 2 3 2 2 3 8" xfId="4385"/>
    <cellStyle name="20% - Accent2 2 3 2 2 3 9" xfId="4386"/>
    <cellStyle name="20% - Accent2 2 3 2 2 4" xfId="4387"/>
    <cellStyle name="20% - Accent2 2 3 2 2 4 2" xfId="4388"/>
    <cellStyle name="20% - Accent2 2 3 2 2 4 2 2" xfId="4389"/>
    <cellStyle name="20% - Accent2 2 3 2 2 4 2 3" xfId="4390"/>
    <cellStyle name="20% - Accent2 2 3 2 2 4 3" xfId="4391"/>
    <cellStyle name="20% - Accent2 2 3 2 2 4 3 2" xfId="4392"/>
    <cellStyle name="20% - Accent2 2 3 2 2 4 4" xfId="4393"/>
    <cellStyle name="20% - Accent2 2 3 2 2 4 5" xfId="4394"/>
    <cellStyle name="20% - Accent2 2 3 2 2 4 6" xfId="4395"/>
    <cellStyle name="20% - Accent2 2 3 2 2 4 7" xfId="4396"/>
    <cellStyle name="20% - Accent2 2 3 2 2 4 8" xfId="4397"/>
    <cellStyle name="20% - Accent2 2 3 2 2 4 9" xfId="4398"/>
    <cellStyle name="20% - Accent2 2 3 2 2 5" xfId="4399"/>
    <cellStyle name="20% - Accent2 2 3 2 2 5 2" xfId="4400"/>
    <cellStyle name="20% - Accent2 2 3 2 2 5 3" xfId="4401"/>
    <cellStyle name="20% - Accent2 2 3 2 2 6" xfId="4402"/>
    <cellStyle name="20% - Accent2 2 3 2 2 6 2" xfId="4403"/>
    <cellStyle name="20% - Accent2 2 3 2 2 7" xfId="4404"/>
    <cellStyle name="20% - Accent2 2 3 2 2 8" xfId="4405"/>
    <cellStyle name="20% - Accent2 2 3 2 2 9" xfId="4406"/>
    <cellStyle name="20% - Accent2 2 3 2 3" xfId="4407"/>
    <cellStyle name="20% - Accent2 2 3 2 3 2" xfId="4408"/>
    <cellStyle name="20% - Accent2 2 3 2 3 2 2" xfId="4409"/>
    <cellStyle name="20% - Accent2 2 3 2 3 2 3" xfId="4410"/>
    <cellStyle name="20% - Accent2 2 3 2 3 3" xfId="4411"/>
    <cellStyle name="20% - Accent2 2 3 2 3 3 2" xfId="4412"/>
    <cellStyle name="20% - Accent2 2 3 2 3 4" xfId="4413"/>
    <cellStyle name="20% - Accent2 2 3 2 3 5" xfId="4414"/>
    <cellStyle name="20% - Accent2 2 3 2 3 6" xfId="4415"/>
    <cellStyle name="20% - Accent2 2 3 2 3 7" xfId="4416"/>
    <cellStyle name="20% - Accent2 2 3 2 3 8" xfId="4417"/>
    <cellStyle name="20% - Accent2 2 3 2 3 9" xfId="4418"/>
    <cellStyle name="20% - Accent2 2 3 2 4" xfId="4419"/>
    <cellStyle name="20% - Accent2 2 3 2 4 2" xfId="4420"/>
    <cellStyle name="20% - Accent2 2 3 2 4 2 2" xfId="4421"/>
    <cellStyle name="20% - Accent2 2 3 2 4 2 3" xfId="4422"/>
    <cellStyle name="20% - Accent2 2 3 2 4 3" xfId="4423"/>
    <cellStyle name="20% - Accent2 2 3 2 4 3 2" xfId="4424"/>
    <cellStyle name="20% - Accent2 2 3 2 4 4" xfId="4425"/>
    <cellStyle name="20% - Accent2 2 3 2 4 5" xfId="4426"/>
    <cellStyle name="20% - Accent2 2 3 2 4 6" xfId="4427"/>
    <cellStyle name="20% - Accent2 2 3 2 4 7" xfId="4428"/>
    <cellStyle name="20% - Accent2 2 3 2 4 8" xfId="4429"/>
    <cellStyle name="20% - Accent2 2 3 2 4 9" xfId="4430"/>
    <cellStyle name="20% - Accent2 2 3 2 5" xfId="4431"/>
    <cellStyle name="20% - Accent2 2 3 2 5 2" xfId="4432"/>
    <cellStyle name="20% - Accent2 2 3 2 5 2 2" xfId="4433"/>
    <cellStyle name="20% - Accent2 2 3 2 5 2 3" xfId="4434"/>
    <cellStyle name="20% - Accent2 2 3 2 5 3" xfId="4435"/>
    <cellStyle name="20% - Accent2 2 3 2 5 3 2" xfId="4436"/>
    <cellStyle name="20% - Accent2 2 3 2 5 4" xfId="4437"/>
    <cellStyle name="20% - Accent2 2 3 2 5 5" xfId="4438"/>
    <cellStyle name="20% - Accent2 2 3 2 5 6" xfId="4439"/>
    <cellStyle name="20% - Accent2 2 3 2 5 7" xfId="4440"/>
    <cellStyle name="20% - Accent2 2 3 2 5 8" xfId="4441"/>
    <cellStyle name="20% - Accent2 2 3 2 5 9" xfId="4442"/>
    <cellStyle name="20% - Accent2 2 3 2 6" xfId="4443"/>
    <cellStyle name="20% - Accent2 2 3 2 6 2" xfId="4444"/>
    <cellStyle name="20% - Accent2 2 3 2 6 3" xfId="4445"/>
    <cellStyle name="20% - Accent2 2 3 2 7" xfId="4446"/>
    <cellStyle name="20% - Accent2 2 3 2 7 2" xfId="4447"/>
    <cellStyle name="20% - Accent2 2 3 2 8" xfId="4448"/>
    <cellStyle name="20% - Accent2 2 3 2 9" xfId="4449"/>
    <cellStyle name="20% - Accent2 2 3 3" xfId="4450"/>
    <cellStyle name="20% - Accent2 2 3 3 10" xfId="4451"/>
    <cellStyle name="20% - Accent2 2 3 3 11" xfId="4452"/>
    <cellStyle name="20% - Accent2 2 3 3 12" xfId="4453"/>
    <cellStyle name="20% - Accent2 2 3 3 13" xfId="4454"/>
    <cellStyle name="20% - Accent2 2 3 3 2" xfId="4455"/>
    <cellStyle name="20% - Accent2 2 3 3 2 10" xfId="4456"/>
    <cellStyle name="20% - Accent2 2 3 3 2 11" xfId="4457"/>
    <cellStyle name="20% - Accent2 2 3 3 2 12" xfId="4458"/>
    <cellStyle name="20% - Accent2 2 3 3 2 2" xfId="4459"/>
    <cellStyle name="20% - Accent2 2 3 3 2 2 2" xfId="4460"/>
    <cellStyle name="20% - Accent2 2 3 3 2 2 2 2" xfId="4461"/>
    <cellStyle name="20% - Accent2 2 3 3 2 2 2 3" xfId="4462"/>
    <cellStyle name="20% - Accent2 2 3 3 2 2 3" xfId="4463"/>
    <cellStyle name="20% - Accent2 2 3 3 2 2 3 2" xfId="4464"/>
    <cellStyle name="20% - Accent2 2 3 3 2 2 4" xfId="4465"/>
    <cellStyle name="20% - Accent2 2 3 3 2 2 5" xfId="4466"/>
    <cellStyle name="20% - Accent2 2 3 3 2 2 6" xfId="4467"/>
    <cellStyle name="20% - Accent2 2 3 3 2 2 7" xfId="4468"/>
    <cellStyle name="20% - Accent2 2 3 3 2 2 8" xfId="4469"/>
    <cellStyle name="20% - Accent2 2 3 3 2 2 9" xfId="4470"/>
    <cellStyle name="20% - Accent2 2 3 3 2 3" xfId="4471"/>
    <cellStyle name="20% - Accent2 2 3 3 2 3 2" xfId="4472"/>
    <cellStyle name="20% - Accent2 2 3 3 2 3 2 2" xfId="4473"/>
    <cellStyle name="20% - Accent2 2 3 3 2 3 2 3" xfId="4474"/>
    <cellStyle name="20% - Accent2 2 3 3 2 3 3" xfId="4475"/>
    <cellStyle name="20% - Accent2 2 3 3 2 3 3 2" xfId="4476"/>
    <cellStyle name="20% - Accent2 2 3 3 2 3 4" xfId="4477"/>
    <cellStyle name="20% - Accent2 2 3 3 2 3 5" xfId="4478"/>
    <cellStyle name="20% - Accent2 2 3 3 2 3 6" xfId="4479"/>
    <cellStyle name="20% - Accent2 2 3 3 2 3 7" xfId="4480"/>
    <cellStyle name="20% - Accent2 2 3 3 2 3 8" xfId="4481"/>
    <cellStyle name="20% - Accent2 2 3 3 2 3 9" xfId="4482"/>
    <cellStyle name="20% - Accent2 2 3 3 2 4" xfId="4483"/>
    <cellStyle name="20% - Accent2 2 3 3 2 4 2" xfId="4484"/>
    <cellStyle name="20% - Accent2 2 3 3 2 4 2 2" xfId="4485"/>
    <cellStyle name="20% - Accent2 2 3 3 2 4 2 3" xfId="4486"/>
    <cellStyle name="20% - Accent2 2 3 3 2 4 3" xfId="4487"/>
    <cellStyle name="20% - Accent2 2 3 3 2 4 3 2" xfId="4488"/>
    <cellStyle name="20% - Accent2 2 3 3 2 4 4" xfId="4489"/>
    <cellStyle name="20% - Accent2 2 3 3 2 4 5" xfId="4490"/>
    <cellStyle name="20% - Accent2 2 3 3 2 4 6" xfId="4491"/>
    <cellStyle name="20% - Accent2 2 3 3 2 4 7" xfId="4492"/>
    <cellStyle name="20% - Accent2 2 3 3 2 4 8" xfId="4493"/>
    <cellStyle name="20% - Accent2 2 3 3 2 4 9" xfId="4494"/>
    <cellStyle name="20% - Accent2 2 3 3 2 5" xfId="4495"/>
    <cellStyle name="20% - Accent2 2 3 3 2 5 2" xfId="4496"/>
    <cellStyle name="20% - Accent2 2 3 3 2 5 3" xfId="4497"/>
    <cellStyle name="20% - Accent2 2 3 3 2 6" xfId="4498"/>
    <cellStyle name="20% - Accent2 2 3 3 2 6 2" xfId="4499"/>
    <cellStyle name="20% - Accent2 2 3 3 2 7" xfId="4500"/>
    <cellStyle name="20% - Accent2 2 3 3 2 8" xfId="4501"/>
    <cellStyle name="20% - Accent2 2 3 3 2 9" xfId="4502"/>
    <cellStyle name="20% - Accent2 2 3 3 3" xfId="4503"/>
    <cellStyle name="20% - Accent2 2 3 3 3 2" xfId="4504"/>
    <cellStyle name="20% - Accent2 2 3 3 3 2 2" xfId="4505"/>
    <cellStyle name="20% - Accent2 2 3 3 3 2 3" xfId="4506"/>
    <cellStyle name="20% - Accent2 2 3 3 3 3" xfId="4507"/>
    <cellStyle name="20% - Accent2 2 3 3 3 3 2" xfId="4508"/>
    <cellStyle name="20% - Accent2 2 3 3 3 4" xfId="4509"/>
    <cellStyle name="20% - Accent2 2 3 3 3 5" xfId="4510"/>
    <cellStyle name="20% - Accent2 2 3 3 3 6" xfId="4511"/>
    <cellStyle name="20% - Accent2 2 3 3 3 7" xfId="4512"/>
    <cellStyle name="20% - Accent2 2 3 3 3 8" xfId="4513"/>
    <cellStyle name="20% - Accent2 2 3 3 3 9" xfId="4514"/>
    <cellStyle name="20% - Accent2 2 3 3 4" xfId="4515"/>
    <cellStyle name="20% - Accent2 2 3 3 4 2" xfId="4516"/>
    <cellStyle name="20% - Accent2 2 3 3 4 2 2" xfId="4517"/>
    <cellStyle name="20% - Accent2 2 3 3 4 2 3" xfId="4518"/>
    <cellStyle name="20% - Accent2 2 3 3 4 3" xfId="4519"/>
    <cellStyle name="20% - Accent2 2 3 3 4 3 2" xfId="4520"/>
    <cellStyle name="20% - Accent2 2 3 3 4 4" xfId="4521"/>
    <cellStyle name="20% - Accent2 2 3 3 4 5" xfId="4522"/>
    <cellStyle name="20% - Accent2 2 3 3 4 6" xfId="4523"/>
    <cellStyle name="20% - Accent2 2 3 3 4 7" xfId="4524"/>
    <cellStyle name="20% - Accent2 2 3 3 4 8" xfId="4525"/>
    <cellStyle name="20% - Accent2 2 3 3 4 9" xfId="4526"/>
    <cellStyle name="20% - Accent2 2 3 3 5" xfId="4527"/>
    <cellStyle name="20% - Accent2 2 3 3 5 2" xfId="4528"/>
    <cellStyle name="20% - Accent2 2 3 3 5 2 2" xfId="4529"/>
    <cellStyle name="20% - Accent2 2 3 3 5 2 3" xfId="4530"/>
    <cellStyle name="20% - Accent2 2 3 3 5 3" xfId="4531"/>
    <cellStyle name="20% - Accent2 2 3 3 5 3 2" xfId="4532"/>
    <cellStyle name="20% - Accent2 2 3 3 5 4" xfId="4533"/>
    <cellStyle name="20% - Accent2 2 3 3 5 5" xfId="4534"/>
    <cellStyle name="20% - Accent2 2 3 3 5 6" xfId="4535"/>
    <cellStyle name="20% - Accent2 2 3 3 5 7" xfId="4536"/>
    <cellStyle name="20% - Accent2 2 3 3 5 8" xfId="4537"/>
    <cellStyle name="20% - Accent2 2 3 3 5 9" xfId="4538"/>
    <cellStyle name="20% - Accent2 2 3 3 6" xfId="4539"/>
    <cellStyle name="20% - Accent2 2 3 3 6 2" xfId="4540"/>
    <cellStyle name="20% - Accent2 2 3 3 6 3" xfId="4541"/>
    <cellStyle name="20% - Accent2 2 3 3 7" xfId="4542"/>
    <cellStyle name="20% - Accent2 2 3 3 7 2" xfId="4543"/>
    <cellStyle name="20% - Accent2 2 3 3 8" xfId="4544"/>
    <cellStyle name="20% - Accent2 2 3 3 9" xfId="4545"/>
    <cellStyle name="20% - Accent2 2 3 4" xfId="4546"/>
    <cellStyle name="20% - Accent2 2 3 4 10" xfId="4547"/>
    <cellStyle name="20% - Accent2 2 3 4 11" xfId="4548"/>
    <cellStyle name="20% - Accent2 2 3 4 12" xfId="4549"/>
    <cellStyle name="20% - Accent2 2 3 4 2" xfId="4550"/>
    <cellStyle name="20% - Accent2 2 3 4 2 2" xfId="4551"/>
    <cellStyle name="20% - Accent2 2 3 4 2 2 2" xfId="4552"/>
    <cellStyle name="20% - Accent2 2 3 4 2 2 3" xfId="4553"/>
    <cellStyle name="20% - Accent2 2 3 4 2 3" xfId="4554"/>
    <cellStyle name="20% - Accent2 2 3 4 2 3 2" xfId="4555"/>
    <cellStyle name="20% - Accent2 2 3 4 2 4" xfId="4556"/>
    <cellStyle name="20% - Accent2 2 3 4 2 5" xfId="4557"/>
    <cellStyle name="20% - Accent2 2 3 4 2 6" xfId="4558"/>
    <cellStyle name="20% - Accent2 2 3 4 2 7" xfId="4559"/>
    <cellStyle name="20% - Accent2 2 3 4 2 8" xfId="4560"/>
    <cellStyle name="20% - Accent2 2 3 4 2 9" xfId="4561"/>
    <cellStyle name="20% - Accent2 2 3 4 3" xfId="4562"/>
    <cellStyle name="20% - Accent2 2 3 4 3 2" xfId="4563"/>
    <cellStyle name="20% - Accent2 2 3 4 3 2 2" xfId="4564"/>
    <cellStyle name="20% - Accent2 2 3 4 3 2 3" xfId="4565"/>
    <cellStyle name="20% - Accent2 2 3 4 3 3" xfId="4566"/>
    <cellStyle name="20% - Accent2 2 3 4 3 3 2" xfId="4567"/>
    <cellStyle name="20% - Accent2 2 3 4 3 4" xfId="4568"/>
    <cellStyle name="20% - Accent2 2 3 4 3 5" xfId="4569"/>
    <cellStyle name="20% - Accent2 2 3 4 3 6" xfId="4570"/>
    <cellStyle name="20% - Accent2 2 3 4 3 7" xfId="4571"/>
    <cellStyle name="20% - Accent2 2 3 4 3 8" xfId="4572"/>
    <cellStyle name="20% - Accent2 2 3 4 3 9" xfId="4573"/>
    <cellStyle name="20% - Accent2 2 3 4 4" xfId="4574"/>
    <cellStyle name="20% - Accent2 2 3 4 4 2" xfId="4575"/>
    <cellStyle name="20% - Accent2 2 3 4 4 2 2" xfId="4576"/>
    <cellStyle name="20% - Accent2 2 3 4 4 2 3" xfId="4577"/>
    <cellStyle name="20% - Accent2 2 3 4 4 3" xfId="4578"/>
    <cellStyle name="20% - Accent2 2 3 4 4 3 2" xfId="4579"/>
    <cellStyle name="20% - Accent2 2 3 4 4 4" xfId="4580"/>
    <cellStyle name="20% - Accent2 2 3 4 4 5" xfId="4581"/>
    <cellStyle name="20% - Accent2 2 3 4 4 6" xfId="4582"/>
    <cellStyle name="20% - Accent2 2 3 4 4 7" xfId="4583"/>
    <cellStyle name="20% - Accent2 2 3 4 4 8" xfId="4584"/>
    <cellStyle name="20% - Accent2 2 3 4 4 9" xfId="4585"/>
    <cellStyle name="20% - Accent2 2 3 4 5" xfId="4586"/>
    <cellStyle name="20% - Accent2 2 3 4 5 2" xfId="4587"/>
    <cellStyle name="20% - Accent2 2 3 4 5 3" xfId="4588"/>
    <cellStyle name="20% - Accent2 2 3 4 6" xfId="4589"/>
    <cellStyle name="20% - Accent2 2 3 4 6 2" xfId="4590"/>
    <cellStyle name="20% - Accent2 2 3 4 7" xfId="4591"/>
    <cellStyle name="20% - Accent2 2 3 4 8" xfId="4592"/>
    <cellStyle name="20% - Accent2 2 3 4 9" xfId="4593"/>
    <cellStyle name="20% - Accent2 2 3 5" xfId="4594"/>
    <cellStyle name="20% - Accent2 2 3 5 2" xfId="4595"/>
    <cellStyle name="20% - Accent2 2 3 5 2 2" xfId="4596"/>
    <cellStyle name="20% - Accent2 2 3 5 2 3" xfId="4597"/>
    <cellStyle name="20% - Accent2 2 3 5 3" xfId="4598"/>
    <cellStyle name="20% - Accent2 2 3 5 3 2" xfId="4599"/>
    <cellStyle name="20% - Accent2 2 3 5 4" xfId="4600"/>
    <cellStyle name="20% - Accent2 2 3 5 5" xfId="4601"/>
    <cellStyle name="20% - Accent2 2 3 5 6" xfId="4602"/>
    <cellStyle name="20% - Accent2 2 3 5 7" xfId="4603"/>
    <cellStyle name="20% - Accent2 2 3 5 8" xfId="4604"/>
    <cellStyle name="20% - Accent2 2 3 5 9" xfId="4605"/>
    <cellStyle name="20% - Accent2 2 3 6" xfId="4606"/>
    <cellStyle name="20% - Accent2 2 3 6 2" xfId="4607"/>
    <cellStyle name="20% - Accent2 2 3 6 2 2" xfId="4608"/>
    <cellStyle name="20% - Accent2 2 3 6 2 3" xfId="4609"/>
    <cellStyle name="20% - Accent2 2 3 6 3" xfId="4610"/>
    <cellStyle name="20% - Accent2 2 3 6 3 2" xfId="4611"/>
    <cellStyle name="20% - Accent2 2 3 6 4" xfId="4612"/>
    <cellStyle name="20% - Accent2 2 3 6 5" xfId="4613"/>
    <cellStyle name="20% - Accent2 2 3 6 6" xfId="4614"/>
    <cellStyle name="20% - Accent2 2 3 6 7" xfId="4615"/>
    <cellStyle name="20% - Accent2 2 3 6 8" xfId="4616"/>
    <cellStyle name="20% - Accent2 2 3 6 9" xfId="4617"/>
    <cellStyle name="20% - Accent2 2 3 7" xfId="4618"/>
    <cellStyle name="20% - Accent2 2 3 7 2" xfId="4619"/>
    <cellStyle name="20% - Accent2 2 3 7 2 2" xfId="4620"/>
    <cellStyle name="20% - Accent2 2 3 7 2 3" xfId="4621"/>
    <cellStyle name="20% - Accent2 2 3 7 3" xfId="4622"/>
    <cellStyle name="20% - Accent2 2 3 7 3 2" xfId="4623"/>
    <cellStyle name="20% - Accent2 2 3 7 4" xfId="4624"/>
    <cellStyle name="20% - Accent2 2 3 7 5" xfId="4625"/>
    <cellStyle name="20% - Accent2 2 3 7 6" xfId="4626"/>
    <cellStyle name="20% - Accent2 2 3 7 7" xfId="4627"/>
    <cellStyle name="20% - Accent2 2 3 7 8" xfId="4628"/>
    <cellStyle name="20% - Accent2 2 3 7 9" xfId="4629"/>
    <cellStyle name="20% - Accent2 2 3 8" xfId="4630"/>
    <cellStyle name="20% - Accent2 2 3 8 2" xfId="4631"/>
    <cellStyle name="20% - Accent2 2 3 8 3" xfId="4632"/>
    <cellStyle name="20% - Accent2 2 3 9" xfId="4633"/>
    <cellStyle name="20% - Accent2 2 3 9 2" xfId="4634"/>
    <cellStyle name="20% - Accent2 2 4" xfId="4635"/>
    <cellStyle name="20% - Accent2 2 4 10" xfId="4636"/>
    <cellStyle name="20% - Accent2 2 4 11" xfId="4637"/>
    <cellStyle name="20% - Accent2 2 4 12" xfId="4638"/>
    <cellStyle name="20% - Accent2 2 4 13" xfId="4639"/>
    <cellStyle name="20% - Accent2 2 4 14" xfId="4640"/>
    <cellStyle name="20% - Accent2 2 4 15" xfId="4641"/>
    <cellStyle name="20% - Accent2 2 4 2" xfId="4642"/>
    <cellStyle name="20% - Accent2 2 4 2 10" xfId="4643"/>
    <cellStyle name="20% - Accent2 2 4 2 11" xfId="4644"/>
    <cellStyle name="20% - Accent2 2 4 2 12" xfId="4645"/>
    <cellStyle name="20% - Accent2 2 4 2 13" xfId="4646"/>
    <cellStyle name="20% - Accent2 2 4 2 2" xfId="4647"/>
    <cellStyle name="20% - Accent2 2 4 2 2 10" xfId="4648"/>
    <cellStyle name="20% - Accent2 2 4 2 2 11" xfId="4649"/>
    <cellStyle name="20% - Accent2 2 4 2 2 12" xfId="4650"/>
    <cellStyle name="20% - Accent2 2 4 2 2 2" xfId="4651"/>
    <cellStyle name="20% - Accent2 2 4 2 2 2 2" xfId="4652"/>
    <cellStyle name="20% - Accent2 2 4 2 2 2 2 2" xfId="4653"/>
    <cellStyle name="20% - Accent2 2 4 2 2 2 2 3" xfId="4654"/>
    <cellStyle name="20% - Accent2 2 4 2 2 2 3" xfId="4655"/>
    <cellStyle name="20% - Accent2 2 4 2 2 2 3 2" xfId="4656"/>
    <cellStyle name="20% - Accent2 2 4 2 2 2 4" xfId="4657"/>
    <cellStyle name="20% - Accent2 2 4 2 2 2 5" xfId="4658"/>
    <cellStyle name="20% - Accent2 2 4 2 2 2 6" xfId="4659"/>
    <cellStyle name="20% - Accent2 2 4 2 2 2 7" xfId="4660"/>
    <cellStyle name="20% - Accent2 2 4 2 2 2 8" xfId="4661"/>
    <cellStyle name="20% - Accent2 2 4 2 2 2 9" xfId="4662"/>
    <cellStyle name="20% - Accent2 2 4 2 2 3" xfId="4663"/>
    <cellStyle name="20% - Accent2 2 4 2 2 3 2" xfId="4664"/>
    <cellStyle name="20% - Accent2 2 4 2 2 3 2 2" xfId="4665"/>
    <cellStyle name="20% - Accent2 2 4 2 2 3 2 3" xfId="4666"/>
    <cellStyle name="20% - Accent2 2 4 2 2 3 3" xfId="4667"/>
    <cellStyle name="20% - Accent2 2 4 2 2 3 3 2" xfId="4668"/>
    <cellStyle name="20% - Accent2 2 4 2 2 3 4" xfId="4669"/>
    <cellStyle name="20% - Accent2 2 4 2 2 3 5" xfId="4670"/>
    <cellStyle name="20% - Accent2 2 4 2 2 3 6" xfId="4671"/>
    <cellStyle name="20% - Accent2 2 4 2 2 3 7" xfId="4672"/>
    <cellStyle name="20% - Accent2 2 4 2 2 3 8" xfId="4673"/>
    <cellStyle name="20% - Accent2 2 4 2 2 3 9" xfId="4674"/>
    <cellStyle name="20% - Accent2 2 4 2 2 4" xfId="4675"/>
    <cellStyle name="20% - Accent2 2 4 2 2 4 2" xfId="4676"/>
    <cellStyle name="20% - Accent2 2 4 2 2 4 2 2" xfId="4677"/>
    <cellStyle name="20% - Accent2 2 4 2 2 4 2 3" xfId="4678"/>
    <cellStyle name="20% - Accent2 2 4 2 2 4 3" xfId="4679"/>
    <cellStyle name="20% - Accent2 2 4 2 2 4 3 2" xfId="4680"/>
    <cellStyle name="20% - Accent2 2 4 2 2 4 4" xfId="4681"/>
    <cellStyle name="20% - Accent2 2 4 2 2 4 5" xfId="4682"/>
    <cellStyle name="20% - Accent2 2 4 2 2 4 6" xfId="4683"/>
    <cellStyle name="20% - Accent2 2 4 2 2 4 7" xfId="4684"/>
    <cellStyle name="20% - Accent2 2 4 2 2 4 8" xfId="4685"/>
    <cellStyle name="20% - Accent2 2 4 2 2 4 9" xfId="4686"/>
    <cellStyle name="20% - Accent2 2 4 2 2 5" xfId="4687"/>
    <cellStyle name="20% - Accent2 2 4 2 2 5 2" xfId="4688"/>
    <cellStyle name="20% - Accent2 2 4 2 2 5 3" xfId="4689"/>
    <cellStyle name="20% - Accent2 2 4 2 2 6" xfId="4690"/>
    <cellStyle name="20% - Accent2 2 4 2 2 6 2" xfId="4691"/>
    <cellStyle name="20% - Accent2 2 4 2 2 7" xfId="4692"/>
    <cellStyle name="20% - Accent2 2 4 2 2 8" xfId="4693"/>
    <cellStyle name="20% - Accent2 2 4 2 2 9" xfId="4694"/>
    <cellStyle name="20% - Accent2 2 4 2 3" xfId="4695"/>
    <cellStyle name="20% - Accent2 2 4 2 3 2" xfId="4696"/>
    <cellStyle name="20% - Accent2 2 4 2 3 2 2" xfId="4697"/>
    <cellStyle name="20% - Accent2 2 4 2 3 2 3" xfId="4698"/>
    <cellStyle name="20% - Accent2 2 4 2 3 3" xfId="4699"/>
    <cellStyle name="20% - Accent2 2 4 2 3 3 2" xfId="4700"/>
    <cellStyle name="20% - Accent2 2 4 2 3 4" xfId="4701"/>
    <cellStyle name="20% - Accent2 2 4 2 3 5" xfId="4702"/>
    <cellStyle name="20% - Accent2 2 4 2 3 6" xfId="4703"/>
    <cellStyle name="20% - Accent2 2 4 2 3 7" xfId="4704"/>
    <cellStyle name="20% - Accent2 2 4 2 3 8" xfId="4705"/>
    <cellStyle name="20% - Accent2 2 4 2 3 9" xfId="4706"/>
    <cellStyle name="20% - Accent2 2 4 2 4" xfId="4707"/>
    <cellStyle name="20% - Accent2 2 4 2 4 2" xfId="4708"/>
    <cellStyle name="20% - Accent2 2 4 2 4 2 2" xfId="4709"/>
    <cellStyle name="20% - Accent2 2 4 2 4 2 3" xfId="4710"/>
    <cellStyle name="20% - Accent2 2 4 2 4 3" xfId="4711"/>
    <cellStyle name="20% - Accent2 2 4 2 4 3 2" xfId="4712"/>
    <cellStyle name="20% - Accent2 2 4 2 4 4" xfId="4713"/>
    <cellStyle name="20% - Accent2 2 4 2 4 5" xfId="4714"/>
    <cellStyle name="20% - Accent2 2 4 2 4 6" xfId="4715"/>
    <cellStyle name="20% - Accent2 2 4 2 4 7" xfId="4716"/>
    <cellStyle name="20% - Accent2 2 4 2 4 8" xfId="4717"/>
    <cellStyle name="20% - Accent2 2 4 2 4 9" xfId="4718"/>
    <cellStyle name="20% - Accent2 2 4 2 5" xfId="4719"/>
    <cellStyle name="20% - Accent2 2 4 2 5 2" xfId="4720"/>
    <cellStyle name="20% - Accent2 2 4 2 5 2 2" xfId="4721"/>
    <cellStyle name="20% - Accent2 2 4 2 5 2 3" xfId="4722"/>
    <cellStyle name="20% - Accent2 2 4 2 5 3" xfId="4723"/>
    <cellStyle name="20% - Accent2 2 4 2 5 3 2" xfId="4724"/>
    <cellStyle name="20% - Accent2 2 4 2 5 4" xfId="4725"/>
    <cellStyle name="20% - Accent2 2 4 2 5 5" xfId="4726"/>
    <cellStyle name="20% - Accent2 2 4 2 5 6" xfId="4727"/>
    <cellStyle name="20% - Accent2 2 4 2 5 7" xfId="4728"/>
    <cellStyle name="20% - Accent2 2 4 2 5 8" xfId="4729"/>
    <cellStyle name="20% - Accent2 2 4 2 5 9" xfId="4730"/>
    <cellStyle name="20% - Accent2 2 4 2 6" xfId="4731"/>
    <cellStyle name="20% - Accent2 2 4 2 6 2" xfId="4732"/>
    <cellStyle name="20% - Accent2 2 4 2 6 3" xfId="4733"/>
    <cellStyle name="20% - Accent2 2 4 2 7" xfId="4734"/>
    <cellStyle name="20% - Accent2 2 4 2 7 2" xfId="4735"/>
    <cellStyle name="20% - Accent2 2 4 2 8" xfId="4736"/>
    <cellStyle name="20% - Accent2 2 4 2 9" xfId="4737"/>
    <cellStyle name="20% - Accent2 2 4 3" xfId="4738"/>
    <cellStyle name="20% - Accent2 2 4 3 10" xfId="4739"/>
    <cellStyle name="20% - Accent2 2 4 3 11" xfId="4740"/>
    <cellStyle name="20% - Accent2 2 4 3 12" xfId="4741"/>
    <cellStyle name="20% - Accent2 2 4 3 13" xfId="4742"/>
    <cellStyle name="20% - Accent2 2 4 3 2" xfId="4743"/>
    <cellStyle name="20% - Accent2 2 4 3 2 10" xfId="4744"/>
    <cellStyle name="20% - Accent2 2 4 3 2 11" xfId="4745"/>
    <cellStyle name="20% - Accent2 2 4 3 2 12" xfId="4746"/>
    <cellStyle name="20% - Accent2 2 4 3 2 2" xfId="4747"/>
    <cellStyle name="20% - Accent2 2 4 3 2 2 2" xfId="4748"/>
    <cellStyle name="20% - Accent2 2 4 3 2 2 2 2" xfId="4749"/>
    <cellStyle name="20% - Accent2 2 4 3 2 2 2 3" xfId="4750"/>
    <cellStyle name="20% - Accent2 2 4 3 2 2 3" xfId="4751"/>
    <cellStyle name="20% - Accent2 2 4 3 2 2 3 2" xfId="4752"/>
    <cellStyle name="20% - Accent2 2 4 3 2 2 4" xfId="4753"/>
    <cellStyle name="20% - Accent2 2 4 3 2 2 5" xfId="4754"/>
    <cellStyle name="20% - Accent2 2 4 3 2 2 6" xfId="4755"/>
    <cellStyle name="20% - Accent2 2 4 3 2 2 7" xfId="4756"/>
    <cellStyle name="20% - Accent2 2 4 3 2 2 8" xfId="4757"/>
    <cellStyle name="20% - Accent2 2 4 3 2 2 9" xfId="4758"/>
    <cellStyle name="20% - Accent2 2 4 3 2 3" xfId="4759"/>
    <cellStyle name="20% - Accent2 2 4 3 2 3 2" xfId="4760"/>
    <cellStyle name="20% - Accent2 2 4 3 2 3 2 2" xfId="4761"/>
    <cellStyle name="20% - Accent2 2 4 3 2 3 2 3" xfId="4762"/>
    <cellStyle name="20% - Accent2 2 4 3 2 3 3" xfId="4763"/>
    <cellStyle name="20% - Accent2 2 4 3 2 3 3 2" xfId="4764"/>
    <cellStyle name="20% - Accent2 2 4 3 2 3 4" xfId="4765"/>
    <cellStyle name="20% - Accent2 2 4 3 2 3 5" xfId="4766"/>
    <cellStyle name="20% - Accent2 2 4 3 2 3 6" xfId="4767"/>
    <cellStyle name="20% - Accent2 2 4 3 2 3 7" xfId="4768"/>
    <cellStyle name="20% - Accent2 2 4 3 2 3 8" xfId="4769"/>
    <cellStyle name="20% - Accent2 2 4 3 2 3 9" xfId="4770"/>
    <cellStyle name="20% - Accent2 2 4 3 2 4" xfId="4771"/>
    <cellStyle name="20% - Accent2 2 4 3 2 4 2" xfId="4772"/>
    <cellStyle name="20% - Accent2 2 4 3 2 4 2 2" xfId="4773"/>
    <cellStyle name="20% - Accent2 2 4 3 2 4 2 3" xfId="4774"/>
    <cellStyle name="20% - Accent2 2 4 3 2 4 3" xfId="4775"/>
    <cellStyle name="20% - Accent2 2 4 3 2 4 3 2" xfId="4776"/>
    <cellStyle name="20% - Accent2 2 4 3 2 4 4" xfId="4777"/>
    <cellStyle name="20% - Accent2 2 4 3 2 4 5" xfId="4778"/>
    <cellStyle name="20% - Accent2 2 4 3 2 4 6" xfId="4779"/>
    <cellStyle name="20% - Accent2 2 4 3 2 4 7" xfId="4780"/>
    <cellStyle name="20% - Accent2 2 4 3 2 4 8" xfId="4781"/>
    <cellStyle name="20% - Accent2 2 4 3 2 4 9" xfId="4782"/>
    <cellStyle name="20% - Accent2 2 4 3 2 5" xfId="4783"/>
    <cellStyle name="20% - Accent2 2 4 3 2 5 2" xfId="4784"/>
    <cellStyle name="20% - Accent2 2 4 3 2 5 3" xfId="4785"/>
    <cellStyle name="20% - Accent2 2 4 3 2 6" xfId="4786"/>
    <cellStyle name="20% - Accent2 2 4 3 2 6 2" xfId="4787"/>
    <cellStyle name="20% - Accent2 2 4 3 2 7" xfId="4788"/>
    <cellStyle name="20% - Accent2 2 4 3 2 8" xfId="4789"/>
    <cellStyle name="20% - Accent2 2 4 3 2 9" xfId="4790"/>
    <cellStyle name="20% - Accent2 2 4 3 3" xfId="4791"/>
    <cellStyle name="20% - Accent2 2 4 3 3 2" xfId="4792"/>
    <cellStyle name="20% - Accent2 2 4 3 3 2 2" xfId="4793"/>
    <cellStyle name="20% - Accent2 2 4 3 3 2 3" xfId="4794"/>
    <cellStyle name="20% - Accent2 2 4 3 3 3" xfId="4795"/>
    <cellStyle name="20% - Accent2 2 4 3 3 3 2" xfId="4796"/>
    <cellStyle name="20% - Accent2 2 4 3 3 4" xfId="4797"/>
    <cellStyle name="20% - Accent2 2 4 3 3 5" xfId="4798"/>
    <cellStyle name="20% - Accent2 2 4 3 3 6" xfId="4799"/>
    <cellStyle name="20% - Accent2 2 4 3 3 7" xfId="4800"/>
    <cellStyle name="20% - Accent2 2 4 3 3 8" xfId="4801"/>
    <cellStyle name="20% - Accent2 2 4 3 3 9" xfId="4802"/>
    <cellStyle name="20% - Accent2 2 4 3 4" xfId="4803"/>
    <cellStyle name="20% - Accent2 2 4 3 4 2" xfId="4804"/>
    <cellStyle name="20% - Accent2 2 4 3 4 2 2" xfId="4805"/>
    <cellStyle name="20% - Accent2 2 4 3 4 2 3" xfId="4806"/>
    <cellStyle name="20% - Accent2 2 4 3 4 3" xfId="4807"/>
    <cellStyle name="20% - Accent2 2 4 3 4 3 2" xfId="4808"/>
    <cellStyle name="20% - Accent2 2 4 3 4 4" xfId="4809"/>
    <cellStyle name="20% - Accent2 2 4 3 4 5" xfId="4810"/>
    <cellStyle name="20% - Accent2 2 4 3 4 6" xfId="4811"/>
    <cellStyle name="20% - Accent2 2 4 3 4 7" xfId="4812"/>
    <cellStyle name="20% - Accent2 2 4 3 4 8" xfId="4813"/>
    <cellStyle name="20% - Accent2 2 4 3 4 9" xfId="4814"/>
    <cellStyle name="20% - Accent2 2 4 3 5" xfId="4815"/>
    <cellStyle name="20% - Accent2 2 4 3 5 2" xfId="4816"/>
    <cellStyle name="20% - Accent2 2 4 3 5 2 2" xfId="4817"/>
    <cellStyle name="20% - Accent2 2 4 3 5 2 3" xfId="4818"/>
    <cellStyle name="20% - Accent2 2 4 3 5 3" xfId="4819"/>
    <cellStyle name="20% - Accent2 2 4 3 5 3 2" xfId="4820"/>
    <cellStyle name="20% - Accent2 2 4 3 5 4" xfId="4821"/>
    <cellStyle name="20% - Accent2 2 4 3 5 5" xfId="4822"/>
    <cellStyle name="20% - Accent2 2 4 3 5 6" xfId="4823"/>
    <cellStyle name="20% - Accent2 2 4 3 5 7" xfId="4824"/>
    <cellStyle name="20% - Accent2 2 4 3 5 8" xfId="4825"/>
    <cellStyle name="20% - Accent2 2 4 3 5 9" xfId="4826"/>
    <cellStyle name="20% - Accent2 2 4 3 6" xfId="4827"/>
    <cellStyle name="20% - Accent2 2 4 3 6 2" xfId="4828"/>
    <cellStyle name="20% - Accent2 2 4 3 6 3" xfId="4829"/>
    <cellStyle name="20% - Accent2 2 4 3 7" xfId="4830"/>
    <cellStyle name="20% - Accent2 2 4 3 7 2" xfId="4831"/>
    <cellStyle name="20% - Accent2 2 4 3 8" xfId="4832"/>
    <cellStyle name="20% - Accent2 2 4 3 9" xfId="4833"/>
    <cellStyle name="20% - Accent2 2 4 4" xfId="4834"/>
    <cellStyle name="20% - Accent2 2 4 4 10" xfId="4835"/>
    <cellStyle name="20% - Accent2 2 4 4 11" xfId="4836"/>
    <cellStyle name="20% - Accent2 2 4 4 12" xfId="4837"/>
    <cellStyle name="20% - Accent2 2 4 4 2" xfId="4838"/>
    <cellStyle name="20% - Accent2 2 4 4 2 2" xfId="4839"/>
    <cellStyle name="20% - Accent2 2 4 4 2 2 2" xfId="4840"/>
    <cellStyle name="20% - Accent2 2 4 4 2 2 3" xfId="4841"/>
    <cellStyle name="20% - Accent2 2 4 4 2 3" xfId="4842"/>
    <cellStyle name="20% - Accent2 2 4 4 2 3 2" xfId="4843"/>
    <cellStyle name="20% - Accent2 2 4 4 2 4" xfId="4844"/>
    <cellStyle name="20% - Accent2 2 4 4 2 5" xfId="4845"/>
    <cellStyle name="20% - Accent2 2 4 4 2 6" xfId="4846"/>
    <cellStyle name="20% - Accent2 2 4 4 2 7" xfId="4847"/>
    <cellStyle name="20% - Accent2 2 4 4 2 8" xfId="4848"/>
    <cellStyle name="20% - Accent2 2 4 4 2 9" xfId="4849"/>
    <cellStyle name="20% - Accent2 2 4 4 3" xfId="4850"/>
    <cellStyle name="20% - Accent2 2 4 4 3 2" xfId="4851"/>
    <cellStyle name="20% - Accent2 2 4 4 3 2 2" xfId="4852"/>
    <cellStyle name="20% - Accent2 2 4 4 3 2 3" xfId="4853"/>
    <cellStyle name="20% - Accent2 2 4 4 3 3" xfId="4854"/>
    <cellStyle name="20% - Accent2 2 4 4 3 3 2" xfId="4855"/>
    <cellStyle name="20% - Accent2 2 4 4 3 4" xfId="4856"/>
    <cellStyle name="20% - Accent2 2 4 4 3 5" xfId="4857"/>
    <cellStyle name="20% - Accent2 2 4 4 3 6" xfId="4858"/>
    <cellStyle name="20% - Accent2 2 4 4 3 7" xfId="4859"/>
    <cellStyle name="20% - Accent2 2 4 4 3 8" xfId="4860"/>
    <cellStyle name="20% - Accent2 2 4 4 3 9" xfId="4861"/>
    <cellStyle name="20% - Accent2 2 4 4 4" xfId="4862"/>
    <cellStyle name="20% - Accent2 2 4 4 4 2" xfId="4863"/>
    <cellStyle name="20% - Accent2 2 4 4 4 2 2" xfId="4864"/>
    <cellStyle name="20% - Accent2 2 4 4 4 2 3" xfId="4865"/>
    <cellStyle name="20% - Accent2 2 4 4 4 3" xfId="4866"/>
    <cellStyle name="20% - Accent2 2 4 4 4 3 2" xfId="4867"/>
    <cellStyle name="20% - Accent2 2 4 4 4 4" xfId="4868"/>
    <cellStyle name="20% - Accent2 2 4 4 4 5" xfId="4869"/>
    <cellStyle name="20% - Accent2 2 4 4 4 6" xfId="4870"/>
    <cellStyle name="20% - Accent2 2 4 4 4 7" xfId="4871"/>
    <cellStyle name="20% - Accent2 2 4 4 4 8" xfId="4872"/>
    <cellStyle name="20% - Accent2 2 4 4 4 9" xfId="4873"/>
    <cellStyle name="20% - Accent2 2 4 4 5" xfId="4874"/>
    <cellStyle name="20% - Accent2 2 4 4 5 2" xfId="4875"/>
    <cellStyle name="20% - Accent2 2 4 4 5 3" xfId="4876"/>
    <cellStyle name="20% - Accent2 2 4 4 6" xfId="4877"/>
    <cellStyle name="20% - Accent2 2 4 4 6 2" xfId="4878"/>
    <cellStyle name="20% - Accent2 2 4 4 7" xfId="4879"/>
    <cellStyle name="20% - Accent2 2 4 4 8" xfId="4880"/>
    <cellStyle name="20% - Accent2 2 4 4 9" xfId="4881"/>
    <cellStyle name="20% - Accent2 2 4 5" xfId="4882"/>
    <cellStyle name="20% - Accent2 2 4 5 2" xfId="4883"/>
    <cellStyle name="20% - Accent2 2 4 5 2 2" xfId="4884"/>
    <cellStyle name="20% - Accent2 2 4 5 2 3" xfId="4885"/>
    <cellStyle name="20% - Accent2 2 4 5 3" xfId="4886"/>
    <cellStyle name="20% - Accent2 2 4 5 3 2" xfId="4887"/>
    <cellStyle name="20% - Accent2 2 4 5 4" xfId="4888"/>
    <cellStyle name="20% - Accent2 2 4 5 5" xfId="4889"/>
    <cellStyle name="20% - Accent2 2 4 5 6" xfId="4890"/>
    <cellStyle name="20% - Accent2 2 4 5 7" xfId="4891"/>
    <cellStyle name="20% - Accent2 2 4 5 8" xfId="4892"/>
    <cellStyle name="20% - Accent2 2 4 5 9" xfId="4893"/>
    <cellStyle name="20% - Accent2 2 4 6" xfId="4894"/>
    <cellStyle name="20% - Accent2 2 4 6 2" xfId="4895"/>
    <cellStyle name="20% - Accent2 2 4 6 2 2" xfId="4896"/>
    <cellStyle name="20% - Accent2 2 4 6 2 3" xfId="4897"/>
    <cellStyle name="20% - Accent2 2 4 6 3" xfId="4898"/>
    <cellStyle name="20% - Accent2 2 4 6 3 2" xfId="4899"/>
    <cellStyle name="20% - Accent2 2 4 6 4" xfId="4900"/>
    <cellStyle name="20% - Accent2 2 4 6 5" xfId="4901"/>
    <cellStyle name="20% - Accent2 2 4 6 6" xfId="4902"/>
    <cellStyle name="20% - Accent2 2 4 6 7" xfId="4903"/>
    <cellStyle name="20% - Accent2 2 4 6 8" xfId="4904"/>
    <cellStyle name="20% - Accent2 2 4 6 9" xfId="4905"/>
    <cellStyle name="20% - Accent2 2 4 7" xfId="4906"/>
    <cellStyle name="20% - Accent2 2 4 7 2" xfId="4907"/>
    <cellStyle name="20% - Accent2 2 4 7 2 2" xfId="4908"/>
    <cellStyle name="20% - Accent2 2 4 7 2 3" xfId="4909"/>
    <cellStyle name="20% - Accent2 2 4 7 3" xfId="4910"/>
    <cellStyle name="20% - Accent2 2 4 7 3 2" xfId="4911"/>
    <cellStyle name="20% - Accent2 2 4 7 4" xfId="4912"/>
    <cellStyle name="20% - Accent2 2 4 7 5" xfId="4913"/>
    <cellStyle name="20% - Accent2 2 4 7 6" xfId="4914"/>
    <cellStyle name="20% - Accent2 2 4 7 7" xfId="4915"/>
    <cellStyle name="20% - Accent2 2 4 7 8" xfId="4916"/>
    <cellStyle name="20% - Accent2 2 4 7 9" xfId="4917"/>
    <cellStyle name="20% - Accent2 2 4 8" xfId="4918"/>
    <cellStyle name="20% - Accent2 2 4 8 2" xfId="4919"/>
    <cellStyle name="20% - Accent2 2 4 8 3" xfId="4920"/>
    <cellStyle name="20% - Accent2 2 4 9" xfId="4921"/>
    <cellStyle name="20% - Accent2 2 4 9 2" xfId="4922"/>
    <cellStyle name="20% - Accent2 2 5" xfId="4923"/>
    <cellStyle name="20% - Accent2 2 5 10" xfId="4924"/>
    <cellStyle name="20% - Accent2 2 5 11" xfId="4925"/>
    <cellStyle name="20% - Accent2 2 5 12" xfId="4926"/>
    <cellStyle name="20% - Accent2 2 5 13" xfId="4927"/>
    <cellStyle name="20% - Accent2 2 5 14" xfId="4928"/>
    <cellStyle name="20% - Accent2 2 5 15" xfId="4929"/>
    <cellStyle name="20% - Accent2 2 5 2" xfId="4930"/>
    <cellStyle name="20% - Accent2 2 5 2 10" xfId="4931"/>
    <cellStyle name="20% - Accent2 2 5 2 11" xfId="4932"/>
    <cellStyle name="20% - Accent2 2 5 2 12" xfId="4933"/>
    <cellStyle name="20% - Accent2 2 5 2 13" xfId="4934"/>
    <cellStyle name="20% - Accent2 2 5 2 2" xfId="4935"/>
    <cellStyle name="20% - Accent2 2 5 2 2 10" xfId="4936"/>
    <cellStyle name="20% - Accent2 2 5 2 2 11" xfId="4937"/>
    <cellStyle name="20% - Accent2 2 5 2 2 12" xfId="4938"/>
    <cellStyle name="20% - Accent2 2 5 2 2 2" xfId="4939"/>
    <cellStyle name="20% - Accent2 2 5 2 2 2 2" xfId="4940"/>
    <cellStyle name="20% - Accent2 2 5 2 2 2 2 2" xfId="4941"/>
    <cellStyle name="20% - Accent2 2 5 2 2 2 2 3" xfId="4942"/>
    <cellStyle name="20% - Accent2 2 5 2 2 2 3" xfId="4943"/>
    <cellStyle name="20% - Accent2 2 5 2 2 2 3 2" xfId="4944"/>
    <cellStyle name="20% - Accent2 2 5 2 2 2 4" xfId="4945"/>
    <cellStyle name="20% - Accent2 2 5 2 2 2 5" xfId="4946"/>
    <cellStyle name="20% - Accent2 2 5 2 2 2 6" xfId="4947"/>
    <cellStyle name="20% - Accent2 2 5 2 2 2 7" xfId="4948"/>
    <cellStyle name="20% - Accent2 2 5 2 2 2 8" xfId="4949"/>
    <cellStyle name="20% - Accent2 2 5 2 2 2 9" xfId="4950"/>
    <cellStyle name="20% - Accent2 2 5 2 2 3" xfId="4951"/>
    <cellStyle name="20% - Accent2 2 5 2 2 3 2" xfId="4952"/>
    <cellStyle name="20% - Accent2 2 5 2 2 3 2 2" xfId="4953"/>
    <cellStyle name="20% - Accent2 2 5 2 2 3 2 3" xfId="4954"/>
    <cellStyle name="20% - Accent2 2 5 2 2 3 3" xfId="4955"/>
    <cellStyle name="20% - Accent2 2 5 2 2 3 3 2" xfId="4956"/>
    <cellStyle name="20% - Accent2 2 5 2 2 3 4" xfId="4957"/>
    <cellStyle name="20% - Accent2 2 5 2 2 3 5" xfId="4958"/>
    <cellStyle name="20% - Accent2 2 5 2 2 3 6" xfId="4959"/>
    <cellStyle name="20% - Accent2 2 5 2 2 3 7" xfId="4960"/>
    <cellStyle name="20% - Accent2 2 5 2 2 3 8" xfId="4961"/>
    <cellStyle name="20% - Accent2 2 5 2 2 3 9" xfId="4962"/>
    <cellStyle name="20% - Accent2 2 5 2 2 4" xfId="4963"/>
    <cellStyle name="20% - Accent2 2 5 2 2 4 2" xfId="4964"/>
    <cellStyle name="20% - Accent2 2 5 2 2 4 2 2" xfId="4965"/>
    <cellStyle name="20% - Accent2 2 5 2 2 4 2 3" xfId="4966"/>
    <cellStyle name="20% - Accent2 2 5 2 2 4 3" xfId="4967"/>
    <cellStyle name="20% - Accent2 2 5 2 2 4 3 2" xfId="4968"/>
    <cellStyle name="20% - Accent2 2 5 2 2 4 4" xfId="4969"/>
    <cellStyle name="20% - Accent2 2 5 2 2 4 5" xfId="4970"/>
    <cellStyle name="20% - Accent2 2 5 2 2 4 6" xfId="4971"/>
    <cellStyle name="20% - Accent2 2 5 2 2 4 7" xfId="4972"/>
    <cellStyle name="20% - Accent2 2 5 2 2 4 8" xfId="4973"/>
    <cellStyle name="20% - Accent2 2 5 2 2 4 9" xfId="4974"/>
    <cellStyle name="20% - Accent2 2 5 2 2 5" xfId="4975"/>
    <cellStyle name="20% - Accent2 2 5 2 2 5 2" xfId="4976"/>
    <cellStyle name="20% - Accent2 2 5 2 2 5 3" xfId="4977"/>
    <cellStyle name="20% - Accent2 2 5 2 2 6" xfId="4978"/>
    <cellStyle name="20% - Accent2 2 5 2 2 6 2" xfId="4979"/>
    <cellStyle name="20% - Accent2 2 5 2 2 7" xfId="4980"/>
    <cellStyle name="20% - Accent2 2 5 2 2 8" xfId="4981"/>
    <cellStyle name="20% - Accent2 2 5 2 2 9" xfId="4982"/>
    <cellStyle name="20% - Accent2 2 5 2 3" xfId="4983"/>
    <cellStyle name="20% - Accent2 2 5 2 3 2" xfId="4984"/>
    <cellStyle name="20% - Accent2 2 5 2 3 2 2" xfId="4985"/>
    <cellStyle name="20% - Accent2 2 5 2 3 2 3" xfId="4986"/>
    <cellStyle name="20% - Accent2 2 5 2 3 3" xfId="4987"/>
    <cellStyle name="20% - Accent2 2 5 2 3 3 2" xfId="4988"/>
    <cellStyle name="20% - Accent2 2 5 2 3 4" xfId="4989"/>
    <cellStyle name="20% - Accent2 2 5 2 3 5" xfId="4990"/>
    <cellStyle name="20% - Accent2 2 5 2 3 6" xfId="4991"/>
    <cellStyle name="20% - Accent2 2 5 2 3 7" xfId="4992"/>
    <cellStyle name="20% - Accent2 2 5 2 3 8" xfId="4993"/>
    <cellStyle name="20% - Accent2 2 5 2 3 9" xfId="4994"/>
    <cellStyle name="20% - Accent2 2 5 2 4" xfId="4995"/>
    <cellStyle name="20% - Accent2 2 5 2 4 2" xfId="4996"/>
    <cellStyle name="20% - Accent2 2 5 2 4 2 2" xfId="4997"/>
    <cellStyle name="20% - Accent2 2 5 2 4 2 3" xfId="4998"/>
    <cellStyle name="20% - Accent2 2 5 2 4 3" xfId="4999"/>
    <cellStyle name="20% - Accent2 2 5 2 4 3 2" xfId="5000"/>
    <cellStyle name="20% - Accent2 2 5 2 4 4" xfId="5001"/>
    <cellStyle name="20% - Accent2 2 5 2 4 5" xfId="5002"/>
    <cellStyle name="20% - Accent2 2 5 2 4 6" xfId="5003"/>
    <cellStyle name="20% - Accent2 2 5 2 4 7" xfId="5004"/>
    <cellStyle name="20% - Accent2 2 5 2 4 8" xfId="5005"/>
    <cellStyle name="20% - Accent2 2 5 2 4 9" xfId="5006"/>
    <cellStyle name="20% - Accent2 2 5 2 5" xfId="5007"/>
    <cellStyle name="20% - Accent2 2 5 2 5 2" xfId="5008"/>
    <cellStyle name="20% - Accent2 2 5 2 5 2 2" xfId="5009"/>
    <cellStyle name="20% - Accent2 2 5 2 5 2 3" xfId="5010"/>
    <cellStyle name="20% - Accent2 2 5 2 5 3" xfId="5011"/>
    <cellStyle name="20% - Accent2 2 5 2 5 3 2" xfId="5012"/>
    <cellStyle name="20% - Accent2 2 5 2 5 4" xfId="5013"/>
    <cellStyle name="20% - Accent2 2 5 2 5 5" xfId="5014"/>
    <cellStyle name="20% - Accent2 2 5 2 5 6" xfId="5015"/>
    <cellStyle name="20% - Accent2 2 5 2 5 7" xfId="5016"/>
    <cellStyle name="20% - Accent2 2 5 2 5 8" xfId="5017"/>
    <cellStyle name="20% - Accent2 2 5 2 5 9" xfId="5018"/>
    <cellStyle name="20% - Accent2 2 5 2 6" xfId="5019"/>
    <cellStyle name="20% - Accent2 2 5 2 6 2" xfId="5020"/>
    <cellStyle name="20% - Accent2 2 5 2 6 3" xfId="5021"/>
    <cellStyle name="20% - Accent2 2 5 2 7" xfId="5022"/>
    <cellStyle name="20% - Accent2 2 5 2 7 2" xfId="5023"/>
    <cellStyle name="20% - Accent2 2 5 2 8" xfId="5024"/>
    <cellStyle name="20% - Accent2 2 5 2 9" xfId="5025"/>
    <cellStyle name="20% - Accent2 2 5 3" xfId="5026"/>
    <cellStyle name="20% - Accent2 2 5 3 10" xfId="5027"/>
    <cellStyle name="20% - Accent2 2 5 3 11" xfId="5028"/>
    <cellStyle name="20% - Accent2 2 5 3 12" xfId="5029"/>
    <cellStyle name="20% - Accent2 2 5 3 13" xfId="5030"/>
    <cellStyle name="20% - Accent2 2 5 3 2" xfId="5031"/>
    <cellStyle name="20% - Accent2 2 5 3 2 10" xfId="5032"/>
    <cellStyle name="20% - Accent2 2 5 3 2 11" xfId="5033"/>
    <cellStyle name="20% - Accent2 2 5 3 2 12" xfId="5034"/>
    <cellStyle name="20% - Accent2 2 5 3 2 2" xfId="5035"/>
    <cellStyle name="20% - Accent2 2 5 3 2 2 2" xfId="5036"/>
    <cellStyle name="20% - Accent2 2 5 3 2 2 2 2" xfId="5037"/>
    <cellStyle name="20% - Accent2 2 5 3 2 2 2 3" xfId="5038"/>
    <cellStyle name="20% - Accent2 2 5 3 2 2 3" xfId="5039"/>
    <cellStyle name="20% - Accent2 2 5 3 2 2 3 2" xfId="5040"/>
    <cellStyle name="20% - Accent2 2 5 3 2 2 4" xfId="5041"/>
    <cellStyle name="20% - Accent2 2 5 3 2 2 5" xfId="5042"/>
    <cellStyle name="20% - Accent2 2 5 3 2 2 6" xfId="5043"/>
    <cellStyle name="20% - Accent2 2 5 3 2 2 7" xfId="5044"/>
    <cellStyle name="20% - Accent2 2 5 3 2 2 8" xfId="5045"/>
    <cellStyle name="20% - Accent2 2 5 3 2 2 9" xfId="5046"/>
    <cellStyle name="20% - Accent2 2 5 3 2 3" xfId="5047"/>
    <cellStyle name="20% - Accent2 2 5 3 2 3 2" xfId="5048"/>
    <cellStyle name="20% - Accent2 2 5 3 2 3 2 2" xfId="5049"/>
    <cellStyle name="20% - Accent2 2 5 3 2 3 2 3" xfId="5050"/>
    <cellStyle name="20% - Accent2 2 5 3 2 3 3" xfId="5051"/>
    <cellStyle name="20% - Accent2 2 5 3 2 3 3 2" xfId="5052"/>
    <cellStyle name="20% - Accent2 2 5 3 2 3 4" xfId="5053"/>
    <cellStyle name="20% - Accent2 2 5 3 2 3 5" xfId="5054"/>
    <cellStyle name="20% - Accent2 2 5 3 2 3 6" xfId="5055"/>
    <cellStyle name="20% - Accent2 2 5 3 2 3 7" xfId="5056"/>
    <cellStyle name="20% - Accent2 2 5 3 2 3 8" xfId="5057"/>
    <cellStyle name="20% - Accent2 2 5 3 2 3 9" xfId="5058"/>
    <cellStyle name="20% - Accent2 2 5 3 2 4" xfId="5059"/>
    <cellStyle name="20% - Accent2 2 5 3 2 4 2" xfId="5060"/>
    <cellStyle name="20% - Accent2 2 5 3 2 4 2 2" xfId="5061"/>
    <cellStyle name="20% - Accent2 2 5 3 2 4 2 3" xfId="5062"/>
    <cellStyle name="20% - Accent2 2 5 3 2 4 3" xfId="5063"/>
    <cellStyle name="20% - Accent2 2 5 3 2 4 3 2" xfId="5064"/>
    <cellStyle name="20% - Accent2 2 5 3 2 4 4" xfId="5065"/>
    <cellStyle name="20% - Accent2 2 5 3 2 4 5" xfId="5066"/>
    <cellStyle name="20% - Accent2 2 5 3 2 4 6" xfId="5067"/>
    <cellStyle name="20% - Accent2 2 5 3 2 4 7" xfId="5068"/>
    <cellStyle name="20% - Accent2 2 5 3 2 4 8" xfId="5069"/>
    <cellStyle name="20% - Accent2 2 5 3 2 4 9" xfId="5070"/>
    <cellStyle name="20% - Accent2 2 5 3 2 5" xfId="5071"/>
    <cellStyle name="20% - Accent2 2 5 3 2 5 2" xfId="5072"/>
    <cellStyle name="20% - Accent2 2 5 3 2 5 3" xfId="5073"/>
    <cellStyle name="20% - Accent2 2 5 3 2 6" xfId="5074"/>
    <cellStyle name="20% - Accent2 2 5 3 2 6 2" xfId="5075"/>
    <cellStyle name="20% - Accent2 2 5 3 2 7" xfId="5076"/>
    <cellStyle name="20% - Accent2 2 5 3 2 8" xfId="5077"/>
    <cellStyle name="20% - Accent2 2 5 3 2 9" xfId="5078"/>
    <cellStyle name="20% - Accent2 2 5 3 3" xfId="5079"/>
    <cellStyle name="20% - Accent2 2 5 3 3 2" xfId="5080"/>
    <cellStyle name="20% - Accent2 2 5 3 3 2 2" xfId="5081"/>
    <cellStyle name="20% - Accent2 2 5 3 3 2 3" xfId="5082"/>
    <cellStyle name="20% - Accent2 2 5 3 3 3" xfId="5083"/>
    <cellStyle name="20% - Accent2 2 5 3 3 3 2" xfId="5084"/>
    <cellStyle name="20% - Accent2 2 5 3 3 4" xfId="5085"/>
    <cellStyle name="20% - Accent2 2 5 3 3 5" xfId="5086"/>
    <cellStyle name="20% - Accent2 2 5 3 3 6" xfId="5087"/>
    <cellStyle name="20% - Accent2 2 5 3 3 7" xfId="5088"/>
    <cellStyle name="20% - Accent2 2 5 3 3 8" xfId="5089"/>
    <cellStyle name="20% - Accent2 2 5 3 3 9" xfId="5090"/>
    <cellStyle name="20% - Accent2 2 5 3 4" xfId="5091"/>
    <cellStyle name="20% - Accent2 2 5 3 4 2" xfId="5092"/>
    <cellStyle name="20% - Accent2 2 5 3 4 2 2" xfId="5093"/>
    <cellStyle name="20% - Accent2 2 5 3 4 2 3" xfId="5094"/>
    <cellStyle name="20% - Accent2 2 5 3 4 3" xfId="5095"/>
    <cellStyle name="20% - Accent2 2 5 3 4 3 2" xfId="5096"/>
    <cellStyle name="20% - Accent2 2 5 3 4 4" xfId="5097"/>
    <cellStyle name="20% - Accent2 2 5 3 4 5" xfId="5098"/>
    <cellStyle name="20% - Accent2 2 5 3 4 6" xfId="5099"/>
    <cellStyle name="20% - Accent2 2 5 3 4 7" xfId="5100"/>
    <cellStyle name="20% - Accent2 2 5 3 4 8" xfId="5101"/>
    <cellStyle name="20% - Accent2 2 5 3 4 9" xfId="5102"/>
    <cellStyle name="20% - Accent2 2 5 3 5" xfId="5103"/>
    <cellStyle name="20% - Accent2 2 5 3 5 2" xfId="5104"/>
    <cellStyle name="20% - Accent2 2 5 3 5 2 2" xfId="5105"/>
    <cellStyle name="20% - Accent2 2 5 3 5 2 3" xfId="5106"/>
    <cellStyle name="20% - Accent2 2 5 3 5 3" xfId="5107"/>
    <cellStyle name="20% - Accent2 2 5 3 5 3 2" xfId="5108"/>
    <cellStyle name="20% - Accent2 2 5 3 5 4" xfId="5109"/>
    <cellStyle name="20% - Accent2 2 5 3 5 5" xfId="5110"/>
    <cellStyle name="20% - Accent2 2 5 3 5 6" xfId="5111"/>
    <cellStyle name="20% - Accent2 2 5 3 5 7" xfId="5112"/>
    <cellStyle name="20% - Accent2 2 5 3 5 8" xfId="5113"/>
    <cellStyle name="20% - Accent2 2 5 3 5 9" xfId="5114"/>
    <cellStyle name="20% - Accent2 2 5 3 6" xfId="5115"/>
    <cellStyle name="20% - Accent2 2 5 3 6 2" xfId="5116"/>
    <cellStyle name="20% - Accent2 2 5 3 6 3" xfId="5117"/>
    <cellStyle name="20% - Accent2 2 5 3 7" xfId="5118"/>
    <cellStyle name="20% - Accent2 2 5 3 7 2" xfId="5119"/>
    <cellStyle name="20% - Accent2 2 5 3 8" xfId="5120"/>
    <cellStyle name="20% - Accent2 2 5 3 9" xfId="5121"/>
    <cellStyle name="20% - Accent2 2 5 4" xfId="5122"/>
    <cellStyle name="20% - Accent2 2 5 4 10" xfId="5123"/>
    <cellStyle name="20% - Accent2 2 5 4 11" xfId="5124"/>
    <cellStyle name="20% - Accent2 2 5 4 12" xfId="5125"/>
    <cellStyle name="20% - Accent2 2 5 4 2" xfId="5126"/>
    <cellStyle name="20% - Accent2 2 5 4 2 2" xfId="5127"/>
    <cellStyle name="20% - Accent2 2 5 4 2 2 2" xfId="5128"/>
    <cellStyle name="20% - Accent2 2 5 4 2 2 3" xfId="5129"/>
    <cellStyle name="20% - Accent2 2 5 4 2 3" xfId="5130"/>
    <cellStyle name="20% - Accent2 2 5 4 2 3 2" xfId="5131"/>
    <cellStyle name="20% - Accent2 2 5 4 2 4" xfId="5132"/>
    <cellStyle name="20% - Accent2 2 5 4 2 5" xfId="5133"/>
    <cellStyle name="20% - Accent2 2 5 4 2 6" xfId="5134"/>
    <cellStyle name="20% - Accent2 2 5 4 2 7" xfId="5135"/>
    <cellStyle name="20% - Accent2 2 5 4 2 8" xfId="5136"/>
    <cellStyle name="20% - Accent2 2 5 4 2 9" xfId="5137"/>
    <cellStyle name="20% - Accent2 2 5 4 3" xfId="5138"/>
    <cellStyle name="20% - Accent2 2 5 4 3 2" xfId="5139"/>
    <cellStyle name="20% - Accent2 2 5 4 3 2 2" xfId="5140"/>
    <cellStyle name="20% - Accent2 2 5 4 3 2 3" xfId="5141"/>
    <cellStyle name="20% - Accent2 2 5 4 3 3" xfId="5142"/>
    <cellStyle name="20% - Accent2 2 5 4 3 3 2" xfId="5143"/>
    <cellStyle name="20% - Accent2 2 5 4 3 4" xfId="5144"/>
    <cellStyle name="20% - Accent2 2 5 4 3 5" xfId="5145"/>
    <cellStyle name="20% - Accent2 2 5 4 3 6" xfId="5146"/>
    <cellStyle name="20% - Accent2 2 5 4 3 7" xfId="5147"/>
    <cellStyle name="20% - Accent2 2 5 4 3 8" xfId="5148"/>
    <cellStyle name="20% - Accent2 2 5 4 3 9" xfId="5149"/>
    <cellStyle name="20% - Accent2 2 5 4 4" xfId="5150"/>
    <cellStyle name="20% - Accent2 2 5 4 4 2" xfId="5151"/>
    <cellStyle name="20% - Accent2 2 5 4 4 2 2" xfId="5152"/>
    <cellStyle name="20% - Accent2 2 5 4 4 2 3" xfId="5153"/>
    <cellStyle name="20% - Accent2 2 5 4 4 3" xfId="5154"/>
    <cellStyle name="20% - Accent2 2 5 4 4 3 2" xfId="5155"/>
    <cellStyle name="20% - Accent2 2 5 4 4 4" xfId="5156"/>
    <cellStyle name="20% - Accent2 2 5 4 4 5" xfId="5157"/>
    <cellStyle name="20% - Accent2 2 5 4 4 6" xfId="5158"/>
    <cellStyle name="20% - Accent2 2 5 4 4 7" xfId="5159"/>
    <cellStyle name="20% - Accent2 2 5 4 4 8" xfId="5160"/>
    <cellStyle name="20% - Accent2 2 5 4 4 9" xfId="5161"/>
    <cellStyle name="20% - Accent2 2 5 4 5" xfId="5162"/>
    <cellStyle name="20% - Accent2 2 5 4 5 2" xfId="5163"/>
    <cellStyle name="20% - Accent2 2 5 4 5 3" xfId="5164"/>
    <cellStyle name="20% - Accent2 2 5 4 6" xfId="5165"/>
    <cellStyle name="20% - Accent2 2 5 4 6 2" xfId="5166"/>
    <cellStyle name="20% - Accent2 2 5 4 7" xfId="5167"/>
    <cellStyle name="20% - Accent2 2 5 4 8" xfId="5168"/>
    <cellStyle name="20% - Accent2 2 5 4 9" xfId="5169"/>
    <cellStyle name="20% - Accent2 2 5 5" xfId="5170"/>
    <cellStyle name="20% - Accent2 2 5 5 2" xfId="5171"/>
    <cellStyle name="20% - Accent2 2 5 5 2 2" xfId="5172"/>
    <cellStyle name="20% - Accent2 2 5 5 2 3" xfId="5173"/>
    <cellStyle name="20% - Accent2 2 5 5 3" xfId="5174"/>
    <cellStyle name="20% - Accent2 2 5 5 3 2" xfId="5175"/>
    <cellStyle name="20% - Accent2 2 5 5 4" xfId="5176"/>
    <cellStyle name="20% - Accent2 2 5 5 5" xfId="5177"/>
    <cellStyle name="20% - Accent2 2 5 5 6" xfId="5178"/>
    <cellStyle name="20% - Accent2 2 5 5 7" xfId="5179"/>
    <cellStyle name="20% - Accent2 2 5 5 8" xfId="5180"/>
    <cellStyle name="20% - Accent2 2 5 5 9" xfId="5181"/>
    <cellStyle name="20% - Accent2 2 5 6" xfId="5182"/>
    <cellStyle name="20% - Accent2 2 5 6 2" xfId="5183"/>
    <cellStyle name="20% - Accent2 2 5 6 2 2" xfId="5184"/>
    <cellStyle name="20% - Accent2 2 5 6 2 3" xfId="5185"/>
    <cellStyle name="20% - Accent2 2 5 6 3" xfId="5186"/>
    <cellStyle name="20% - Accent2 2 5 6 3 2" xfId="5187"/>
    <cellStyle name="20% - Accent2 2 5 6 4" xfId="5188"/>
    <cellStyle name="20% - Accent2 2 5 6 5" xfId="5189"/>
    <cellStyle name="20% - Accent2 2 5 6 6" xfId="5190"/>
    <cellStyle name="20% - Accent2 2 5 6 7" xfId="5191"/>
    <cellStyle name="20% - Accent2 2 5 6 8" xfId="5192"/>
    <cellStyle name="20% - Accent2 2 5 6 9" xfId="5193"/>
    <cellStyle name="20% - Accent2 2 5 7" xfId="5194"/>
    <cellStyle name="20% - Accent2 2 5 7 2" xfId="5195"/>
    <cellStyle name="20% - Accent2 2 5 7 2 2" xfId="5196"/>
    <cellStyle name="20% - Accent2 2 5 7 2 3" xfId="5197"/>
    <cellStyle name="20% - Accent2 2 5 7 3" xfId="5198"/>
    <cellStyle name="20% - Accent2 2 5 7 3 2" xfId="5199"/>
    <cellStyle name="20% - Accent2 2 5 7 4" xfId="5200"/>
    <cellStyle name="20% - Accent2 2 5 7 5" xfId="5201"/>
    <cellStyle name="20% - Accent2 2 5 7 6" xfId="5202"/>
    <cellStyle name="20% - Accent2 2 5 7 7" xfId="5203"/>
    <cellStyle name="20% - Accent2 2 5 7 8" xfId="5204"/>
    <cellStyle name="20% - Accent2 2 5 7 9" xfId="5205"/>
    <cellStyle name="20% - Accent2 2 5 8" xfId="5206"/>
    <cellStyle name="20% - Accent2 2 5 8 2" xfId="5207"/>
    <cellStyle name="20% - Accent2 2 5 8 3" xfId="5208"/>
    <cellStyle name="20% - Accent2 2 5 9" xfId="5209"/>
    <cellStyle name="20% - Accent2 2 5 9 2" xfId="5210"/>
    <cellStyle name="20% - Accent2 2 6" xfId="5211"/>
    <cellStyle name="20% - Accent2 2 6 10" xfId="5212"/>
    <cellStyle name="20% - Accent2 2 6 11" xfId="5213"/>
    <cellStyle name="20% - Accent2 2 6 12" xfId="5214"/>
    <cellStyle name="20% - Accent2 2 6 13" xfId="5215"/>
    <cellStyle name="20% - Accent2 2 6 14" xfId="5216"/>
    <cellStyle name="20% - Accent2 2 6 15" xfId="5217"/>
    <cellStyle name="20% - Accent2 2 6 2" xfId="5218"/>
    <cellStyle name="20% - Accent2 2 6 2 10" xfId="5219"/>
    <cellStyle name="20% - Accent2 2 6 2 11" xfId="5220"/>
    <cellStyle name="20% - Accent2 2 6 2 12" xfId="5221"/>
    <cellStyle name="20% - Accent2 2 6 2 13" xfId="5222"/>
    <cellStyle name="20% - Accent2 2 6 2 2" xfId="5223"/>
    <cellStyle name="20% - Accent2 2 6 2 2 10" xfId="5224"/>
    <cellStyle name="20% - Accent2 2 6 2 2 11" xfId="5225"/>
    <cellStyle name="20% - Accent2 2 6 2 2 12" xfId="5226"/>
    <cellStyle name="20% - Accent2 2 6 2 2 2" xfId="5227"/>
    <cellStyle name="20% - Accent2 2 6 2 2 2 2" xfId="5228"/>
    <cellStyle name="20% - Accent2 2 6 2 2 2 2 2" xfId="5229"/>
    <cellStyle name="20% - Accent2 2 6 2 2 2 2 3" xfId="5230"/>
    <cellStyle name="20% - Accent2 2 6 2 2 2 3" xfId="5231"/>
    <cellStyle name="20% - Accent2 2 6 2 2 2 3 2" xfId="5232"/>
    <cellStyle name="20% - Accent2 2 6 2 2 2 4" xfId="5233"/>
    <cellStyle name="20% - Accent2 2 6 2 2 2 5" xfId="5234"/>
    <cellStyle name="20% - Accent2 2 6 2 2 2 6" xfId="5235"/>
    <cellStyle name="20% - Accent2 2 6 2 2 2 7" xfId="5236"/>
    <cellStyle name="20% - Accent2 2 6 2 2 2 8" xfId="5237"/>
    <cellStyle name="20% - Accent2 2 6 2 2 2 9" xfId="5238"/>
    <cellStyle name="20% - Accent2 2 6 2 2 3" xfId="5239"/>
    <cellStyle name="20% - Accent2 2 6 2 2 3 2" xfId="5240"/>
    <cellStyle name="20% - Accent2 2 6 2 2 3 2 2" xfId="5241"/>
    <cellStyle name="20% - Accent2 2 6 2 2 3 2 3" xfId="5242"/>
    <cellStyle name="20% - Accent2 2 6 2 2 3 3" xfId="5243"/>
    <cellStyle name="20% - Accent2 2 6 2 2 3 3 2" xfId="5244"/>
    <cellStyle name="20% - Accent2 2 6 2 2 3 4" xfId="5245"/>
    <cellStyle name="20% - Accent2 2 6 2 2 3 5" xfId="5246"/>
    <cellStyle name="20% - Accent2 2 6 2 2 3 6" xfId="5247"/>
    <cellStyle name="20% - Accent2 2 6 2 2 3 7" xfId="5248"/>
    <cellStyle name="20% - Accent2 2 6 2 2 3 8" xfId="5249"/>
    <cellStyle name="20% - Accent2 2 6 2 2 3 9" xfId="5250"/>
    <cellStyle name="20% - Accent2 2 6 2 2 4" xfId="5251"/>
    <cellStyle name="20% - Accent2 2 6 2 2 4 2" xfId="5252"/>
    <cellStyle name="20% - Accent2 2 6 2 2 4 2 2" xfId="5253"/>
    <cellStyle name="20% - Accent2 2 6 2 2 4 2 3" xfId="5254"/>
    <cellStyle name="20% - Accent2 2 6 2 2 4 3" xfId="5255"/>
    <cellStyle name="20% - Accent2 2 6 2 2 4 3 2" xfId="5256"/>
    <cellStyle name="20% - Accent2 2 6 2 2 4 4" xfId="5257"/>
    <cellStyle name="20% - Accent2 2 6 2 2 4 5" xfId="5258"/>
    <cellStyle name="20% - Accent2 2 6 2 2 4 6" xfId="5259"/>
    <cellStyle name="20% - Accent2 2 6 2 2 4 7" xfId="5260"/>
    <cellStyle name="20% - Accent2 2 6 2 2 4 8" xfId="5261"/>
    <cellStyle name="20% - Accent2 2 6 2 2 4 9" xfId="5262"/>
    <cellStyle name="20% - Accent2 2 6 2 2 5" xfId="5263"/>
    <cellStyle name="20% - Accent2 2 6 2 2 5 2" xfId="5264"/>
    <cellStyle name="20% - Accent2 2 6 2 2 5 3" xfId="5265"/>
    <cellStyle name="20% - Accent2 2 6 2 2 6" xfId="5266"/>
    <cellStyle name="20% - Accent2 2 6 2 2 6 2" xfId="5267"/>
    <cellStyle name="20% - Accent2 2 6 2 2 7" xfId="5268"/>
    <cellStyle name="20% - Accent2 2 6 2 2 8" xfId="5269"/>
    <cellStyle name="20% - Accent2 2 6 2 2 9" xfId="5270"/>
    <cellStyle name="20% - Accent2 2 6 2 3" xfId="5271"/>
    <cellStyle name="20% - Accent2 2 6 2 3 2" xfId="5272"/>
    <cellStyle name="20% - Accent2 2 6 2 3 2 2" xfId="5273"/>
    <cellStyle name="20% - Accent2 2 6 2 3 2 3" xfId="5274"/>
    <cellStyle name="20% - Accent2 2 6 2 3 3" xfId="5275"/>
    <cellStyle name="20% - Accent2 2 6 2 3 3 2" xfId="5276"/>
    <cellStyle name="20% - Accent2 2 6 2 3 4" xfId="5277"/>
    <cellStyle name="20% - Accent2 2 6 2 3 5" xfId="5278"/>
    <cellStyle name="20% - Accent2 2 6 2 3 6" xfId="5279"/>
    <cellStyle name="20% - Accent2 2 6 2 3 7" xfId="5280"/>
    <cellStyle name="20% - Accent2 2 6 2 3 8" xfId="5281"/>
    <cellStyle name="20% - Accent2 2 6 2 3 9" xfId="5282"/>
    <cellStyle name="20% - Accent2 2 6 2 4" xfId="5283"/>
    <cellStyle name="20% - Accent2 2 6 2 4 2" xfId="5284"/>
    <cellStyle name="20% - Accent2 2 6 2 4 2 2" xfId="5285"/>
    <cellStyle name="20% - Accent2 2 6 2 4 2 3" xfId="5286"/>
    <cellStyle name="20% - Accent2 2 6 2 4 3" xfId="5287"/>
    <cellStyle name="20% - Accent2 2 6 2 4 3 2" xfId="5288"/>
    <cellStyle name="20% - Accent2 2 6 2 4 4" xfId="5289"/>
    <cellStyle name="20% - Accent2 2 6 2 4 5" xfId="5290"/>
    <cellStyle name="20% - Accent2 2 6 2 4 6" xfId="5291"/>
    <cellStyle name="20% - Accent2 2 6 2 4 7" xfId="5292"/>
    <cellStyle name="20% - Accent2 2 6 2 4 8" xfId="5293"/>
    <cellStyle name="20% - Accent2 2 6 2 4 9" xfId="5294"/>
    <cellStyle name="20% - Accent2 2 6 2 5" xfId="5295"/>
    <cellStyle name="20% - Accent2 2 6 2 5 2" xfId="5296"/>
    <cellStyle name="20% - Accent2 2 6 2 5 2 2" xfId="5297"/>
    <cellStyle name="20% - Accent2 2 6 2 5 2 3" xfId="5298"/>
    <cellStyle name="20% - Accent2 2 6 2 5 3" xfId="5299"/>
    <cellStyle name="20% - Accent2 2 6 2 5 3 2" xfId="5300"/>
    <cellStyle name="20% - Accent2 2 6 2 5 4" xfId="5301"/>
    <cellStyle name="20% - Accent2 2 6 2 5 5" xfId="5302"/>
    <cellStyle name="20% - Accent2 2 6 2 5 6" xfId="5303"/>
    <cellStyle name="20% - Accent2 2 6 2 5 7" xfId="5304"/>
    <cellStyle name="20% - Accent2 2 6 2 5 8" xfId="5305"/>
    <cellStyle name="20% - Accent2 2 6 2 5 9" xfId="5306"/>
    <cellStyle name="20% - Accent2 2 6 2 6" xfId="5307"/>
    <cellStyle name="20% - Accent2 2 6 2 6 2" xfId="5308"/>
    <cellStyle name="20% - Accent2 2 6 2 6 3" xfId="5309"/>
    <cellStyle name="20% - Accent2 2 6 2 7" xfId="5310"/>
    <cellStyle name="20% - Accent2 2 6 2 7 2" xfId="5311"/>
    <cellStyle name="20% - Accent2 2 6 2 8" xfId="5312"/>
    <cellStyle name="20% - Accent2 2 6 2 9" xfId="5313"/>
    <cellStyle name="20% - Accent2 2 6 3" xfId="5314"/>
    <cellStyle name="20% - Accent2 2 6 3 10" xfId="5315"/>
    <cellStyle name="20% - Accent2 2 6 3 11" xfId="5316"/>
    <cellStyle name="20% - Accent2 2 6 3 12" xfId="5317"/>
    <cellStyle name="20% - Accent2 2 6 3 13" xfId="5318"/>
    <cellStyle name="20% - Accent2 2 6 3 2" xfId="5319"/>
    <cellStyle name="20% - Accent2 2 6 3 2 10" xfId="5320"/>
    <cellStyle name="20% - Accent2 2 6 3 2 11" xfId="5321"/>
    <cellStyle name="20% - Accent2 2 6 3 2 12" xfId="5322"/>
    <cellStyle name="20% - Accent2 2 6 3 2 2" xfId="5323"/>
    <cellStyle name="20% - Accent2 2 6 3 2 2 2" xfId="5324"/>
    <cellStyle name="20% - Accent2 2 6 3 2 2 2 2" xfId="5325"/>
    <cellStyle name="20% - Accent2 2 6 3 2 2 2 3" xfId="5326"/>
    <cellStyle name="20% - Accent2 2 6 3 2 2 3" xfId="5327"/>
    <cellStyle name="20% - Accent2 2 6 3 2 2 3 2" xfId="5328"/>
    <cellStyle name="20% - Accent2 2 6 3 2 2 4" xfId="5329"/>
    <cellStyle name="20% - Accent2 2 6 3 2 2 5" xfId="5330"/>
    <cellStyle name="20% - Accent2 2 6 3 2 2 6" xfId="5331"/>
    <cellStyle name="20% - Accent2 2 6 3 2 2 7" xfId="5332"/>
    <cellStyle name="20% - Accent2 2 6 3 2 2 8" xfId="5333"/>
    <cellStyle name="20% - Accent2 2 6 3 2 2 9" xfId="5334"/>
    <cellStyle name="20% - Accent2 2 6 3 2 3" xfId="5335"/>
    <cellStyle name="20% - Accent2 2 6 3 2 3 2" xfId="5336"/>
    <cellStyle name="20% - Accent2 2 6 3 2 3 2 2" xfId="5337"/>
    <cellStyle name="20% - Accent2 2 6 3 2 3 2 3" xfId="5338"/>
    <cellStyle name="20% - Accent2 2 6 3 2 3 3" xfId="5339"/>
    <cellStyle name="20% - Accent2 2 6 3 2 3 3 2" xfId="5340"/>
    <cellStyle name="20% - Accent2 2 6 3 2 3 4" xfId="5341"/>
    <cellStyle name="20% - Accent2 2 6 3 2 3 5" xfId="5342"/>
    <cellStyle name="20% - Accent2 2 6 3 2 3 6" xfId="5343"/>
    <cellStyle name="20% - Accent2 2 6 3 2 3 7" xfId="5344"/>
    <cellStyle name="20% - Accent2 2 6 3 2 3 8" xfId="5345"/>
    <cellStyle name="20% - Accent2 2 6 3 2 3 9" xfId="5346"/>
    <cellStyle name="20% - Accent2 2 6 3 2 4" xfId="5347"/>
    <cellStyle name="20% - Accent2 2 6 3 2 4 2" xfId="5348"/>
    <cellStyle name="20% - Accent2 2 6 3 2 4 2 2" xfId="5349"/>
    <cellStyle name="20% - Accent2 2 6 3 2 4 2 3" xfId="5350"/>
    <cellStyle name="20% - Accent2 2 6 3 2 4 3" xfId="5351"/>
    <cellStyle name="20% - Accent2 2 6 3 2 4 3 2" xfId="5352"/>
    <cellStyle name="20% - Accent2 2 6 3 2 4 4" xfId="5353"/>
    <cellStyle name="20% - Accent2 2 6 3 2 4 5" xfId="5354"/>
    <cellStyle name="20% - Accent2 2 6 3 2 4 6" xfId="5355"/>
    <cellStyle name="20% - Accent2 2 6 3 2 4 7" xfId="5356"/>
    <cellStyle name="20% - Accent2 2 6 3 2 4 8" xfId="5357"/>
    <cellStyle name="20% - Accent2 2 6 3 2 4 9" xfId="5358"/>
    <cellStyle name="20% - Accent2 2 6 3 2 5" xfId="5359"/>
    <cellStyle name="20% - Accent2 2 6 3 2 5 2" xfId="5360"/>
    <cellStyle name="20% - Accent2 2 6 3 2 5 3" xfId="5361"/>
    <cellStyle name="20% - Accent2 2 6 3 2 6" xfId="5362"/>
    <cellStyle name="20% - Accent2 2 6 3 2 6 2" xfId="5363"/>
    <cellStyle name="20% - Accent2 2 6 3 2 7" xfId="5364"/>
    <cellStyle name="20% - Accent2 2 6 3 2 8" xfId="5365"/>
    <cellStyle name="20% - Accent2 2 6 3 2 9" xfId="5366"/>
    <cellStyle name="20% - Accent2 2 6 3 3" xfId="5367"/>
    <cellStyle name="20% - Accent2 2 6 3 3 2" xfId="5368"/>
    <cellStyle name="20% - Accent2 2 6 3 3 2 2" xfId="5369"/>
    <cellStyle name="20% - Accent2 2 6 3 3 2 3" xfId="5370"/>
    <cellStyle name="20% - Accent2 2 6 3 3 3" xfId="5371"/>
    <cellStyle name="20% - Accent2 2 6 3 3 3 2" xfId="5372"/>
    <cellStyle name="20% - Accent2 2 6 3 3 4" xfId="5373"/>
    <cellStyle name="20% - Accent2 2 6 3 3 5" xfId="5374"/>
    <cellStyle name="20% - Accent2 2 6 3 3 6" xfId="5375"/>
    <cellStyle name="20% - Accent2 2 6 3 3 7" xfId="5376"/>
    <cellStyle name="20% - Accent2 2 6 3 3 8" xfId="5377"/>
    <cellStyle name="20% - Accent2 2 6 3 3 9" xfId="5378"/>
    <cellStyle name="20% - Accent2 2 6 3 4" xfId="5379"/>
    <cellStyle name="20% - Accent2 2 6 3 4 2" xfId="5380"/>
    <cellStyle name="20% - Accent2 2 6 3 4 2 2" xfId="5381"/>
    <cellStyle name="20% - Accent2 2 6 3 4 2 3" xfId="5382"/>
    <cellStyle name="20% - Accent2 2 6 3 4 3" xfId="5383"/>
    <cellStyle name="20% - Accent2 2 6 3 4 3 2" xfId="5384"/>
    <cellStyle name="20% - Accent2 2 6 3 4 4" xfId="5385"/>
    <cellStyle name="20% - Accent2 2 6 3 4 5" xfId="5386"/>
    <cellStyle name="20% - Accent2 2 6 3 4 6" xfId="5387"/>
    <cellStyle name="20% - Accent2 2 6 3 4 7" xfId="5388"/>
    <cellStyle name="20% - Accent2 2 6 3 4 8" xfId="5389"/>
    <cellStyle name="20% - Accent2 2 6 3 4 9" xfId="5390"/>
    <cellStyle name="20% - Accent2 2 6 3 5" xfId="5391"/>
    <cellStyle name="20% - Accent2 2 6 3 5 2" xfId="5392"/>
    <cellStyle name="20% - Accent2 2 6 3 5 2 2" xfId="5393"/>
    <cellStyle name="20% - Accent2 2 6 3 5 2 3" xfId="5394"/>
    <cellStyle name="20% - Accent2 2 6 3 5 3" xfId="5395"/>
    <cellStyle name="20% - Accent2 2 6 3 5 3 2" xfId="5396"/>
    <cellStyle name="20% - Accent2 2 6 3 5 4" xfId="5397"/>
    <cellStyle name="20% - Accent2 2 6 3 5 5" xfId="5398"/>
    <cellStyle name="20% - Accent2 2 6 3 5 6" xfId="5399"/>
    <cellStyle name="20% - Accent2 2 6 3 5 7" xfId="5400"/>
    <cellStyle name="20% - Accent2 2 6 3 5 8" xfId="5401"/>
    <cellStyle name="20% - Accent2 2 6 3 5 9" xfId="5402"/>
    <cellStyle name="20% - Accent2 2 6 3 6" xfId="5403"/>
    <cellStyle name="20% - Accent2 2 6 3 6 2" xfId="5404"/>
    <cellStyle name="20% - Accent2 2 6 3 6 3" xfId="5405"/>
    <cellStyle name="20% - Accent2 2 6 3 7" xfId="5406"/>
    <cellStyle name="20% - Accent2 2 6 3 7 2" xfId="5407"/>
    <cellStyle name="20% - Accent2 2 6 3 8" xfId="5408"/>
    <cellStyle name="20% - Accent2 2 6 3 9" xfId="5409"/>
    <cellStyle name="20% - Accent2 2 6 4" xfId="5410"/>
    <cellStyle name="20% - Accent2 2 6 4 10" xfId="5411"/>
    <cellStyle name="20% - Accent2 2 6 4 11" xfId="5412"/>
    <cellStyle name="20% - Accent2 2 6 4 12" xfId="5413"/>
    <cellStyle name="20% - Accent2 2 6 4 2" xfId="5414"/>
    <cellStyle name="20% - Accent2 2 6 4 2 2" xfId="5415"/>
    <cellStyle name="20% - Accent2 2 6 4 2 2 2" xfId="5416"/>
    <cellStyle name="20% - Accent2 2 6 4 2 2 3" xfId="5417"/>
    <cellStyle name="20% - Accent2 2 6 4 2 3" xfId="5418"/>
    <cellStyle name="20% - Accent2 2 6 4 2 3 2" xfId="5419"/>
    <cellStyle name="20% - Accent2 2 6 4 2 4" xfId="5420"/>
    <cellStyle name="20% - Accent2 2 6 4 2 5" xfId="5421"/>
    <cellStyle name="20% - Accent2 2 6 4 2 6" xfId="5422"/>
    <cellStyle name="20% - Accent2 2 6 4 2 7" xfId="5423"/>
    <cellStyle name="20% - Accent2 2 6 4 2 8" xfId="5424"/>
    <cellStyle name="20% - Accent2 2 6 4 2 9" xfId="5425"/>
    <cellStyle name="20% - Accent2 2 6 4 3" xfId="5426"/>
    <cellStyle name="20% - Accent2 2 6 4 3 2" xfId="5427"/>
    <cellStyle name="20% - Accent2 2 6 4 3 2 2" xfId="5428"/>
    <cellStyle name="20% - Accent2 2 6 4 3 2 3" xfId="5429"/>
    <cellStyle name="20% - Accent2 2 6 4 3 3" xfId="5430"/>
    <cellStyle name="20% - Accent2 2 6 4 3 3 2" xfId="5431"/>
    <cellStyle name="20% - Accent2 2 6 4 3 4" xfId="5432"/>
    <cellStyle name="20% - Accent2 2 6 4 3 5" xfId="5433"/>
    <cellStyle name="20% - Accent2 2 6 4 3 6" xfId="5434"/>
    <cellStyle name="20% - Accent2 2 6 4 3 7" xfId="5435"/>
    <cellStyle name="20% - Accent2 2 6 4 3 8" xfId="5436"/>
    <cellStyle name="20% - Accent2 2 6 4 3 9" xfId="5437"/>
    <cellStyle name="20% - Accent2 2 6 4 4" xfId="5438"/>
    <cellStyle name="20% - Accent2 2 6 4 4 2" xfId="5439"/>
    <cellStyle name="20% - Accent2 2 6 4 4 2 2" xfId="5440"/>
    <cellStyle name="20% - Accent2 2 6 4 4 2 3" xfId="5441"/>
    <cellStyle name="20% - Accent2 2 6 4 4 3" xfId="5442"/>
    <cellStyle name="20% - Accent2 2 6 4 4 3 2" xfId="5443"/>
    <cellStyle name="20% - Accent2 2 6 4 4 4" xfId="5444"/>
    <cellStyle name="20% - Accent2 2 6 4 4 5" xfId="5445"/>
    <cellStyle name="20% - Accent2 2 6 4 4 6" xfId="5446"/>
    <cellStyle name="20% - Accent2 2 6 4 4 7" xfId="5447"/>
    <cellStyle name="20% - Accent2 2 6 4 4 8" xfId="5448"/>
    <cellStyle name="20% - Accent2 2 6 4 4 9" xfId="5449"/>
    <cellStyle name="20% - Accent2 2 6 4 5" xfId="5450"/>
    <cellStyle name="20% - Accent2 2 6 4 5 2" xfId="5451"/>
    <cellStyle name="20% - Accent2 2 6 4 5 3" xfId="5452"/>
    <cellStyle name="20% - Accent2 2 6 4 6" xfId="5453"/>
    <cellStyle name="20% - Accent2 2 6 4 6 2" xfId="5454"/>
    <cellStyle name="20% - Accent2 2 6 4 7" xfId="5455"/>
    <cellStyle name="20% - Accent2 2 6 4 8" xfId="5456"/>
    <cellStyle name="20% - Accent2 2 6 4 9" xfId="5457"/>
    <cellStyle name="20% - Accent2 2 6 5" xfId="5458"/>
    <cellStyle name="20% - Accent2 2 6 5 2" xfId="5459"/>
    <cellStyle name="20% - Accent2 2 6 5 2 2" xfId="5460"/>
    <cellStyle name="20% - Accent2 2 6 5 2 3" xfId="5461"/>
    <cellStyle name="20% - Accent2 2 6 5 3" xfId="5462"/>
    <cellStyle name="20% - Accent2 2 6 5 3 2" xfId="5463"/>
    <cellStyle name="20% - Accent2 2 6 5 4" xfId="5464"/>
    <cellStyle name="20% - Accent2 2 6 5 5" xfId="5465"/>
    <cellStyle name="20% - Accent2 2 6 5 6" xfId="5466"/>
    <cellStyle name="20% - Accent2 2 6 5 7" xfId="5467"/>
    <cellStyle name="20% - Accent2 2 6 5 8" xfId="5468"/>
    <cellStyle name="20% - Accent2 2 6 5 9" xfId="5469"/>
    <cellStyle name="20% - Accent2 2 6 6" xfId="5470"/>
    <cellStyle name="20% - Accent2 2 6 6 2" xfId="5471"/>
    <cellStyle name="20% - Accent2 2 6 6 2 2" xfId="5472"/>
    <cellStyle name="20% - Accent2 2 6 6 2 3" xfId="5473"/>
    <cellStyle name="20% - Accent2 2 6 6 3" xfId="5474"/>
    <cellStyle name="20% - Accent2 2 6 6 3 2" xfId="5475"/>
    <cellStyle name="20% - Accent2 2 6 6 4" xfId="5476"/>
    <cellStyle name="20% - Accent2 2 6 6 5" xfId="5477"/>
    <cellStyle name="20% - Accent2 2 6 6 6" xfId="5478"/>
    <cellStyle name="20% - Accent2 2 6 6 7" xfId="5479"/>
    <cellStyle name="20% - Accent2 2 6 6 8" xfId="5480"/>
    <cellStyle name="20% - Accent2 2 6 6 9" xfId="5481"/>
    <cellStyle name="20% - Accent2 2 6 7" xfId="5482"/>
    <cellStyle name="20% - Accent2 2 6 7 2" xfId="5483"/>
    <cellStyle name="20% - Accent2 2 6 7 2 2" xfId="5484"/>
    <cellStyle name="20% - Accent2 2 6 7 2 3" xfId="5485"/>
    <cellStyle name="20% - Accent2 2 6 7 3" xfId="5486"/>
    <cellStyle name="20% - Accent2 2 6 7 3 2" xfId="5487"/>
    <cellStyle name="20% - Accent2 2 6 7 4" xfId="5488"/>
    <cellStyle name="20% - Accent2 2 6 7 5" xfId="5489"/>
    <cellStyle name="20% - Accent2 2 6 7 6" xfId="5490"/>
    <cellStyle name="20% - Accent2 2 6 7 7" xfId="5491"/>
    <cellStyle name="20% - Accent2 2 6 7 8" xfId="5492"/>
    <cellStyle name="20% - Accent2 2 6 7 9" xfId="5493"/>
    <cellStyle name="20% - Accent2 2 6 8" xfId="5494"/>
    <cellStyle name="20% - Accent2 2 6 8 2" xfId="5495"/>
    <cellStyle name="20% - Accent2 2 6 8 3" xfId="5496"/>
    <cellStyle name="20% - Accent2 2 6 9" xfId="5497"/>
    <cellStyle name="20% - Accent2 2 6 9 2" xfId="5498"/>
    <cellStyle name="20% - Accent2 2 7" xfId="5499"/>
    <cellStyle name="20% - Accent2 2 7 10" xfId="5500"/>
    <cellStyle name="20% - Accent2 2 7 11" xfId="5501"/>
    <cellStyle name="20% - Accent2 2 7 12" xfId="5502"/>
    <cellStyle name="20% - Accent2 2 7 13" xfId="5503"/>
    <cellStyle name="20% - Accent2 2 7 2" xfId="5504"/>
    <cellStyle name="20% - Accent2 2 7 2 10" xfId="5505"/>
    <cellStyle name="20% - Accent2 2 7 2 11" xfId="5506"/>
    <cellStyle name="20% - Accent2 2 7 2 12" xfId="5507"/>
    <cellStyle name="20% - Accent2 2 7 2 2" xfId="5508"/>
    <cellStyle name="20% - Accent2 2 7 2 2 2" xfId="5509"/>
    <cellStyle name="20% - Accent2 2 7 2 2 2 2" xfId="5510"/>
    <cellStyle name="20% - Accent2 2 7 2 2 2 3" xfId="5511"/>
    <cellStyle name="20% - Accent2 2 7 2 2 3" xfId="5512"/>
    <cellStyle name="20% - Accent2 2 7 2 2 3 2" xfId="5513"/>
    <cellStyle name="20% - Accent2 2 7 2 2 4" xfId="5514"/>
    <cellStyle name="20% - Accent2 2 7 2 2 5" xfId="5515"/>
    <cellStyle name="20% - Accent2 2 7 2 2 6" xfId="5516"/>
    <cellStyle name="20% - Accent2 2 7 2 2 7" xfId="5517"/>
    <cellStyle name="20% - Accent2 2 7 2 2 8" xfId="5518"/>
    <cellStyle name="20% - Accent2 2 7 2 2 9" xfId="5519"/>
    <cellStyle name="20% - Accent2 2 7 2 3" xfId="5520"/>
    <cellStyle name="20% - Accent2 2 7 2 3 2" xfId="5521"/>
    <cellStyle name="20% - Accent2 2 7 2 3 2 2" xfId="5522"/>
    <cellStyle name="20% - Accent2 2 7 2 3 2 3" xfId="5523"/>
    <cellStyle name="20% - Accent2 2 7 2 3 3" xfId="5524"/>
    <cellStyle name="20% - Accent2 2 7 2 3 3 2" xfId="5525"/>
    <cellStyle name="20% - Accent2 2 7 2 3 4" xfId="5526"/>
    <cellStyle name="20% - Accent2 2 7 2 3 5" xfId="5527"/>
    <cellStyle name="20% - Accent2 2 7 2 3 6" xfId="5528"/>
    <cellStyle name="20% - Accent2 2 7 2 3 7" xfId="5529"/>
    <cellStyle name="20% - Accent2 2 7 2 3 8" xfId="5530"/>
    <cellStyle name="20% - Accent2 2 7 2 3 9" xfId="5531"/>
    <cellStyle name="20% - Accent2 2 7 2 4" xfId="5532"/>
    <cellStyle name="20% - Accent2 2 7 2 4 2" xfId="5533"/>
    <cellStyle name="20% - Accent2 2 7 2 4 2 2" xfId="5534"/>
    <cellStyle name="20% - Accent2 2 7 2 4 2 3" xfId="5535"/>
    <cellStyle name="20% - Accent2 2 7 2 4 3" xfId="5536"/>
    <cellStyle name="20% - Accent2 2 7 2 4 3 2" xfId="5537"/>
    <cellStyle name="20% - Accent2 2 7 2 4 4" xfId="5538"/>
    <cellStyle name="20% - Accent2 2 7 2 4 5" xfId="5539"/>
    <cellStyle name="20% - Accent2 2 7 2 4 6" xfId="5540"/>
    <cellStyle name="20% - Accent2 2 7 2 4 7" xfId="5541"/>
    <cellStyle name="20% - Accent2 2 7 2 4 8" xfId="5542"/>
    <cellStyle name="20% - Accent2 2 7 2 4 9" xfId="5543"/>
    <cellStyle name="20% - Accent2 2 7 2 5" xfId="5544"/>
    <cellStyle name="20% - Accent2 2 7 2 5 2" xfId="5545"/>
    <cellStyle name="20% - Accent2 2 7 2 5 3" xfId="5546"/>
    <cellStyle name="20% - Accent2 2 7 2 6" xfId="5547"/>
    <cellStyle name="20% - Accent2 2 7 2 6 2" xfId="5548"/>
    <cellStyle name="20% - Accent2 2 7 2 7" xfId="5549"/>
    <cellStyle name="20% - Accent2 2 7 2 8" xfId="5550"/>
    <cellStyle name="20% - Accent2 2 7 2 9" xfId="5551"/>
    <cellStyle name="20% - Accent2 2 7 3" xfId="5552"/>
    <cellStyle name="20% - Accent2 2 7 3 2" xfId="5553"/>
    <cellStyle name="20% - Accent2 2 7 3 2 2" xfId="5554"/>
    <cellStyle name="20% - Accent2 2 7 3 2 3" xfId="5555"/>
    <cellStyle name="20% - Accent2 2 7 3 3" xfId="5556"/>
    <cellStyle name="20% - Accent2 2 7 3 3 2" xfId="5557"/>
    <cellStyle name="20% - Accent2 2 7 3 4" xfId="5558"/>
    <cellStyle name="20% - Accent2 2 7 3 5" xfId="5559"/>
    <cellStyle name="20% - Accent2 2 7 3 6" xfId="5560"/>
    <cellStyle name="20% - Accent2 2 7 3 7" xfId="5561"/>
    <cellStyle name="20% - Accent2 2 7 3 8" xfId="5562"/>
    <cellStyle name="20% - Accent2 2 7 3 9" xfId="5563"/>
    <cellStyle name="20% - Accent2 2 7 4" xfId="5564"/>
    <cellStyle name="20% - Accent2 2 7 4 2" xfId="5565"/>
    <cellStyle name="20% - Accent2 2 7 4 2 2" xfId="5566"/>
    <cellStyle name="20% - Accent2 2 7 4 2 3" xfId="5567"/>
    <cellStyle name="20% - Accent2 2 7 4 3" xfId="5568"/>
    <cellStyle name="20% - Accent2 2 7 4 3 2" xfId="5569"/>
    <cellStyle name="20% - Accent2 2 7 4 4" xfId="5570"/>
    <cellStyle name="20% - Accent2 2 7 4 5" xfId="5571"/>
    <cellStyle name="20% - Accent2 2 7 4 6" xfId="5572"/>
    <cellStyle name="20% - Accent2 2 7 4 7" xfId="5573"/>
    <cellStyle name="20% - Accent2 2 7 4 8" xfId="5574"/>
    <cellStyle name="20% - Accent2 2 7 4 9" xfId="5575"/>
    <cellStyle name="20% - Accent2 2 7 5" xfId="5576"/>
    <cellStyle name="20% - Accent2 2 7 5 2" xfId="5577"/>
    <cellStyle name="20% - Accent2 2 7 5 2 2" xfId="5578"/>
    <cellStyle name="20% - Accent2 2 7 5 2 3" xfId="5579"/>
    <cellStyle name="20% - Accent2 2 7 5 3" xfId="5580"/>
    <cellStyle name="20% - Accent2 2 7 5 3 2" xfId="5581"/>
    <cellStyle name="20% - Accent2 2 7 5 4" xfId="5582"/>
    <cellStyle name="20% - Accent2 2 7 5 5" xfId="5583"/>
    <cellStyle name="20% - Accent2 2 7 5 6" xfId="5584"/>
    <cellStyle name="20% - Accent2 2 7 5 7" xfId="5585"/>
    <cellStyle name="20% - Accent2 2 7 5 8" xfId="5586"/>
    <cellStyle name="20% - Accent2 2 7 5 9" xfId="5587"/>
    <cellStyle name="20% - Accent2 2 7 6" xfId="5588"/>
    <cellStyle name="20% - Accent2 2 7 6 2" xfId="5589"/>
    <cellStyle name="20% - Accent2 2 7 6 3" xfId="5590"/>
    <cellStyle name="20% - Accent2 2 7 7" xfId="5591"/>
    <cellStyle name="20% - Accent2 2 7 7 2" xfId="5592"/>
    <cellStyle name="20% - Accent2 2 7 8" xfId="5593"/>
    <cellStyle name="20% - Accent2 2 7 9" xfId="5594"/>
    <cellStyle name="20% - Accent2 2 8" xfId="5595"/>
    <cellStyle name="20% - Accent2 2 8 10" xfId="5596"/>
    <cellStyle name="20% - Accent2 2 8 11" xfId="5597"/>
    <cellStyle name="20% - Accent2 2 8 12" xfId="5598"/>
    <cellStyle name="20% - Accent2 2 8 13" xfId="5599"/>
    <cellStyle name="20% - Accent2 2 8 2" xfId="5600"/>
    <cellStyle name="20% - Accent2 2 8 2 10" xfId="5601"/>
    <cellStyle name="20% - Accent2 2 8 2 11" xfId="5602"/>
    <cellStyle name="20% - Accent2 2 8 2 12" xfId="5603"/>
    <cellStyle name="20% - Accent2 2 8 2 2" xfId="5604"/>
    <cellStyle name="20% - Accent2 2 8 2 2 2" xfId="5605"/>
    <cellStyle name="20% - Accent2 2 8 2 2 2 2" xfId="5606"/>
    <cellStyle name="20% - Accent2 2 8 2 2 2 3" xfId="5607"/>
    <cellStyle name="20% - Accent2 2 8 2 2 3" xfId="5608"/>
    <cellStyle name="20% - Accent2 2 8 2 2 3 2" xfId="5609"/>
    <cellStyle name="20% - Accent2 2 8 2 2 4" xfId="5610"/>
    <cellStyle name="20% - Accent2 2 8 2 2 5" xfId="5611"/>
    <cellStyle name="20% - Accent2 2 8 2 2 6" xfId="5612"/>
    <cellStyle name="20% - Accent2 2 8 2 2 7" xfId="5613"/>
    <cellStyle name="20% - Accent2 2 8 2 2 8" xfId="5614"/>
    <cellStyle name="20% - Accent2 2 8 2 2 9" xfId="5615"/>
    <cellStyle name="20% - Accent2 2 8 2 3" xfId="5616"/>
    <cellStyle name="20% - Accent2 2 8 2 3 2" xfId="5617"/>
    <cellStyle name="20% - Accent2 2 8 2 3 2 2" xfId="5618"/>
    <cellStyle name="20% - Accent2 2 8 2 3 2 3" xfId="5619"/>
    <cellStyle name="20% - Accent2 2 8 2 3 3" xfId="5620"/>
    <cellStyle name="20% - Accent2 2 8 2 3 3 2" xfId="5621"/>
    <cellStyle name="20% - Accent2 2 8 2 3 4" xfId="5622"/>
    <cellStyle name="20% - Accent2 2 8 2 3 5" xfId="5623"/>
    <cellStyle name="20% - Accent2 2 8 2 3 6" xfId="5624"/>
    <cellStyle name="20% - Accent2 2 8 2 3 7" xfId="5625"/>
    <cellStyle name="20% - Accent2 2 8 2 3 8" xfId="5626"/>
    <cellStyle name="20% - Accent2 2 8 2 3 9" xfId="5627"/>
    <cellStyle name="20% - Accent2 2 8 2 4" xfId="5628"/>
    <cellStyle name="20% - Accent2 2 8 2 4 2" xfId="5629"/>
    <cellStyle name="20% - Accent2 2 8 2 4 2 2" xfId="5630"/>
    <cellStyle name="20% - Accent2 2 8 2 4 2 3" xfId="5631"/>
    <cellStyle name="20% - Accent2 2 8 2 4 3" xfId="5632"/>
    <cellStyle name="20% - Accent2 2 8 2 4 3 2" xfId="5633"/>
    <cellStyle name="20% - Accent2 2 8 2 4 4" xfId="5634"/>
    <cellStyle name="20% - Accent2 2 8 2 4 5" xfId="5635"/>
    <cellStyle name="20% - Accent2 2 8 2 4 6" xfId="5636"/>
    <cellStyle name="20% - Accent2 2 8 2 4 7" xfId="5637"/>
    <cellStyle name="20% - Accent2 2 8 2 4 8" xfId="5638"/>
    <cellStyle name="20% - Accent2 2 8 2 4 9" xfId="5639"/>
    <cellStyle name="20% - Accent2 2 8 2 5" xfId="5640"/>
    <cellStyle name="20% - Accent2 2 8 2 5 2" xfId="5641"/>
    <cellStyle name="20% - Accent2 2 8 2 5 3" xfId="5642"/>
    <cellStyle name="20% - Accent2 2 8 2 6" xfId="5643"/>
    <cellStyle name="20% - Accent2 2 8 2 6 2" xfId="5644"/>
    <cellStyle name="20% - Accent2 2 8 2 7" xfId="5645"/>
    <cellStyle name="20% - Accent2 2 8 2 8" xfId="5646"/>
    <cellStyle name="20% - Accent2 2 8 2 9" xfId="5647"/>
    <cellStyle name="20% - Accent2 2 8 3" xfId="5648"/>
    <cellStyle name="20% - Accent2 2 8 3 2" xfId="5649"/>
    <cellStyle name="20% - Accent2 2 8 3 2 2" xfId="5650"/>
    <cellStyle name="20% - Accent2 2 8 3 2 3" xfId="5651"/>
    <cellStyle name="20% - Accent2 2 8 3 3" xfId="5652"/>
    <cellStyle name="20% - Accent2 2 8 3 3 2" xfId="5653"/>
    <cellStyle name="20% - Accent2 2 8 3 4" xfId="5654"/>
    <cellStyle name="20% - Accent2 2 8 3 5" xfId="5655"/>
    <cellStyle name="20% - Accent2 2 8 3 6" xfId="5656"/>
    <cellStyle name="20% - Accent2 2 8 3 7" xfId="5657"/>
    <cellStyle name="20% - Accent2 2 8 3 8" xfId="5658"/>
    <cellStyle name="20% - Accent2 2 8 3 9" xfId="5659"/>
    <cellStyle name="20% - Accent2 2 8 4" xfId="5660"/>
    <cellStyle name="20% - Accent2 2 8 4 2" xfId="5661"/>
    <cellStyle name="20% - Accent2 2 8 4 2 2" xfId="5662"/>
    <cellStyle name="20% - Accent2 2 8 4 2 3" xfId="5663"/>
    <cellStyle name="20% - Accent2 2 8 4 3" xfId="5664"/>
    <cellStyle name="20% - Accent2 2 8 4 3 2" xfId="5665"/>
    <cellStyle name="20% - Accent2 2 8 4 4" xfId="5666"/>
    <cellStyle name="20% - Accent2 2 8 4 5" xfId="5667"/>
    <cellStyle name="20% - Accent2 2 8 4 6" xfId="5668"/>
    <cellStyle name="20% - Accent2 2 8 4 7" xfId="5669"/>
    <cellStyle name="20% - Accent2 2 8 4 8" xfId="5670"/>
    <cellStyle name="20% - Accent2 2 8 4 9" xfId="5671"/>
    <cellStyle name="20% - Accent2 2 8 5" xfId="5672"/>
    <cellStyle name="20% - Accent2 2 8 5 2" xfId="5673"/>
    <cellStyle name="20% - Accent2 2 8 5 2 2" xfId="5674"/>
    <cellStyle name="20% - Accent2 2 8 5 2 3" xfId="5675"/>
    <cellStyle name="20% - Accent2 2 8 5 3" xfId="5676"/>
    <cellStyle name="20% - Accent2 2 8 5 3 2" xfId="5677"/>
    <cellStyle name="20% - Accent2 2 8 5 4" xfId="5678"/>
    <cellStyle name="20% - Accent2 2 8 5 5" xfId="5679"/>
    <cellStyle name="20% - Accent2 2 8 5 6" xfId="5680"/>
    <cellStyle name="20% - Accent2 2 8 5 7" xfId="5681"/>
    <cellStyle name="20% - Accent2 2 8 5 8" xfId="5682"/>
    <cellStyle name="20% - Accent2 2 8 5 9" xfId="5683"/>
    <cellStyle name="20% - Accent2 2 8 6" xfId="5684"/>
    <cellStyle name="20% - Accent2 2 8 6 2" xfId="5685"/>
    <cellStyle name="20% - Accent2 2 8 6 3" xfId="5686"/>
    <cellStyle name="20% - Accent2 2 8 7" xfId="5687"/>
    <cellStyle name="20% - Accent2 2 8 7 2" xfId="5688"/>
    <cellStyle name="20% - Accent2 2 8 8" xfId="5689"/>
    <cellStyle name="20% - Accent2 2 8 9" xfId="5690"/>
    <cellStyle name="20% - Accent2 2 9" xfId="5691"/>
    <cellStyle name="20% - Accent2 2 9 10" xfId="5692"/>
    <cellStyle name="20% - Accent2 2 9 11" xfId="5693"/>
    <cellStyle name="20% - Accent2 2 9 12" xfId="5694"/>
    <cellStyle name="20% - Accent2 2 9 2" xfId="5695"/>
    <cellStyle name="20% - Accent2 2 9 2 2" xfId="5696"/>
    <cellStyle name="20% - Accent2 2 9 2 2 2" xfId="5697"/>
    <cellStyle name="20% - Accent2 2 9 2 2 3" xfId="5698"/>
    <cellStyle name="20% - Accent2 2 9 2 3" xfId="5699"/>
    <cellStyle name="20% - Accent2 2 9 2 3 2" xfId="5700"/>
    <cellStyle name="20% - Accent2 2 9 2 4" xfId="5701"/>
    <cellStyle name="20% - Accent2 2 9 2 5" xfId="5702"/>
    <cellStyle name="20% - Accent2 2 9 2 6" xfId="5703"/>
    <cellStyle name="20% - Accent2 2 9 2 7" xfId="5704"/>
    <cellStyle name="20% - Accent2 2 9 2 8" xfId="5705"/>
    <cellStyle name="20% - Accent2 2 9 2 9" xfId="5706"/>
    <cellStyle name="20% - Accent2 2 9 3" xfId="5707"/>
    <cellStyle name="20% - Accent2 2 9 3 2" xfId="5708"/>
    <cellStyle name="20% - Accent2 2 9 3 2 2" xfId="5709"/>
    <cellStyle name="20% - Accent2 2 9 3 2 3" xfId="5710"/>
    <cellStyle name="20% - Accent2 2 9 3 3" xfId="5711"/>
    <cellStyle name="20% - Accent2 2 9 3 3 2" xfId="5712"/>
    <cellStyle name="20% - Accent2 2 9 3 4" xfId="5713"/>
    <cellStyle name="20% - Accent2 2 9 3 5" xfId="5714"/>
    <cellStyle name="20% - Accent2 2 9 3 6" xfId="5715"/>
    <cellStyle name="20% - Accent2 2 9 3 7" xfId="5716"/>
    <cellStyle name="20% - Accent2 2 9 3 8" xfId="5717"/>
    <cellStyle name="20% - Accent2 2 9 3 9" xfId="5718"/>
    <cellStyle name="20% - Accent2 2 9 4" xfId="5719"/>
    <cellStyle name="20% - Accent2 2 9 4 2" xfId="5720"/>
    <cellStyle name="20% - Accent2 2 9 4 2 2" xfId="5721"/>
    <cellStyle name="20% - Accent2 2 9 4 2 3" xfId="5722"/>
    <cellStyle name="20% - Accent2 2 9 4 3" xfId="5723"/>
    <cellStyle name="20% - Accent2 2 9 4 3 2" xfId="5724"/>
    <cellStyle name="20% - Accent2 2 9 4 4" xfId="5725"/>
    <cellStyle name="20% - Accent2 2 9 4 5" xfId="5726"/>
    <cellStyle name="20% - Accent2 2 9 4 6" xfId="5727"/>
    <cellStyle name="20% - Accent2 2 9 4 7" xfId="5728"/>
    <cellStyle name="20% - Accent2 2 9 4 8" xfId="5729"/>
    <cellStyle name="20% - Accent2 2 9 4 9" xfId="5730"/>
    <cellStyle name="20% - Accent2 2 9 5" xfId="5731"/>
    <cellStyle name="20% - Accent2 2 9 5 2" xfId="5732"/>
    <cellStyle name="20% - Accent2 2 9 5 3" xfId="5733"/>
    <cellStyle name="20% - Accent2 2 9 6" xfId="5734"/>
    <cellStyle name="20% - Accent2 2 9 6 2" xfId="5735"/>
    <cellStyle name="20% - Accent2 2 9 7" xfId="5736"/>
    <cellStyle name="20% - Accent2 2 9 8" xfId="5737"/>
    <cellStyle name="20% - Accent2 2 9 9" xfId="5738"/>
    <cellStyle name="20% - Accent2 3" xfId="5739"/>
    <cellStyle name="20% - Accent2 3 10" xfId="5740"/>
    <cellStyle name="20% - Accent2 3 10 2" xfId="5741"/>
    <cellStyle name="20% - Accent2 3 10 2 2" xfId="5742"/>
    <cellStyle name="20% - Accent2 3 10 2 3" xfId="5743"/>
    <cellStyle name="20% - Accent2 3 10 3" xfId="5744"/>
    <cellStyle name="20% - Accent2 3 10 3 2" xfId="5745"/>
    <cellStyle name="20% - Accent2 3 10 4" xfId="5746"/>
    <cellStyle name="20% - Accent2 3 10 5" xfId="5747"/>
    <cellStyle name="20% - Accent2 3 10 6" xfId="5748"/>
    <cellStyle name="20% - Accent2 3 10 7" xfId="5749"/>
    <cellStyle name="20% - Accent2 3 10 8" xfId="5750"/>
    <cellStyle name="20% - Accent2 3 10 9" xfId="5751"/>
    <cellStyle name="20% - Accent2 3 11" xfId="5752"/>
    <cellStyle name="20% - Accent2 3 11 2" xfId="5753"/>
    <cellStyle name="20% - Accent2 3 11 2 2" xfId="5754"/>
    <cellStyle name="20% - Accent2 3 11 2 3" xfId="5755"/>
    <cellStyle name="20% - Accent2 3 11 3" xfId="5756"/>
    <cellStyle name="20% - Accent2 3 11 3 2" xfId="5757"/>
    <cellStyle name="20% - Accent2 3 11 4" xfId="5758"/>
    <cellStyle name="20% - Accent2 3 11 5" xfId="5759"/>
    <cellStyle name="20% - Accent2 3 11 6" xfId="5760"/>
    <cellStyle name="20% - Accent2 3 11 7" xfId="5761"/>
    <cellStyle name="20% - Accent2 3 11 8" xfId="5762"/>
    <cellStyle name="20% - Accent2 3 11 9" xfId="5763"/>
    <cellStyle name="20% - Accent2 3 12" xfId="5764"/>
    <cellStyle name="20% - Accent2 3 12 2" xfId="5765"/>
    <cellStyle name="20% - Accent2 3 12 2 2" xfId="5766"/>
    <cellStyle name="20% - Accent2 3 12 2 3" xfId="5767"/>
    <cellStyle name="20% - Accent2 3 12 3" xfId="5768"/>
    <cellStyle name="20% - Accent2 3 12 3 2" xfId="5769"/>
    <cellStyle name="20% - Accent2 3 12 4" xfId="5770"/>
    <cellStyle name="20% - Accent2 3 12 5" xfId="5771"/>
    <cellStyle name="20% - Accent2 3 12 6" xfId="5772"/>
    <cellStyle name="20% - Accent2 3 12 7" xfId="5773"/>
    <cellStyle name="20% - Accent2 3 12 8" xfId="5774"/>
    <cellStyle name="20% - Accent2 3 12 9" xfId="5775"/>
    <cellStyle name="20% - Accent2 3 13" xfId="5776"/>
    <cellStyle name="20% - Accent2 3 13 2" xfId="5777"/>
    <cellStyle name="20% - Accent2 3 14" xfId="5778"/>
    <cellStyle name="20% - Accent2 3 14 2" xfId="5779"/>
    <cellStyle name="20% - Accent2 3 15" xfId="5780"/>
    <cellStyle name="20% - Accent2 3 16" xfId="5781"/>
    <cellStyle name="20% - Accent2 3 17" xfId="5782"/>
    <cellStyle name="20% - Accent2 3 18" xfId="5783"/>
    <cellStyle name="20% - Accent2 3 19" xfId="5784"/>
    <cellStyle name="20% - Accent2 3 2" xfId="5785"/>
    <cellStyle name="20% - Accent2 3 2 10" xfId="5786"/>
    <cellStyle name="20% - Accent2 3 2 11" xfId="5787"/>
    <cellStyle name="20% - Accent2 3 2 12" xfId="5788"/>
    <cellStyle name="20% - Accent2 3 2 13" xfId="5789"/>
    <cellStyle name="20% - Accent2 3 2 14" xfId="5790"/>
    <cellStyle name="20% - Accent2 3 2 15" xfId="5791"/>
    <cellStyle name="20% - Accent2 3 2 2" xfId="5792"/>
    <cellStyle name="20% - Accent2 3 2 2 10" xfId="5793"/>
    <cellStyle name="20% - Accent2 3 2 2 11" xfId="5794"/>
    <cellStyle name="20% - Accent2 3 2 2 12" xfId="5795"/>
    <cellStyle name="20% - Accent2 3 2 2 13" xfId="5796"/>
    <cellStyle name="20% - Accent2 3 2 2 2" xfId="5797"/>
    <cellStyle name="20% - Accent2 3 2 2 2 10" xfId="5798"/>
    <cellStyle name="20% - Accent2 3 2 2 2 11" xfId="5799"/>
    <cellStyle name="20% - Accent2 3 2 2 2 12" xfId="5800"/>
    <cellStyle name="20% - Accent2 3 2 2 2 2" xfId="5801"/>
    <cellStyle name="20% - Accent2 3 2 2 2 2 2" xfId="5802"/>
    <cellStyle name="20% - Accent2 3 2 2 2 2 2 2" xfId="5803"/>
    <cellStyle name="20% - Accent2 3 2 2 2 2 2 3" xfId="5804"/>
    <cellStyle name="20% - Accent2 3 2 2 2 2 3" xfId="5805"/>
    <cellStyle name="20% - Accent2 3 2 2 2 2 3 2" xfId="5806"/>
    <cellStyle name="20% - Accent2 3 2 2 2 2 4" xfId="5807"/>
    <cellStyle name="20% - Accent2 3 2 2 2 2 5" xfId="5808"/>
    <cellStyle name="20% - Accent2 3 2 2 2 2 6" xfId="5809"/>
    <cellStyle name="20% - Accent2 3 2 2 2 2 7" xfId="5810"/>
    <cellStyle name="20% - Accent2 3 2 2 2 2 8" xfId="5811"/>
    <cellStyle name="20% - Accent2 3 2 2 2 2 9" xfId="5812"/>
    <cellStyle name="20% - Accent2 3 2 2 2 3" xfId="5813"/>
    <cellStyle name="20% - Accent2 3 2 2 2 3 2" xfId="5814"/>
    <cellStyle name="20% - Accent2 3 2 2 2 3 2 2" xfId="5815"/>
    <cellStyle name="20% - Accent2 3 2 2 2 3 2 3" xfId="5816"/>
    <cellStyle name="20% - Accent2 3 2 2 2 3 3" xfId="5817"/>
    <cellStyle name="20% - Accent2 3 2 2 2 3 3 2" xfId="5818"/>
    <cellStyle name="20% - Accent2 3 2 2 2 3 4" xfId="5819"/>
    <cellStyle name="20% - Accent2 3 2 2 2 3 5" xfId="5820"/>
    <cellStyle name="20% - Accent2 3 2 2 2 3 6" xfId="5821"/>
    <cellStyle name="20% - Accent2 3 2 2 2 3 7" xfId="5822"/>
    <cellStyle name="20% - Accent2 3 2 2 2 3 8" xfId="5823"/>
    <cellStyle name="20% - Accent2 3 2 2 2 3 9" xfId="5824"/>
    <cellStyle name="20% - Accent2 3 2 2 2 4" xfId="5825"/>
    <cellStyle name="20% - Accent2 3 2 2 2 4 2" xfId="5826"/>
    <cellStyle name="20% - Accent2 3 2 2 2 4 2 2" xfId="5827"/>
    <cellStyle name="20% - Accent2 3 2 2 2 4 2 3" xfId="5828"/>
    <cellStyle name="20% - Accent2 3 2 2 2 4 3" xfId="5829"/>
    <cellStyle name="20% - Accent2 3 2 2 2 4 3 2" xfId="5830"/>
    <cellStyle name="20% - Accent2 3 2 2 2 4 4" xfId="5831"/>
    <cellStyle name="20% - Accent2 3 2 2 2 4 5" xfId="5832"/>
    <cellStyle name="20% - Accent2 3 2 2 2 4 6" xfId="5833"/>
    <cellStyle name="20% - Accent2 3 2 2 2 4 7" xfId="5834"/>
    <cellStyle name="20% - Accent2 3 2 2 2 4 8" xfId="5835"/>
    <cellStyle name="20% - Accent2 3 2 2 2 4 9" xfId="5836"/>
    <cellStyle name="20% - Accent2 3 2 2 2 5" xfId="5837"/>
    <cellStyle name="20% - Accent2 3 2 2 2 5 2" xfId="5838"/>
    <cellStyle name="20% - Accent2 3 2 2 2 5 3" xfId="5839"/>
    <cellStyle name="20% - Accent2 3 2 2 2 6" xfId="5840"/>
    <cellStyle name="20% - Accent2 3 2 2 2 6 2" xfId="5841"/>
    <cellStyle name="20% - Accent2 3 2 2 2 7" xfId="5842"/>
    <cellStyle name="20% - Accent2 3 2 2 2 8" xfId="5843"/>
    <cellStyle name="20% - Accent2 3 2 2 2 9" xfId="5844"/>
    <cellStyle name="20% - Accent2 3 2 2 3" xfId="5845"/>
    <cellStyle name="20% - Accent2 3 2 2 3 2" xfId="5846"/>
    <cellStyle name="20% - Accent2 3 2 2 3 2 2" xfId="5847"/>
    <cellStyle name="20% - Accent2 3 2 2 3 2 3" xfId="5848"/>
    <cellStyle name="20% - Accent2 3 2 2 3 3" xfId="5849"/>
    <cellStyle name="20% - Accent2 3 2 2 3 3 2" xfId="5850"/>
    <cellStyle name="20% - Accent2 3 2 2 3 4" xfId="5851"/>
    <cellStyle name="20% - Accent2 3 2 2 3 5" xfId="5852"/>
    <cellStyle name="20% - Accent2 3 2 2 3 6" xfId="5853"/>
    <cellStyle name="20% - Accent2 3 2 2 3 7" xfId="5854"/>
    <cellStyle name="20% - Accent2 3 2 2 3 8" xfId="5855"/>
    <cellStyle name="20% - Accent2 3 2 2 3 9" xfId="5856"/>
    <cellStyle name="20% - Accent2 3 2 2 4" xfId="5857"/>
    <cellStyle name="20% - Accent2 3 2 2 4 2" xfId="5858"/>
    <cellStyle name="20% - Accent2 3 2 2 4 2 2" xfId="5859"/>
    <cellStyle name="20% - Accent2 3 2 2 4 2 3" xfId="5860"/>
    <cellStyle name="20% - Accent2 3 2 2 4 3" xfId="5861"/>
    <cellStyle name="20% - Accent2 3 2 2 4 3 2" xfId="5862"/>
    <cellStyle name="20% - Accent2 3 2 2 4 4" xfId="5863"/>
    <cellStyle name="20% - Accent2 3 2 2 4 5" xfId="5864"/>
    <cellStyle name="20% - Accent2 3 2 2 4 6" xfId="5865"/>
    <cellStyle name="20% - Accent2 3 2 2 4 7" xfId="5866"/>
    <cellStyle name="20% - Accent2 3 2 2 4 8" xfId="5867"/>
    <cellStyle name="20% - Accent2 3 2 2 4 9" xfId="5868"/>
    <cellStyle name="20% - Accent2 3 2 2 5" xfId="5869"/>
    <cellStyle name="20% - Accent2 3 2 2 5 2" xfId="5870"/>
    <cellStyle name="20% - Accent2 3 2 2 5 2 2" xfId="5871"/>
    <cellStyle name="20% - Accent2 3 2 2 5 2 3" xfId="5872"/>
    <cellStyle name="20% - Accent2 3 2 2 5 3" xfId="5873"/>
    <cellStyle name="20% - Accent2 3 2 2 5 3 2" xfId="5874"/>
    <cellStyle name="20% - Accent2 3 2 2 5 4" xfId="5875"/>
    <cellStyle name="20% - Accent2 3 2 2 5 5" xfId="5876"/>
    <cellStyle name="20% - Accent2 3 2 2 5 6" xfId="5877"/>
    <cellStyle name="20% - Accent2 3 2 2 5 7" xfId="5878"/>
    <cellStyle name="20% - Accent2 3 2 2 5 8" xfId="5879"/>
    <cellStyle name="20% - Accent2 3 2 2 5 9" xfId="5880"/>
    <cellStyle name="20% - Accent2 3 2 2 6" xfId="5881"/>
    <cellStyle name="20% - Accent2 3 2 2 6 2" xfId="5882"/>
    <cellStyle name="20% - Accent2 3 2 2 6 3" xfId="5883"/>
    <cellStyle name="20% - Accent2 3 2 2 7" xfId="5884"/>
    <cellStyle name="20% - Accent2 3 2 2 7 2" xfId="5885"/>
    <cellStyle name="20% - Accent2 3 2 2 8" xfId="5886"/>
    <cellStyle name="20% - Accent2 3 2 2 9" xfId="5887"/>
    <cellStyle name="20% - Accent2 3 2 3" xfId="5888"/>
    <cellStyle name="20% - Accent2 3 2 3 10" xfId="5889"/>
    <cellStyle name="20% - Accent2 3 2 3 11" xfId="5890"/>
    <cellStyle name="20% - Accent2 3 2 3 12" xfId="5891"/>
    <cellStyle name="20% - Accent2 3 2 3 13" xfId="5892"/>
    <cellStyle name="20% - Accent2 3 2 3 2" xfId="5893"/>
    <cellStyle name="20% - Accent2 3 2 3 2 10" xfId="5894"/>
    <cellStyle name="20% - Accent2 3 2 3 2 11" xfId="5895"/>
    <cellStyle name="20% - Accent2 3 2 3 2 12" xfId="5896"/>
    <cellStyle name="20% - Accent2 3 2 3 2 2" xfId="5897"/>
    <cellStyle name="20% - Accent2 3 2 3 2 2 2" xfId="5898"/>
    <cellStyle name="20% - Accent2 3 2 3 2 2 2 2" xfId="5899"/>
    <cellStyle name="20% - Accent2 3 2 3 2 2 2 3" xfId="5900"/>
    <cellStyle name="20% - Accent2 3 2 3 2 2 3" xfId="5901"/>
    <cellStyle name="20% - Accent2 3 2 3 2 2 3 2" xfId="5902"/>
    <cellStyle name="20% - Accent2 3 2 3 2 2 4" xfId="5903"/>
    <cellStyle name="20% - Accent2 3 2 3 2 2 5" xfId="5904"/>
    <cellStyle name="20% - Accent2 3 2 3 2 2 6" xfId="5905"/>
    <cellStyle name="20% - Accent2 3 2 3 2 2 7" xfId="5906"/>
    <cellStyle name="20% - Accent2 3 2 3 2 2 8" xfId="5907"/>
    <cellStyle name="20% - Accent2 3 2 3 2 2 9" xfId="5908"/>
    <cellStyle name="20% - Accent2 3 2 3 2 3" xfId="5909"/>
    <cellStyle name="20% - Accent2 3 2 3 2 3 2" xfId="5910"/>
    <cellStyle name="20% - Accent2 3 2 3 2 3 2 2" xfId="5911"/>
    <cellStyle name="20% - Accent2 3 2 3 2 3 2 3" xfId="5912"/>
    <cellStyle name="20% - Accent2 3 2 3 2 3 3" xfId="5913"/>
    <cellStyle name="20% - Accent2 3 2 3 2 3 3 2" xfId="5914"/>
    <cellStyle name="20% - Accent2 3 2 3 2 3 4" xfId="5915"/>
    <cellStyle name="20% - Accent2 3 2 3 2 3 5" xfId="5916"/>
    <cellStyle name="20% - Accent2 3 2 3 2 3 6" xfId="5917"/>
    <cellStyle name="20% - Accent2 3 2 3 2 3 7" xfId="5918"/>
    <cellStyle name="20% - Accent2 3 2 3 2 3 8" xfId="5919"/>
    <cellStyle name="20% - Accent2 3 2 3 2 3 9" xfId="5920"/>
    <cellStyle name="20% - Accent2 3 2 3 2 4" xfId="5921"/>
    <cellStyle name="20% - Accent2 3 2 3 2 4 2" xfId="5922"/>
    <cellStyle name="20% - Accent2 3 2 3 2 4 2 2" xfId="5923"/>
    <cellStyle name="20% - Accent2 3 2 3 2 4 2 3" xfId="5924"/>
    <cellStyle name="20% - Accent2 3 2 3 2 4 3" xfId="5925"/>
    <cellStyle name="20% - Accent2 3 2 3 2 4 3 2" xfId="5926"/>
    <cellStyle name="20% - Accent2 3 2 3 2 4 4" xfId="5927"/>
    <cellStyle name="20% - Accent2 3 2 3 2 4 5" xfId="5928"/>
    <cellStyle name="20% - Accent2 3 2 3 2 4 6" xfId="5929"/>
    <cellStyle name="20% - Accent2 3 2 3 2 4 7" xfId="5930"/>
    <cellStyle name="20% - Accent2 3 2 3 2 4 8" xfId="5931"/>
    <cellStyle name="20% - Accent2 3 2 3 2 4 9" xfId="5932"/>
    <cellStyle name="20% - Accent2 3 2 3 2 5" xfId="5933"/>
    <cellStyle name="20% - Accent2 3 2 3 2 5 2" xfId="5934"/>
    <cellStyle name="20% - Accent2 3 2 3 2 5 3" xfId="5935"/>
    <cellStyle name="20% - Accent2 3 2 3 2 6" xfId="5936"/>
    <cellStyle name="20% - Accent2 3 2 3 2 6 2" xfId="5937"/>
    <cellStyle name="20% - Accent2 3 2 3 2 7" xfId="5938"/>
    <cellStyle name="20% - Accent2 3 2 3 2 8" xfId="5939"/>
    <cellStyle name="20% - Accent2 3 2 3 2 9" xfId="5940"/>
    <cellStyle name="20% - Accent2 3 2 3 3" xfId="5941"/>
    <cellStyle name="20% - Accent2 3 2 3 3 2" xfId="5942"/>
    <cellStyle name="20% - Accent2 3 2 3 3 2 2" xfId="5943"/>
    <cellStyle name="20% - Accent2 3 2 3 3 2 3" xfId="5944"/>
    <cellStyle name="20% - Accent2 3 2 3 3 3" xfId="5945"/>
    <cellStyle name="20% - Accent2 3 2 3 3 3 2" xfId="5946"/>
    <cellStyle name="20% - Accent2 3 2 3 3 4" xfId="5947"/>
    <cellStyle name="20% - Accent2 3 2 3 3 5" xfId="5948"/>
    <cellStyle name="20% - Accent2 3 2 3 3 6" xfId="5949"/>
    <cellStyle name="20% - Accent2 3 2 3 3 7" xfId="5950"/>
    <cellStyle name="20% - Accent2 3 2 3 3 8" xfId="5951"/>
    <cellStyle name="20% - Accent2 3 2 3 3 9" xfId="5952"/>
    <cellStyle name="20% - Accent2 3 2 3 4" xfId="5953"/>
    <cellStyle name="20% - Accent2 3 2 3 4 2" xfId="5954"/>
    <cellStyle name="20% - Accent2 3 2 3 4 2 2" xfId="5955"/>
    <cellStyle name="20% - Accent2 3 2 3 4 2 3" xfId="5956"/>
    <cellStyle name="20% - Accent2 3 2 3 4 3" xfId="5957"/>
    <cellStyle name="20% - Accent2 3 2 3 4 3 2" xfId="5958"/>
    <cellStyle name="20% - Accent2 3 2 3 4 4" xfId="5959"/>
    <cellStyle name="20% - Accent2 3 2 3 4 5" xfId="5960"/>
    <cellStyle name="20% - Accent2 3 2 3 4 6" xfId="5961"/>
    <cellStyle name="20% - Accent2 3 2 3 4 7" xfId="5962"/>
    <cellStyle name="20% - Accent2 3 2 3 4 8" xfId="5963"/>
    <cellStyle name="20% - Accent2 3 2 3 4 9" xfId="5964"/>
    <cellStyle name="20% - Accent2 3 2 3 5" xfId="5965"/>
    <cellStyle name="20% - Accent2 3 2 3 5 2" xfId="5966"/>
    <cellStyle name="20% - Accent2 3 2 3 5 2 2" xfId="5967"/>
    <cellStyle name="20% - Accent2 3 2 3 5 2 3" xfId="5968"/>
    <cellStyle name="20% - Accent2 3 2 3 5 3" xfId="5969"/>
    <cellStyle name="20% - Accent2 3 2 3 5 3 2" xfId="5970"/>
    <cellStyle name="20% - Accent2 3 2 3 5 4" xfId="5971"/>
    <cellStyle name="20% - Accent2 3 2 3 5 5" xfId="5972"/>
    <cellStyle name="20% - Accent2 3 2 3 5 6" xfId="5973"/>
    <cellStyle name="20% - Accent2 3 2 3 5 7" xfId="5974"/>
    <cellStyle name="20% - Accent2 3 2 3 5 8" xfId="5975"/>
    <cellStyle name="20% - Accent2 3 2 3 5 9" xfId="5976"/>
    <cellStyle name="20% - Accent2 3 2 3 6" xfId="5977"/>
    <cellStyle name="20% - Accent2 3 2 3 6 2" xfId="5978"/>
    <cellStyle name="20% - Accent2 3 2 3 6 3" xfId="5979"/>
    <cellStyle name="20% - Accent2 3 2 3 7" xfId="5980"/>
    <cellStyle name="20% - Accent2 3 2 3 7 2" xfId="5981"/>
    <cellStyle name="20% - Accent2 3 2 3 8" xfId="5982"/>
    <cellStyle name="20% - Accent2 3 2 3 9" xfId="5983"/>
    <cellStyle name="20% - Accent2 3 2 4" xfId="5984"/>
    <cellStyle name="20% - Accent2 3 2 4 10" xfId="5985"/>
    <cellStyle name="20% - Accent2 3 2 4 11" xfId="5986"/>
    <cellStyle name="20% - Accent2 3 2 4 12" xfId="5987"/>
    <cellStyle name="20% - Accent2 3 2 4 2" xfId="5988"/>
    <cellStyle name="20% - Accent2 3 2 4 2 2" xfId="5989"/>
    <cellStyle name="20% - Accent2 3 2 4 2 2 2" xfId="5990"/>
    <cellStyle name="20% - Accent2 3 2 4 2 2 3" xfId="5991"/>
    <cellStyle name="20% - Accent2 3 2 4 2 3" xfId="5992"/>
    <cellStyle name="20% - Accent2 3 2 4 2 3 2" xfId="5993"/>
    <cellStyle name="20% - Accent2 3 2 4 2 4" xfId="5994"/>
    <cellStyle name="20% - Accent2 3 2 4 2 5" xfId="5995"/>
    <cellStyle name="20% - Accent2 3 2 4 2 6" xfId="5996"/>
    <cellStyle name="20% - Accent2 3 2 4 2 7" xfId="5997"/>
    <cellStyle name="20% - Accent2 3 2 4 2 8" xfId="5998"/>
    <cellStyle name="20% - Accent2 3 2 4 2 9" xfId="5999"/>
    <cellStyle name="20% - Accent2 3 2 4 3" xfId="6000"/>
    <cellStyle name="20% - Accent2 3 2 4 3 2" xfId="6001"/>
    <cellStyle name="20% - Accent2 3 2 4 3 2 2" xfId="6002"/>
    <cellStyle name="20% - Accent2 3 2 4 3 2 3" xfId="6003"/>
    <cellStyle name="20% - Accent2 3 2 4 3 3" xfId="6004"/>
    <cellStyle name="20% - Accent2 3 2 4 3 3 2" xfId="6005"/>
    <cellStyle name="20% - Accent2 3 2 4 3 4" xfId="6006"/>
    <cellStyle name="20% - Accent2 3 2 4 3 5" xfId="6007"/>
    <cellStyle name="20% - Accent2 3 2 4 3 6" xfId="6008"/>
    <cellStyle name="20% - Accent2 3 2 4 3 7" xfId="6009"/>
    <cellStyle name="20% - Accent2 3 2 4 3 8" xfId="6010"/>
    <cellStyle name="20% - Accent2 3 2 4 3 9" xfId="6011"/>
    <cellStyle name="20% - Accent2 3 2 4 4" xfId="6012"/>
    <cellStyle name="20% - Accent2 3 2 4 4 2" xfId="6013"/>
    <cellStyle name="20% - Accent2 3 2 4 4 2 2" xfId="6014"/>
    <cellStyle name="20% - Accent2 3 2 4 4 2 3" xfId="6015"/>
    <cellStyle name="20% - Accent2 3 2 4 4 3" xfId="6016"/>
    <cellStyle name="20% - Accent2 3 2 4 4 3 2" xfId="6017"/>
    <cellStyle name="20% - Accent2 3 2 4 4 4" xfId="6018"/>
    <cellStyle name="20% - Accent2 3 2 4 4 5" xfId="6019"/>
    <cellStyle name="20% - Accent2 3 2 4 4 6" xfId="6020"/>
    <cellStyle name="20% - Accent2 3 2 4 4 7" xfId="6021"/>
    <cellStyle name="20% - Accent2 3 2 4 4 8" xfId="6022"/>
    <cellStyle name="20% - Accent2 3 2 4 4 9" xfId="6023"/>
    <cellStyle name="20% - Accent2 3 2 4 5" xfId="6024"/>
    <cellStyle name="20% - Accent2 3 2 4 5 2" xfId="6025"/>
    <cellStyle name="20% - Accent2 3 2 4 5 3" xfId="6026"/>
    <cellStyle name="20% - Accent2 3 2 4 6" xfId="6027"/>
    <cellStyle name="20% - Accent2 3 2 4 6 2" xfId="6028"/>
    <cellStyle name="20% - Accent2 3 2 4 7" xfId="6029"/>
    <cellStyle name="20% - Accent2 3 2 4 8" xfId="6030"/>
    <cellStyle name="20% - Accent2 3 2 4 9" xfId="6031"/>
    <cellStyle name="20% - Accent2 3 2 5" xfId="6032"/>
    <cellStyle name="20% - Accent2 3 2 5 2" xfId="6033"/>
    <cellStyle name="20% - Accent2 3 2 5 2 2" xfId="6034"/>
    <cellStyle name="20% - Accent2 3 2 5 2 3" xfId="6035"/>
    <cellStyle name="20% - Accent2 3 2 5 3" xfId="6036"/>
    <cellStyle name="20% - Accent2 3 2 5 3 2" xfId="6037"/>
    <cellStyle name="20% - Accent2 3 2 5 4" xfId="6038"/>
    <cellStyle name="20% - Accent2 3 2 5 5" xfId="6039"/>
    <cellStyle name="20% - Accent2 3 2 5 6" xfId="6040"/>
    <cellStyle name="20% - Accent2 3 2 5 7" xfId="6041"/>
    <cellStyle name="20% - Accent2 3 2 5 8" xfId="6042"/>
    <cellStyle name="20% - Accent2 3 2 5 9" xfId="6043"/>
    <cellStyle name="20% - Accent2 3 2 6" xfId="6044"/>
    <cellStyle name="20% - Accent2 3 2 6 2" xfId="6045"/>
    <cellStyle name="20% - Accent2 3 2 6 2 2" xfId="6046"/>
    <cellStyle name="20% - Accent2 3 2 6 2 3" xfId="6047"/>
    <cellStyle name="20% - Accent2 3 2 6 3" xfId="6048"/>
    <cellStyle name="20% - Accent2 3 2 6 3 2" xfId="6049"/>
    <cellStyle name="20% - Accent2 3 2 6 4" xfId="6050"/>
    <cellStyle name="20% - Accent2 3 2 6 5" xfId="6051"/>
    <cellStyle name="20% - Accent2 3 2 6 6" xfId="6052"/>
    <cellStyle name="20% - Accent2 3 2 6 7" xfId="6053"/>
    <cellStyle name="20% - Accent2 3 2 6 8" xfId="6054"/>
    <cellStyle name="20% - Accent2 3 2 6 9" xfId="6055"/>
    <cellStyle name="20% - Accent2 3 2 7" xfId="6056"/>
    <cellStyle name="20% - Accent2 3 2 7 2" xfId="6057"/>
    <cellStyle name="20% - Accent2 3 2 7 2 2" xfId="6058"/>
    <cellStyle name="20% - Accent2 3 2 7 2 3" xfId="6059"/>
    <cellStyle name="20% - Accent2 3 2 7 3" xfId="6060"/>
    <cellStyle name="20% - Accent2 3 2 7 3 2" xfId="6061"/>
    <cellStyle name="20% - Accent2 3 2 7 4" xfId="6062"/>
    <cellStyle name="20% - Accent2 3 2 7 5" xfId="6063"/>
    <cellStyle name="20% - Accent2 3 2 7 6" xfId="6064"/>
    <cellStyle name="20% - Accent2 3 2 7 7" xfId="6065"/>
    <cellStyle name="20% - Accent2 3 2 7 8" xfId="6066"/>
    <cellStyle name="20% - Accent2 3 2 7 9" xfId="6067"/>
    <cellStyle name="20% - Accent2 3 2 8" xfId="6068"/>
    <cellStyle name="20% - Accent2 3 2 8 2" xfId="6069"/>
    <cellStyle name="20% - Accent2 3 2 8 3" xfId="6070"/>
    <cellStyle name="20% - Accent2 3 2 9" xfId="6071"/>
    <cellStyle name="20% - Accent2 3 2 9 2" xfId="6072"/>
    <cellStyle name="20% - Accent2 3 3" xfId="6073"/>
    <cellStyle name="20% - Accent2 3 3 10" xfId="6074"/>
    <cellStyle name="20% - Accent2 3 3 11" xfId="6075"/>
    <cellStyle name="20% - Accent2 3 3 12" xfId="6076"/>
    <cellStyle name="20% - Accent2 3 3 13" xfId="6077"/>
    <cellStyle name="20% - Accent2 3 3 14" xfId="6078"/>
    <cellStyle name="20% - Accent2 3 3 15" xfId="6079"/>
    <cellStyle name="20% - Accent2 3 3 2" xfId="6080"/>
    <cellStyle name="20% - Accent2 3 3 2 10" xfId="6081"/>
    <cellStyle name="20% - Accent2 3 3 2 11" xfId="6082"/>
    <cellStyle name="20% - Accent2 3 3 2 12" xfId="6083"/>
    <cellStyle name="20% - Accent2 3 3 2 13" xfId="6084"/>
    <cellStyle name="20% - Accent2 3 3 2 2" xfId="6085"/>
    <cellStyle name="20% - Accent2 3 3 2 2 10" xfId="6086"/>
    <cellStyle name="20% - Accent2 3 3 2 2 11" xfId="6087"/>
    <cellStyle name="20% - Accent2 3 3 2 2 12" xfId="6088"/>
    <cellStyle name="20% - Accent2 3 3 2 2 2" xfId="6089"/>
    <cellStyle name="20% - Accent2 3 3 2 2 2 2" xfId="6090"/>
    <cellStyle name="20% - Accent2 3 3 2 2 2 2 2" xfId="6091"/>
    <cellStyle name="20% - Accent2 3 3 2 2 2 2 3" xfId="6092"/>
    <cellStyle name="20% - Accent2 3 3 2 2 2 3" xfId="6093"/>
    <cellStyle name="20% - Accent2 3 3 2 2 2 3 2" xfId="6094"/>
    <cellStyle name="20% - Accent2 3 3 2 2 2 4" xfId="6095"/>
    <cellStyle name="20% - Accent2 3 3 2 2 2 5" xfId="6096"/>
    <cellStyle name="20% - Accent2 3 3 2 2 2 6" xfId="6097"/>
    <cellStyle name="20% - Accent2 3 3 2 2 2 7" xfId="6098"/>
    <cellStyle name="20% - Accent2 3 3 2 2 2 8" xfId="6099"/>
    <cellStyle name="20% - Accent2 3 3 2 2 2 9" xfId="6100"/>
    <cellStyle name="20% - Accent2 3 3 2 2 3" xfId="6101"/>
    <cellStyle name="20% - Accent2 3 3 2 2 3 2" xfId="6102"/>
    <cellStyle name="20% - Accent2 3 3 2 2 3 2 2" xfId="6103"/>
    <cellStyle name="20% - Accent2 3 3 2 2 3 2 3" xfId="6104"/>
    <cellStyle name="20% - Accent2 3 3 2 2 3 3" xfId="6105"/>
    <cellStyle name="20% - Accent2 3 3 2 2 3 3 2" xfId="6106"/>
    <cellStyle name="20% - Accent2 3 3 2 2 3 4" xfId="6107"/>
    <cellStyle name="20% - Accent2 3 3 2 2 3 5" xfId="6108"/>
    <cellStyle name="20% - Accent2 3 3 2 2 3 6" xfId="6109"/>
    <cellStyle name="20% - Accent2 3 3 2 2 3 7" xfId="6110"/>
    <cellStyle name="20% - Accent2 3 3 2 2 3 8" xfId="6111"/>
    <cellStyle name="20% - Accent2 3 3 2 2 3 9" xfId="6112"/>
    <cellStyle name="20% - Accent2 3 3 2 2 4" xfId="6113"/>
    <cellStyle name="20% - Accent2 3 3 2 2 4 2" xfId="6114"/>
    <cellStyle name="20% - Accent2 3 3 2 2 4 2 2" xfId="6115"/>
    <cellStyle name="20% - Accent2 3 3 2 2 4 2 3" xfId="6116"/>
    <cellStyle name="20% - Accent2 3 3 2 2 4 3" xfId="6117"/>
    <cellStyle name="20% - Accent2 3 3 2 2 4 3 2" xfId="6118"/>
    <cellStyle name="20% - Accent2 3 3 2 2 4 4" xfId="6119"/>
    <cellStyle name="20% - Accent2 3 3 2 2 4 5" xfId="6120"/>
    <cellStyle name="20% - Accent2 3 3 2 2 4 6" xfId="6121"/>
    <cellStyle name="20% - Accent2 3 3 2 2 4 7" xfId="6122"/>
    <cellStyle name="20% - Accent2 3 3 2 2 4 8" xfId="6123"/>
    <cellStyle name="20% - Accent2 3 3 2 2 4 9" xfId="6124"/>
    <cellStyle name="20% - Accent2 3 3 2 2 5" xfId="6125"/>
    <cellStyle name="20% - Accent2 3 3 2 2 5 2" xfId="6126"/>
    <cellStyle name="20% - Accent2 3 3 2 2 5 3" xfId="6127"/>
    <cellStyle name="20% - Accent2 3 3 2 2 6" xfId="6128"/>
    <cellStyle name="20% - Accent2 3 3 2 2 6 2" xfId="6129"/>
    <cellStyle name="20% - Accent2 3 3 2 2 7" xfId="6130"/>
    <cellStyle name="20% - Accent2 3 3 2 2 8" xfId="6131"/>
    <cellStyle name="20% - Accent2 3 3 2 2 9" xfId="6132"/>
    <cellStyle name="20% - Accent2 3 3 2 3" xfId="6133"/>
    <cellStyle name="20% - Accent2 3 3 2 3 2" xfId="6134"/>
    <cellStyle name="20% - Accent2 3 3 2 3 2 2" xfId="6135"/>
    <cellStyle name="20% - Accent2 3 3 2 3 2 3" xfId="6136"/>
    <cellStyle name="20% - Accent2 3 3 2 3 3" xfId="6137"/>
    <cellStyle name="20% - Accent2 3 3 2 3 3 2" xfId="6138"/>
    <cellStyle name="20% - Accent2 3 3 2 3 4" xfId="6139"/>
    <cellStyle name="20% - Accent2 3 3 2 3 5" xfId="6140"/>
    <cellStyle name="20% - Accent2 3 3 2 3 6" xfId="6141"/>
    <cellStyle name="20% - Accent2 3 3 2 3 7" xfId="6142"/>
    <cellStyle name="20% - Accent2 3 3 2 3 8" xfId="6143"/>
    <cellStyle name="20% - Accent2 3 3 2 3 9" xfId="6144"/>
    <cellStyle name="20% - Accent2 3 3 2 4" xfId="6145"/>
    <cellStyle name="20% - Accent2 3 3 2 4 2" xfId="6146"/>
    <cellStyle name="20% - Accent2 3 3 2 4 2 2" xfId="6147"/>
    <cellStyle name="20% - Accent2 3 3 2 4 2 3" xfId="6148"/>
    <cellStyle name="20% - Accent2 3 3 2 4 3" xfId="6149"/>
    <cellStyle name="20% - Accent2 3 3 2 4 3 2" xfId="6150"/>
    <cellStyle name="20% - Accent2 3 3 2 4 4" xfId="6151"/>
    <cellStyle name="20% - Accent2 3 3 2 4 5" xfId="6152"/>
    <cellStyle name="20% - Accent2 3 3 2 4 6" xfId="6153"/>
    <cellStyle name="20% - Accent2 3 3 2 4 7" xfId="6154"/>
    <cellStyle name="20% - Accent2 3 3 2 4 8" xfId="6155"/>
    <cellStyle name="20% - Accent2 3 3 2 4 9" xfId="6156"/>
    <cellStyle name="20% - Accent2 3 3 2 5" xfId="6157"/>
    <cellStyle name="20% - Accent2 3 3 2 5 2" xfId="6158"/>
    <cellStyle name="20% - Accent2 3 3 2 5 2 2" xfId="6159"/>
    <cellStyle name="20% - Accent2 3 3 2 5 2 3" xfId="6160"/>
    <cellStyle name="20% - Accent2 3 3 2 5 3" xfId="6161"/>
    <cellStyle name="20% - Accent2 3 3 2 5 3 2" xfId="6162"/>
    <cellStyle name="20% - Accent2 3 3 2 5 4" xfId="6163"/>
    <cellStyle name="20% - Accent2 3 3 2 5 5" xfId="6164"/>
    <cellStyle name="20% - Accent2 3 3 2 5 6" xfId="6165"/>
    <cellStyle name="20% - Accent2 3 3 2 5 7" xfId="6166"/>
    <cellStyle name="20% - Accent2 3 3 2 5 8" xfId="6167"/>
    <cellStyle name="20% - Accent2 3 3 2 5 9" xfId="6168"/>
    <cellStyle name="20% - Accent2 3 3 2 6" xfId="6169"/>
    <cellStyle name="20% - Accent2 3 3 2 6 2" xfId="6170"/>
    <cellStyle name="20% - Accent2 3 3 2 6 3" xfId="6171"/>
    <cellStyle name="20% - Accent2 3 3 2 7" xfId="6172"/>
    <cellStyle name="20% - Accent2 3 3 2 7 2" xfId="6173"/>
    <cellStyle name="20% - Accent2 3 3 2 8" xfId="6174"/>
    <cellStyle name="20% - Accent2 3 3 2 9" xfId="6175"/>
    <cellStyle name="20% - Accent2 3 3 3" xfId="6176"/>
    <cellStyle name="20% - Accent2 3 3 3 10" xfId="6177"/>
    <cellStyle name="20% - Accent2 3 3 3 11" xfId="6178"/>
    <cellStyle name="20% - Accent2 3 3 3 12" xfId="6179"/>
    <cellStyle name="20% - Accent2 3 3 3 13" xfId="6180"/>
    <cellStyle name="20% - Accent2 3 3 3 2" xfId="6181"/>
    <cellStyle name="20% - Accent2 3 3 3 2 10" xfId="6182"/>
    <cellStyle name="20% - Accent2 3 3 3 2 11" xfId="6183"/>
    <cellStyle name="20% - Accent2 3 3 3 2 12" xfId="6184"/>
    <cellStyle name="20% - Accent2 3 3 3 2 2" xfId="6185"/>
    <cellStyle name="20% - Accent2 3 3 3 2 2 2" xfId="6186"/>
    <cellStyle name="20% - Accent2 3 3 3 2 2 2 2" xfId="6187"/>
    <cellStyle name="20% - Accent2 3 3 3 2 2 2 3" xfId="6188"/>
    <cellStyle name="20% - Accent2 3 3 3 2 2 3" xfId="6189"/>
    <cellStyle name="20% - Accent2 3 3 3 2 2 3 2" xfId="6190"/>
    <cellStyle name="20% - Accent2 3 3 3 2 2 4" xfId="6191"/>
    <cellStyle name="20% - Accent2 3 3 3 2 2 5" xfId="6192"/>
    <cellStyle name="20% - Accent2 3 3 3 2 2 6" xfId="6193"/>
    <cellStyle name="20% - Accent2 3 3 3 2 2 7" xfId="6194"/>
    <cellStyle name="20% - Accent2 3 3 3 2 2 8" xfId="6195"/>
    <cellStyle name="20% - Accent2 3 3 3 2 2 9" xfId="6196"/>
    <cellStyle name="20% - Accent2 3 3 3 2 3" xfId="6197"/>
    <cellStyle name="20% - Accent2 3 3 3 2 3 2" xfId="6198"/>
    <cellStyle name="20% - Accent2 3 3 3 2 3 2 2" xfId="6199"/>
    <cellStyle name="20% - Accent2 3 3 3 2 3 2 3" xfId="6200"/>
    <cellStyle name="20% - Accent2 3 3 3 2 3 3" xfId="6201"/>
    <cellStyle name="20% - Accent2 3 3 3 2 3 3 2" xfId="6202"/>
    <cellStyle name="20% - Accent2 3 3 3 2 3 4" xfId="6203"/>
    <cellStyle name="20% - Accent2 3 3 3 2 3 5" xfId="6204"/>
    <cellStyle name="20% - Accent2 3 3 3 2 3 6" xfId="6205"/>
    <cellStyle name="20% - Accent2 3 3 3 2 3 7" xfId="6206"/>
    <cellStyle name="20% - Accent2 3 3 3 2 3 8" xfId="6207"/>
    <cellStyle name="20% - Accent2 3 3 3 2 3 9" xfId="6208"/>
    <cellStyle name="20% - Accent2 3 3 3 2 4" xfId="6209"/>
    <cellStyle name="20% - Accent2 3 3 3 2 4 2" xfId="6210"/>
    <cellStyle name="20% - Accent2 3 3 3 2 4 2 2" xfId="6211"/>
    <cellStyle name="20% - Accent2 3 3 3 2 4 2 3" xfId="6212"/>
    <cellStyle name="20% - Accent2 3 3 3 2 4 3" xfId="6213"/>
    <cellStyle name="20% - Accent2 3 3 3 2 4 3 2" xfId="6214"/>
    <cellStyle name="20% - Accent2 3 3 3 2 4 4" xfId="6215"/>
    <cellStyle name="20% - Accent2 3 3 3 2 4 5" xfId="6216"/>
    <cellStyle name="20% - Accent2 3 3 3 2 4 6" xfId="6217"/>
    <cellStyle name="20% - Accent2 3 3 3 2 4 7" xfId="6218"/>
    <cellStyle name="20% - Accent2 3 3 3 2 4 8" xfId="6219"/>
    <cellStyle name="20% - Accent2 3 3 3 2 4 9" xfId="6220"/>
    <cellStyle name="20% - Accent2 3 3 3 2 5" xfId="6221"/>
    <cellStyle name="20% - Accent2 3 3 3 2 5 2" xfId="6222"/>
    <cellStyle name="20% - Accent2 3 3 3 2 5 3" xfId="6223"/>
    <cellStyle name="20% - Accent2 3 3 3 2 6" xfId="6224"/>
    <cellStyle name="20% - Accent2 3 3 3 2 6 2" xfId="6225"/>
    <cellStyle name="20% - Accent2 3 3 3 2 7" xfId="6226"/>
    <cellStyle name="20% - Accent2 3 3 3 2 8" xfId="6227"/>
    <cellStyle name="20% - Accent2 3 3 3 2 9" xfId="6228"/>
    <cellStyle name="20% - Accent2 3 3 3 3" xfId="6229"/>
    <cellStyle name="20% - Accent2 3 3 3 3 2" xfId="6230"/>
    <cellStyle name="20% - Accent2 3 3 3 3 2 2" xfId="6231"/>
    <cellStyle name="20% - Accent2 3 3 3 3 2 3" xfId="6232"/>
    <cellStyle name="20% - Accent2 3 3 3 3 3" xfId="6233"/>
    <cellStyle name="20% - Accent2 3 3 3 3 3 2" xfId="6234"/>
    <cellStyle name="20% - Accent2 3 3 3 3 4" xfId="6235"/>
    <cellStyle name="20% - Accent2 3 3 3 3 5" xfId="6236"/>
    <cellStyle name="20% - Accent2 3 3 3 3 6" xfId="6237"/>
    <cellStyle name="20% - Accent2 3 3 3 3 7" xfId="6238"/>
    <cellStyle name="20% - Accent2 3 3 3 3 8" xfId="6239"/>
    <cellStyle name="20% - Accent2 3 3 3 3 9" xfId="6240"/>
    <cellStyle name="20% - Accent2 3 3 3 4" xfId="6241"/>
    <cellStyle name="20% - Accent2 3 3 3 4 2" xfId="6242"/>
    <cellStyle name="20% - Accent2 3 3 3 4 2 2" xfId="6243"/>
    <cellStyle name="20% - Accent2 3 3 3 4 2 3" xfId="6244"/>
    <cellStyle name="20% - Accent2 3 3 3 4 3" xfId="6245"/>
    <cellStyle name="20% - Accent2 3 3 3 4 3 2" xfId="6246"/>
    <cellStyle name="20% - Accent2 3 3 3 4 4" xfId="6247"/>
    <cellStyle name="20% - Accent2 3 3 3 4 5" xfId="6248"/>
    <cellStyle name="20% - Accent2 3 3 3 4 6" xfId="6249"/>
    <cellStyle name="20% - Accent2 3 3 3 4 7" xfId="6250"/>
    <cellStyle name="20% - Accent2 3 3 3 4 8" xfId="6251"/>
    <cellStyle name="20% - Accent2 3 3 3 4 9" xfId="6252"/>
    <cellStyle name="20% - Accent2 3 3 3 5" xfId="6253"/>
    <cellStyle name="20% - Accent2 3 3 3 5 2" xfId="6254"/>
    <cellStyle name="20% - Accent2 3 3 3 5 2 2" xfId="6255"/>
    <cellStyle name="20% - Accent2 3 3 3 5 2 3" xfId="6256"/>
    <cellStyle name="20% - Accent2 3 3 3 5 3" xfId="6257"/>
    <cellStyle name="20% - Accent2 3 3 3 5 3 2" xfId="6258"/>
    <cellStyle name="20% - Accent2 3 3 3 5 4" xfId="6259"/>
    <cellStyle name="20% - Accent2 3 3 3 5 5" xfId="6260"/>
    <cellStyle name="20% - Accent2 3 3 3 5 6" xfId="6261"/>
    <cellStyle name="20% - Accent2 3 3 3 5 7" xfId="6262"/>
    <cellStyle name="20% - Accent2 3 3 3 5 8" xfId="6263"/>
    <cellStyle name="20% - Accent2 3 3 3 5 9" xfId="6264"/>
    <cellStyle name="20% - Accent2 3 3 3 6" xfId="6265"/>
    <cellStyle name="20% - Accent2 3 3 3 6 2" xfId="6266"/>
    <cellStyle name="20% - Accent2 3 3 3 6 3" xfId="6267"/>
    <cellStyle name="20% - Accent2 3 3 3 7" xfId="6268"/>
    <cellStyle name="20% - Accent2 3 3 3 7 2" xfId="6269"/>
    <cellStyle name="20% - Accent2 3 3 3 8" xfId="6270"/>
    <cellStyle name="20% - Accent2 3 3 3 9" xfId="6271"/>
    <cellStyle name="20% - Accent2 3 3 4" xfId="6272"/>
    <cellStyle name="20% - Accent2 3 3 4 10" xfId="6273"/>
    <cellStyle name="20% - Accent2 3 3 4 11" xfId="6274"/>
    <cellStyle name="20% - Accent2 3 3 4 12" xfId="6275"/>
    <cellStyle name="20% - Accent2 3 3 4 2" xfId="6276"/>
    <cellStyle name="20% - Accent2 3 3 4 2 2" xfId="6277"/>
    <cellStyle name="20% - Accent2 3 3 4 2 2 2" xfId="6278"/>
    <cellStyle name="20% - Accent2 3 3 4 2 2 3" xfId="6279"/>
    <cellStyle name="20% - Accent2 3 3 4 2 3" xfId="6280"/>
    <cellStyle name="20% - Accent2 3 3 4 2 3 2" xfId="6281"/>
    <cellStyle name="20% - Accent2 3 3 4 2 4" xfId="6282"/>
    <cellStyle name="20% - Accent2 3 3 4 2 5" xfId="6283"/>
    <cellStyle name="20% - Accent2 3 3 4 2 6" xfId="6284"/>
    <cellStyle name="20% - Accent2 3 3 4 2 7" xfId="6285"/>
    <cellStyle name="20% - Accent2 3 3 4 2 8" xfId="6286"/>
    <cellStyle name="20% - Accent2 3 3 4 2 9" xfId="6287"/>
    <cellStyle name="20% - Accent2 3 3 4 3" xfId="6288"/>
    <cellStyle name="20% - Accent2 3 3 4 3 2" xfId="6289"/>
    <cellStyle name="20% - Accent2 3 3 4 3 2 2" xfId="6290"/>
    <cellStyle name="20% - Accent2 3 3 4 3 2 3" xfId="6291"/>
    <cellStyle name="20% - Accent2 3 3 4 3 3" xfId="6292"/>
    <cellStyle name="20% - Accent2 3 3 4 3 3 2" xfId="6293"/>
    <cellStyle name="20% - Accent2 3 3 4 3 4" xfId="6294"/>
    <cellStyle name="20% - Accent2 3 3 4 3 5" xfId="6295"/>
    <cellStyle name="20% - Accent2 3 3 4 3 6" xfId="6296"/>
    <cellStyle name="20% - Accent2 3 3 4 3 7" xfId="6297"/>
    <cellStyle name="20% - Accent2 3 3 4 3 8" xfId="6298"/>
    <cellStyle name="20% - Accent2 3 3 4 3 9" xfId="6299"/>
    <cellStyle name="20% - Accent2 3 3 4 4" xfId="6300"/>
    <cellStyle name="20% - Accent2 3 3 4 4 2" xfId="6301"/>
    <cellStyle name="20% - Accent2 3 3 4 4 2 2" xfId="6302"/>
    <cellStyle name="20% - Accent2 3 3 4 4 2 3" xfId="6303"/>
    <cellStyle name="20% - Accent2 3 3 4 4 3" xfId="6304"/>
    <cellStyle name="20% - Accent2 3 3 4 4 3 2" xfId="6305"/>
    <cellStyle name="20% - Accent2 3 3 4 4 4" xfId="6306"/>
    <cellStyle name="20% - Accent2 3 3 4 4 5" xfId="6307"/>
    <cellStyle name="20% - Accent2 3 3 4 4 6" xfId="6308"/>
    <cellStyle name="20% - Accent2 3 3 4 4 7" xfId="6309"/>
    <cellStyle name="20% - Accent2 3 3 4 4 8" xfId="6310"/>
    <cellStyle name="20% - Accent2 3 3 4 4 9" xfId="6311"/>
    <cellStyle name="20% - Accent2 3 3 4 5" xfId="6312"/>
    <cellStyle name="20% - Accent2 3 3 4 5 2" xfId="6313"/>
    <cellStyle name="20% - Accent2 3 3 4 5 3" xfId="6314"/>
    <cellStyle name="20% - Accent2 3 3 4 6" xfId="6315"/>
    <cellStyle name="20% - Accent2 3 3 4 6 2" xfId="6316"/>
    <cellStyle name="20% - Accent2 3 3 4 7" xfId="6317"/>
    <cellStyle name="20% - Accent2 3 3 4 8" xfId="6318"/>
    <cellStyle name="20% - Accent2 3 3 4 9" xfId="6319"/>
    <cellStyle name="20% - Accent2 3 3 5" xfId="6320"/>
    <cellStyle name="20% - Accent2 3 3 5 2" xfId="6321"/>
    <cellStyle name="20% - Accent2 3 3 5 2 2" xfId="6322"/>
    <cellStyle name="20% - Accent2 3 3 5 2 3" xfId="6323"/>
    <cellStyle name="20% - Accent2 3 3 5 3" xfId="6324"/>
    <cellStyle name="20% - Accent2 3 3 5 3 2" xfId="6325"/>
    <cellStyle name="20% - Accent2 3 3 5 4" xfId="6326"/>
    <cellStyle name="20% - Accent2 3 3 5 5" xfId="6327"/>
    <cellStyle name="20% - Accent2 3 3 5 6" xfId="6328"/>
    <cellStyle name="20% - Accent2 3 3 5 7" xfId="6329"/>
    <cellStyle name="20% - Accent2 3 3 5 8" xfId="6330"/>
    <cellStyle name="20% - Accent2 3 3 5 9" xfId="6331"/>
    <cellStyle name="20% - Accent2 3 3 6" xfId="6332"/>
    <cellStyle name="20% - Accent2 3 3 6 2" xfId="6333"/>
    <cellStyle name="20% - Accent2 3 3 6 2 2" xfId="6334"/>
    <cellStyle name="20% - Accent2 3 3 6 2 3" xfId="6335"/>
    <cellStyle name="20% - Accent2 3 3 6 3" xfId="6336"/>
    <cellStyle name="20% - Accent2 3 3 6 3 2" xfId="6337"/>
    <cellStyle name="20% - Accent2 3 3 6 4" xfId="6338"/>
    <cellStyle name="20% - Accent2 3 3 6 5" xfId="6339"/>
    <cellStyle name="20% - Accent2 3 3 6 6" xfId="6340"/>
    <cellStyle name="20% - Accent2 3 3 6 7" xfId="6341"/>
    <cellStyle name="20% - Accent2 3 3 6 8" xfId="6342"/>
    <cellStyle name="20% - Accent2 3 3 6 9" xfId="6343"/>
    <cellStyle name="20% - Accent2 3 3 7" xfId="6344"/>
    <cellStyle name="20% - Accent2 3 3 7 2" xfId="6345"/>
    <cellStyle name="20% - Accent2 3 3 7 2 2" xfId="6346"/>
    <cellStyle name="20% - Accent2 3 3 7 2 3" xfId="6347"/>
    <cellStyle name="20% - Accent2 3 3 7 3" xfId="6348"/>
    <cellStyle name="20% - Accent2 3 3 7 3 2" xfId="6349"/>
    <cellStyle name="20% - Accent2 3 3 7 4" xfId="6350"/>
    <cellStyle name="20% - Accent2 3 3 7 5" xfId="6351"/>
    <cellStyle name="20% - Accent2 3 3 7 6" xfId="6352"/>
    <cellStyle name="20% - Accent2 3 3 7 7" xfId="6353"/>
    <cellStyle name="20% - Accent2 3 3 7 8" xfId="6354"/>
    <cellStyle name="20% - Accent2 3 3 7 9" xfId="6355"/>
    <cellStyle name="20% - Accent2 3 3 8" xfId="6356"/>
    <cellStyle name="20% - Accent2 3 3 8 2" xfId="6357"/>
    <cellStyle name="20% - Accent2 3 3 8 3" xfId="6358"/>
    <cellStyle name="20% - Accent2 3 3 9" xfId="6359"/>
    <cellStyle name="20% - Accent2 3 3 9 2" xfId="6360"/>
    <cellStyle name="20% - Accent2 3 4" xfId="6361"/>
    <cellStyle name="20% - Accent2 3 4 10" xfId="6362"/>
    <cellStyle name="20% - Accent2 3 4 11" xfId="6363"/>
    <cellStyle name="20% - Accent2 3 4 12" xfId="6364"/>
    <cellStyle name="20% - Accent2 3 4 13" xfId="6365"/>
    <cellStyle name="20% - Accent2 3 4 14" xfId="6366"/>
    <cellStyle name="20% - Accent2 3 4 15" xfId="6367"/>
    <cellStyle name="20% - Accent2 3 4 2" xfId="6368"/>
    <cellStyle name="20% - Accent2 3 4 2 10" xfId="6369"/>
    <cellStyle name="20% - Accent2 3 4 2 11" xfId="6370"/>
    <cellStyle name="20% - Accent2 3 4 2 12" xfId="6371"/>
    <cellStyle name="20% - Accent2 3 4 2 13" xfId="6372"/>
    <cellStyle name="20% - Accent2 3 4 2 2" xfId="6373"/>
    <cellStyle name="20% - Accent2 3 4 2 2 10" xfId="6374"/>
    <cellStyle name="20% - Accent2 3 4 2 2 11" xfId="6375"/>
    <cellStyle name="20% - Accent2 3 4 2 2 12" xfId="6376"/>
    <cellStyle name="20% - Accent2 3 4 2 2 2" xfId="6377"/>
    <cellStyle name="20% - Accent2 3 4 2 2 2 2" xfId="6378"/>
    <cellStyle name="20% - Accent2 3 4 2 2 2 2 2" xfId="6379"/>
    <cellStyle name="20% - Accent2 3 4 2 2 2 2 3" xfId="6380"/>
    <cellStyle name="20% - Accent2 3 4 2 2 2 3" xfId="6381"/>
    <cellStyle name="20% - Accent2 3 4 2 2 2 3 2" xfId="6382"/>
    <cellStyle name="20% - Accent2 3 4 2 2 2 4" xfId="6383"/>
    <cellStyle name="20% - Accent2 3 4 2 2 2 5" xfId="6384"/>
    <cellStyle name="20% - Accent2 3 4 2 2 2 6" xfId="6385"/>
    <cellStyle name="20% - Accent2 3 4 2 2 2 7" xfId="6386"/>
    <cellStyle name="20% - Accent2 3 4 2 2 2 8" xfId="6387"/>
    <cellStyle name="20% - Accent2 3 4 2 2 2 9" xfId="6388"/>
    <cellStyle name="20% - Accent2 3 4 2 2 3" xfId="6389"/>
    <cellStyle name="20% - Accent2 3 4 2 2 3 2" xfId="6390"/>
    <cellStyle name="20% - Accent2 3 4 2 2 3 2 2" xfId="6391"/>
    <cellStyle name="20% - Accent2 3 4 2 2 3 2 3" xfId="6392"/>
    <cellStyle name="20% - Accent2 3 4 2 2 3 3" xfId="6393"/>
    <cellStyle name="20% - Accent2 3 4 2 2 3 3 2" xfId="6394"/>
    <cellStyle name="20% - Accent2 3 4 2 2 3 4" xfId="6395"/>
    <cellStyle name="20% - Accent2 3 4 2 2 3 5" xfId="6396"/>
    <cellStyle name="20% - Accent2 3 4 2 2 3 6" xfId="6397"/>
    <cellStyle name="20% - Accent2 3 4 2 2 3 7" xfId="6398"/>
    <cellStyle name="20% - Accent2 3 4 2 2 3 8" xfId="6399"/>
    <cellStyle name="20% - Accent2 3 4 2 2 3 9" xfId="6400"/>
    <cellStyle name="20% - Accent2 3 4 2 2 4" xfId="6401"/>
    <cellStyle name="20% - Accent2 3 4 2 2 4 2" xfId="6402"/>
    <cellStyle name="20% - Accent2 3 4 2 2 4 2 2" xfId="6403"/>
    <cellStyle name="20% - Accent2 3 4 2 2 4 2 3" xfId="6404"/>
    <cellStyle name="20% - Accent2 3 4 2 2 4 3" xfId="6405"/>
    <cellStyle name="20% - Accent2 3 4 2 2 4 3 2" xfId="6406"/>
    <cellStyle name="20% - Accent2 3 4 2 2 4 4" xfId="6407"/>
    <cellStyle name="20% - Accent2 3 4 2 2 4 5" xfId="6408"/>
    <cellStyle name="20% - Accent2 3 4 2 2 4 6" xfId="6409"/>
    <cellStyle name="20% - Accent2 3 4 2 2 4 7" xfId="6410"/>
    <cellStyle name="20% - Accent2 3 4 2 2 4 8" xfId="6411"/>
    <cellStyle name="20% - Accent2 3 4 2 2 4 9" xfId="6412"/>
    <cellStyle name="20% - Accent2 3 4 2 2 5" xfId="6413"/>
    <cellStyle name="20% - Accent2 3 4 2 2 5 2" xfId="6414"/>
    <cellStyle name="20% - Accent2 3 4 2 2 5 3" xfId="6415"/>
    <cellStyle name="20% - Accent2 3 4 2 2 6" xfId="6416"/>
    <cellStyle name="20% - Accent2 3 4 2 2 6 2" xfId="6417"/>
    <cellStyle name="20% - Accent2 3 4 2 2 7" xfId="6418"/>
    <cellStyle name="20% - Accent2 3 4 2 2 8" xfId="6419"/>
    <cellStyle name="20% - Accent2 3 4 2 2 9" xfId="6420"/>
    <cellStyle name="20% - Accent2 3 4 2 3" xfId="6421"/>
    <cellStyle name="20% - Accent2 3 4 2 3 2" xfId="6422"/>
    <cellStyle name="20% - Accent2 3 4 2 3 2 2" xfId="6423"/>
    <cellStyle name="20% - Accent2 3 4 2 3 2 3" xfId="6424"/>
    <cellStyle name="20% - Accent2 3 4 2 3 3" xfId="6425"/>
    <cellStyle name="20% - Accent2 3 4 2 3 3 2" xfId="6426"/>
    <cellStyle name="20% - Accent2 3 4 2 3 4" xfId="6427"/>
    <cellStyle name="20% - Accent2 3 4 2 3 5" xfId="6428"/>
    <cellStyle name="20% - Accent2 3 4 2 3 6" xfId="6429"/>
    <cellStyle name="20% - Accent2 3 4 2 3 7" xfId="6430"/>
    <cellStyle name="20% - Accent2 3 4 2 3 8" xfId="6431"/>
    <cellStyle name="20% - Accent2 3 4 2 3 9" xfId="6432"/>
    <cellStyle name="20% - Accent2 3 4 2 4" xfId="6433"/>
    <cellStyle name="20% - Accent2 3 4 2 4 2" xfId="6434"/>
    <cellStyle name="20% - Accent2 3 4 2 4 2 2" xfId="6435"/>
    <cellStyle name="20% - Accent2 3 4 2 4 2 3" xfId="6436"/>
    <cellStyle name="20% - Accent2 3 4 2 4 3" xfId="6437"/>
    <cellStyle name="20% - Accent2 3 4 2 4 3 2" xfId="6438"/>
    <cellStyle name="20% - Accent2 3 4 2 4 4" xfId="6439"/>
    <cellStyle name="20% - Accent2 3 4 2 4 5" xfId="6440"/>
    <cellStyle name="20% - Accent2 3 4 2 4 6" xfId="6441"/>
    <cellStyle name="20% - Accent2 3 4 2 4 7" xfId="6442"/>
    <cellStyle name="20% - Accent2 3 4 2 4 8" xfId="6443"/>
    <cellStyle name="20% - Accent2 3 4 2 4 9" xfId="6444"/>
    <cellStyle name="20% - Accent2 3 4 2 5" xfId="6445"/>
    <cellStyle name="20% - Accent2 3 4 2 5 2" xfId="6446"/>
    <cellStyle name="20% - Accent2 3 4 2 5 2 2" xfId="6447"/>
    <cellStyle name="20% - Accent2 3 4 2 5 2 3" xfId="6448"/>
    <cellStyle name="20% - Accent2 3 4 2 5 3" xfId="6449"/>
    <cellStyle name="20% - Accent2 3 4 2 5 3 2" xfId="6450"/>
    <cellStyle name="20% - Accent2 3 4 2 5 4" xfId="6451"/>
    <cellStyle name="20% - Accent2 3 4 2 5 5" xfId="6452"/>
    <cellStyle name="20% - Accent2 3 4 2 5 6" xfId="6453"/>
    <cellStyle name="20% - Accent2 3 4 2 5 7" xfId="6454"/>
    <cellStyle name="20% - Accent2 3 4 2 5 8" xfId="6455"/>
    <cellStyle name="20% - Accent2 3 4 2 5 9" xfId="6456"/>
    <cellStyle name="20% - Accent2 3 4 2 6" xfId="6457"/>
    <cellStyle name="20% - Accent2 3 4 2 6 2" xfId="6458"/>
    <cellStyle name="20% - Accent2 3 4 2 6 3" xfId="6459"/>
    <cellStyle name="20% - Accent2 3 4 2 7" xfId="6460"/>
    <cellStyle name="20% - Accent2 3 4 2 7 2" xfId="6461"/>
    <cellStyle name="20% - Accent2 3 4 2 8" xfId="6462"/>
    <cellStyle name="20% - Accent2 3 4 2 9" xfId="6463"/>
    <cellStyle name="20% - Accent2 3 4 3" xfId="6464"/>
    <cellStyle name="20% - Accent2 3 4 3 10" xfId="6465"/>
    <cellStyle name="20% - Accent2 3 4 3 11" xfId="6466"/>
    <cellStyle name="20% - Accent2 3 4 3 12" xfId="6467"/>
    <cellStyle name="20% - Accent2 3 4 3 13" xfId="6468"/>
    <cellStyle name="20% - Accent2 3 4 3 2" xfId="6469"/>
    <cellStyle name="20% - Accent2 3 4 3 2 10" xfId="6470"/>
    <cellStyle name="20% - Accent2 3 4 3 2 11" xfId="6471"/>
    <cellStyle name="20% - Accent2 3 4 3 2 12" xfId="6472"/>
    <cellStyle name="20% - Accent2 3 4 3 2 2" xfId="6473"/>
    <cellStyle name="20% - Accent2 3 4 3 2 2 2" xfId="6474"/>
    <cellStyle name="20% - Accent2 3 4 3 2 2 2 2" xfId="6475"/>
    <cellStyle name="20% - Accent2 3 4 3 2 2 2 3" xfId="6476"/>
    <cellStyle name="20% - Accent2 3 4 3 2 2 3" xfId="6477"/>
    <cellStyle name="20% - Accent2 3 4 3 2 2 3 2" xfId="6478"/>
    <cellStyle name="20% - Accent2 3 4 3 2 2 4" xfId="6479"/>
    <cellStyle name="20% - Accent2 3 4 3 2 2 5" xfId="6480"/>
    <cellStyle name="20% - Accent2 3 4 3 2 2 6" xfId="6481"/>
    <cellStyle name="20% - Accent2 3 4 3 2 2 7" xfId="6482"/>
    <cellStyle name="20% - Accent2 3 4 3 2 2 8" xfId="6483"/>
    <cellStyle name="20% - Accent2 3 4 3 2 2 9" xfId="6484"/>
    <cellStyle name="20% - Accent2 3 4 3 2 3" xfId="6485"/>
    <cellStyle name="20% - Accent2 3 4 3 2 3 2" xfId="6486"/>
    <cellStyle name="20% - Accent2 3 4 3 2 3 2 2" xfId="6487"/>
    <cellStyle name="20% - Accent2 3 4 3 2 3 2 3" xfId="6488"/>
    <cellStyle name="20% - Accent2 3 4 3 2 3 3" xfId="6489"/>
    <cellStyle name="20% - Accent2 3 4 3 2 3 3 2" xfId="6490"/>
    <cellStyle name="20% - Accent2 3 4 3 2 3 4" xfId="6491"/>
    <cellStyle name="20% - Accent2 3 4 3 2 3 5" xfId="6492"/>
    <cellStyle name="20% - Accent2 3 4 3 2 3 6" xfId="6493"/>
    <cellStyle name="20% - Accent2 3 4 3 2 3 7" xfId="6494"/>
    <cellStyle name="20% - Accent2 3 4 3 2 3 8" xfId="6495"/>
    <cellStyle name="20% - Accent2 3 4 3 2 3 9" xfId="6496"/>
    <cellStyle name="20% - Accent2 3 4 3 2 4" xfId="6497"/>
    <cellStyle name="20% - Accent2 3 4 3 2 4 2" xfId="6498"/>
    <cellStyle name="20% - Accent2 3 4 3 2 4 2 2" xfId="6499"/>
    <cellStyle name="20% - Accent2 3 4 3 2 4 2 3" xfId="6500"/>
    <cellStyle name="20% - Accent2 3 4 3 2 4 3" xfId="6501"/>
    <cellStyle name="20% - Accent2 3 4 3 2 4 3 2" xfId="6502"/>
    <cellStyle name="20% - Accent2 3 4 3 2 4 4" xfId="6503"/>
    <cellStyle name="20% - Accent2 3 4 3 2 4 5" xfId="6504"/>
    <cellStyle name="20% - Accent2 3 4 3 2 4 6" xfId="6505"/>
    <cellStyle name="20% - Accent2 3 4 3 2 4 7" xfId="6506"/>
    <cellStyle name="20% - Accent2 3 4 3 2 4 8" xfId="6507"/>
    <cellStyle name="20% - Accent2 3 4 3 2 4 9" xfId="6508"/>
    <cellStyle name="20% - Accent2 3 4 3 2 5" xfId="6509"/>
    <cellStyle name="20% - Accent2 3 4 3 2 5 2" xfId="6510"/>
    <cellStyle name="20% - Accent2 3 4 3 2 5 3" xfId="6511"/>
    <cellStyle name="20% - Accent2 3 4 3 2 6" xfId="6512"/>
    <cellStyle name="20% - Accent2 3 4 3 2 6 2" xfId="6513"/>
    <cellStyle name="20% - Accent2 3 4 3 2 7" xfId="6514"/>
    <cellStyle name="20% - Accent2 3 4 3 2 8" xfId="6515"/>
    <cellStyle name="20% - Accent2 3 4 3 2 9" xfId="6516"/>
    <cellStyle name="20% - Accent2 3 4 3 3" xfId="6517"/>
    <cellStyle name="20% - Accent2 3 4 3 3 2" xfId="6518"/>
    <cellStyle name="20% - Accent2 3 4 3 3 2 2" xfId="6519"/>
    <cellStyle name="20% - Accent2 3 4 3 3 2 3" xfId="6520"/>
    <cellStyle name="20% - Accent2 3 4 3 3 3" xfId="6521"/>
    <cellStyle name="20% - Accent2 3 4 3 3 3 2" xfId="6522"/>
    <cellStyle name="20% - Accent2 3 4 3 3 4" xfId="6523"/>
    <cellStyle name="20% - Accent2 3 4 3 3 5" xfId="6524"/>
    <cellStyle name="20% - Accent2 3 4 3 3 6" xfId="6525"/>
    <cellStyle name="20% - Accent2 3 4 3 3 7" xfId="6526"/>
    <cellStyle name="20% - Accent2 3 4 3 3 8" xfId="6527"/>
    <cellStyle name="20% - Accent2 3 4 3 3 9" xfId="6528"/>
    <cellStyle name="20% - Accent2 3 4 3 4" xfId="6529"/>
    <cellStyle name="20% - Accent2 3 4 3 4 2" xfId="6530"/>
    <cellStyle name="20% - Accent2 3 4 3 4 2 2" xfId="6531"/>
    <cellStyle name="20% - Accent2 3 4 3 4 2 3" xfId="6532"/>
    <cellStyle name="20% - Accent2 3 4 3 4 3" xfId="6533"/>
    <cellStyle name="20% - Accent2 3 4 3 4 3 2" xfId="6534"/>
    <cellStyle name="20% - Accent2 3 4 3 4 4" xfId="6535"/>
    <cellStyle name="20% - Accent2 3 4 3 4 5" xfId="6536"/>
    <cellStyle name="20% - Accent2 3 4 3 4 6" xfId="6537"/>
    <cellStyle name="20% - Accent2 3 4 3 4 7" xfId="6538"/>
    <cellStyle name="20% - Accent2 3 4 3 4 8" xfId="6539"/>
    <cellStyle name="20% - Accent2 3 4 3 4 9" xfId="6540"/>
    <cellStyle name="20% - Accent2 3 4 3 5" xfId="6541"/>
    <cellStyle name="20% - Accent2 3 4 3 5 2" xfId="6542"/>
    <cellStyle name="20% - Accent2 3 4 3 5 2 2" xfId="6543"/>
    <cellStyle name="20% - Accent2 3 4 3 5 2 3" xfId="6544"/>
    <cellStyle name="20% - Accent2 3 4 3 5 3" xfId="6545"/>
    <cellStyle name="20% - Accent2 3 4 3 5 3 2" xfId="6546"/>
    <cellStyle name="20% - Accent2 3 4 3 5 4" xfId="6547"/>
    <cellStyle name="20% - Accent2 3 4 3 5 5" xfId="6548"/>
    <cellStyle name="20% - Accent2 3 4 3 5 6" xfId="6549"/>
    <cellStyle name="20% - Accent2 3 4 3 5 7" xfId="6550"/>
    <cellStyle name="20% - Accent2 3 4 3 5 8" xfId="6551"/>
    <cellStyle name="20% - Accent2 3 4 3 5 9" xfId="6552"/>
    <cellStyle name="20% - Accent2 3 4 3 6" xfId="6553"/>
    <cellStyle name="20% - Accent2 3 4 3 6 2" xfId="6554"/>
    <cellStyle name="20% - Accent2 3 4 3 6 3" xfId="6555"/>
    <cellStyle name="20% - Accent2 3 4 3 7" xfId="6556"/>
    <cellStyle name="20% - Accent2 3 4 3 7 2" xfId="6557"/>
    <cellStyle name="20% - Accent2 3 4 3 8" xfId="6558"/>
    <cellStyle name="20% - Accent2 3 4 3 9" xfId="6559"/>
    <cellStyle name="20% - Accent2 3 4 4" xfId="6560"/>
    <cellStyle name="20% - Accent2 3 4 4 10" xfId="6561"/>
    <cellStyle name="20% - Accent2 3 4 4 11" xfId="6562"/>
    <cellStyle name="20% - Accent2 3 4 4 12" xfId="6563"/>
    <cellStyle name="20% - Accent2 3 4 4 2" xfId="6564"/>
    <cellStyle name="20% - Accent2 3 4 4 2 2" xfId="6565"/>
    <cellStyle name="20% - Accent2 3 4 4 2 2 2" xfId="6566"/>
    <cellStyle name="20% - Accent2 3 4 4 2 2 3" xfId="6567"/>
    <cellStyle name="20% - Accent2 3 4 4 2 3" xfId="6568"/>
    <cellStyle name="20% - Accent2 3 4 4 2 3 2" xfId="6569"/>
    <cellStyle name="20% - Accent2 3 4 4 2 4" xfId="6570"/>
    <cellStyle name="20% - Accent2 3 4 4 2 5" xfId="6571"/>
    <cellStyle name="20% - Accent2 3 4 4 2 6" xfId="6572"/>
    <cellStyle name="20% - Accent2 3 4 4 2 7" xfId="6573"/>
    <cellStyle name="20% - Accent2 3 4 4 2 8" xfId="6574"/>
    <cellStyle name="20% - Accent2 3 4 4 2 9" xfId="6575"/>
    <cellStyle name="20% - Accent2 3 4 4 3" xfId="6576"/>
    <cellStyle name="20% - Accent2 3 4 4 3 2" xfId="6577"/>
    <cellStyle name="20% - Accent2 3 4 4 3 2 2" xfId="6578"/>
    <cellStyle name="20% - Accent2 3 4 4 3 2 3" xfId="6579"/>
    <cellStyle name="20% - Accent2 3 4 4 3 3" xfId="6580"/>
    <cellStyle name="20% - Accent2 3 4 4 3 3 2" xfId="6581"/>
    <cellStyle name="20% - Accent2 3 4 4 3 4" xfId="6582"/>
    <cellStyle name="20% - Accent2 3 4 4 3 5" xfId="6583"/>
    <cellStyle name="20% - Accent2 3 4 4 3 6" xfId="6584"/>
    <cellStyle name="20% - Accent2 3 4 4 3 7" xfId="6585"/>
    <cellStyle name="20% - Accent2 3 4 4 3 8" xfId="6586"/>
    <cellStyle name="20% - Accent2 3 4 4 3 9" xfId="6587"/>
    <cellStyle name="20% - Accent2 3 4 4 4" xfId="6588"/>
    <cellStyle name="20% - Accent2 3 4 4 4 2" xfId="6589"/>
    <cellStyle name="20% - Accent2 3 4 4 4 2 2" xfId="6590"/>
    <cellStyle name="20% - Accent2 3 4 4 4 2 3" xfId="6591"/>
    <cellStyle name="20% - Accent2 3 4 4 4 3" xfId="6592"/>
    <cellStyle name="20% - Accent2 3 4 4 4 3 2" xfId="6593"/>
    <cellStyle name="20% - Accent2 3 4 4 4 4" xfId="6594"/>
    <cellStyle name="20% - Accent2 3 4 4 4 5" xfId="6595"/>
    <cellStyle name="20% - Accent2 3 4 4 4 6" xfId="6596"/>
    <cellStyle name="20% - Accent2 3 4 4 4 7" xfId="6597"/>
    <cellStyle name="20% - Accent2 3 4 4 4 8" xfId="6598"/>
    <cellStyle name="20% - Accent2 3 4 4 4 9" xfId="6599"/>
    <cellStyle name="20% - Accent2 3 4 4 5" xfId="6600"/>
    <cellStyle name="20% - Accent2 3 4 4 5 2" xfId="6601"/>
    <cellStyle name="20% - Accent2 3 4 4 5 3" xfId="6602"/>
    <cellStyle name="20% - Accent2 3 4 4 6" xfId="6603"/>
    <cellStyle name="20% - Accent2 3 4 4 6 2" xfId="6604"/>
    <cellStyle name="20% - Accent2 3 4 4 7" xfId="6605"/>
    <cellStyle name="20% - Accent2 3 4 4 8" xfId="6606"/>
    <cellStyle name="20% - Accent2 3 4 4 9" xfId="6607"/>
    <cellStyle name="20% - Accent2 3 4 5" xfId="6608"/>
    <cellStyle name="20% - Accent2 3 4 5 2" xfId="6609"/>
    <cellStyle name="20% - Accent2 3 4 5 2 2" xfId="6610"/>
    <cellStyle name="20% - Accent2 3 4 5 2 3" xfId="6611"/>
    <cellStyle name="20% - Accent2 3 4 5 3" xfId="6612"/>
    <cellStyle name="20% - Accent2 3 4 5 3 2" xfId="6613"/>
    <cellStyle name="20% - Accent2 3 4 5 4" xfId="6614"/>
    <cellStyle name="20% - Accent2 3 4 5 5" xfId="6615"/>
    <cellStyle name="20% - Accent2 3 4 5 6" xfId="6616"/>
    <cellStyle name="20% - Accent2 3 4 5 7" xfId="6617"/>
    <cellStyle name="20% - Accent2 3 4 5 8" xfId="6618"/>
    <cellStyle name="20% - Accent2 3 4 5 9" xfId="6619"/>
    <cellStyle name="20% - Accent2 3 4 6" xfId="6620"/>
    <cellStyle name="20% - Accent2 3 4 6 2" xfId="6621"/>
    <cellStyle name="20% - Accent2 3 4 6 2 2" xfId="6622"/>
    <cellStyle name="20% - Accent2 3 4 6 2 3" xfId="6623"/>
    <cellStyle name="20% - Accent2 3 4 6 3" xfId="6624"/>
    <cellStyle name="20% - Accent2 3 4 6 3 2" xfId="6625"/>
    <cellStyle name="20% - Accent2 3 4 6 4" xfId="6626"/>
    <cellStyle name="20% - Accent2 3 4 6 5" xfId="6627"/>
    <cellStyle name="20% - Accent2 3 4 6 6" xfId="6628"/>
    <cellStyle name="20% - Accent2 3 4 6 7" xfId="6629"/>
    <cellStyle name="20% - Accent2 3 4 6 8" xfId="6630"/>
    <cellStyle name="20% - Accent2 3 4 6 9" xfId="6631"/>
    <cellStyle name="20% - Accent2 3 4 7" xfId="6632"/>
    <cellStyle name="20% - Accent2 3 4 7 2" xfId="6633"/>
    <cellStyle name="20% - Accent2 3 4 7 2 2" xfId="6634"/>
    <cellStyle name="20% - Accent2 3 4 7 2 3" xfId="6635"/>
    <cellStyle name="20% - Accent2 3 4 7 3" xfId="6636"/>
    <cellStyle name="20% - Accent2 3 4 7 3 2" xfId="6637"/>
    <cellStyle name="20% - Accent2 3 4 7 4" xfId="6638"/>
    <cellStyle name="20% - Accent2 3 4 7 5" xfId="6639"/>
    <cellStyle name="20% - Accent2 3 4 7 6" xfId="6640"/>
    <cellStyle name="20% - Accent2 3 4 7 7" xfId="6641"/>
    <cellStyle name="20% - Accent2 3 4 7 8" xfId="6642"/>
    <cellStyle name="20% - Accent2 3 4 7 9" xfId="6643"/>
    <cellStyle name="20% - Accent2 3 4 8" xfId="6644"/>
    <cellStyle name="20% - Accent2 3 4 8 2" xfId="6645"/>
    <cellStyle name="20% - Accent2 3 4 8 3" xfId="6646"/>
    <cellStyle name="20% - Accent2 3 4 9" xfId="6647"/>
    <cellStyle name="20% - Accent2 3 4 9 2" xfId="6648"/>
    <cellStyle name="20% - Accent2 3 5" xfId="6649"/>
    <cellStyle name="20% - Accent2 3 5 10" xfId="6650"/>
    <cellStyle name="20% - Accent2 3 5 11" xfId="6651"/>
    <cellStyle name="20% - Accent2 3 5 12" xfId="6652"/>
    <cellStyle name="20% - Accent2 3 5 13" xfId="6653"/>
    <cellStyle name="20% - Accent2 3 5 14" xfId="6654"/>
    <cellStyle name="20% - Accent2 3 5 15" xfId="6655"/>
    <cellStyle name="20% - Accent2 3 5 2" xfId="6656"/>
    <cellStyle name="20% - Accent2 3 5 2 10" xfId="6657"/>
    <cellStyle name="20% - Accent2 3 5 2 11" xfId="6658"/>
    <cellStyle name="20% - Accent2 3 5 2 12" xfId="6659"/>
    <cellStyle name="20% - Accent2 3 5 2 13" xfId="6660"/>
    <cellStyle name="20% - Accent2 3 5 2 2" xfId="6661"/>
    <cellStyle name="20% - Accent2 3 5 2 2 10" xfId="6662"/>
    <cellStyle name="20% - Accent2 3 5 2 2 11" xfId="6663"/>
    <cellStyle name="20% - Accent2 3 5 2 2 12" xfId="6664"/>
    <cellStyle name="20% - Accent2 3 5 2 2 2" xfId="6665"/>
    <cellStyle name="20% - Accent2 3 5 2 2 2 2" xfId="6666"/>
    <cellStyle name="20% - Accent2 3 5 2 2 2 2 2" xfId="6667"/>
    <cellStyle name="20% - Accent2 3 5 2 2 2 2 3" xfId="6668"/>
    <cellStyle name="20% - Accent2 3 5 2 2 2 3" xfId="6669"/>
    <cellStyle name="20% - Accent2 3 5 2 2 2 3 2" xfId="6670"/>
    <cellStyle name="20% - Accent2 3 5 2 2 2 4" xfId="6671"/>
    <cellStyle name="20% - Accent2 3 5 2 2 2 5" xfId="6672"/>
    <cellStyle name="20% - Accent2 3 5 2 2 2 6" xfId="6673"/>
    <cellStyle name="20% - Accent2 3 5 2 2 2 7" xfId="6674"/>
    <cellStyle name="20% - Accent2 3 5 2 2 2 8" xfId="6675"/>
    <cellStyle name="20% - Accent2 3 5 2 2 2 9" xfId="6676"/>
    <cellStyle name="20% - Accent2 3 5 2 2 3" xfId="6677"/>
    <cellStyle name="20% - Accent2 3 5 2 2 3 2" xfId="6678"/>
    <cellStyle name="20% - Accent2 3 5 2 2 3 2 2" xfId="6679"/>
    <cellStyle name="20% - Accent2 3 5 2 2 3 2 3" xfId="6680"/>
    <cellStyle name="20% - Accent2 3 5 2 2 3 3" xfId="6681"/>
    <cellStyle name="20% - Accent2 3 5 2 2 3 3 2" xfId="6682"/>
    <cellStyle name="20% - Accent2 3 5 2 2 3 4" xfId="6683"/>
    <cellStyle name="20% - Accent2 3 5 2 2 3 5" xfId="6684"/>
    <cellStyle name="20% - Accent2 3 5 2 2 3 6" xfId="6685"/>
    <cellStyle name="20% - Accent2 3 5 2 2 3 7" xfId="6686"/>
    <cellStyle name="20% - Accent2 3 5 2 2 3 8" xfId="6687"/>
    <cellStyle name="20% - Accent2 3 5 2 2 3 9" xfId="6688"/>
    <cellStyle name="20% - Accent2 3 5 2 2 4" xfId="6689"/>
    <cellStyle name="20% - Accent2 3 5 2 2 4 2" xfId="6690"/>
    <cellStyle name="20% - Accent2 3 5 2 2 4 2 2" xfId="6691"/>
    <cellStyle name="20% - Accent2 3 5 2 2 4 2 3" xfId="6692"/>
    <cellStyle name="20% - Accent2 3 5 2 2 4 3" xfId="6693"/>
    <cellStyle name="20% - Accent2 3 5 2 2 4 3 2" xfId="6694"/>
    <cellStyle name="20% - Accent2 3 5 2 2 4 4" xfId="6695"/>
    <cellStyle name="20% - Accent2 3 5 2 2 4 5" xfId="6696"/>
    <cellStyle name="20% - Accent2 3 5 2 2 4 6" xfId="6697"/>
    <cellStyle name="20% - Accent2 3 5 2 2 4 7" xfId="6698"/>
    <cellStyle name="20% - Accent2 3 5 2 2 4 8" xfId="6699"/>
    <cellStyle name="20% - Accent2 3 5 2 2 4 9" xfId="6700"/>
    <cellStyle name="20% - Accent2 3 5 2 2 5" xfId="6701"/>
    <cellStyle name="20% - Accent2 3 5 2 2 5 2" xfId="6702"/>
    <cellStyle name="20% - Accent2 3 5 2 2 5 3" xfId="6703"/>
    <cellStyle name="20% - Accent2 3 5 2 2 6" xfId="6704"/>
    <cellStyle name="20% - Accent2 3 5 2 2 6 2" xfId="6705"/>
    <cellStyle name="20% - Accent2 3 5 2 2 7" xfId="6706"/>
    <cellStyle name="20% - Accent2 3 5 2 2 8" xfId="6707"/>
    <cellStyle name="20% - Accent2 3 5 2 2 9" xfId="6708"/>
    <cellStyle name="20% - Accent2 3 5 2 3" xfId="6709"/>
    <cellStyle name="20% - Accent2 3 5 2 3 2" xfId="6710"/>
    <cellStyle name="20% - Accent2 3 5 2 3 2 2" xfId="6711"/>
    <cellStyle name="20% - Accent2 3 5 2 3 2 3" xfId="6712"/>
    <cellStyle name="20% - Accent2 3 5 2 3 3" xfId="6713"/>
    <cellStyle name="20% - Accent2 3 5 2 3 3 2" xfId="6714"/>
    <cellStyle name="20% - Accent2 3 5 2 3 4" xfId="6715"/>
    <cellStyle name="20% - Accent2 3 5 2 3 5" xfId="6716"/>
    <cellStyle name="20% - Accent2 3 5 2 3 6" xfId="6717"/>
    <cellStyle name="20% - Accent2 3 5 2 3 7" xfId="6718"/>
    <cellStyle name="20% - Accent2 3 5 2 3 8" xfId="6719"/>
    <cellStyle name="20% - Accent2 3 5 2 3 9" xfId="6720"/>
    <cellStyle name="20% - Accent2 3 5 2 4" xfId="6721"/>
    <cellStyle name="20% - Accent2 3 5 2 4 2" xfId="6722"/>
    <cellStyle name="20% - Accent2 3 5 2 4 2 2" xfId="6723"/>
    <cellStyle name="20% - Accent2 3 5 2 4 2 3" xfId="6724"/>
    <cellStyle name="20% - Accent2 3 5 2 4 3" xfId="6725"/>
    <cellStyle name="20% - Accent2 3 5 2 4 3 2" xfId="6726"/>
    <cellStyle name="20% - Accent2 3 5 2 4 4" xfId="6727"/>
    <cellStyle name="20% - Accent2 3 5 2 4 5" xfId="6728"/>
    <cellStyle name="20% - Accent2 3 5 2 4 6" xfId="6729"/>
    <cellStyle name="20% - Accent2 3 5 2 4 7" xfId="6730"/>
    <cellStyle name="20% - Accent2 3 5 2 4 8" xfId="6731"/>
    <cellStyle name="20% - Accent2 3 5 2 4 9" xfId="6732"/>
    <cellStyle name="20% - Accent2 3 5 2 5" xfId="6733"/>
    <cellStyle name="20% - Accent2 3 5 2 5 2" xfId="6734"/>
    <cellStyle name="20% - Accent2 3 5 2 5 2 2" xfId="6735"/>
    <cellStyle name="20% - Accent2 3 5 2 5 2 3" xfId="6736"/>
    <cellStyle name="20% - Accent2 3 5 2 5 3" xfId="6737"/>
    <cellStyle name="20% - Accent2 3 5 2 5 3 2" xfId="6738"/>
    <cellStyle name="20% - Accent2 3 5 2 5 4" xfId="6739"/>
    <cellStyle name="20% - Accent2 3 5 2 5 5" xfId="6740"/>
    <cellStyle name="20% - Accent2 3 5 2 5 6" xfId="6741"/>
    <cellStyle name="20% - Accent2 3 5 2 5 7" xfId="6742"/>
    <cellStyle name="20% - Accent2 3 5 2 5 8" xfId="6743"/>
    <cellStyle name="20% - Accent2 3 5 2 5 9" xfId="6744"/>
    <cellStyle name="20% - Accent2 3 5 2 6" xfId="6745"/>
    <cellStyle name="20% - Accent2 3 5 2 6 2" xfId="6746"/>
    <cellStyle name="20% - Accent2 3 5 2 6 3" xfId="6747"/>
    <cellStyle name="20% - Accent2 3 5 2 7" xfId="6748"/>
    <cellStyle name="20% - Accent2 3 5 2 7 2" xfId="6749"/>
    <cellStyle name="20% - Accent2 3 5 2 8" xfId="6750"/>
    <cellStyle name="20% - Accent2 3 5 2 9" xfId="6751"/>
    <cellStyle name="20% - Accent2 3 5 3" xfId="6752"/>
    <cellStyle name="20% - Accent2 3 5 3 10" xfId="6753"/>
    <cellStyle name="20% - Accent2 3 5 3 11" xfId="6754"/>
    <cellStyle name="20% - Accent2 3 5 3 12" xfId="6755"/>
    <cellStyle name="20% - Accent2 3 5 3 13" xfId="6756"/>
    <cellStyle name="20% - Accent2 3 5 3 2" xfId="6757"/>
    <cellStyle name="20% - Accent2 3 5 3 2 10" xfId="6758"/>
    <cellStyle name="20% - Accent2 3 5 3 2 11" xfId="6759"/>
    <cellStyle name="20% - Accent2 3 5 3 2 12" xfId="6760"/>
    <cellStyle name="20% - Accent2 3 5 3 2 2" xfId="6761"/>
    <cellStyle name="20% - Accent2 3 5 3 2 2 2" xfId="6762"/>
    <cellStyle name="20% - Accent2 3 5 3 2 2 2 2" xfId="6763"/>
    <cellStyle name="20% - Accent2 3 5 3 2 2 2 3" xfId="6764"/>
    <cellStyle name="20% - Accent2 3 5 3 2 2 3" xfId="6765"/>
    <cellStyle name="20% - Accent2 3 5 3 2 2 3 2" xfId="6766"/>
    <cellStyle name="20% - Accent2 3 5 3 2 2 4" xfId="6767"/>
    <cellStyle name="20% - Accent2 3 5 3 2 2 5" xfId="6768"/>
    <cellStyle name="20% - Accent2 3 5 3 2 2 6" xfId="6769"/>
    <cellStyle name="20% - Accent2 3 5 3 2 2 7" xfId="6770"/>
    <cellStyle name="20% - Accent2 3 5 3 2 2 8" xfId="6771"/>
    <cellStyle name="20% - Accent2 3 5 3 2 2 9" xfId="6772"/>
    <cellStyle name="20% - Accent2 3 5 3 2 3" xfId="6773"/>
    <cellStyle name="20% - Accent2 3 5 3 2 3 2" xfId="6774"/>
    <cellStyle name="20% - Accent2 3 5 3 2 3 2 2" xfId="6775"/>
    <cellStyle name="20% - Accent2 3 5 3 2 3 2 3" xfId="6776"/>
    <cellStyle name="20% - Accent2 3 5 3 2 3 3" xfId="6777"/>
    <cellStyle name="20% - Accent2 3 5 3 2 3 3 2" xfId="6778"/>
    <cellStyle name="20% - Accent2 3 5 3 2 3 4" xfId="6779"/>
    <cellStyle name="20% - Accent2 3 5 3 2 3 5" xfId="6780"/>
    <cellStyle name="20% - Accent2 3 5 3 2 3 6" xfId="6781"/>
    <cellStyle name="20% - Accent2 3 5 3 2 3 7" xfId="6782"/>
    <cellStyle name="20% - Accent2 3 5 3 2 3 8" xfId="6783"/>
    <cellStyle name="20% - Accent2 3 5 3 2 3 9" xfId="6784"/>
    <cellStyle name="20% - Accent2 3 5 3 2 4" xfId="6785"/>
    <cellStyle name="20% - Accent2 3 5 3 2 4 2" xfId="6786"/>
    <cellStyle name="20% - Accent2 3 5 3 2 4 2 2" xfId="6787"/>
    <cellStyle name="20% - Accent2 3 5 3 2 4 2 3" xfId="6788"/>
    <cellStyle name="20% - Accent2 3 5 3 2 4 3" xfId="6789"/>
    <cellStyle name="20% - Accent2 3 5 3 2 4 3 2" xfId="6790"/>
    <cellStyle name="20% - Accent2 3 5 3 2 4 4" xfId="6791"/>
    <cellStyle name="20% - Accent2 3 5 3 2 4 5" xfId="6792"/>
    <cellStyle name="20% - Accent2 3 5 3 2 4 6" xfId="6793"/>
    <cellStyle name="20% - Accent2 3 5 3 2 4 7" xfId="6794"/>
    <cellStyle name="20% - Accent2 3 5 3 2 4 8" xfId="6795"/>
    <cellStyle name="20% - Accent2 3 5 3 2 4 9" xfId="6796"/>
    <cellStyle name="20% - Accent2 3 5 3 2 5" xfId="6797"/>
    <cellStyle name="20% - Accent2 3 5 3 2 5 2" xfId="6798"/>
    <cellStyle name="20% - Accent2 3 5 3 2 5 3" xfId="6799"/>
    <cellStyle name="20% - Accent2 3 5 3 2 6" xfId="6800"/>
    <cellStyle name="20% - Accent2 3 5 3 2 6 2" xfId="6801"/>
    <cellStyle name="20% - Accent2 3 5 3 2 7" xfId="6802"/>
    <cellStyle name="20% - Accent2 3 5 3 2 8" xfId="6803"/>
    <cellStyle name="20% - Accent2 3 5 3 2 9" xfId="6804"/>
    <cellStyle name="20% - Accent2 3 5 3 3" xfId="6805"/>
    <cellStyle name="20% - Accent2 3 5 3 3 2" xfId="6806"/>
    <cellStyle name="20% - Accent2 3 5 3 3 2 2" xfId="6807"/>
    <cellStyle name="20% - Accent2 3 5 3 3 2 3" xfId="6808"/>
    <cellStyle name="20% - Accent2 3 5 3 3 3" xfId="6809"/>
    <cellStyle name="20% - Accent2 3 5 3 3 3 2" xfId="6810"/>
    <cellStyle name="20% - Accent2 3 5 3 3 4" xfId="6811"/>
    <cellStyle name="20% - Accent2 3 5 3 3 5" xfId="6812"/>
    <cellStyle name="20% - Accent2 3 5 3 3 6" xfId="6813"/>
    <cellStyle name="20% - Accent2 3 5 3 3 7" xfId="6814"/>
    <cellStyle name="20% - Accent2 3 5 3 3 8" xfId="6815"/>
    <cellStyle name="20% - Accent2 3 5 3 3 9" xfId="6816"/>
    <cellStyle name="20% - Accent2 3 5 3 4" xfId="6817"/>
    <cellStyle name="20% - Accent2 3 5 3 4 2" xfId="6818"/>
    <cellStyle name="20% - Accent2 3 5 3 4 2 2" xfId="6819"/>
    <cellStyle name="20% - Accent2 3 5 3 4 2 3" xfId="6820"/>
    <cellStyle name="20% - Accent2 3 5 3 4 3" xfId="6821"/>
    <cellStyle name="20% - Accent2 3 5 3 4 3 2" xfId="6822"/>
    <cellStyle name="20% - Accent2 3 5 3 4 4" xfId="6823"/>
    <cellStyle name="20% - Accent2 3 5 3 4 5" xfId="6824"/>
    <cellStyle name="20% - Accent2 3 5 3 4 6" xfId="6825"/>
    <cellStyle name="20% - Accent2 3 5 3 4 7" xfId="6826"/>
    <cellStyle name="20% - Accent2 3 5 3 4 8" xfId="6827"/>
    <cellStyle name="20% - Accent2 3 5 3 4 9" xfId="6828"/>
    <cellStyle name="20% - Accent2 3 5 3 5" xfId="6829"/>
    <cellStyle name="20% - Accent2 3 5 3 5 2" xfId="6830"/>
    <cellStyle name="20% - Accent2 3 5 3 5 2 2" xfId="6831"/>
    <cellStyle name="20% - Accent2 3 5 3 5 2 3" xfId="6832"/>
    <cellStyle name="20% - Accent2 3 5 3 5 3" xfId="6833"/>
    <cellStyle name="20% - Accent2 3 5 3 5 3 2" xfId="6834"/>
    <cellStyle name="20% - Accent2 3 5 3 5 4" xfId="6835"/>
    <cellStyle name="20% - Accent2 3 5 3 5 5" xfId="6836"/>
    <cellStyle name="20% - Accent2 3 5 3 5 6" xfId="6837"/>
    <cellStyle name="20% - Accent2 3 5 3 5 7" xfId="6838"/>
    <cellStyle name="20% - Accent2 3 5 3 5 8" xfId="6839"/>
    <cellStyle name="20% - Accent2 3 5 3 5 9" xfId="6840"/>
    <cellStyle name="20% - Accent2 3 5 3 6" xfId="6841"/>
    <cellStyle name="20% - Accent2 3 5 3 6 2" xfId="6842"/>
    <cellStyle name="20% - Accent2 3 5 3 6 3" xfId="6843"/>
    <cellStyle name="20% - Accent2 3 5 3 7" xfId="6844"/>
    <cellStyle name="20% - Accent2 3 5 3 7 2" xfId="6845"/>
    <cellStyle name="20% - Accent2 3 5 3 8" xfId="6846"/>
    <cellStyle name="20% - Accent2 3 5 3 9" xfId="6847"/>
    <cellStyle name="20% - Accent2 3 5 4" xfId="6848"/>
    <cellStyle name="20% - Accent2 3 5 4 10" xfId="6849"/>
    <cellStyle name="20% - Accent2 3 5 4 11" xfId="6850"/>
    <cellStyle name="20% - Accent2 3 5 4 12" xfId="6851"/>
    <cellStyle name="20% - Accent2 3 5 4 2" xfId="6852"/>
    <cellStyle name="20% - Accent2 3 5 4 2 2" xfId="6853"/>
    <cellStyle name="20% - Accent2 3 5 4 2 2 2" xfId="6854"/>
    <cellStyle name="20% - Accent2 3 5 4 2 2 3" xfId="6855"/>
    <cellStyle name="20% - Accent2 3 5 4 2 3" xfId="6856"/>
    <cellStyle name="20% - Accent2 3 5 4 2 3 2" xfId="6857"/>
    <cellStyle name="20% - Accent2 3 5 4 2 4" xfId="6858"/>
    <cellStyle name="20% - Accent2 3 5 4 2 5" xfId="6859"/>
    <cellStyle name="20% - Accent2 3 5 4 2 6" xfId="6860"/>
    <cellStyle name="20% - Accent2 3 5 4 2 7" xfId="6861"/>
    <cellStyle name="20% - Accent2 3 5 4 2 8" xfId="6862"/>
    <cellStyle name="20% - Accent2 3 5 4 2 9" xfId="6863"/>
    <cellStyle name="20% - Accent2 3 5 4 3" xfId="6864"/>
    <cellStyle name="20% - Accent2 3 5 4 3 2" xfId="6865"/>
    <cellStyle name="20% - Accent2 3 5 4 3 2 2" xfId="6866"/>
    <cellStyle name="20% - Accent2 3 5 4 3 2 3" xfId="6867"/>
    <cellStyle name="20% - Accent2 3 5 4 3 3" xfId="6868"/>
    <cellStyle name="20% - Accent2 3 5 4 3 3 2" xfId="6869"/>
    <cellStyle name="20% - Accent2 3 5 4 3 4" xfId="6870"/>
    <cellStyle name="20% - Accent2 3 5 4 3 5" xfId="6871"/>
    <cellStyle name="20% - Accent2 3 5 4 3 6" xfId="6872"/>
    <cellStyle name="20% - Accent2 3 5 4 3 7" xfId="6873"/>
    <cellStyle name="20% - Accent2 3 5 4 3 8" xfId="6874"/>
    <cellStyle name="20% - Accent2 3 5 4 3 9" xfId="6875"/>
    <cellStyle name="20% - Accent2 3 5 4 4" xfId="6876"/>
    <cellStyle name="20% - Accent2 3 5 4 4 2" xfId="6877"/>
    <cellStyle name="20% - Accent2 3 5 4 4 2 2" xfId="6878"/>
    <cellStyle name="20% - Accent2 3 5 4 4 2 3" xfId="6879"/>
    <cellStyle name="20% - Accent2 3 5 4 4 3" xfId="6880"/>
    <cellStyle name="20% - Accent2 3 5 4 4 3 2" xfId="6881"/>
    <cellStyle name="20% - Accent2 3 5 4 4 4" xfId="6882"/>
    <cellStyle name="20% - Accent2 3 5 4 4 5" xfId="6883"/>
    <cellStyle name="20% - Accent2 3 5 4 4 6" xfId="6884"/>
    <cellStyle name="20% - Accent2 3 5 4 4 7" xfId="6885"/>
    <cellStyle name="20% - Accent2 3 5 4 4 8" xfId="6886"/>
    <cellStyle name="20% - Accent2 3 5 4 4 9" xfId="6887"/>
    <cellStyle name="20% - Accent2 3 5 4 5" xfId="6888"/>
    <cellStyle name="20% - Accent2 3 5 4 5 2" xfId="6889"/>
    <cellStyle name="20% - Accent2 3 5 4 5 3" xfId="6890"/>
    <cellStyle name="20% - Accent2 3 5 4 6" xfId="6891"/>
    <cellStyle name="20% - Accent2 3 5 4 6 2" xfId="6892"/>
    <cellStyle name="20% - Accent2 3 5 4 7" xfId="6893"/>
    <cellStyle name="20% - Accent2 3 5 4 8" xfId="6894"/>
    <cellStyle name="20% - Accent2 3 5 4 9" xfId="6895"/>
    <cellStyle name="20% - Accent2 3 5 5" xfId="6896"/>
    <cellStyle name="20% - Accent2 3 5 5 2" xfId="6897"/>
    <cellStyle name="20% - Accent2 3 5 5 2 2" xfId="6898"/>
    <cellStyle name="20% - Accent2 3 5 5 2 3" xfId="6899"/>
    <cellStyle name="20% - Accent2 3 5 5 3" xfId="6900"/>
    <cellStyle name="20% - Accent2 3 5 5 3 2" xfId="6901"/>
    <cellStyle name="20% - Accent2 3 5 5 4" xfId="6902"/>
    <cellStyle name="20% - Accent2 3 5 5 5" xfId="6903"/>
    <cellStyle name="20% - Accent2 3 5 5 6" xfId="6904"/>
    <cellStyle name="20% - Accent2 3 5 5 7" xfId="6905"/>
    <cellStyle name="20% - Accent2 3 5 5 8" xfId="6906"/>
    <cellStyle name="20% - Accent2 3 5 5 9" xfId="6907"/>
    <cellStyle name="20% - Accent2 3 5 6" xfId="6908"/>
    <cellStyle name="20% - Accent2 3 5 6 2" xfId="6909"/>
    <cellStyle name="20% - Accent2 3 5 6 2 2" xfId="6910"/>
    <cellStyle name="20% - Accent2 3 5 6 2 3" xfId="6911"/>
    <cellStyle name="20% - Accent2 3 5 6 3" xfId="6912"/>
    <cellStyle name="20% - Accent2 3 5 6 3 2" xfId="6913"/>
    <cellStyle name="20% - Accent2 3 5 6 4" xfId="6914"/>
    <cellStyle name="20% - Accent2 3 5 6 5" xfId="6915"/>
    <cellStyle name="20% - Accent2 3 5 6 6" xfId="6916"/>
    <cellStyle name="20% - Accent2 3 5 6 7" xfId="6917"/>
    <cellStyle name="20% - Accent2 3 5 6 8" xfId="6918"/>
    <cellStyle name="20% - Accent2 3 5 6 9" xfId="6919"/>
    <cellStyle name="20% - Accent2 3 5 7" xfId="6920"/>
    <cellStyle name="20% - Accent2 3 5 7 2" xfId="6921"/>
    <cellStyle name="20% - Accent2 3 5 7 2 2" xfId="6922"/>
    <cellStyle name="20% - Accent2 3 5 7 2 3" xfId="6923"/>
    <cellStyle name="20% - Accent2 3 5 7 3" xfId="6924"/>
    <cellStyle name="20% - Accent2 3 5 7 3 2" xfId="6925"/>
    <cellStyle name="20% - Accent2 3 5 7 4" xfId="6926"/>
    <cellStyle name="20% - Accent2 3 5 7 5" xfId="6927"/>
    <cellStyle name="20% - Accent2 3 5 7 6" xfId="6928"/>
    <cellStyle name="20% - Accent2 3 5 7 7" xfId="6929"/>
    <cellStyle name="20% - Accent2 3 5 7 8" xfId="6930"/>
    <cellStyle name="20% - Accent2 3 5 7 9" xfId="6931"/>
    <cellStyle name="20% - Accent2 3 5 8" xfId="6932"/>
    <cellStyle name="20% - Accent2 3 5 8 2" xfId="6933"/>
    <cellStyle name="20% - Accent2 3 5 8 3" xfId="6934"/>
    <cellStyle name="20% - Accent2 3 5 9" xfId="6935"/>
    <cellStyle name="20% - Accent2 3 5 9 2" xfId="6936"/>
    <cellStyle name="20% - Accent2 3 6" xfId="6937"/>
    <cellStyle name="20% - Accent2 3 6 10" xfId="6938"/>
    <cellStyle name="20% - Accent2 3 6 11" xfId="6939"/>
    <cellStyle name="20% - Accent2 3 6 12" xfId="6940"/>
    <cellStyle name="20% - Accent2 3 6 13" xfId="6941"/>
    <cellStyle name="20% - Accent2 3 6 14" xfId="6942"/>
    <cellStyle name="20% - Accent2 3 6 15" xfId="6943"/>
    <cellStyle name="20% - Accent2 3 6 2" xfId="6944"/>
    <cellStyle name="20% - Accent2 3 6 2 10" xfId="6945"/>
    <cellStyle name="20% - Accent2 3 6 2 11" xfId="6946"/>
    <cellStyle name="20% - Accent2 3 6 2 12" xfId="6947"/>
    <cellStyle name="20% - Accent2 3 6 2 13" xfId="6948"/>
    <cellStyle name="20% - Accent2 3 6 2 2" xfId="6949"/>
    <cellStyle name="20% - Accent2 3 6 2 2 10" xfId="6950"/>
    <cellStyle name="20% - Accent2 3 6 2 2 11" xfId="6951"/>
    <cellStyle name="20% - Accent2 3 6 2 2 12" xfId="6952"/>
    <cellStyle name="20% - Accent2 3 6 2 2 2" xfId="6953"/>
    <cellStyle name="20% - Accent2 3 6 2 2 2 2" xfId="6954"/>
    <cellStyle name="20% - Accent2 3 6 2 2 2 2 2" xfId="6955"/>
    <cellStyle name="20% - Accent2 3 6 2 2 2 2 3" xfId="6956"/>
    <cellStyle name="20% - Accent2 3 6 2 2 2 3" xfId="6957"/>
    <cellStyle name="20% - Accent2 3 6 2 2 2 3 2" xfId="6958"/>
    <cellStyle name="20% - Accent2 3 6 2 2 2 4" xfId="6959"/>
    <cellStyle name="20% - Accent2 3 6 2 2 2 5" xfId="6960"/>
    <cellStyle name="20% - Accent2 3 6 2 2 2 6" xfId="6961"/>
    <cellStyle name="20% - Accent2 3 6 2 2 2 7" xfId="6962"/>
    <cellStyle name="20% - Accent2 3 6 2 2 2 8" xfId="6963"/>
    <cellStyle name="20% - Accent2 3 6 2 2 2 9" xfId="6964"/>
    <cellStyle name="20% - Accent2 3 6 2 2 3" xfId="6965"/>
    <cellStyle name="20% - Accent2 3 6 2 2 3 2" xfId="6966"/>
    <cellStyle name="20% - Accent2 3 6 2 2 3 2 2" xfId="6967"/>
    <cellStyle name="20% - Accent2 3 6 2 2 3 2 3" xfId="6968"/>
    <cellStyle name="20% - Accent2 3 6 2 2 3 3" xfId="6969"/>
    <cellStyle name="20% - Accent2 3 6 2 2 3 3 2" xfId="6970"/>
    <cellStyle name="20% - Accent2 3 6 2 2 3 4" xfId="6971"/>
    <cellStyle name="20% - Accent2 3 6 2 2 3 5" xfId="6972"/>
    <cellStyle name="20% - Accent2 3 6 2 2 3 6" xfId="6973"/>
    <cellStyle name="20% - Accent2 3 6 2 2 3 7" xfId="6974"/>
    <cellStyle name="20% - Accent2 3 6 2 2 3 8" xfId="6975"/>
    <cellStyle name="20% - Accent2 3 6 2 2 3 9" xfId="6976"/>
    <cellStyle name="20% - Accent2 3 6 2 2 4" xfId="6977"/>
    <cellStyle name="20% - Accent2 3 6 2 2 4 2" xfId="6978"/>
    <cellStyle name="20% - Accent2 3 6 2 2 4 2 2" xfId="6979"/>
    <cellStyle name="20% - Accent2 3 6 2 2 4 2 3" xfId="6980"/>
    <cellStyle name="20% - Accent2 3 6 2 2 4 3" xfId="6981"/>
    <cellStyle name="20% - Accent2 3 6 2 2 4 3 2" xfId="6982"/>
    <cellStyle name="20% - Accent2 3 6 2 2 4 4" xfId="6983"/>
    <cellStyle name="20% - Accent2 3 6 2 2 4 5" xfId="6984"/>
    <cellStyle name="20% - Accent2 3 6 2 2 4 6" xfId="6985"/>
    <cellStyle name="20% - Accent2 3 6 2 2 4 7" xfId="6986"/>
    <cellStyle name="20% - Accent2 3 6 2 2 4 8" xfId="6987"/>
    <cellStyle name="20% - Accent2 3 6 2 2 4 9" xfId="6988"/>
    <cellStyle name="20% - Accent2 3 6 2 2 5" xfId="6989"/>
    <cellStyle name="20% - Accent2 3 6 2 2 5 2" xfId="6990"/>
    <cellStyle name="20% - Accent2 3 6 2 2 5 3" xfId="6991"/>
    <cellStyle name="20% - Accent2 3 6 2 2 6" xfId="6992"/>
    <cellStyle name="20% - Accent2 3 6 2 2 6 2" xfId="6993"/>
    <cellStyle name="20% - Accent2 3 6 2 2 7" xfId="6994"/>
    <cellStyle name="20% - Accent2 3 6 2 2 8" xfId="6995"/>
    <cellStyle name="20% - Accent2 3 6 2 2 9" xfId="6996"/>
    <cellStyle name="20% - Accent2 3 6 2 3" xfId="6997"/>
    <cellStyle name="20% - Accent2 3 6 2 3 2" xfId="6998"/>
    <cellStyle name="20% - Accent2 3 6 2 3 2 2" xfId="6999"/>
    <cellStyle name="20% - Accent2 3 6 2 3 2 3" xfId="7000"/>
    <cellStyle name="20% - Accent2 3 6 2 3 3" xfId="7001"/>
    <cellStyle name="20% - Accent2 3 6 2 3 3 2" xfId="7002"/>
    <cellStyle name="20% - Accent2 3 6 2 3 4" xfId="7003"/>
    <cellStyle name="20% - Accent2 3 6 2 3 5" xfId="7004"/>
    <cellStyle name="20% - Accent2 3 6 2 3 6" xfId="7005"/>
    <cellStyle name="20% - Accent2 3 6 2 3 7" xfId="7006"/>
    <cellStyle name="20% - Accent2 3 6 2 3 8" xfId="7007"/>
    <cellStyle name="20% - Accent2 3 6 2 3 9" xfId="7008"/>
    <cellStyle name="20% - Accent2 3 6 2 4" xfId="7009"/>
    <cellStyle name="20% - Accent2 3 6 2 4 2" xfId="7010"/>
    <cellStyle name="20% - Accent2 3 6 2 4 2 2" xfId="7011"/>
    <cellStyle name="20% - Accent2 3 6 2 4 2 3" xfId="7012"/>
    <cellStyle name="20% - Accent2 3 6 2 4 3" xfId="7013"/>
    <cellStyle name="20% - Accent2 3 6 2 4 3 2" xfId="7014"/>
    <cellStyle name="20% - Accent2 3 6 2 4 4" xfId="7015"/>
    <cellStyle name="20% - Accent2 3 6 2 4 5" xfId="7016"/>
    <cellStyle name="20% - Accent2 3 6 2 4 6" xfId="7017"/>
    <cellStyle name="20% - Accent2 3 6 2 4 7" xfId="7018"/>
    <cellStyle name="20% - Accent2 3 6 2 4 8" xfId="7019"/>
    <cellStyle name="20% - Accent2 3 6 2 4 9" xfId="7020"/>
    <cellStyle name="20% - Accent2 3 6 2 5" xfId="7021"/>
    <cellStyle name="20% - Accent2 3 6 2 5 2" xfId="7022"/>
    <cellStyle name="20% - Accent2 3 6 2 5 2 2" xfId="7023"/>
    <cellStyle name="20% - Accent2 3 6 2 5 2 3" xfId="7024"/>
    <cellStyle name="20% - Accent2 3 6 2 5 3" xfId="7025"/>
    <cellStyle name="20% - Accent2 3 6 2 5 3 2" xfId="7026"/>
    <cellStyle name="20% - Accent2 3 6 2 5 4" xfId="7027"/>
    <cellStyle name="20% - Accent2 3 6 2 5 5" xfId="7028"/>
    <cellStyle name="20% - Accent2 3 6 2 5 6" xfId="7029"/>
    <cellStyle name="20% - Accent2 3 6 2 5 7" xfId="7030"/>
    <cellStyle name="20% - Accent2 3 6 2 5 8" xfId="7031"/>
    <cellStyle name="20% - Accent2 3 6 2 5 9" xfId="7032"/>
    <cellStyle name="20% - Accent2 3 6 2 6" xfId="7033"/>
    <cellStyle name="20% - Accent2 3 6 2 6 2" xfId="7034"/>
    <cellStyle name="20% - Accent2 3 6 2 6 3" xfId="7035"/>
    <cellStyle name="20% - Accent2 3 6 2 7" xfId="7036"/>
    <cellStyle name="20% - Accent2 3 6 2 7 2" xfId="7037"/>
    <cellStyle name="20% - Accent2 3 6 2 8" xfId="7038"/>
    <cellStyle name="20% - Accent2 3 6 2 9" xfId="7039"/>
    <cellStyle name="20% - Accent2 3 6 3" xfId="7040"/>
    <cellStyle name="20% - Accent2 3 6 3 10" xfId="7041"/>
    <cellStyle name="20% - Accent2 3 6 3 11" xfId="7042"/>
    <cellStyle name="20% - Accent2 3 6 3 12" xfId="7043"/>
    <cellStyle name="20% - Accent2 3 6 3 13" xfId="7044"/>
    <cellStyle name="20% - Accent2 3 6 3 2" xfId="7045"/>
    <cellStyle name="20% - Accent2 3 6 3 2 10" xfId="7046"/>
    <cellStyle name="20% - Accent2 3 6 3 2 11" xfId="7047"/>
    <cellStyle name="20% - Accent2 3 6 3 2 12" xfId="7048"/>
    <cellStyle name="20% - Accent2 3 6 3 2 2" xfId="7049"/>
    <cellStyle name="20% - Accent2 3 6 3 2 2 2" xfId="7050"/>
    <cellStyle name="20% - Accent2 3 6 3 2 2 2 2" xfId="7051"/>
    <cellStyle name="20% - Accent2 3 6 3 2 2 2 3" xfId="7052"/>
    <cellStyle name="20% - Accent2 3 6 3 2 2 3" xfId="7053"/>
    <cellStyle name="20% - Accent2 3 6 3 2 2 3 2" xfId="7054"/>
    <cellStyle name="20% - Accent2 3 6 3 2 2 4" xfId="7055"/>
    <cellStyle name="20% - Accent2 3 6 3 2 2 5" xfId="7056"/>
    <cellStyle name="20% - Accent2 3 6 3 2 2 6" xfId="7057"/>
    <cellStyle name="20% - Accent2 3 6 3 2 2 7" xfId="7058"/>
    <cellStyle name="20% - Accent2 3 6 3 2 2 8" xfId="7059"/>
    <cellStyle name="20% - Accent2 3 6 3 2 2 9" xfId="7060"/>
    <cellStyle name="20% - Accent2 3 6 3 2 3" xfId="7061"/>
    <cellStyle name="20% - Accent2 3 6 3 2 3 2" xfId="7062"/>
    <cellStyle name="20% - Accent2 3 6 3 2 3 2 2" xfId="7063"/>
    <cellStyle name="20% - Accent2 3 6 3 2 3 2 3" xfId="7064"/>
    <cellStyle name="20% - Accent2 3 6 3 2 3 3" xfId="7065"/>
    <cellStyle name="20% - Accent2 3 6 3 2 3 3 2" xfId="7066"/>
    <cellStyle name="20% - Accent2 3 6 3 2 3 4" xfId="7067"/>
    <cellStyle name="20% - Accent2 3 6 3 2 3 5" xfId="7068"/>
    <cellStyle name="20% - Accent2 3 6 3 2 3 6" xfId="7069"/>
    <cellStyle name="20% - Accent2 3 6 3 2 3 7" xfId="7070"/>
    <cellStyle name="20% - Accent2 3 6 3 2 3 8" xfId="7071"/>
    <cellStyle name="20% - Accent2 3 6 3 2 3 9" xfId="7072"/>
    <cellStyle name="20% - Accent2 3 6 3 2 4" xfId="7073"/>
    <cellStyle name="20% - Accent2 3 6 3 2 4 2" xfId="7074"/>
    <cellStyle name="20% - Accent2 3 6 3 2 4 2 2" xfId="7075"/>
    <cellStyle name="20% - Accent2 3 6 3 2 4 2 3" xfId="7076"/>
    <cellStyle name="20% - Accent2 3 6 3 2 4 3" xfId="7077"/>
    <cellStyle name="20% - Accent2 3 6 3 2 4 3 2" xfId="7078"/>
    <cellStyle name="20% - Accent2 3 6 3 2 4 4" xfId="7079"/>
    <cellStyle name="20% - Accent2 3 6 3 2 4 5" xfId="7080"/>
    <cellStyle name="20% - Accent2 3 6 3 2 4 6" xfId="7081"/>
    <cellStyle name="20% - Accent2 3 6 3 2 4 7" xfId="7082"/>
    <cellStyle name="20% - Accent2 3 6 3 2 4 8" xfId="7083"/>
    <cellStyle name="20% - Accent2 3 6 3 2 4 9" xfId="7084"/>
    <cellStyle name="20% - Accent2 3 6 3 2 5" xfId="7085"/>
    <cellStyle name="20% - Accent2 3 6 3 2 5 2" xfId="7086"/>
    <cellStyle name="20% - Accent2 3 6 3 2 5 3" xfId="7087"/>
    <cellStyle name="20% - Accent2 3 6 3 2 6" xfId="7088"/>
    <cellStyle name="20% - Accent2 3 6 3 2 6 2" xfId="7089"/>
    <cellStyle name="20% - Accent2 3 6 3 2 7" xfId="7090"/>
    <cellStyle name="20% - Accent2 3 6 3 2 8" xfId="7091"/>
    <cellStyle name="20% - Accent2 3 6 3 2 9" xfId="7092"/>
    <cellStyle name="20% - Accent2 3 6 3 3" xfId="7093"/>
    <cellStyle name="20% - Accent2 3 6 3 3 2" xfId="7094"/>
    <cellStyle name="20% - Accent2 3 6 3 3 2 2" xfId="7095"/>
    <cellStyle name="20% - Accent2 3 6 3 3 2 3" xfId="7096"/>
    <cellStyle name="20% - Accent2 3 6 3 3 3" xfId="7097"/>
    <cellStyle name="20% - Accent2 3 6 3 3 3 2" xfId="7098"/>
    <cellStyle name="20% - Accent2 3 6 3 3 4" xfId="7099"/>
    <cellStyle name="20% - Accent2 3 6 3 3 5" xfId="7100"/>
    <cellStyle name="20% - Accent2 3 6 3 3 6" xfId="7101"/>
    <cellStyle name="20% - Accent2 3 6 3 3 7" xfId="7102"/>
    <cellStyle name="20% - Accent2 3 6 3 3 8" xfId="7103"/>
    <cellStyle name="20% - Accent2 3 6 3 3 9" xfId="7104"/>
    <cellStyle name="20% - Accent2 3 6 3 4" xfId="7105"/>
    <cellStyle name="20% - Accent2 3 6 3 4 2" xfId="7106"/>
    <cellStyle name="20% - Accent2 3 6 3 4 2 2" xfId="7107"/>
    <cellStyle name="20% - Accent2 3 6 3 4 2 3" xfId="7108"/>
    <cellStyle name="20% - Accent2 3 6 3 4 3" xfId="7109"/>
    <cellStyle name="20% - Accent2 3 6 3 4 3 2" xfId="7110"/>
    <cellStyle name="20% - Accent2 3 6 3 4 4" xfId="7111"/>
    <cellStyle name="20% - Accent2 3 6 3 4 5" xfId="7112"/>
    <cellStyle name="20% - Accent2 3 6 3 4 6" xfId="7113"/>
    <cellStyle name="20% - Accent2 3 6 3 4 7" xfId="7114"/>
    <cellStyle name="20% - Accent2 3 6 3 4 8" xfId="7115"/>
    <cellStyle name="20% - Accent2 3 6 3 4 9" xfId="7116"/>
    <cellStyle name="20% - Accent2 3 6 3 5" xfId="7117"/>
    <cellStyle name="20% - Accent2 3 6 3 5 2" xfId="7118"/>
    <cellStyle name="20% - Accent2 3 6 3 5 2 2" xfId="7119"/>
    <cellStyle name="20% - Accent2 3 6 3 5 2 3" xfId="7120"/>
    <cellStyle name="20% - Accent2 3 6 3 5 3" xfId="7121"/>
    <cellStyle name="20% - Accent2 3 6 3 5 3 2" xfId="7122"/>
    <cellStyle name="20% - Accent2 3 6 3 5 4" xfId="7123"/>
    <cellStyle name="20% - Accent2 3 6 3 5 5" xfId="7124"/>
    <cellStyle name="20% - Accent2 3 6 3 5 6" xfId="7125"/>
    <cellStyle name="20% - Accent2 3 6 3 5 7" xfId="7126"/>
    <cellStyle name="20% - Accent2 3 6 3 5 8" xfId="7127"/>
    <cellStyle name="20% - Accent2 3 6 3 5 9" xfId="7128"/>
    <cellStyle name="20% - Accent2 3 6 3 6" xfId="7129"/>
    <cellStyle name="20% - Accent2 3 6 3 6 2" xfId="7130"/>
    <cellStyle name="20% - Accent2 3 6 3 6 3" xfId="7131"/>
    <cellStyle name="20% - Accent2 3 6 3 7" xfId="7132"/>
    <cellStyle name="20% - Accent2 3 6 3 7 2" xfId="7133"/>
    <cellStyle name="20% - Accent2 3 6 3 8" xfId="7134"/>
    <cellStyle name="20% - Accent2 3 6 3 9" xfId="7135"/>
    <cellStyle name="20% - Accent2 3 6 4" xfId="7136"/>
    <cellStyle name="20% - Accent2 3 6 4 10" xfId="7137"/>
    <cellStyle name="20% - Accent2 3 6 4 11" xfId="7138"/>
    <cellStyle name="20% - Accent2 3 6 4 12" xfId="7139"/>
    <cellStyle name="20% - Accent2 3 6 4 2" xfId="7140"/>
    <cellStyle name="20% - Accent2 3 6 4 2 2" xfId="7141"/>
    <cellStyle name="20% - Accent2 3 6 4 2 2 2" xfId="7142"/>
    <cellStyle name="20% - Accent2 3 6 4 2 2 3" xfId="7143"/>
    <cellStyle name="20% - Accent2 3 6 4 2 3" xfId="7144"/>
    <cellStyle name="20% - Accent2 3 6 4 2 3 2" xfId="7145"/>
    <cellStyle name="20% - Accent2 3 6 4 2 4" xfId="7146"/>
    <cellStyle name="20% - Accent2 3 6 4 2 5" xfId="7147"/>
    <cellStyle name="20% - Accent2 3 6 4 2 6" xfId="7148"/>
    <cellStyle name="20% - Accent2 3 6 4 2 7" xfId="7149"/>
    <cellStyle name="20% - Accent2 3 6 4 2 8" xfId="7150"/>
    <cellStyle name="20% - Accent2 3 6 4 2 9" xfId="7151"/>
    <cellStyle name="20% - Accent2 3 6 4 3" xfId="7152"/>
    <cellStyle name="20% - Accent2 3 6 4 3 2" xfId="7153"/>
    <cellStyle name="20% - Accent2 3 6 4 3 2 2" xfId="7154"/>
    <cellStyle name="20% - Accent2 3 6 4 3 2 3" xfId="7155"/>
    <cellStyle name="20% - Accent2 3 6 4 3 3" xfId="7156"/>
    <cellStyle name="20% - Accent2 3 6 4 3 3 2" xfId="7157"/>
    <cellStyle name="20% - Accent2 3 6 4 3 4" xfId="7158"/>
    <cellStyle name="20% - Accent2 3 6 4 3 5" xfId="7159"/>
    <cellStyle name="20% - Accent2 3 6 4 3 6" xfId="7160"/>
    <cellStyle name="20% - Accent2 3 6 4 3 7" xfId="7161"/>
    <cellStyle name="20% - Accent2 3 6 4 3 8" xfId="7162"/>
    <cellStyle name="20% - Accent2 3 6 4 3 9" xfId="7163"/>
    <cellStyle name="20% - Accent2 3 6 4 4" xfId="7164"/>
    <cellStyle name="20% - Accent2 3 6 4 4 2" xfId="7165"/>
    <cellStyle name="20% - Accent2 3 6 4 4 2 2" xfId="7166"/>
    <cellStyle name="20% - Accent2 3 6 4 4 2 3" xfId="7167"/>
    <cellStyle name="20% - Accent2 3 6 4 4 3" xfId="7168"/>
    <cellStyle name="20% - Accent2 3 6 4 4 3 2" xfId="7169"/>
    <cellStyle name="20% - Accent2 3 6 4 4 4" xfId="7170"/>
    <cellStyle name="20% - Accent2 3 6 4 4 5" xfId="7171"/>
    <cellStyle name="20% - Accent2 3 6 4 4 6" xfId="7172"/>
    <cellStyle name="20% - Accent2 3 6 4 4 7" xfId="7173"/>
    <cellStyle name="20% - Accent2 3 6 4 4 8" xfId="7174"/>
    <cellStyle name="20% - Accent2 3 6 4 4 9" xfId="7175"/>
    <cellStyle name="20% - Accent2 3 6 4 5" xfId="7176"/>
    <cellStyle name="20% - Accent2 3 6 4 5 2" xfId="7177"/>
    <cellStyle name="20% - Accent2 3 6 4 5 3" xfId="7178"/>
    <cellStyle name="20% - Accent2 3 6 4 6" xfId="7179"/>
    <cellStyle name="20% - Accent2 3 6 4 6 2" xfId="7180"/>
    <cellStyle name="20% - Accent2 3 6 4 7" xfId="7181"/>
    <cellStyle name="20% - Accent2 3 6 4 8" xfId="7182"/>
    <cellStyle name="20% - Accent2 3 6 4 9" xfId="7183"/>
    <cellStyle name="20% - Accent2 3 6 5" xfId="7184"/>
    <cellStyle name="20% - Accent2 3 6 5 2" xfId="7185"/>
    <cellStyle name="20% - Accent2 3 6 5 2 2" xfId="7186"/>
    <cellStyle name="20% - Accent2 3 6 5 2 3" xfId="7187"/>
    <cellStyle name="20% - Accent2 3 6 5 3" xfId="7188"/>
    <cellStyle name="20% - Accent2 3 6 5 3 2" xfId="7189"/>
    <cellStyle name="20% - Accent2 3 6 5 4" xfId="7190"/>
    <cellStyle name="20% - Accent2 3 6 5 5" xfId="7191"/>
    <cellStyle name="20% - Accent2 3 6 5 6" xfId="7192"/>
    <cellStyle name="20% - Accent2 3 6 5 7" xfId="7193"/>
    <cellStyle name="20% - Accent2 3 6 5 8" xfId="7194"/>
    <cellStyle name="20% - Accent2 3 6 5 9" xfId="7195"/>
    <cellStyle name="20% - Accent2 3 6 6" xfId="7196"/>
    <cellStyle name="20% - Accent2 3 6 6 2" xfId="7197"/>
    <cellStyle name="20% - Accent2 3 6 6 2 2" xfId="7198"/>
    <cellStyle name="20% - Accent2 3 6 6 2 3" xfId="7199"/>
    <cellStyle name="20% - Accent2 3 6 6 3" xfId="7200"/>
    <cellStyle name="20% - Accent2 3 6 6 3 2" xfId="7201"/>
    <cellStyle name="20% - Accent2 3 6 6 4" xfId="7202"/>
    <cellStyle name="20% - Accent2 3 6 6 5" xfId="7203"/>
    <cellStyle name="20% - Accent2 3 6 6 6" xfId="7204"/>
    <cellStyle name="20% - Accent2 3 6 6 7" xfId="7205"/>
    <cellStyle name="20% - Accent2 3 6 6 8" xfId="7206"/>
    <cellStyle name="20% - Accent2 3 6 6 9" xfId="7207"/>
    <cellStyle name="20% - Accent2 3 6 7" xfId="7208"/>
    <cellStyle name="20% - Accent2 3 6 7 2" xfId="7209"/>
    <cellStyle name="20% - Accent2 3 6 7 2 2" xfId="7210"/>
    <cellStyle name="20% - Accent2 3 6 7 2 3" xfId="7211"/>
    <cellStyle name="20% - Accent2 3 6 7 3" xfId="7212"/>
    <cellStyle name="20% - Accent2 3 6 7 3 2" xfId="7213"/>
    <cellStyle name="20% - Accent2 3 6 7 4" xfId="7214"/>
    <cellStyle name="20% - Accent2 3 6 7 5" xfId="7215"/>
    <cellStyle name="20% - Accent2 3 6 7 6" xfId="7216"/>
    <cellStyle name="20% - Accent2 3 6 7 7" xfId="7217"/>
    <cellStyle name="20% - Accent2 3 6 7 8" xfId="7218"/>
    <cellStyle name="20% - Accent2 3 6 7 9" xfId="7219"/>
    <cellStyle name="20% - Accent2 3 6 8" xfId="7220"/>
    <cellStyle name="20% - Accent2 3 6 8 2" xfId="7221"/>
    <cellStyle name="20% - Accent2 3 6 8 3" xfId="7222"/>
    <cellStyle name="20% - Accent2 3 6 9" xfId="7223"/>
    <cellStyle name="20% - Accent2 3 6 9 2" xfId="7224"/>
    <cellStyle name="20% - Accent2 3 7" xfId="7225"/>
    <cellStyle name="20% - Accent2 3 7 10" xfId="7226"/>
    <cellStyle name="20% - Accent2 3 7 11" xfId="7227"/>
    <cellStyle name="20% - Accent2 3 7 12" xfId="7228"/>
    <cellStyle name="20% - Accent2 3 7 13" xfId="7229"/>
    <cellStyle name="20% - Accent2 3 7 2" xfId="7230"/>
    <cellStyle name="20% - Accent2 3 7 2 10" xfId="7231"/>
    <cellStyle name="20% - Accent2 3 7 2 11" xfId="7232"/>
    <cellStyle name="20% - Accent2 3 7 2 12" xfId="7233"/>
    <cellStyle name="20% - Accent2 3 7 2 2" xfId="7234"/>
    <cellStyle name="20% - Accent2 3 7 2 2 2" xfId="7235"/>
    <cellStyle name="20% - Accent2 3 7 2 2 2 2" xfId="7236"/>
    <cellStyle name="20% - Accent2 3 7 2 2 2 3" xfId="7237"/>
    <cellStyle name="20% - Accent2 3 7 2 2 3" xfId="7238"/>
    <cellStyle name="20% - Accent2 3 7 2 2 3 2" xfId="7239"/>
    <cellStyle name="20% - Accent2 3 7 2 2 4" xfId="7240"/>
    <cellStyle name="20% - Accent2 3 7 2 2 5" xfId="7241"/>
    <cellStyle name="20% - Accent2 3 7 2 2 6" xfId="7242"/>
    <cellStyle name="20% - Accent2 3 7 2 2 7" xfId="7243"/>
    <cellStyle name="20% - Accent2 3 7 2 2 8" xfId="7244"/>
    <cellStyle name="20% - Accent2 3 7 2 2 9" xfId="7245"/>
    <cellStyle name="20% - Accent2 3 7 2 3" xfId="7246"/>
    <cellStyle name="20% - Accent2 3 7 2 3 2" xfId="7247"/>
    <cellStyle name="20% - Accent2 3 7 2 3 2 2" xfId="7248"/>
    <cellStyle name="20% - Accent2 3 7 2 3 2 3" xfId="7249"/>
    <cellStyle name="20% - Accent2 3 7 2 3 3" xfId="7250"/>
    <cellStyle name="20% - Accent2 3 7 2 3 3 2" xfId="7251"/>
    <cellStyle name="20% - Accent2 3 7 2 3 4" xfId="7252"/>
    <cellStyle name="20% - Accent2 3 7 2 3 5" xfId="7253"/>
    <cellStyle name="20% - Accent2 3 7 2 3 6" xfId="7254"/>
    <cellStyle name="20% - Accent2 3 7 2 3 7" xfId="7255"/>
    <cellStyle name="20% - Accent2 3 7 2 3 8" xfId="7256"/>
    <cellStyle name="20% - Accent2 3 7 2 3 9" xfId="7257"/>
    <cellStyle name="20% - Accent2 3 7 2 4" xfId="7258"/>
    <cellStyle name="20% - Accent2 3 7 2 4 2" xfId="7259"/>
    <cellStyle name="20% - Accent2 3 7 2 4 2 2" xfId="7260"/>
    <cellStyle name="20% - Accent2 3 7 2 4 2 3" xfId="7261"/>
    <cellStyle name="20% - Accent2 3 7 2 4 3" xfId="7262"/>
    <cellStyle name="20% - Accent2 3 7 2 4 3 2" xfId="7263"/>
    <cellStyle name="20% - Accent2 3 7 2 4 4" xfId="7264"/>
    <cellStyle name="20% - Accent2 3 7 2 4 5" xfId="7265"/>
    <cellStyle name="20% - Accent2 3 7 2 4 6" xfId="7266"/>
    <cellStyle name="20% - Accent2 3 7 2 4 7" xfId="7267"/>
    <cellStyle name="20% - Accent2 3 7 2 4 8" xfId="7268"/>
    <cellStyle name="20% - Accent2 3 7 2 4 9" xfId="7269"/>
    <cellStyle name="20% - Accent2 3 7 2 5" xfId="7270"/>
    <cellStyle name="20% - Accent2 3 7 2 5 2" xfId="7271"/>
    <cellStyle name="20% - Accent2 3 7 2 5 3" xfId="7272"/>
    <cellStyle name="20% - Accent2 3 7 2 6" xfId="7273"/>
    <cellStyle name="20% - Accent2 3 7 2 6 2" xfId="7274"/>
    <cellStyle name="20% - Accent2 3 7 2 7" xfId="7275"/>
    <cellStyle name="20% - Accent2 3 7 2 8" xfId="7276"/>
    <cellStyle name="20% - Accent2 3 7 2 9" xfId="7277"/>
    <cellStyle name="20% - Accent2 3 7 3" xfId="7278"/>
    <cellStyle name="20% - Accent2 3 7 3 2" xfId="7279"/>
    <cellStyle name="20% - Accent2 3 7 3 2 2" xfId="7280"/>
    <cellStyle name="20% - Accent2 3 7 3 2 3" xfId="7281"/>
    <cellStyle name="20% - Accent2 3 7 3 3" xfId="7282"/>
    <cellStyle name="20% - Accent2 3 7 3 3 2" xfId="7283"/>
    <cellStyle name="20% - Accent2 3 7 3 4" xfId="7284"/>
    <cellStyle name="20% - Accent2 3 7 3 5" xfId="7285"/>
    <cellStyle name="20% - Accent2 3 7 3 6" xfId="7286"/>
    <cellStyle name="20% - Accent2 3 7 3 7" xfId="7287"/>
    <cellStyle name="20% - Accent2 3 7 3 8" xfId="7288"/>
    <cellStyle name="20% - Accent2 3 7 3 9" xfId="7289"/>
    <cellStyle name="20% - Accent2 3 7 4" xfId="7290"/>
    <cellStyle name="20% - Accent2 3 7 4 2" xfId="7291"/>
    <cellStyle name="20% - Accent2 3 7 4 2 2" xfId="7292"/>
    <cellStyle name="20% - Accent2 3 7 4 2 3" xfId="7293"/>
    <cellStyle name="20% - Accent2 3 7 4 3" xfId="7294"/>
    <cellStyle name="20% - Accent2 3 7 4 3 2" xfId="7295"/>
    <cellStyle name="20% - Accent2 3 7 4 4" xfId="7296"/>
    <cellStyle name="20% - Accent2 3 7 4 5" xfId="7297"/>
    <cellStyle name="20% - Accent2 3 7 4 6" xfId="7298"/>
    <cellStyle name="20% - Accent2 3 7 4 7" xfId="7299"/>
    <cellStyle name="20% - Accent2 3 7 4 8" xfId="7300"/>
    <cellStyle name="20% - Accent2 3 7 4 9" xfId="7301"/>
    <cellStyle name="20% - Accent2 3 7 5" xfId="7302"/>
    <cellStyle name="20% - Accent2 3 7 5 2" xfId="7303"/>
    <cellStyle name="20% - Accent2 3 7 5 2 2" xfId="7304"/>
    <cellStyle name="20% - Accent2 3 7 5 2 3" xfId="7305"/>
    <cellStyle name="20% - Accent2 3 7 5 3" xfId="7306"/>
    <cellStyle name="20% - Accent2 3 7 5 3 2" xfId="7307"/>
    <cellStyle name="20% - Accent2 3 7 5 4" xfId="7308"/>
    <cellStyle name="20% - Accent2 3 7 5 5" xfId="7309"/>
    <cellStyle name="20% - Accent2 3 7 5 6" xfId="7310"/>
    <cellStyle name="20% - Accent2 3 7 5 7" xfId="7311"/>
    <cellStyle name="20% - Accent2 3 7 5 8" xfId="7312"/>
    <cellStyle name="20% - Accent2 3 7 5 9" xfId="7313"/>
    <cellStyle name="20% - Accent2 3 7 6" xfId="7314"/>
    <cellStyle name="20% - Accent2 3 7 6 2" xfId="7315"/>
    <cellStyle name="20% - Accent2 3 7 6 3" xfId="7316"/>
    <cellStyle name="20% - Accent2 3 7 7" xfId="7317"/>
    <cellStyle name="20% - Accent2 3 7 7 2" xfId="7318"/>
    <cellStyle name="20% - Accent2 3 7 8" xfId="7319"/>
    <cellStyle name="20% - Accent2 3 7 9" xfId="7320"/>
    <cellStyle name="20% - Accent2 3 8" xfId="7321"/>
    <cellStyle name="20% - Accent2 3 8 10" xfId="7322"/>
    <cellStyle name="20% - Accent2 3 8 11" xfId="7323"/>
    <cellStyle name="20% - Accent2 3 8 12" xfId="7324"/>
    <cellStyle name="20% - Accent2 3 8 13" xfId="7325"/>
    <cellStyle name="20% - Accent2 3 8 2" xfId="7326"/>
    <cellStyle name="20% - Accent2 3 8 2 10" xfId="7327"/>
    <cellStyle name="20% - Accent2 3 8 2 11" xfId="7328"/>
    <cellStyle name="20% - Accent2 3 8 2 12" xfId="7329"/>
    <cellStyle name="20% - Accent2 3 8 2 2" xfId="7330"/>
    <cellStyle name="20% - Accent2 3 8 2 2 2" xfId="7331"/>
    <cellStyle name="20% - Accent2 3 8 2 2 2 2" xfId="7332"/>
    <cellStyle name="20% - Accent2 3 8 2 2 2 3" xfId="7333"/>
    <cellStyle name="20% - Accent2 3 8 2 2 3" xfId="7334"/>
    <cellStyle name="20% - Accent2 3 8 2 2 3 2" xfId="7335"/>
    <cellStyle name="20% - Accent2 3 8 2 2 4" xfId="7336"/>
    <cellStyle name="20% - Accent2 3 8 2 2 5" xfId="7337"/>
    <cellStyle name="20% - Accent2 3 8 2 2 6" xfId="7338"/>
    <cellStyle name="20% - Accent2 3 8 2 2 7" xfId="7339"/>
    <cellStyle name="20% - Accent2 3 8 2 2 8" xfId="7340"/>
    <cellStyle name="20% - Accent2 3 8 2 2 9" xfId="7341"/>
    <cellStyle name="20% - Accent2 3 8 2 3" xfId="7342"/>
    <cellStyle name="20% - Accent2 3 8 2 3 2" xfId="7343"/>
    <cellStyle name="20% - Accent2 3 8 2 3 2 2" xfId="7344"/>
    <cellStyle name="20% - Accent2 3 8 2 3 2 3" xfId="7345"/>
    <cellStyle name="20% - Accent2 3 8 2 3 3" xfId="7346"/>
    <cellStyle name="20% - Accent2 3 8 2 3 3 2" xfId="7347"/>
    <cellStyle name="20% - Accent2 3 8 2 3 4" xfId="7348"/>
    <cellStyle name="20% - Accent2 3 8 2 3 5" xfId="7349"/>
    <cellStyle name="20% - Accent2 3 8 2 3 6" xfId="7350"/>
    <cellStyle name="20% - Accent2 3 8 2 3 7" xfId="7351"/>
    <cellStyle name="20% - Accent2 3 8 2 3 8" xfId="7352"/>
    <cellStyle name="20% - Accent2 3 8 2 3 9" xfId="7353"/>
    <cellStyle name="20% - Accent2 3 8 2 4" xfId="7354"/>
    <cellStyle name="20% - Accent2 3 8 2 4 2" xfId="7355"/>
    <cellStyle name="20% - Accent2 3 8 2 4 2 2" xfId="7356"/>
    <cellStyle name="20% - Accent2 3 8 2 4 2 3" xfId="7357"/>
    <cellStyle name="20% - Accent2 3 8 2 4 3" xfId="7358"/>
    <cellStyle name="20% - Accent2 3 8 2 4 3 2" xfId="7359"/>
    <cellStyle name="20% - Accent2 3 8 2 4 4" xfId="7360"/>
    <cellStyle name="20% - Accent2 3 8 2 4 5" xfId="7361"/>
    <cellStyle name="20% - Accent2 3 8 2 4 6" xfId="7362"/>
    <cellStyle name="20% - Accent2 3 8 2 4 7" xfId="7363"/>
    <cellStyle name="20% - Accent2 3 8 2 4 8" xfId="7364"/>
    <cellStyle name="20% - Accent2 3 8 2 4 9" xfId="7365"/>
    <cellStyle name="20% - Accent2 3 8 2 5" xfId="7366"/>
    <cellStyle name="20% - Accent2 3 8 2 5 2" xfId="7367"/>
    <cellStyle name="20% - Accent2 3 8 2 5 3" xfId="7368"/>
    <cellStyle name="20% - Accent2 3 8 2 6" xfId="7369"/>
    <cellStyle name="20% - Accent2 3 8 2 6 2" xfId="7370"/>
    <cellStyle name="20% - Accent2 3 8 2 7" xfId="7371"/>
    <cellStyle name="20% - Accent2 3 8 2 8" xfId="7372"/>
    <cellStyle name="20% - Accent2 3 8 2 9" xfId="7373"/>
    <cellStyle name="20% - Accent2 3 8 3" xfId="7374"/>
    <cellStyle name="20% - Accent2 3 8 3 2" xfId="7375"/>
    <cellStyle name="20% - Accent2 3 8 3 2 2" xfId="7376"/>
    <cellStyle name="20% - Accent2 3 8 3 2 3" xfId="7377"/>
    <cellStyle name="20% - Accent2 3 8 3 3" xfId="7378"/>
    <cellStyle name="20% - Accent2 3 8 3 3 2" xfId="7379"/>
    <cellStyle name="20% - Accent2 3 8 3 4" xfId="7380"/>
    <cellStyle name="20% - Accent2 3 8 3 5" xfId="7381"/>
    <cellStyle name="20% - Accent2 3 8 3 6" xfId="7382"/>
    <cellStyle name="20% - Accent2 3 8 3 7" xfId="7383"/>
    <cellStyle name="20% - Accent2 3 8 3 8" xfId="7384"/>
    <cellStyle name="20% - Accent2 3 8 3 9" xfId="7385"/>
    <cellStyle name="20% - Accent2 3 8 4" xfId="7386"/>
    <cellStyle name="20% - Accent2 3 8 4 2" xfId="7387"/>
    <cellStyle name="20% - Accent2 3 8 4 2 2" xfId="7388"/>
    <cellStyle name="20% - Accent2 3 8 4 2 3" xfId="7389"/>
    <cellStyle name="20% - Accent2 3 8 4 3" xfId="7390"/>
    <cellStyle name="20% - Accent2 3 8 4 3 2" xfId="7391"/>
    <cellStyle name="20% - Accent2 3 8 4 4" xfId="7392"/>
    <cellStyle name="20% - Accent2 3 8 4 5" xfId="7393"/>
    <cellStyle name="20% - Accent2 3 8 4 6" xfId="7394"/>
    <cellStyle name="20% - Accent2 3 8 4 7" xfId="7395"/>
    <cellStyle name="20% - Accent2 3 8 4 8" xfId="7396"/>
    <cellStyle name="20% - Accent2 3 8 4 9" xfId="7397"/>
    <cellStyle name="20% - Accent2 3 8 5" xfId="7398"/>
    <cellStyle name="20% - Accent2 3 8 5 2" xfId="7399"/>
    <cellStyle name="20% - Accent2 3 8 5 2 2" xfId="7400"/>
    <cellStyle name="20% - Accent2 3 8 5 2 3" xfId="7401"/>
    <cellStyle name="20% - Accent2 3 8 5 3" xfId="7402"/>
    <cellStyle name="20% - Accent2 3 8 5 3 2" xfId="7403"/>
    <cellStyle name="20% - Accent2 3 8 5 4" xfId="7404"/>
    <cellStyle name="20% - Accent2 3 8 5 5" xfId="7405"/>
    <cellStyle name="20% - Accent2 3 8 5 6" xfId="7406"/>
    <cellStyle name="20% - Accent2 3 8 5 7" xfId="7407"/>
    <cellStyle name="20% - Accent2 3 8 5 8" xfId="7408"/>
    <cellStyle name="20% - Accent2 3 8 5 9" xfId="7409"/>
    <cellStyle name="20% - Accent2 3 8 6" xfId="7410"/>
    <cellStyle name="20% - Accent2 3 8 6 2" xfId="7411"/>
    <cellStyle name="20% - Accent2 3 8 6 3" xfId="7412"/>
    <cellStyle name="20% - Accent2 3 8 7" xfId="7413"/>
    <cellStyle name="20% - Accent2 3 8 7 2" xfId="7414"/>
    <cellStyle name="20% - Accent2 3 8 8" xfId="7415"/>
    <cellStyle name="20% - Accent2 3 8 9" xfId="7416"/>
    <cellStyle name="20% - Accent2 3 9" xfId="7417"/>
    <cellStyle name="20% - Accent2 3 9 10" xfId="7418"/>
    <cellStyle name="20% - Accent2 3 9 11" xfId="7419"/>
    <cellStyle name="20% - Accent2 3 9 12" xfId="7420"/>
    <cellStyle name="20% - Accent2 3 9 2" xfId="7421"/>
    <cellStyle name="20% - Accent2 3 9 2 2" xfId="7422"/>
    <cellStyle name="20% - Accent2 3 9 2 2 2" xfId="7423"/>
    <cellStyle name="20% - Accent2 3 9 2 2 3" xfId="7424"/>
    <cellStyle name="20% - Accent2 3 9 2 3" xfId="7425"/>
    <cellStyle name="20% - Accent2 3 9 2 3 2" xfId="7426"/>
    <cellStyle name="20% - Accent2 3 9 2 4" xfId="7427"/>
    <cellStyle name="20% - Accent2 3 9 2 5" xfId="7428"/>
    <cellStyle name="20% - Accent2 3 9 2 6" xfId="7429"/>
    <cellStyle name="20% - Accent2 3 9 2 7" xfId="7430"/>
    <cellStyle name="20% - Accent2 3 9 2 8" xfId="7431"/>
    <cellStyle name="20% - Accent2 3 9 2 9" xfId="7432"/>
    <cellStyle name="20% - Accent2 3 9 3" xfId="7433"/>
    <cellStyle name="20% - Accent2 3 9 3 2" xfId="7434"/>
    <cellStyle name="20% - Accent2 3 9 3 2 2" xfId="7435"/>
    <cellStyle name="20% - Accent2 3 9 3 2 3" xfId="7436"/>
    <cellStyle name="20% - Accent2 3 9 3 3" xfId="7437"/>
    <cellStyle name="20% - Accent2 3 9 3 3 2" xfId="7438"/>
    <cellStyle name="20% - Accent2 3 9 3 4" xfId="7439"/>
    <cellStyle name="20% - Accent2 3 9 3 5" xfId="7440"/>
    <cellStyle name="20% - Accent2 3 9 3 6" xfId="7441"/>
    <cellStyle name="20% - Accent2 3 9 3 7" xfId="7442"/>
    <cellStyle name="20% - Accent2 3 9 3 8" xfId="7443"/>
    <cellStyle name="20% - Accent2 3 9 3 9" xfId="7444"/>
    <cellStyle name="20% - Accent2 3 9 4" xfId="7445"/>
    <cellStyle name="20% - Accent2 3 9 4 2" xfId="7446"/>
    <cellStyle name="20% - Accent2 3 9 4 2 2" xfId="7447"/>
    <cellStyle name="20% - Accent2 3 9 4 2 3" xfId="7448"/>
    <cellStyle name="20% - Accent2 3 9 4 3" xfId="7449"/>
    <cellStyle name="20% - Accent2 3 9 4 3 2" xfId="7450"/>
    <cellStyle name="20% - Accent2 3 9 4 4" xfId="7451"/>
    <cellStyle name="20% - Accent2 3 9 4 5" xfId="7452"/>
    <cellStyle name="20% - Accent2 3 9 4 6" xfId="7453"/>
    <cellStyle name="20% - Accent2 3 9 4 7" xfId="7454"/>
    <cellStyle name="20% - Accent2 3 9 4 8" xfId="7455"/>
    <cellStyle name="20% - Accent2 3 9 4 9" xfId="7456"/>
    <cellStyle name="20% - Accent2 3 9 5" xfId="7457"/>
    <cellStyle name="20% - Accent2 3 9 5 2" xfId="7458"/>
    <cellStyle name="20% - Accent2 3 9 5 3" xfId="7459"/>
    <cellStyle name="20% - Accent2 3 9 6" xfId="7460"/>
    <cellStyle name="20% - Accent2 3 9 6 2" xfId="7461"/>
    <cellStyle name="20% - Accent2 3 9 7" xfId="7462"/>
    <cellStyle name="20% - Accent2 3 9 8" xfId="7463"/>
    <cellStyle name="20% - Accent2 3 9 9" xfId="7464"/>
    <cellStyle name="20% - Accent2 4" xfId="7465"/>
    <cellStyle name="20% - Accent2 4 2" xfId="7466"/>
    <cellStyle name="20% - Accent2 4 2 2" xfId="7467"/>
    <cellStyle name="20% - Accent2 4 2 2 2" xfId="7468"/>
    <cellStyle name="20% - Accent2 4 2 2 2 2" xfId="7469"/>
    <cellStyle name="20% - Accent2 4 2 2 3" xfId="7470"/>
    <cellStyle name="20% - Accent2 4 2 2 4" xfId="7471"/>
    <cellStyle name="20% - Accent2 4 2 3" xfId="7472"/>
    <cellStyle name="20% - Accent2 4 2 3 2" xfId="7473"/>
    <cellStyle name="20% - Accent2 4 2 3 2 2" xfId="7474"/>
    <cellStyle name="20% - Accent2 4 2 3 3" xfId="7475"/>
    <cellStyle name="20% - Accent2 4 2 3 4" xfId="7476"/>
    <cellStyle name="20% - Accent2 4 2 4" xfId="7477"/>
    <cellStyle name="20% - Accent2 4 2 4 2" xfId="7478"/>
    <cellStyle name="20% - Accent2 4 2 5" xfId="7479"/>
    <cellStyle name="20% - Accent2 4 2 6" xfId="7480"/>
    <cellStyle name="20% - Accent2 4 2 7" xfId="7481"/>
    <cellStyle name="20% - Accent2 4 3" xfId="7482"/>
    <cellStyle name="20% - Accent2 4 3 2" xfId="7483"/>
    <cellStyle name="20% - Accent2 4 3 2 2" xfId="7484"/>
    <cellStyle name="20% - Accent2 4 3 3" xfId="7485"/>
    <cellStyle name="20% - Accent2 4 3 4" xfId="7486"/>
    <cellStyle name="20% - Accent2 4 4" xfId="7487"/>
    <cellStyle name="20% - Accent2 4 4 2" xfId="7488"/>
    <cellStyle name="20% - Accent2 4 4 2 2" xfId="7489"/>
    <cellStyle name="20% - Accent2 4 4 3" xfId="7490"/>
    <cellStyle name="20% - Accent2 4 4 4" xfId="7491"/>
    <cellStyle name="20% - Accent2 4 5" xfId="7492"/>
    <cellStyle name="20% - Accent2 4 5 2" xfId="7493"/>
    <cellStyle name="20% - Accent2 4 6" xfId="7494"/>
    <cellStyle name="20% - Accent2 4 7" xfId="7495"/>
    <cellStyle name="20% - Accent2 4 8" xfId="7496"/>
    <cellStyle name="20% - Accent2 5" xfId="7497"/>
    <cellStyle name="20% - Accent2 5 2" xfId="7498"/>
    <cellStyle name="20% - Accent2 5 2 2" xfId="7499"/>
    <cellStyle name="20% - Accent2 5 2 2 2" xfId="7500"/>
    <cellStyle name="20% - Accent2 5 2 2 2 2" xfId="7501"/>
    <cellStyle name="20% - Accent2 5 2 2 3" xfId="7502"/>
    <cellStyle name="20% - Accent2 5 2 2 4" xfId="7503"/>
    <cellStyle name="20% - Accent2 5 2 3" xfId="7504"/>
    <cellStyle name="20% - Accent2 5 2 3 2" xfId="7505"/>
    <cellStyle name="20% - Accent2 5 2 4" xfId="7506"/>
    <cellStyle name="20% - Accent2 5 2 5" xfId="7507"/>
    <cellStyle name="20% - Accent2 5 2 6" xfId="7508"/>
    <cellStyle name="20% - Accent2 5 3" xfId="7509"/>
    <cellStyle name="20% - Accent2 5 3 2" xfId="7510"/>
    <cellStyle name="20% - Accent2 5 3 2 2" xfId="7511"/>
    <cellStyle name="20% - Accent2 5 3 3" xfId="7512"/>
    <cellStyle name="20% - Accent2 5 3 4" xfId="7513"/>
    <cellStyle name="20% - Accent2 5 4" xfId="7514"/>
    <cellStyle name="20% - Accent2 5 4 2" xfId="7515"/>
    <cellStyle name="20% - Accent2 5 4 2 2" xfId="7516"/>
    <cellStyle name="20% - Accent2 5 4 3" xfId="7517"/>
    <cellStyle name="20% - Accent2 5 4 4" xfId="7518"/>
    <cellStyle name="20% - Accent2 5 5" xfId="7519"/>
    <cellStyle name="20% - Accent2 5 5 2" xfId="7520"/>
    <cellStyle name="20% - Accent2 5 6" xfId="7521"/>
    <cellStyle name="20% - Accent2 5 7" xfId="7522"/>
    <cellStyle name="20% - Accent2 5 8" xfId="7523"/>
    <cellStyle name="20% - Accent2 6" xfId="7524"/>
    <cellStyle name="20% - Accent2 6 2" xfId="7525"/>
    <cellStyle name="20% - Accent2 6 2 2" xfId="7526"/>
    <cellStyle name="20% - Accent2 6 2 2 2" xfId="7527"/>
    <cellStyle name="20% - Accent2 6 2 2 2 2" xfId="7528"/>
    <cellStyle name="20% - Accent2 6 2 2 3" xfId="7529"/>
    <cellStyle name="20% - Accent2 6 2 2 4" xfId="7530"/>
    <cellStyle name="20% - Accent2 6 2 3" xfId="7531"/>
    <cellStyle name="20% - Accent2 6 2 3 2" xfId="7532"/>
    <cellStyle name="20% - Accent2 6 2 4" xfId="7533"/>
    <cellStyle name="20% - Accent2 6 2 5" xfId="7534"/>
    <cellStyle name="20% - Accent2 6 2 6" xfId="7535"/>
    <cellStyle name="20% - Accent2 6 3" xfId="7536"/>
    <cellStyle name="20% - Accent2 6 3 2" xfId="7537"/>
    <cellStyle name="20% - Accent2 6 3 2 2" xfId="7538"/>
    <cellStyle name="20% - Accent2 6 3 3" xfId="7539"/>
    <cellStyle name="20% - Accent2 6 3 4" xfId="7540"/>
    <cellStyle name="20% - Accent2 6 4" xfId="7541"/>
    <cellStyle name="20% - Accent2 6 4 2" xfId="7542"/>
    <cellStyle name="20% - Accent2 6 4 2 2" xfId="7543"/>
    <cellStyle name="20% - Accent2 6 4 3" xfId="7544"/>
    <cellStyle name="20% - Accent2 6 4 4" xfId="7545"/>
    <cellStyle name="20% - Accent2 6 5" xfId="7546"/>
    <cellStyle name="20% - Accent2 6 5 2" xfId="7547"/>
    <cellStyle name="20% - Accent2 6 6" xfId="7548"/>
    <cellStyle name="20% - Accent2 6 7" xfId="7549"/>
    <cellStyle name="20% - Accent2 6 8" xfId="7550"/>
    <cellStyle name="20% - Accent2 7" xfId="7551"/>
    <cellStyle name="20% - Accent2 7 2" xfId="7552"/>
    <cellStyle name="20% - Accent2 7 3" xfId="7553"/>
    <cellStyle name="20% - Accent2 7 3 2" xfId="7554"/>
    <cellStyle name="20% - Accent2 7 4" xfId="7555"/>
    <cellStyle name="20% - Accent2 7 5" xfId="7556"/>
    <cellStyle name="20% - Accent2 8" xfId="7557"/>
    <cellStyle name="20% - Accent2 8 2" xfId="7558"/>
    <cellStyle name="20% - Accent2 8 2 2" xfId="7559"/>
    <cellStyle name="20% - Accent2 8 2 2 2" xfId="7560"/>
    <cellStyle name="20% - Accent2 8 2 3" xfId="7561"/>
    <cellStyle name="20% - Accent2 8 2 4" xfId="7562"/>
    <cellStyle name="20% - Accent2 8 3" xfId="7563"/>
    <cellStyle name="20% - Accent2 8 3 2" xfId="7564"/>
    <cellStyle name="20% - Accent2 8 4" xfId="7565"/>
    <cellStyle name="20% - Accent2 8 5" xfId="7566"/>
    <cellStyle name="20% - Accent2 8 6" xfId="7567"/>
    <cellStyle name="20% - Accent2 9" xfId="7568"/>
    <cellStyle name="20% - Accent2 9 2" xfId="7569"/>
    <cellStyle name="20% - Accent2 9 2 2" xfId="7570"/>
    <cellStyle name="20% - Accent2 9 2 2 2" xfId="7571"/>
    <cellStyle name="20% - Accent2 9 2 3" xfId="7572"/>
    <cellStyle name="20% - Accent2 9 2 4" xfId="7573"/>
    <cellStyle name="20% - Accent2 9 3" xfId="7574"/>
    <cellStyle name="20% - Accent2 9 3 2" xfId="7575"/>
    <cellStyle name="20% - Accent2 9 4" xfId="7576"/>
    <cellStyle name="20% - Accent2 9 5" xfId="7577"/>
    <cellStyle name="20% - Accent2 9 6" xfId="7578"/>
    <cellStyle name="20% - Accent3 10" xfId="7579"/>
    <cellStyle name="20% - Accent3 10 2" xfId="7580"/>
    <cellStyle name="20% - Accent3 10 2 2" xfId="7581"/>
    <cellStyle name="20% - Accent3 10 3" xfId="7582"/>
    <cellStyle name="20% - Accent3 10 4" xfId="7583"/>
    <cellStyle name="20% - Accent3 10 5" xfId="7584"/>
    <cellStyle name="20% - Accent3 11" xfId="7585"/>
    <cellStyle name="20% - Accent3 11 2" xfId="7586"/>
    <cellStyle name="20% - Accent3 11 2 2" xfId="7587"/>
    <cellStyle name="20% - Accent3 11 3" xfId="7588"/>
    <cellStyle name="20% - Accent3 11 4" xfId="7589"/>
    <cellStyle name="20% - Accent3 11 5" xfId="7590"/>
    <cellStyle name="20% - Accent3 12" xfId="7591"/>
    <cellStyle name="20% - Accent3 12 2" xfId="7592"/>
    <cellStyle name="20% - Accent3 12 2 2" xfId="7593"/>
    <cellStyle name="20% - Accent3 12 3" xfId="7594"/>
    <cellStyle name="20% - Accent3 12 4" xfId="7595"/>
    <cellStyle name="20% - Accent3 13" xfId="7596"/>
    <cellStyle name="20% - Accent3 13 2" xfId="7597"/>
    <cellStyle name="20% - Accent3 14" xfId="7598"/>
    <cellStyle name="20% - Accent3 15" xfId="7599"/>
    <cellStyle name="20% - Accent3 16" xfId="7600"/>
    <cellStyle name="20% - Accent3 17" xfId="7601"/>
    <cellStyle name="20% - Accent3 18" xfId="7602"/>
    <cellStyle name="20% - Accent3 2" xfId="190"/>
    <cellStyle name="20% - Accent3 2 10" xfId="7603"/>
    <cellStyle name="20% - Accent3 2 10 2" xfId="7604"/>
    <cellStyle name="20% - Accent3 2 10 2 2" xfId="7605"/>
    <cellStyle name="20% - Accent3 2 10 2 3" xfId="7606"/>
    <cellStyle name="20% - Accent3 2 10 3" xfId="7607"/>
    <cellStyle name="20% - Accent3 2 10 3 2" xfId="7608"/>
    <cellStyle name="20% - Accent3 2 10 4" xfId="7609"/>
    <cellStyle name="20% - Accent3 2 10 5" xfId="7610"/>
    <cellStyle name="20% - Accent3 2 10 6" xfId="7611"/>
    <cellStyle name="20% - Accent3 2 10 7" xfId="7612"/>
    <cellStyle name="20% - Accent3 2 10 8" xfId="7613"/>
    <cellStyle name="20% - Accent3 2 10 9" xfId="7614"/>
    <cellStyle name="20% - Accent3 2 11" xfId="7615"/>
    <cellStyle name="20% - Accent3 2 11 2" xfId="7616"/>
    <cellStyle name="20% - Accent3 2 11 2 2" xfId="7617"/>
    <cellStyle name="20% - Accent3 2 11 2 3" xfId="7618"/>
    <cellStyle name="20% - Accent3 2 11 3" xfId="7619"/>
    <cellStyle name="20% - Accent3 2 11 3 2" xfId="7620"/>
    <cellStyle name="20% - Accent3 2 11 4" xfId="7621"/>
    <cellStyle name="20% - Accent3 2 11 5" xfId="7622"/>
    <cellStyle name="20% - Accent3 2 11 6" xfId="7623"/>
    <cellStyle name="20% - Accent3 2 11 7" xfId="7624"/>
    <cellStyle name="20% - Accent3 2 11 8" xfId="7625"/>
    <cellStyle name="20% - Accent3 2 11 9" xfId="7626"/>
    <cellStyle name="20% - Accent3 2 12" xfId="7627"/>
    <cellStyle name="20% - Accent3 2 12 2" xfId="7628"/>
    <cellStyle name="20% - Accent3 2 12 2 2" xfId="7629"/>
    <cellStyle name="20% - Accent3 2 12 2 3" xfId="7630"/>
    <cellStyle name="20% - Accent3 2 12 3" xfId="7631"/>
    <cellStyle name="20% - Accent3 2 12 3 2" xfId="7632"/>
    <cellStyle name="20% - Accent3 2 12 4" xfId="7633"/>
    <cellStyle name="20% - Accent3 2 12 5" xfId="7634"/>
    <cellStyle name="20% - Accent3 2 12 6" xfId="7635"/>
    <cellStyle name="20% - Accent3 2 12 7" xfId="7636"/>
    <cellStyle name="20% - Accent3 2 12 8" xfId="7637"/>
    <cellStyle name="20% - Accent3 2 12 9" xfId="7638"/>
    <cellStyle name="20% - Accent3 2 13" xfId="7639"/>
    <cellStyle name="20% - Accent3 2 13 2" xfId="7640"/>
    <cellStyle name="20% - Accent3 2 14" xfId="7641"/>
    <cellStyle name="20% - Accent3 2 15" xfId="7642"/>
    <cellStyle name="20% - Accent3 2 16" xfId="7643"/>
    <cellStyle name="20% - Accent3 2 17" xfId="7644"/>
    <cellStyle name="20% - Accent3 2 18" xfId="7645"/>
    <cellStyle name="20% - Accent3 2 2" xfId="7646"/>
    <cellStyle name="20% - Accent3 2 2 10" xfId="7647"/>
    <cellStyle name="20% - Accent3 2 2 11" xfId="7648"/>
    <cellStyle name="20% - Accent3 2 2 12" xfId="7649"/>
    <cellStyle name="20% - Accent3 2 2 13" xfId="7650"/>
    <cellStyle name="20% - Accent3 2 2 14" xfId="7651"/>
    <cellStyle name="20% - Accent3 2 2 15" xfId="7652"/>
    <cellStyle name="20% - Accent3 2 2 2" xfId="7653"/>
    <cellStyle name="20% - Accent3 2 2 2 10" xfId="7654"/>
    <cellStyle name="20% - Accent3 2 2 2 11" xfId="7655"/>
    <cellStyle name="20% - Accent3 2 2 2 12" xfId="7656"/>
    <cellStyle name="20% - Accent3 2 2 2 13" xfId="7657"/>
    <cellStyle name="20% - Accent3 2 2 2 2" xfId="7658"/>
    <cellStyle name="20% - Accent3 2 2 2 2 10" xfId="7659"/>
    <cellStyle name="20% - Accent3 2 2 2 2 11" xfId="7660"/>
    <cellStyle name="20% - Accent3 2 2 2 2 12" xfId="7661"/>
    <cellStyle name="20% - Accent3 2 2 2 2 2" xfId="7662"/>
    <cellStyle name="20% - Accent3 2 2 2 2 2 2" xfId="7663"/>
    <cellStyle name="20% - Accent3 2 2 2 2 2 2 2" xfId="7664"/>
    <cellStyle name="20% - Accent3 2 2 2 2 2 2 3" xfId="7665"/>
    <cellStyle name="20% - Accent3 2 2 2 2 2 3" xfId="7666"/>
    <cellStyle name="20% - Accent3 2 2 2 2 2 3 2" xfId="7667"/>
    <cellStyle name="20% - Accent3 2 2 2 2 2 4" xfId="7668"/>
    <cellStyle name="20% - Accent3 2 2 2 2 2 5" xfId="7669"/>
    <cellStyle name="20% - Accent3 2 2 2 2 2 6" xfId="7670"/>
    <cellStyle name="20% - Accent3 2 2 2 2 2 7" xfId="7671"/>
    <cellStyle name="20% - Accent3 2 2 2 2 2 8" xfId="7672"/>
    <cellStyle name="20% - Accent3 2 2 2 2 2 9" xfId="7673"/>
    <cellStyle name="20% - Accent3 2 2 2 2 3" xfId="7674"/>
    <cellStyle name="20% - Accent3 2 2 2 2 3 2" xfId="7675"/>
    <cellStyle name="20% - Accent3 2 2 2 2 3 2 2" xfId="7676"/>
    <cellStyle name="20% - Accent3 2 2 2 2 3 2 3" xfId="7677"/>
    <cellStyle name="20% - Accent3 2 2 2 2 3 3" xfId="7678"/>
    <cellStyle name="20% - Accent3 2 2 2 2 3 3 2" xfId="7679"/>
    <cellStyle name="20% - Accent3 2 2 2 2 3 4" xfId="7680"/>
    <cellStyle name="20% - Accent3 2 2 2 2 3 5" xfId="7681"/>
    <cellStyle name="20% - Accent3 2 2 2 2 3 6" xfId="7682"/>
    <cellStyle name="20% - Accent3 2 2 2 2 3 7" xfId="7683"/>
    <cellStyle name="20% - Accent3 2 2 2 2 3 8" xfId="7684"/>
    <cellStyle name="20% - Accent3 2 2 2 2 3 9" xfId="7685"/>
    <cellStyle name="20% - Accent3 2 2 2 2 4" xfId="7686"/>
    <cellStyle name="20% - Accent3 2 2 2 2 4 2" xfId="7687"/>
    <cellStyle name="20% - Accent3 2 2 2 2 4 2 2" xfId="7688"/>
    <cellStyle name="20% - Accent3 2 2 2 2 4 2 3" xfId="7689"/>
    <cellStyle name="20% - Accent3 2 2 2 2 4 3" xfId="7690"/>
    <cellStyle name="20% - Accent3 2 2 2 2 4 3 2" xfId="7691"/>
    <cellStyle name="20% - Accent3 2 2 2 2 4 4" xfId="7692"/>
    <cellStyle name="20% - Accent3 2 2 2 2 4 5" xfId="7693"/>
    <cellStyle name="20% - Accent3 2 2 2 2 4 6" xfId="7694"/>
    <cellStyle name="20% - Accent3 2 2 2 2 4 7" xfId="7695"/>
    <cellStyle name="20% - Accent3 2 2 2 2 4 8" xfId="7696"/>
    <cellStyle name="20% - Accent3 2 2 2 2 4 9" xfId="7697"/>
    <cellStyle name="20% - Accent3 2 2 2 2 5" xfId="7698"/>
    <cellStyle name="20% - Accent3 2 2 2 2 5 2" xfId="7699"/>
    <cellStyle name="20% - Accent3 2 2 2 2 5 3" xfId="7700"/>
    <cellStyle name="20% - Accent3 2 2 2 2 6" xfId="7701"/>
    <cellStyle name="20% - Accent3 2 2 2 2 6 2" xfId="7702"/>
    <cellStyle name="20% - Accent3 2 2 2 2 7" xfId="7703"/>
    <cellStyle name="20% - Accent3 2 2 2 2 8" xfId="7704"/>
    <cellStyle name="20% - Accent3 2 2 2 2 9" xfId="7705"/>
    <cellStyle name="20% - Accent3 2 2 2 3" xfId="7706"/>
    <cellStyle name="20% - Accent3 2 2 2 3 2" xfId="7707"/>
    <cellStyle name="20% - Accent3 2 2 2 3 2 2" xfId="7708"/>
    <cellStyle name="20% - Accent3 2 2 2 3 2 3" xfId="7709"/>
    <cellStyle name="20% - Accent3 2 2 2 3 3" xfId="7710"/>
    <cellStyle name="20% - Accent3 2 2 2 3 3 2" xfId="7711"/>
    <cellStyle name="20% - Accent3 2 2 2 3 4" xfId="7712"/>
    <cellStyle name="20% - Accent3 2 2 2 3 5" xfId="7713"/>
    <cellStyle name="20% - Accent3 2 2 2 3 6" xfId="7714"/>
    <cellStyle name="20% - Accent3 2 2 2 3 7" xfId="7715"/>
    <cellStyle name="20% - Accent3 2 2 2 3 8" xfId="7716"/>
    <cellStyle name="20% - Accent3 2 2 2 3 9" xfId="7717"/>
    <cellStyle name="20% - Accent3 2 2 2 4" xfId="7718"/>
    <cellStyle name="20% - Accent3 2 2 2 4 2" xfId="7719"/>
    <cellStyle name="20% - Accent3 2 2 2 4 2 2" xfId="7720"/>
    <cellStyle name="20% - Accent3 2 2 2 4 2 3" xfId="7721"/>
    <cellStyle name="20% - Accent3 2 2 2 4 3" xfId="7722"/>
    <cellStyle name="20% - Accent3 2 2 2 4 3 2" xfId="7723"/>
    <cellStyle name="20% - Accent3 2 2 2 4 4" xfId="7724"/>
    <cellStyle name="20% - Accent3 2 2 2 4 5" xfId="7725"/>
    <cellStyle name="20% - Accent3 2 2 2 4 6" xfId="7726"/>
    <cellStyle name="20% - Accent3 2 2 2 4 7" xfId="7727"/>
    <cellStyle name="20% - Accent3 2 2 2 4 8" xfId="7728"/>
    <cellStyle name="20% - Accent3 2 2 2 4 9" xfId="7729"/>
    <cellStyle name="20% - Accent3 2 2 2 5" xfId="7730"/>
    <cellStyle name="20% - Accent3 2 2 2 5 2" xfId="7731"/>
    <cellStyle name="20% - Accent3 2 2 2 5 2 2" xfId="7732"/>
    <cellStyle name="20% - Accent3 2 2 2 5 2 3" xfId="7733"/>
    <cellStyle name="20% - Accent3 2 2 2 5 3" xfId="7734"/>
    <cellStyle name="20% - Accent3 2 2 2 5 3 2" xfId="7735"/>
    <cellStyle name="20% - Accent3 2 2 2 5 4" xfId="7736"/>
    <cellStyle name="20% - Accent3 2 2 2 5 5" xfId="7737"/>
    <cellStyle name="20% - Accent3 2 2 2 5 6" xfId="7738"/>
    <cellStyle name="20% - Accent3 2 2 2 5 7" xfId="7739"/>
    <cellStyle name="20% - Accent3 2 2 2 5 8" xfId="7740"/>
    <cellStyle name="20% - Accent3 2 2 2 5 9" xfId="7741"/>
    <cellStyle name="20% - Accent3 2 2 2 6" xfId="7742"/>
    <cellStyle name="20% - Accent3 2 2 2 6 2" xfId="7743"/>
    <cellStyle name="20% - Accent3 2 2 2 6 3" xfId="7744"/>
    <cellStyle name="20% - Accent3 2 2 2 7" xfId="7745"/>
    <cellStyle name="20% - Accent3 2 2 2 7 2" xfId="7746"/>
    <cellStyle name="20% - Accent3 2 2 2 8" xfId="7747"/>
    <cellStyle name="20% - Accent3 2 2 2 9" xfId="7748"/>
    <cellStyle name="20% - Accent3 2 2 3" xfId="7749"/>
    <cellStyle name="20% - Accent3 2 2 3 10" xfId="7750"/>
    <cellStyle name="20% - Accent3 2 2 3 11" xfId="7751"/>
    <cellStyle name="20% - Accent3 2 2 3 12" xfId="7752"/>
    <cellStyle name="20% - Accent3 2 2 3 13" xfId="7753"/>
    <cellStyle name="20% - Accent3 2 2 3 2" xfId="7754"/>
    <cellStyle name="20% - Accent3 2 2 3 2 10" xfId="7755"/>
    <cellStyle name="20% - Accent3 2 2 3 2 11" xfId="7756"/>
    <cellStyle name="20% - Accent3 2 2 3 2 12" xfId="7757"/>
    <cellStyle name="20% - Accent3 2 2 3 2 2" xfId="7758"/>
    <cellStyle name="20% - Accent3 2 2 3 2 2 2" xfId="7759"/>
    <cellStyle name="20% - Accent3 2 2 3 2 2 2 2" xfId="7760"/>
    <cellStyle name="20% - Accent3 2 2 3 2 2 2 3" xfId="7761"/>
    <cellStyle name="20% - Accent3 2 2 3 2 2 3" xfId="7762"/>
    <cellStyle name="20% - Accent3 2 2 3 2 2 3 2" xfId="7763"/>
    <cellStyle name="20% - Accent3 2 2 3 2 2 4" xfId="7764"/>
    <cellStyle name="20% - Accent3 2 2 3 2 2 5" xfId="7765"/>
    <cellStyle name="20% - Accent3 2 2 3 2 2 6" xfId="7766"/>
    <cellStyle name="20% - Accent3 2 2 3 2 2 7" xfId="7767"/>
    <cellStyle name="20% - Accent3 2 2 3 2 2 8" xfId="7768"/>
    <cellStyle name="20% - Accent3 2 2 3 2 2 9" xfId="7769"/>
    <cellStyle name="20% - Accent3 2 2 3 2 3" xfId="7770"/>
    <cellStyle name="20% - Accent3 2 2 3 2 3 2" xfId="7771"/>
    <cellStyle name="20% - Accent3 2 2 3 2 3 2 2" xfId="7772"/>
    <cellStyle name="20% - Accent3 2 2 3 2 3 2 3" xfId="7773"/>
    <cellStyle name="20% - Accent3 2 2 3 2 3 3" xfId="7774"/>
    <cellStyle name="20% - Accent3 2 2 3 2 3 3 2" xfId="7775"/>
    <cellStyle name="20% - Accent3 2 2 3 2 3 4" xfId="7776"/>
    <cellStyle name="20% - Accent3 2 2 3 2 3 5" xfId="7777"/>
    <cellStyle name="20% - Accent3 2 2 3 2 3 6" xfId="7778"/>
    <cellStyle name="20% - Accent3 2 2 3 2 3 7" xfId="7779"/>
    <cellStyle name="20% - Accent3 2 2 3 2 3 8" xfId="7780"/>
    <cellStyle name="20% - Accent3 2 2 3 2 3 9" xfId="7781"/>
    <cellStyle name="20% - Accent3 2 2 3 2 4" xfId="7782"/>
    <cellStyle name="20% - Accent3 2 2 3 2 4 2" xfId="7783"/>
    <cellStyle name="20% - Accent3 2 2 3 2 4 2 2" xfId="7784"/>
    <cellStyle name="20% - Accent3 2 2 3 2 4 2 3" xfId="7785"/>
    <cellStyle name="20% - Accent3 2 2 3 2 4 3" xfId="7786"/>
    <cellStyle name="20% - Accent3 2 2 3 2 4 3 2" xfId="7787"/>
    <cellStyle name="20% - Accent3 2 2 3 2 4 4" xfId="7788"/>
    <cellStyle name="20% - Accent3 2 2 3 2 4 5" xfId="7789"/>
    <cellStyle name="20% - Accent3 2 2 3 2 4 6" xfId="7790"/>
    <cellStyle name="20% - Accent3 2 2 3 2 4 7" xfId="7791"/>
    <cellStyle name="20% - Accent3 2 2 3 2 4 8" xfId="7792"/>
    <cellStyle name="20% - Accent3 2 2 3 2 4 9" xfId="7793"/>
    <cellStyle name="20% - Accent3 2 2 3 2 5" xfId="7794"/>
    <cellStyle name="20% - Accent3 2 2 3 2 5 2" xfId="7795"/>
    <cellStyle name="20% - Accent3 2 2 3 2 5 3" xfId="7796"/>
    <cellStyle name="20% - Accent3 2 2 3 2 6" xfId="7797"/>
    <cellStyle name="20% - Accent3 2 2 3 2 6 2" xfId="7798"/>
    <cellStyle name="20% - Accent3 2 2 3 2 7" xfId="7799"/>
    <cellStyle name="20% - Accent3 2 2 3 2 8" xfId="7800"/>
    <cellStyle name="20% - Accent3 2 2 3 2 9" xfId="7801"/>
    <cellStyle name="20% - Accent3 2 2 3 3" xfId="7802"/>
    <cellStyle name="20% - Accent3 2 2 3 3 2" xfId="7803"/>
    <cellStyle name="20% - Accent3 2 2 3 3 2 2" xfId="7804"/>
    <cellStyle name="20% - Accent3 2 2 3 3 2 3" xfId="7805"/>
    <cellStyle name="20% - Accent3 2 2 3 3 3" xfId="7806"/>
    <cellStyle name="20% - Accent3 2 2 3 3 3 2" xfId="7807"/>
    <cellStyle name="20% - Accent3 2 2 3 3 4" xfId="7808"/>
    <cellStyle name="20% - Accent3 2 2 3 3 5" xfId="7809"/>
    <cellStyle name="20% - Accent3 2 2 3 3 6" xfId="7810"/>
    <cellStyle name="20% - Accent3 2 2 3 3 7" xfId="7811"/>
    <cellStyle name="20% - Accent3 2 2 3 3 8" xfId="7812"/>
    <cellStyle name="20% - Accent3 2 2 3 3 9" xfId="7813"/>
    <cellStyle name="20% - Accent3 2 2 3 4" xfId="7814"/>
    <cellStyle name="20% - Accent3 2 2 3 4 2" xfId="7815"/>
    <cellStyle name="20% - Accent3 2 2 3 4 2 2" xfId="7816"/>
    <cellStyle name="20% - Accent3 2 2 3 4 2 3" xfId="7817"/>
    <cellStyle name="20% - Accent3 2 2 3 4 3" xfId="7818"/>
    <cellStyle name="20% - Accent3 2 2 3 4 3 2" xfId="7819"/>
    <cellStyle name="20% - Accent3 2 2 3 4 4" xfId="7820"/>
    <cellStyle name="20% - Accent3 2 2 3 4 5" xfId="7821"/>
    <cellStyle name="20% - Accent3 2 2 3 4 6" xfId="7822"/>
    <cellStyle name="20% - Accent3 2 2 3 4 7" xfId="7823"/>
    <cellStyle name="20% - Accent3 2 2 3 4 8" xfId="7824"/>
    <cellStyle name="20% - Accent3 2 2 3 4 9" xfId="7825"/>
    <cellStyle name="20% - Accent3 2 2 3 5" xfId="7826"/>
    <cellStyle name="20% - Accent3 2 2 3 5 2" xfId="7827"/>
    <cellStyle name="20% - Accent3 2 2 3 5 2 2" xfId="7828"/>
    <cellStyle name="20% - Accent3 2 2 3 5 2 3" xfId="7829"/>
    <cellStyle name="20% - Accent3 2 2 3 5 3" xfId="7830"/>
    <cellStyle name="20% - Accent3 2 2 3 5 3 2" xfId="7831"/>
    <cellStyle name="20% - Accent3 2 2 3 5 4" xfId="7832"/>
    <cellStyle name="20% - Accent3 2 2 3 5 5" xfId="7833"/>
    <cellStyle name="20% - Accent3 2 2 3 5 6" xfId="7834"/>
    <cellStyle name="20% - Accent3 2 2 3 5 7" xfId="7835"/>
    <cellStyle name="20% - Accent3 2 2 3 5 8" xfId="7836"/>
    <cellStyle name="20% - Accent3 2 2 3 5 9" xfId="7837"/>
    <cellStyle name="20% - Accent3 2 2 3 6" xfId="7838"/>
    <cellStyle name="20% - Accent3 2 2 3 6 2" xfId="7839"/>
    <cellStyle name="20% - Accent3 2 2 3 6 3" xfId="7840"/>
    <cellStyle name="20% - Accent3 2 2 3 7" xfId="7841"/>
    <cellStyle name="20% - Accent3 2 2 3 7 2" xfId="7842"/>
    <cellStyle name="20% - Accent3 2 2 3 8" xfId="7843"/>
    <cellStyle name="20% - Accent3 2 2 3 9" xfId="7844"/>
    <cellStyle name="20% - Accent3 2 2 4" xfId="7845"/>
    <cellStyle name="20% - Accent3 2 2 4 10" xfId="7846"/>
    <cellStyle name="20% - Accent3 2 2 4 11" xfId="7847"/>
    <cellStyle name="20% - Accent3 2 2 4 12" xfId="7848"/>
    <cellStyle name="20% - Accent3 2 2 4 2" xfId="7849"/>
    <cellStyle name="20% - Accent3 2 2 4 2 2" xfId="7850"/>
    <cellStyle name="20% - Accent3 2 2 4 2 2 2" xfId="7851"/>
    <cellStyle name="20% - Accent3 2 2 4 2 2 3" xfId="7852"/>
    <cellStyle name="20% - Accent3 2 2 4 2 3" xfId="7853"/>
    <cellStyle name="20% - Accent3 2 2 4 2 3 2" xfId="7854"/>
    <cellStyle name="20% - Accent3 2 2 4 2 4" xfId="7855"/>
    <cellStyle name="20% - Accent3 2 2 4 2 5" xfId="7856"/>
    <cellStyle name="20% - Accent3 2 2 4 2 6" xfId="7857"/>
    <cellStyle name="20% - Accent3 2 2 4 2 7" xfId="7858"/>
    <cellStyle name="20% - Accent3 2 2 4 2 8" xfId="7859"/>
    <cellStyle name="20% - Accent3 2 2 4 2 9" xfId="7860"/>
    <cellStyle name="20% - Accent3 2 2 4 3" xfId="7861"/>
    <cellStyle name="20% - Accent3 2 2 4 3 2" xfId="7862"/>
    <cellStyle name="20% - Accent3 2 2 4 3 2 2" xfId="7863"/>
    <cellStyle name="20% - Accent3 2 2 4 3 2 3" xfId="7864"/>
    <cellStyle name="20% - Accent3 2 2 4 3 3" xfId="7865"/>
    <cellStyle name="20% - Accent3 2 2 4 3 3 2" xfId="7866"/>
    <cellStyle name="20% - Accent3 2 2 4 3 4" xfId="7867"/>
    <cellStyle name="20% - Accent3 2 2 4 3 5" xfId="7868"/>
    <cellStyle name="20% - Accent3 2 2 4 3 6" xfId="7869"/>
    <cellStyle name="20% - Accent3 2 2 4 3 7" xfId="7870"/>
    <cellStyle name="20% - Accent3 2 2 4 3 8" xfId="7871"/>
    <cellStyle name="20% - Accent3 2 2 4 3 9" xfId="7872"/>
    <cellStyle name="20% - Accent3 2 2 4 4" xfId="7873"/>
    <cellStyle name="20% - Accent3 2 2 4 4 2" xfId="7874"/>
    <cellStyle name="20% - Accent3 2 2 4 4 2 2" xfId="7875"/>
    <cellStyle name="20% - Accent3 2 2 4 4 2 3" xfId="7876"/>
    <cellStyle name="20% - Accent3 2 2 4 4 3" xfId="7877"/>
    <cellStyle name="20% - Accent3 2 2 4 4 3 2" xfId="7878"/>
    <cellStyle name="20% - Accent3 2 2 4 4 4" xfId="7879"/>
    <cellStyle name="20% - Accent3 2 2 4 4 5" xfId="7880"/>
    <cellStyle name="20% - Accent3 2 2 4 4 6" xfId="7881"/>
    <cellStyle name="20% - Accent3 2 2 4 4 7" xfId="7882"/>
    <cellStyle name="20% - Accent3 2 2 4 4 8" xfId="7883"/>
    <cellStyle name="20% - Accent3 2 2 4 4 9" xfId="7884"/>
    <cellStyle name="20% - Accent3 2 2 4 5" xfId="7885"/>
    <cellStyle name="20% - Accent3 2 2 4 5 2" xfId="7886"/>
    <cellStyle name="20% - Accent3 2 2 4 5 3" xfId="7887"/>
    <cellStyle name="20% - Accent3 2 2 4 6" xfId="7888"/>
    <cellStyle name="20% - Accent3 2 2 4 6 2" xfId="7889"/>
    <cellStyle name="20% - Accent3 2 2 4 7" xfId="7890"/>
    <cellStyle name="20% - Accent3 2 2 4 8" xfId="7891"/>
    <cellStyle name="20% - Accent3 2 2 4 9" xfId="7892"/>
    <cellStyle name="20% - Accent3 2 2 5" xfId="7893"/>
    <cellStyle name="20% - Accent3 2 2 5 2" xfId="7894"/>
    <cellStyle name="20% - Accent3 2 2 5 2 2" xfId="7895"/>
    <cellStyle name="20% - Accent3 2 2 5 2 3" xfId="7896"/>
    <cellStyle name="20% - Accent3 2 2 5 3" xfId="7897"/>
    <cellStyle name="20% - Accent3 2 2 5 3 2" xfId="7898"/>
    <cellStyle name="20% - Accent3 2 2 5 4" xfId="7899"/>
    <cellStyle name="20% - Accent3 2 2 5 5" xfId="7900"/>
    <cellStyle name="20% - Accent3 2 2 5 6" xfId="7901"/>
    <cellStyle name="20% - Accent3 2 2 5 7" xfId="7902"/>
    <cellStyle name="20% - Accent3 2 2 5 8" xfId="7903"/>
    <cellStyle name="20% - Accent3 2 2 5 9" xfId="7904"/>
    <cellStyle name="20% - Accent3 2 2 6" xfId="7905"/>
    <cellStyle name="20% - Accent3 2 2 6 2" xfId="7906"/>
    <cellStyle name="20% - Accent3 2 2 6 2 2" xfId="7907"/>
    <cellStyle name="20% - Accent3 2 2 6 2 3" xfId="7908"/>
    <cellStyle name="20% - Accent3 2 2 6 3" xfId="7909"/>
    <cellStyle name="20% - Accent3 2 2 6 3 2" xfId="7910"/>
    <cellStyle name="20% - Accent3 2 2 6 4" xfId="7911"/>
    <cellStyle name="20% - Accent3 2 2 6 5" xfId="7912"/>
    <cellStyle name="20% - Accent3 2 2 6 6" xfId="7913"/>
    <cellStyle name="20% - Accent3 2 2 6 7" xfId="7914"/>
    <cellStyle name="20% - Accent3 2 2 6 8" xfId="7915"/>
    <cellStyle name="20% - Accent3 2 2 6 9" xfId="7916"/>
    <cellStyle name="20% - Accent3 2 2 7" xfId="7917"/>
    <cellStyle name="20% - Accent3 2 2 7 2" xfId="7918"/>
    <cellStyle name="20% - Accent3 2 2 7 2 2" xfId="7919"/>
    <cellStyle name="20% - Accent3 2 2 7 2 3" xfId="7920"/>
    <cellStyle name="20% - Accent3 2 2 7 3" xfId="7921"/>
    <cellStyle name="20% - Accent3 2 2 7 3 2" xfId="7922"/>
    <cellStyle name="20% - Accent3 2 2 7 4" xfId="7923"/>
    <cellStyle name="20% - Accent3 2 2 7 5" xfId="7924"/>
    <cellStyle name="20% - Accent3 2 2 7 6" xfId="7925"/>
    <cellStyle name="20% - Accent3 2 2 7 7" xfId="7926"/>
    <cellStyle name="20% - Accent3 2 2 7 8" xfId="7927"/>
    <cellStyle name="20% - Accent3 2 2 7 9" xfId="7928"/>
    <cellStyle name="20% - Accent3 2 2 8" xfId="7929"/>
    <cellStyle name="20% - Accent3 2 2 8 2" xfId="7930"/>
    <cellStyle name="20% - Accent3 2 2 8 3" xfId="7931"/>
    <cellStyle name="20% - Accent3 2 2 9" xfId="7932"/>
    <cellStyle name="20% - Accent3 2 2 9 2" xfId="7933"/>
    <cellStyle name="20% - Accent3 2 3" xfId="7934"/>
    <cellStyle name="20% - Accent3 2 3 10" xfId="7935"/>
    <cellStyle name="20% - Accent3 2 3 11" xfId="7936"/>
    <cellStyle name="20% - Accent3 2 3 12" xfId="7937"/>
    <cellStyle name="20% - Accent3 2 3 13" xfId="7938"/>
    <cellStyle name="20% - Accent3 2 3 14" xfId="7939"/>
    <cellStyle name="20% - Accent3 2 3 15" xfId="7940"/>
    <cellStyle name="20% - Accent3 2 3 2" xfId="7941"/>
    <cellStyle name="20% - Accent3 2 3 2 10" xfId="7942"/>
    <cellStyle name="20% - Accent3 2 3 2 11" xfId="7943"/>
    <cellStyle name="20% - Accent3 2 3 2 12" xfId="7944"/>
    <cellStyle name="20% - Accent3 2 3 2 13" xfId="7945"/>
    <cellStyle name="20% - Accent3 2 3 2 2" xfId="7946"/>
    <cellStyle name="20% - Accent3 2 3 2 2 10" xfId="7947"/>
    <cellStyle name="20% - Accent3 2 3 2 2 11" xfId="7948"/>
    <cellStyle name="20% - Accent3 2 3 2 2 12" xfId="7949"/>
    <cellStyle name="20% - Accent3 2 3 2 2 2" xfId="7950"/>
    <cellStyle name="20% - Accent3 2 3 2 2 2 2" xfId="7951"/>
    <cellStyle name="20% - Accent3 2 3 2 2 2 2 2" xfId="7952"/>
    <cellStyle name="20% - Accent3 2 3 2 2 2 2 3" xfId="7953"/>
    <cellStyle name="20% - Accent3 2 3 2 2 2 3" xfId="7954"/>
    <cellStyle name="20% - Accent3 2 3 2 2 2 3 2" xfId="7955"/>
    <cellStyle name="20% - Accent3 2 3 2 2 2 4" xfId="7956"/>
    <cellStyle name="20% - Accent3 2 3 2 2 2 5" xfId="7957"/>
    <cellStyle name="20% - Accent3 2 3 2 2 2 6" xfId="7958"/>
    <cellStyle name="20% - Accent3 2 3 2 2 2 7" xfId="7959"/>
    <cellStyle name="20% - Accent3 2 3 2 2 2 8" xfId="7960"/>
    <cellStyle name="20% - Accent3 2 3 2 2 2 9" xfId="7961"/>
    <cellStyle name="20% - Accent3 2 3 2 2 3" xfId="7962"/>
    <cellStyle name="20% - Accent3 2 3 2 2 3 2" xfId="7963"/>
    <cellStyle name="20% - Accent3 2 3 2 2 3 2 2" xfId="7964"/>
    <cellStyle name="20% - Accent3 2 3 2 2 3 2 3" xfId="7965"/>
    <cellStyle name="20% - Accent3 2 3 2 2 3 3" xfId="7966"/>
    <cellStyle name="20% - Accent3 2 3 2 2 3 3 2" xfId="7967"/>
    <cellStyle name="20% - Accent3 2 3 2 2 3 4" xfId="7968"/>
    <cellStyle name="20% - Accent3 2 3 2 2 3 5" xfId="7969"/>
    <cellStyle name="20% - Accent3 2 3 2 2 3 6" xfId="7970"/>
    <cellStyle name="20% - Accent3 2 3 2 2 3 7" xfId="7971"/>
    <cellStyle name="20% - Accent3 2 3 2 2 3 8" xfId="7972"/>
    <cellStyle name="20% - Accent3 2 3 2 2 3 9" xfId="7973"/>
    <cellStyle name="20% - Accent3 2 3 2 2 4" xfId="7974"/>
    <cellStyle name="20% - Accent3 2 3 2 2 4 2" xfId="7975"/>
    <cellStyle name="20% - Accent3 2 3 2 2 4 2 2" xfId="7976"/>
    <cellStyle name="20% - Accent3 2 3 2 2 4 2 3" xfId="7977"/>
    <cellStyle name="20% - Accent3 2 3 2 2 4 3" xfId="7978"/>
    <cellStyle name="20% - Accent3 2 3 2 2 4 3 2" xfId="7979"/>
    <cellStyle name="20% - Accent3 2 3 2 2 4 4" xfId="7980"/>
    <cellStyle name="20% - Accent3 2 3 2 2 4 5" xfId="7981"/>
    <cellStyle name="20% - Accent3 2 3 2 2 4 6" xfId="7982"/>
    <cellStyle name="20% - Accent3 2 3 2 2 4 7" xfId="7983"/>
    <cellStyle name="20% - Accent3 2 3 2 2 4 8" xfId="7984"/>
    <cellStyle name="20% - Accent3 2 3 2 2 4 9" xfId="7985"/>
    <cellStyle name="20% - Accent3 2 3 2 2 5" xfId="7986"/>
    <cellStyle name="20% - Accent3 2 3 2 2 5 2" xfId="7987"/>
    <cellStyle name="20% - Accent3 2 3 2 2 5 3" xfId="7988"/>
    <cellStyle name="20% - Accent3 2 3 2 2 6" xfId="7989"/>
    <cellStyle name="20% - Accent3 2 3 2 2 6 2" xfId="7990"/>
    <cellStyle name="20% - Accent3 2 3 2 2 7" xfId="7991"/>
    <cellStyle name="20% - Accent3 2 3 2 2 8" xfId="7992"/>
    <cellStyle name="20% - Accent3 2 3 2 2 9" xfId="7993"/>
    <cellStyle name="20% - Accent3 2 3 2 3" xfId="7994"/>
    <cellStyle name="20% - Accent3 2 3 2 3 2" xfId="7995"/>
    <cellStyle name="20% - Accent3 2 3 2 3 2 2" xfId="7996"/>
    <cellStyle name="20% - Accent3 2 3 2 3 2 3" xfId="7997"/>
    <cellStyle name="20% - Accent3 2 3 2 3 3" xfId="7998"/>
    <cellStyle name="20% - Accent3 2 3 2 3 3 2" xfId="7999"/>
    <cellStyle name="20% - Accent3 2 3 2 3 4" xfId="8000"/>
    <cellStyle name="20% - Accent3 2 3 2 3 5" xfId="8001"/>
    <cellStyle name="20% - Accent3 2 3 2 3 6" xfId="8002"/>
    <cellStyle name="20% - Accent3 2 3 2 3 7" xfId="8003"/>
    <cellStyle name="20% - Accent3 2 3 2 3 8" xfId="8004"/>
    <cellStyle name="20% - Accent3 2 3 2 3 9" xfId="8005"/>
    <cellStyle name="20% - Accent3 2 3 2 4" xfId="8006"/>
    <cellStyle name="20% - Accent3 2 3 2 4 2" xfId="8007"/>
    <cellStyle name="20% - Accent3 2 3 2 4 2 2" xfId="8008"/>
    <cellStyle name="20% - Accent3 2 3 2 4 2 3" xfId="8009"/>
    <cellStyle name="20% - Accent3 2 3 2 4 3" xfId="8010"/>
    <cellStyle name="20% - Accent3 2 3 2 4 3 2" xfId="8011"/>
    <cellStyle name="20% - Accent3 2 3 2 4 4" xfId="8012"/>
    <cellStyle name="20% - Accent3 2 3 2 4 5" xfId="8013"/>
    <cellStyle name="20% - Accent3 2 3 2 4 6" xfId="8014"/>
    <cellStyle name="20% - Accent3 2 3 2 4 7" xfId="8015"/>
    <cellStyle name="20% - Accent3 2 3 2 4 8" xfId="8016"/>
    <cellStyle name="20% - Accent3 2 3 2 4 9" xfId="8017"/>
    <cellStyle name="20% - Accent3 2 3 2 5" xfId="8018"/>
    <cellStyle name="20% - Accent3 2 3 2 5 2" xfId="8019"/>
    <cellStyle name="20% - Accent3 2 3 2 5 2 2" xfId="8020"/>
    <cellStyle name="20% - Accent3 2 3 2 5 2 3" xfId="8021"/>
    <cellStyle name="20% - Accent3 2 3 2 5 3" xfId="8022"/>
    <cellStyle name="20% - Accent3 2 3 2 5 3 2" xfId="8023"/>
    <cellStyle name="20% - Accent3 2 3 2 5 4" xfId="8024"/>
    <cellStyle name="20% - Accent3 2 3 2 5 5" xfId="8025"/>
    <cellStyle name="20% - Accent3 2 3 2 5 6" xfId="8026"/>
    <cellStyle name="20% - Accent3 2 3 2 5 7" xfId="8027"/>
    <cellStyle name="20% - Accent3 2 3 2 5 8" xfId="8028"/>
    <cellStyle name="20% - Accent3 2 3 2 5 9" xfId="8029"/>
    <cellStyle name="20% - Accent3 2 3 2 6" xfId="8030"/>
    <cellStyle name="20% - Accent3 2 3 2 6 2" xfId="8031"/>
    <cellStyle name="20% - Accent3 2 3 2 6 3" xfId="8032"/>
    <cellStyle name="20% - Accent3 2 3 2 7" xfId="8033"/>
    <cellStyle name="20% - Accent3 2 3 2 7 2" xfId="8034"/>
    <cellStyle name="20% - Accent3 2 3 2 8" xfId="8035"/>
    <cellStyle name="20% - Accent3 2 3 2 9" xfId="8036"/>
    <cellStyle name="20% - Accent3 2 3 3" xfId="8037"/>
    <cellStyle name="20% - Accent3 2 3 3 10" xfId="8038"/>
    <cellStyle name="20% - Accent3 2 3 3 11" xfId="8039"/>
    <cellStyle name="20% - Accent3 2 3 3 12" xfId="8040"/>
    <cellStyle name="20% - Accent3 2 3 3 13" xfId="8041"/>
    <cellStyle name="20% - Accent3 2 3 3 2" xfId="8042"/>
    <cellStyle name="20% - Accent3 2 3 3 2 10" xfId="8043"/>
    <cellStyle name="20% - Accent3 2 3 3 2 11" xfId="8044"/>
    <cellStyle name="20% - Accent3 2 3 3 2 12" xfId="8045"/>
    <cellStyle name="20% - Accent3 2 3 3 2 2" xfId="8046"/>
    <cellStyle name="20% - Accent3 2 3 3 2 2 2" xfId="8047"/>
    <cellStyle name="20% - Accent3 2 3 3 2 2 2 2" xfId="8048"/>
    <cellStyle name="20% - Accent3 2 3 3 2 2 2 3" xfId="8049"/>
    <cellStyle name="20% - Accent3 2 3 3 2 2 3" xfId="8050"/>
    <cellStyle name="20% - Accent3 2 3 3 2 2 3 2" xfId="8051"/>
    <cellStyle name="20% - Accent3 2 3 3 2 2 4" xfId="8052"/>
    <cellStyle name="20% - Accent3 2 3 3 2 2 5" xfId="8053"/>
    <cellStyle name="20% - Accent3 2 3 3 2 2 6" xfId="8054"/>
    <cellStyle name="20% - Accent3 2 3 3 2 2 7" xfId="8055"/>
    <cellStyle name="20% - Accent3 2 3 3 2 2 8" xfId="8056"/>
    <cellStyle name="20% - Accent3 2 3 3 2 2 9" xfId="8057"/>
    <cellStyle name="20% - Accent3 2 3 3 2 3" xfId="8058"/>
    <cellStyle name="20% - Accent3 2 3 3 2 3 2" xfId="8059"/>
    <cellStyle name="20% - Accent3 2 3 3 2 3 2 2" xfId="8060"/>
    <cellStyle name="20% - Accent3 2 3 3 2 3 2 3" xfId="8061"/>
    <cellStyle name="20% - Accent3 2 3 3 2 3 3" xfId="8062"/>
    <cellStyle name="20% - Accent3 2 3 3 2 3 3 2" xfId="8063"/>
    <cellStyle name="20% - Accent3 2 3 3 2 3 4" xfId="8064"/>
    <cellStyle name="20% - Accent3 2 3 3 2 3 5" xfId="8065"/>
    <cellStyle name="20% - Accent3 2 3 3 2 3 6" xfId="8066"/>
    <cellStyle name="20% - Accent3 2 3 3 2 3 7" xfId="8067"/>
    <cellStyle name="20% - Accent3 2 3 3 2 3 8" xfId="8068"/>
    <cellStyle name="20% - Accent3 2 3 3 2 3 9" xfId="8069"/>
    <cellStyle name="20% - Accent3 2 3 3 2 4" xfId="8070"/>
    <cellStyle name="20% - Accent3 2 3 3 2 4 2" xfId="8071"/>
    <cellStyle name="20% - Accent3 2 3 3 2 4 2 2" xfId="8072"/>
    <cellStyle name="20% - Accent3 2 3 3 2 4 2 3" xfId="8073"/>
    <cellStyle name="20% - Accent3 2 3 3 2 4 3" xfId="8074"/>
    <cellStyle name="20% - Accent3 2 3 3 2 4 3 2" xfId="8075"/>
    <cellStyle name="20% - Accent3 2 3 3 2 4 4" xfId="8076"/>
    <cellStyle name="20% - Accent3 2 3 3 2 4 5" xfId="8077"/>
    <cellStyle name="20% - Accent3 2 3 3 2 4 6" xfId="8078"/>
    <cellStyle name="20% - Accent3 2 3 3 2 4 7" xfId="8079"/>
    <cellStyle name="20% - Accent3 2 3 3 2 4 8" xfId="8080"/>
    <cellStyle name="20% - Accent3 2 3 3 2 4 9" xfId="8081"/>
    <cellStyle name="20% - Accent3 2 3 3 2 5" xfId="8082"/>
    <cellStyle name="20% - Accent3 2 3 3 2 5 2" xfId="8083"/>
    <cellStyle name="20% - Accent3 2 3 3 2 5 3" xfId="8084"/>
    <cellStyle name="20% - Accent3 2 3 3 2 6" xfId="8085"/>
    <cellStyle name="20% - Accent3 2 3 3 2 6 2" xfId="8086"/>
    <cellStyle name="20% - Accent3 2 3 3 2 7" xfId="8087"/>
    <cellStyle name="20% - Accent3 2 3 3 2 8" xfId="8088"/>
    <cellStyle name="20% - Accent3 2 3 3 2 9" xfId="8089"/>
    <cellStyle name="20% - Accent3 2 3 3 3" xfId="8090"/>
    <cellStyle name="20% - Accent3 2 3 3 3 2" xfId="8091"/>
    <cellStyle name="20% - Accent3 2 3 3 3 2 2" xfId="8092"/>
    <cellStyle name="20% - Accent3 2 3 3 3 2 3" xfId="8093"/>
    <cellStyle name="20% - Accent3 2 3 3 3 3" xfId="8094"/>
    <cellStyle name="20% - Accent3 2 3 3 3 3 2" xfId="8095"/>
    <cellStyle name="20% - Accent3 2 3 3 3 4" xfId="8096"/>
    <cellStyle name="20% - Accent3 2 3 3 3 5" xfId="8097"/>
    <cellStyle name="20% - Accent3 2 3 3 3 6" xfId="8098"/>
    <cellStyle name="20% - Accent3 2 3 3 3 7" xfId="8099"/>
    <cellStyle name="20% - Accent3 2 3 3 3 8" xfId="8100"/>
    <cellStyle name="20% - Accent3 2 3 3 3 9" xfId="8101"/>
    <cellStyle name="20% - Accent3 2 3 3 4" xfId="8102"/>
    <cellStyle name="20% - Accent3 2 3 3 4 2" xfId="8103"/>
    <cellStyle name="20% - Accent3 2 3 3 4 2 2" xfId="8104"/>
    <cellStyle name="20% - Accent3 2 3 3 4 2 3" xfId="8105"/>
    <cellStyle name="20% - Accent3 2 3 3 4 3" xfId="8106"/>
    <cellStyle name="20% - Accent3 2 3 3 4 3 2" xfId="8107"/>
    <cellStyle name="20% - Accent3 2 3 3 4 4" xfId="8108"/>
    <cellStyle name="20% - Accent3 2 3 3 4 5" xfId="8109"/>
    <cellStyle name="20% - Accent3 2 3 3 4 6" xfId="8110"/>
    <cellStyle name="20% - Accent3 2 3 3 4 7" xfId="8111"/>
    <cellStyle name="20% - Accent3 2 3 3 4 8" xfId="8112"/>
    <cellStyle name="20% - Accent3 2 3 3 4 9" xfId="8113"/>
    <cellStyle name="20% - Accent3 2 3 3 5" xfId="8114"/>
    <cellStyle name="20% - Accent3 2 3 3 5 2" xfId="8115"/>
    <cellStyle name="20% - Accent3 2 3 3 5 2 2" xfId="8116"/>
    <cellStyle name="20% - Accent3 2 3 3 5 2 3" xfId="8117"/>
    <cellStyle name="20% - Accent3 2 3 3 5 3" xfId="8118"/>
    <cellStyle name="20% - Accent3 2 3 3 5 3 2" xfId="8119"/>
    <cellStyle name="20% - Accent3 2 3 3 5 4" xfId="8120"/>
    <cellStyle name="20% - Accent3 2 3 3 5 5" xfId="8121"/>
    <cellStyle name="20% - Accent3 2 3 3 5 6" xfId="8122"/>
    <cellStyle name="20% - Accent3 2 3 3 5 7" xfId="8123"/>
    <cellStyle name="20% - Accent3 2 3 3 5 8" xfId="8124"/>
    <cellStyle name="20% - Accent3 2 3 3 5 9" xfId="8125"/>
    <cellStyle name="20% - Accent3 2 3 3 6" xfId="8126"/>
    <cellStyle name="20% - Accent3 2 3 3 6 2" xfId="8127"/>
    <cellStyle name="20% - Accent3 2 3 3 6 3" xfId="8128"/>
    <cellStyle name="20% - Accent3 2 3 3 7" xfId="8129"/>
    <cellStyle name="20% - Accent3 2 3 3 7 2" xfId="8130"/>
    <cellStyle name="20% - Accent3 2 3 3 8" xfId="8131"/>
    <cellStyle name="20% - Accent3 2 3 3 9" xfId="8132"/>
    <cellStyle name="20% - Accent3 2 3 4" xfId="8133"/>
    <cellStyle name="20% - Accent3 2 3 4 10" xfId="8134"/>
    <cellStyle name="20% - Accent3 2 3 4 11" xfId="8135"/>
    <cellStyle name="20% - Accent3 2 3 4 12" xfId="8136"/>
    <cellStyle name="20% - Accent3 2 3 4 2" xfId="8137"/>
    <cellStyle name="20% - Accent3 2 3 4 2 2" xfId="8138"/>
    <cellStyle name="20% - Accent3 2 3 4 2 2 2" xfId="8139"/>
    <cellStyle name="20% - Accent3 2 3 4 2 2 3" xfId="8140"/>
    <cellStyle name="20% - Accent3 2 3 4 2 3" xfId="8141"/>
    <cellStyle name="20% - Accent3 2 3 4 2 3 2" xfId="8142"/>
    <cellStyle name="20% - Accent3 2 3 4 2 4" xfId="8143"/>
    <cellStyle name="20% - Accent3 2 3 4 2 5" xfId="8144"/>
    <cellStyle name="20% - Accent3 2 3 4 2 6" xfId="8145"/>
    <cellStyle name="20% - Accent3 2 3 4 2 7" xfId="8146"/>
    <cellStyle name="20% - Accent3 2 3 4 2 8" xfId="8147"/>
    <cellStyle name="20% - Accent3 2 3 4 2 9" xfId="8148"/>
    <cellStyle name="20% - Accent3 2 3 4 3" xfId="8149"/>
    <cellStyle name="20% - Accent3 2 3 4 3 2" xfId="8150"/>
    <cellStyle name="20% - Accent3 2 3 4 3 2 2" xfId="8151"/>
    <cellStyle name="20% - Accent3 2 3 4 3 2 3" xfId="8152"/>
    <cellStyle name="20% - Accent3 2 3 4 3 3" xfId="8153"/>
    <cellStyle name="20% - Accent3 2 3 4 3 3 2" xfId="8154"/>
    <cellStyle name="20% - Accent3 2 3 4 3 4" xfId="8155"/>
    <cellStyle name="20% - Accent3 2 3 4 3 5" xfId="8156"/>
    <cellStyle name="20% - Accent3 2 3 4 3 6" xfId="8157"/>
    <cellStyle name="20% - Accent3 2 3 4 3 7" xfId="8158"/>
    <cellStyle name="20% - Accent3 2 3 4 3 8" xfId="8159"/>
    <cellStyle name="20% - Accent3 2 3 4 3 9" xfId="8160"/>
    <cellStyle name="20% - Accent3 2 3 4 4" xfId="8161"/>
    <cellStyle name="20% - Accent3 2 3 4 4 2" xfId="8162"/>
    <cellStyle name="20% - Accent3 2 3 4 4 2 2" xfId="8163"/>
    <cellStyle name="20% - Accent3 2 3 4 4 2 3" xfId="8164"/>
    <cellStyle name="20% - Accent3 2 3 4 4 3" xfId="8165"/>
    <cellStyle name="20% - Accent3 2 3 4 4 3 2" xfId="8166"/>
    <cellStyle name="20% - Accent3 2 3 4 4 4" xfId="8167"/>
    <cellStyle name="20% - Accent3 2 3 4 4 5" xfId="8168"/>
    <cellStyle name="20% - Accent3 2 3 4 4 6" xfId="8169"/>
    <cellStyle name="20% - Accent3 2 3 4 4 7" xfId="8170"/>
    <cellStyle name="20% - Accent3 2 3 4 4 8" xfId="8171"/>
    <cellStyle name="20% - Accent3 2 3 4 4 9" xfId="8172"/>
    <cellStyle name="20% - Accent3 2 3 4 5" xfId="8173"/>
    <cellStyle name="20% - Accent3 2 3 4 5 2" xfId="8174"/>
    <cellStyle name="20% - Accent3 2 3 4 5 3" xfId="8175"/>
    <cellStyle name="20% - Accent3 2 3 4 6" xfId="8176"/>
    <cellStyle name="20% - Accent3 2 3 4 6 2" xfId="8177"/>
    <cellStyle name="20% - Accent3 2 3 4 7" xfId="8178"/>
    <cellStyle name="20% - Accent3 2 3 4 8" xfId="8179"/>
    <cellStyle name="20% - Accent3 2 3 4 9" xfId="8180"/>
    <cellStyle name="20% - Accent3 2 3 5" xfId="8181"/>
    <cellStyle name="20% - Accent3 2 3 5 2" xfId="8182"/>
    <cellStyle name="20% - Accent3 2 3 5 2 2" xfId="8183"/>
    <cellStyle name="20% - Accent3 2 3 5 2 3" xfId="8184"/>
    <cellStyle name="20% - Accent3 2 3 5 3" xfId="8185"/>
    <cellStyle name="20% - Accent3 2 3 5 3 2" xfId="8186"/>
    <cellStyle name="20% - Accent3 2 3 5 4" xfId="8187"/>
    <cellStyle name="20% - Accent3 2 3 5 5" xfId="8188"/>
    <cellStyle name="20% - Accent3 2 3 5 6" xfId="8189"/>
    <cellStyle name="20% - Accent3 2 3 5 7" xfId="8190"/>
    <cellStyle name="20% - Accent3 2 3 5 8" xfId="8191"/>
    <cellStyle name="20% - Accent3 2 3 5 9" xfId="8192"/>
    <cellStyle name="20% - Accent3 2 3 6" xfId="8193"/>
    <cellStyle name="20% - Accent3 2 3 6 2" xfId="8194"/>
    <cellStyle name="20% - Accent3 2 3 6 2 2" xfId="8195"/>
    <cellStyle name="20% - Accent3 2 3 6 2 3" xfId="8196"/>
    <cellStyle name="20% - Accent3 2 3 6 3" xfId="8197"/>
    <cellStyle name="20% - Accent3 2 3 6 3 2" xfId="8198"/>
    <cellStyle name="20% - Accent3 2 3 6 4" xfId="8199"/>
    <cellStyle name="20% - Accent3 2 3 6 5" xfId="8200"/>
    <cellStyle name="20% - Accent3 2 3 6 6" xfId="8201"/>
    <cellStyle name="20% - Accent3 2 3 6 7" xfId="8202"/>
    <cellStyle name="20% - Accent3 2 3 6 8" xfId="8203"/>
    <cellStyle name="20% - Accent3 2 3 6 9" xfId="8204"/>
    <cellStyle name="20% - Accent3 2 3 7" xfId="8205"/>
    <cellStyle name="20% - Accent3 2 3 7 2" xfId="8206"/>
    <cellStyle name="20% - Accent3 2 3 7 2 2" xfId="8207"/>
    <cellStyle name="20% - Accent3 2 3 7 2 3" xfId="8208"/>
    <cellStyle name="20% - Accent3 2 3 7 3" xfId="8209"/>
    <cellStyle name="20% - Accent3 2 3 7 3 2" xfId="8210"/>
    <cellStyle name="20% - Accent3 2 3 7 4" xfId="8211"/>
    <cellStyle name="20% - Accent3 2 3 7 5" xfId="8212"/>
    <cellStyle name="20% - Accent3 2 3 7 6" xfId="8213"/>
    <cellStyle name="20% - Accent3 2 3 7 7" xfId="8214"/>
    <cellStyle name="20% - Accent3 2 3 7 8" xfId="8215"/>
    <cellStyle name="20% - Accent3 2 3 7 9" xfId="8216"/>
    <cellStyle name="20% - Accent3 2 3 8" xfId="8217"/>
    <cellStyle name="20% - Accent3 2 3 8 2" xfId="8218"/>
    <cellStyle name="20% - Accent3 2 3 8 3" xfId="8219"/>
    <cellStyle name="20% - Accent3 2 3 9" xfId="8220"/>
    <cellStyle name="20% - Accent3 2 3 9 2" xfId="8221"/>
    <cellStyle name="20% - Accent3 2 4" xfId="8222"/>
    <cellStyle name="20% - Accent3 2 4 10" xfId="8223"/>
    <cellStyle name="20% - Accent3 2 4 11" xfId="8224"/>
    <cellStyle name="20% - Accent3 2 4 12" xfId="8225"/>
    <cellStyle name="20% - Accent3 2 4 13" xfId="8226"/>
    <cellStyle name="20% - Accent3 2 4 14" xfId="8227"/>
    <cellStyle name="20% - Accent3 2 4 15" xfId="8228"/>
    <cellStyle name="20% - Accent3 2 4 2" xfId="8229"/>
    <cellStyle name="20% - Accent3 2 4 2 10" xfId="8230"/>
    <cellStyle name="20% - Accent3 2 4 2 11" xfId="8231"/>
    <cellStyle name="20% - Accent3 2 4 2 12" xfId="8232"/>
    <cellStyle name="20% - Accent3 2 4 2 13" xfId="8233"/>
    <cellStyle name="20% - Accent3 2 4 2 2" xfId="8234"/>
    <cellStyle name="20% - Accent3 2 4 2 2 10" xfId="8235"/>
    <cellStyle name="20% - Accent3 2 4 2 2 11" xfId="8236"/>
    <cellStyle name="20% - Accent3 2 4 2 2 12" xfId="8237"/>
    <cellStyle name="20% - Accent3 2 4 2 2 2" xfId="8238"/>
    <cellStyle name="20% - Accent3 2 4 2 2 2 2" xfId="8239"/>
    <cellStyle name="20% - Accent3 2 4 2 2 2 2 2" xfId="8240"/>
    <cellStyle name="20% - Accent3 2 4 2 2 2 2 3" xfId="8241"/>
    <cellStyle name="20% - Accent3 2 4 2 2 2 3" xfId="8242"/>
    <cellStyle name="20% - Accent3 2 4 2 2 2 3 2" xfId="8243"/>
    <cellStyle name="20% - Accent3 2 4 2 2 2 4" xfId="8244"/>
    <cellStyle name="20% - Accent3 2 4 2 2 2 5" xfId="8245"/>
    <cellStyle name="20% - Accent3 2 4 2 2 2 6" xfId="8246"/>
    <cellStyle name="20% - Accent3 2 4 2 2 2 7" xfId="8247"/>
    <cellStyle name="20% - Accent3 2 4 2 2 2 8" xfId="8248"/>
    <cellStyle name="20% - Accent3 2 4 2 2 2 9" xfId="8249"/>
    <cellStyle name="20% - Accent3 2 4 2 2 3" xfId="8250"/>
    <cellStyle name="20% - Accent3 2 4 2 2 3 2" xfId="8251"/>
    <cellStyle name="20% - Accent3 2 4 2 2 3 2 2" xfId="8252"/>
    <cellStyle name="20% - Accent3 2 4 2 2 3 2 3" xfId="8253"/>
    <cellStyle name="20% - Accent3 2 4 2 2 3 3" xfId="8254"/>
    <cellStyle name="20% - Accent3 2 4 2 2 3 3 2" xfId="8255"/>
    <cellStyle name="20% - Accent3 2 4 2 2 3 4" xfId="8256"/>
    <cellStyle name="20% - Accent3 2 4 2 2 3 5" xfId="8257"/>
    <cellStyle name="20% - Accent3 2 4 2 2 3 6" xfId="8258"/>
    <cellStyle name="20% - Accent3 2 4 2 2 3 7" xfId="8259"/>
    <cellStyle name="20% - Accent3 2 4 2 2 3 8" xfId="8260"/>
    <cellStyle name="20% - Accent3 2 4 2 2 3 9" xfId="8261"/>
    <cellStyle name="20% - Accent3 2 4 2 2 4" xfId="8262"/>
    <cellStyle name="20% - Accent3 2 4 2 2 4 2" xfId="8263"/>
    <cellStyle name="20% - Accent3 2 4 2 2 4 2 2" xfId="8264"/>
    <cellStyle name="20% - Accent3 2 4 2 2 4 2 3" xfId="8265"/>
    <cellStyle name="20% - Accent3 2 4 2 2 4 3" xfId="8266"/>
    <cellStyle name="20% - Accent3 2 4 2 2 4 3 2" xfId="8267"/>
    <cellStyle name="20% - Accent3 2 4 2 2 4 4" xfId="8268"/>
    <cellStyle name="20% - Accent3 2 4 2 2 4 5" xfId="8269"/>
    <cellStyle name="20% - Accent3 2 4 2 2 4 6" xfId="8270"/>
    <cellStyle name="20% - Accent3 2 4 2 2 4 7" xfId="8271"/>
    <cellStyle name="20% - Accent3 2 4 2 2 4 8" xfId="8272"/>
    <cellStyle name="20% - Accent3 2 4 2 2 4 9" xfId="8273"/>
    <cellStyle name="20% - Accent3 2 4 2 2 5" xfId="8274"/>
    <cellStyle name="20% - Accent3 2 4 2 2 5 2" xfId="8275"/>
    <cellStyle name="20% - Accent3 2 4 2 2 5 3" xfId="8276"/>
    <cellStyle name="20% - Accent3 2 4 2 2 6" xfId="8277"/>
    <cellStyle name="20% - Accent3 2 4 2 2 6 2" xfId="8278"/>
    <cellStyle name="20% - Accent3 2 4 2 2 7" xfId="8279"/>
    <cellStyle name="20% - Accent3 2 4 2 2 8" xfId="8280"/>
    <cellStyle name="20% - Accent3 2 4 2 2 9" xfId="8281"/>
    <cellStyle name="20% - Accent3 2 4 2 3" xfId="8282"/>
    <cellStyle name="20% - Accent3 2 4 2 3 2" xfId="8283"/>
    <cellStyle name="20% - Accent3 2 4 2 3 2 2" xfId="8284"/>
    <cellStyle name="20% - Accent3 2 4 2 3 2 3" xfId="8285"/>
    <cellStyle name="20% - Accent3 2 4 2 3 3" xfId="8286"/>
    <cellStyle name="20% - Accent3 2 4 2 3 3 2" xfId="8287"/>
    <cellStyle name="20% - Accent3 2 4 2 3 4" xfId="8288"/>
    <cellStyle name="20% - Accent3 2 4 2 3 5" xfId="8289"/>
    <cellStyle name="20% - Accent3 2 4 2 3 6" xfId="8290"/>
    <cellStyle name="20% - Accent3 2 4 2 3 7" xfId="8291"/>
    <cellStyle name="20% - Accent3 2 4 2 3 8" xfId="8292"/>
    <cellStyle name="20% - Accent3 2 4 2 3 9" xfId="8293"/>
    <cellStyle name="20% - Accent3 2 4 2 4" xfId="8294"/>
    <cellStyle name="20% - Accent3 2 4 2 4 2" xfId="8295"/>
    <cellStyle name="20% - Accent3 2 4 2 4 2 2" xfId="8296"/>
    <cellStyle name="20% - Accent3 2 4 2 4 2 3" xfId="8297"/>
    <cellStyle name="20% - Accent3 2 4 2 4 3" xfId="8298"/>
    <cellStyle name="20% - Accent3 2 4 2 4 3 2" xfId="8299"/>
    <cellStyle name="20% - Accent3 2 4 2 4 4" xfId="8300"/>
    <cellStyle name="20% - Accent3 2 4 2 4 5" xfId="8301"/>
    <cellStyle name="20% - Accent3 2 4 2 4 6" xfId="8302"/>
    <cellStyle name="20% - Accent3 2 4 2 4 7" xfId="8303"/>
    <cellStyle name="20% - Accent3 2 4 2 4 8" xfId="8304"/>
    <cellStyle name="20% - Accent3 2 4 2 4 9" xfId="8305"/>
    <cellStyle name="20% - Accent3 2 4 2 5" xfId="8306"/>
    <cellStyle name="20% - Accent3 2 4 2 5 2" xfId="8307"/>
    <cellStyle name="20% - Accent3 2 4 2 5 2 2" xfId="8308"/>
    <cellStyle name="20% - Accent3 2 4 2 5 2 3" xfId="8309"/>
    <cellStyle name="20% - Accent3 2 4 2 5 3" xfId="8310"/>
    <cellStyle name="20% - Accent3 2 4 2 5 3 2" xfId="8311"/>
    <cellStyle name="20% - Accent3 2 4 2 5 4" xfId="8312"/>
    <cellStyle name="20% - Accent3 2 4 2 5 5" xfId="8313"/>
    <cellStyle name="20% - Accent3 2 4 2 5 6" xfId="8314"/>
    <cellStyle name="20% - Accent3 2 4 2 5 7" xfId="8315"/>
    <cellStyle name="20% - Accent3 2 4 2 5 8" xfId="8316"/>
    <cellStyle name="20% - Accent3 2 4 2 5 9" xfId="8317"/>
    <cellStyle name="20% - Accent3 2 4 2 6" xfId="8318"/>
    <cellStyle name="20% - Accent3 2 4 2 6 2" xfId="8319"/>
    <cellStyle name="20% - Accent3 2 4 2 6 3" xfId="8320"/>
    <cellStyle name="20% - Accent3 2 4 2 7" xfId="8321"/>
    <cellStyle name="20% - Accent3 2 4 2 7 2" xfId="8322"/>
    <cellStyle name="20% - Accent3 2 4 2 8" xfId="8323"/>
    <cellStyle name="20% - Accent3 2 4 2 9" xfId="8324"/>
    <cellStyle name="20% - Accent3 2 4 3" xfId="8325"/>
    <cellStyle name="20% - Accent3 2 4 3 10" xfId="8326"/>
    <cellStyle name="20% - Accent3 2 4 3 11" xfId="8327"/>
    <cellStyle name="20% - Accent3 2 4 3 12" xfId="8328"/>
    <cellStyle name="20% - Accent3 2 4 3 13" xfId="8329"/>
    <cellStyle name="20% - Accent3 2 4 3 2" xfId="8330"/>
    <cellStyle name="20% - Accent3 2 4 3 2 10" xfId="8331"/>
    <cellStyle name="20% - Accent3 2 4 3 2 11" xfId="8332"/>
    <cellStyle name="20% - Accent3 2 4 3 2 12" xfId="8333"/>
    <cellStyle name="20% - Accent3 2 4 3 2 2" xfId="8334"/>
    <cellStyle name="20% - Accent3 2 4 3 2 2 2" xfId="8335"/>
    <cellStyle name="20% - Accent3 2 4 3 2 2 2 2" xfId="8336"/>
    <cellStyle name="20% - Accent3 2 4 3 2 2 2 3" xfId="8337"/>
    <cellStyle name="20% - Accent3 2 4 3 2 2 3" xfId="8338"/>
    <cellStyle name="20% - Accent3 2 4 3 2 2 3 2" xfId="8339"/>
    <cellStyle name="20% - Accent3 2 4 3 2 2 4" xfId="8340"/>
    <cellStyle name="20% - Accent3 2 4 3 2 2 5" xfId="8341"/>
    <cellStyle name="20% - Accent3 2 4 3 2 2 6" xfId="8342"/>
    <cellStyle name="20% - Accent3 2 4 3 2 2 7" xfId="8343"/>
    <cellStyle name="20% - Accent3 2 4 3 2 2 8" xfId="8344"/>
    <cellStyle name="20% - Accent3 2 4 3 2 2 9" xfId="8345"/>
    <cellStyle name="20% - Accent3 2 4 3 2 3" xfId="8346"/>
    <cellStyle name="20% - Accent3 2 4 3 2 3 2" xfId="8347"/>
    <cellStyle name="20% - Accent3 2 4 3 2 3 2 2" xfId="8348"/>
    <cellStyle name="20% - Accent3 2 4 3 2 3 2 3" xfId="8349"/>
    <cellStyle name="20% - Accent3 2 4 3 2 3 3" xfId="8350"/>
    <cellStyle name="20% - Accent3 2 4 3 2 3 3 2" xfId="8351"/>
    <cellStyle name="20% - Accent3 2 4 3 2 3 4" xfId="8352"/>
    <cellStyle name="20% - Accent3 2 4 3 2 3 5" xfId="8353"/>
    <cellStyle name="20% - Accent3 2 4 3 2 3 6" xfId="8354"/>
    <cellStyle name="20% - Accent3 2 4 3 2 3 7" xfId="8355"/>
    <cellStyle name="20% - Accent3 2 4 3 2 3 8" xfId="8356"/>
    <cellStyle name="20% - Accent3 2 4 3 2 3 9" xfId="8357"/>
    <cellStyle name="20% - Accent3 2 4 3 2 4" xfId="8358"/>
    <cellStyle name="20% - Accent3 2 4 3 2 4 2" xfId="8359"/>
    <cellStyle name="20% - Accent3 2 4 3 2 4 2 2" xfId="8360"/>
    <cellStyle name="20% - Accent3 2 4 3 2 4 2 3" xfId="8361"/>
    <cellStyle name="20% - Accent3 2 4 3 2 4 3" xfId="8362"/>
    <cellStyle name="20% - Accent3 2 4 3 2 4 3 2" xfId="8363"/>
    <cellStyle name="20% - Accent3 2 4 3 2 4 4" xfId="8364"/>
    <cellStyle name="20% - Accent3 2 4 3 2 4 5" xfId="8365"/>
    <cellStyle name="20% - Accent3 2 4 3 2 4 6" xfId="8366"/>
    <cellStyle name="20% - Accent3 2 4 3 2 4 7" xfId="8367"/>
    <cellStyle name="20% - Accent3 2 4 3 2 4 8" xfId="8368"/>
    <cellStyle name="20% - Accent3 2 4 3 2 4 9" xfId="8369"/>
    <cellStyle name="20% - Accent3 2 4 3 2 5" xfId="8370"/>
    <cellStyle name="20% - Accent3 2 4 3 2 5 2" xfId="8371"/>
    <cellStyle name="20% - Accent3 2 4 3 2 5 3" xfId="8372"/>
    <cellStyle name="20% - Accent3 2 4 3 2 6" xfId="8373"/>
    <cellStyle name="20% - Accent3 2 4 3 2 6 2" xfId="8374"/>
    <cellStyle name="20% - Accent3 2 4 3 2 7" xfId="8375"/>
    <cellStyle name="20% - Accent3 2 4 3 2 8" xfId="8376"/>
    <cellStyle name="20% - Accent3 2 4 3 2 9" xfId="8377"/>
    <cellStyle name="20% - Accent3 2 4 3 3" xfId="8378"/>
    <cellStyle name="20% - Accent3 2 4 3 3 2" xfId="8379"/>
    <cellStyle name="20% - Accent3 2 4 3 3 2 2" xfId="8380"/>
    <cellStyle name="20% - Accent3 2 4 3 3 2 3" xfId="8381"/>
    <cellStyle name="20% - Accent3 2 4 3 3 3" xfId="8382"/>
    <cellStyle name="20% - Accent3 2 4 3 3 3 2" xfId="8383"/>
    <cellStyle name="20% - Accent3 2 4 3 3 4" xfId="8384"/>
    <cellStyle name="20% - Accent3 2 4 3 3 5" xfId="8385"/>
    <cellStyle name="20% - Accent3 2 4 3 3 6" xfId="8386"/>
    <cellStyle name="20% - Accent3 2 4 3 3 7" xfId="8387"/>
    <cellStyle name="20% - Accent3 2 4 3 3 8" xfId="8388"/>
    <cellStyle name="20% - Accent3 2 4 3 3 9" xfId="8389"/>
    <cellStyle name="20% - Accent3 2 4 3 4" xfId="8390"/>
    <cellStyle name="20% - Accent3 2 4 3 4 2" xfId="8391"/>
    <cellStyle name="20% - Accent3 2 4 3 4 2 2" xfId="8392"/>
    <cellStyle name="20% - Accent3 2 4 3 4 2 3" xfId="8393"/>
    <cellStyle name="20% - Accent3 2 4 3 4 3" xfId="8394"/>
    <cellStyle name="20% - Accent3 2 4 3 4 3 2" xfId="8395"/>
    <cellStyle name="20% - Accent3 2 4 3 4 4" xfId="8396"/>
    <cellStyle name="20% - Accent3 2 4 3 4 5" xfId="8397"/>
    <cellStyle name="20% - Accent3 2 4 3 4 6" xfId="8398"/>
    <cellStyle name="20% - Accent3 2 4 3 4 7" xfId="8399"/>
    <cellStyle name="20% - Accent3 2 4 3 4 8" xfId="8400"/>
    <cellStyle name="20% - Accent3 2 4 3 4 9" xfId="8401"/>
    <cellStyle name="20% - Accent3 2 4 3 5" xfId="8402"/>
    <cellStyle name="20% - Accent3 2 4 3 5 2" xfId="8403"/>
    <cellStyle name="20% - Accent3 2 4 3 5 2 2" xfId="8404"/>
    <cellStyle name="20% - Accent3 2 4 3 5 2 3" xfId="8405"/>
    <cellStyle name="20% - Accent3 2 4 3 5 3" xfId="8406"/>
    <cellStyle name="20% - Accent3 2 4 3 5 3 2" xfId="8407"/>
    <cellStyle name="20% - Accent3 2 4 3 5 4" xfId="8408"/>
    <cellStyle name="20% - Accent3 2 4 3 5 5" xfId="8409"/>
    <cellStyle name="20% - Accent3 2 4 3 5 6" xfId="8410"/>
    <cellStyle name="20% - Accent3 2 4 3 5 7" xfId="8411"/>
    <cellStyle name="20% - Accent3 2 4 3 5 8" xfId="8412"/>
    <cellStyle name="20% - Accent3 2 4 3 5 9" xfId="8413"/>
    <cellStyle name="20% - Accent3 2 4 3 6" xfId="8414"/>
    <cellStyle name="20% - Accent3 2 4 3 6 2" xfId="8415"/>
    <cellStyle name="20% - Accent3 2 4 3 6 3" xfId="8416"/>
    <cellStyle name="20% - Accent3 2 4 3 7" xfId="8417"/>
    <cellStyle name="20% - Accent3 2 4 3 7 2" xfId="8418"/>
    <cellStyle name="20% - Accent3 2 4 3 8" xfId="8419"/>
    <cellStyle name="20% - Accent3 2 4 3 9" xfId="8420"/>
    <cellStyle name="20% - Accent3 2 4 4" xfId="8421"/>
    <cellStyle name="20% - Accent3 2 4 4 10" xfId="8422"/>
    <cellStyle name="20% - Accent3 2 4 4 11" xfId="8423"/>
    <cellStyle name="20% - Accent3 2 4 4 12" xfId="8424"/>
    <cellStyle name="20% - Accent3 2 4 4 2" xfId="8425"/>
    <cellStyle name="20% - Accent3 2 4 4 2 2" xfId="8426"/>
    <cellStyle name="20% - Accent3 2 4 4 2 2 2" xfId="8427"/>
    <cellStyle name="20% - Accent3 2 4 4 2 2 3" xfId="8428"/>
    <cellStyle name="20% - Accent3 2 4 4 2 3" xfId="8429"/>
    <cellStyle name="20% - Accent3 2 4 4 2 3 2" xfId="8430"/>
    <cellStyle name="20% - Accent3 2 4 4 2 4" xfId="8431"/>
    <cellStyle name="20% - Accent3 2 4 4 2 5" xfId="8432"/>
    <cellStyle name="20% - Accent3 2 4 4 2 6" xfId="8433"/>
    <cellStyle name="20% - Accent3 2 4 4 2 7" xfId="8434"/>
    <cellStyle name="20% - Accent3 2 4 4 2 8" xfId="8435"/>
    <cellStyle name="20% - Accent3 2 4 4 2 9" xfId="8436"/>
    <cellStyle name="20% - Accent3 2 4 4 3" xfId="8437"/>
    <cellStyle name="20% - Accent3 2 4 4 3 2" xfId="8438"/>
    <cellStyle name="20% - Accent3 2 4 4 3 2 2" xfId="8439"/>
    <cellStyle name="20% - Accent3 2 4 4 3 2 3" xfId="8440"/>
    <cellStyle name="20% - Accent3 2 4 4 3 3" xfId="8441"/>
    <cellStyle name="20% - Accent3 2 4 4 3 3 2" xfId="8442"/>
    <cellStyle name="20% - Accent3 2 4 4 3 4" xfId="8443"/>
    <cellStyle name="20% - Accent3 2 4 4 3 5" xfId="8444"/>
    <cellStyle name="20% - Accent3 2 4 4 3 6" xfId="8445"/>
    <cellStyle name="20% - Accent3 2 4 4 3 7" xfId="8446"/>
    <cellStyle name="20% - Accent3 2 4 4 3 8" xfId="8447"/>
    <cellStyle name="20% - Accent3 2 4 4 3 9" xfId="8448"/>
    <cellStyle name="20% - Accent3 2 4 4 4" xfId="8449"/>
    <cellStyle name="20% - Accent3 2 4 4 4 2" xfId="8450"/>
    <cellStyle name="20% - Accent3 2 4 4 4 2 2" xfId="8451"/>
    <cellStyle name="20% - Accent3 2 4 4 4 2 3" xfId="8452"/>
    <cellStyle name="20% - Accent3 2 4 4 4 3" xfId="8453"/>
    <cellStyle name="20% - Accent3 2 4 4 4 3 2" xfId="8454"/>
    <cellStyle name="20% - Accent3 2 4 4 4 4" xfId="8455"/>
    <cellStyle name="20% - Accent3 2 4 4 4 5" xfId="8456"/>
    <cellStyle name="20% - Accent3 2 4 4 4 6" xfId="8457"/>
    <cellStyle name="20% - Accent3 2 4 4 4 7" xfId="8458"/>
    <cellStyle name="20% - Accent3 2 4 4 4 8" xfId="8459"/>
    <cellStyle name="20% - Accent3 2 4 4 4 9" xfId="8460"/>
    <cellStyle name="20% - Accent3 2 4 4 5" xfId="8461"/>
    <cellStyle name="20% - Accent3 2 4 4 5 2" xfId="8462"/>
    <cellStyle name="20% - Accent3 2 4 4 5 3" xfId="8463"/>
    <cellStyle name="20% - Accent3 2 4 4 6" xfId="8464"/>
    <cellStyle name="20% - Accent3 2 4 4 6 2" xfId="8465"/>
    <cellStyle name="20% - Accent3 2 4 4 7" xfId="8466"/>
    <cellStyle name="20% - Accent3 2 4 4 8" xfId="8467"/>
    <cellStyle name="20% - Accent3 2 4 4 9" xfId="8468"/>
    <cellStyle name="20% - Accent3 2 4 5" xfId="8469"/>
    <cellStyle name="20% - Accent3 2 4 5 2" xfId="8470"/>
    <cellStyle name="20% - Accent3 2 4 5 2 2" xfId="8471"/>
    <cellStyle name="20% - Accent3 2 4 5 2 3" xfId="8472"/>
    <cellStyle name="20% - Accent3 2 4 5 3" xfId="8473"/>
    <cellStyle name="20% - Accent3 2 4 5 3 2" xfId="8474"/>
    <cellStyle name="20% - Accent3 2 4 5 4" xfId="8475"/>
    <cellStyle name="20% - Accent3 2 4 5 5" xfId="8476"/>
    <cellStyle name="20% - Accent3 2 4 5 6" xfId="8477"/>
    <cellStyle name="20% - Accent3 2 4 5 7" xfId="8478"/>
    <cellStyle name="20% - Accent3 2 4 5 8" xfId="8479"/>
    <cellStyle name="20% - Accent3 2 4 5 9" xfId="8480"/>
    <cellStyle name="20% - Accent3 2 4 6" xfId="8481"/>
    <cellStyle name="20% - Accent3 2 4 6 2" xfId="8482"/>
    <cellStyle name="20% - Accent3 2 4 6 2 2" xfId="8483"/>
    <cellStyle name="20% - Accent3 2 4 6 2 3" xfId="8484"/>
    <cellStyle name="20% - Accent3 2 4 6 3" xfId="8485"/>
    <cellStyle name="20% - Accent3 2 4 6 3 2" xfId="8486"/>
    <cellStyle name="20% - Accent3 2 4 6 4" xfId="8487"/>
    <cellStyle name="20% - Accent3 2 4 6 5" xfId="8488"/>
    <cellStyle name="20% - Accent3 2 4 6 6" xfId="8489"/>
    <cellStyle name="20% - Accent3 2 4 6 7" xfId="8490"/>
    <cellStyle name="20% - Accent3 2 4 6 8" xfId="8491"/>
    <cellStyle name="20% - Accent3 2 4 6 9" xfId="8492"/>
    <cellStyle name="20% - Accent3 2 4 7" xfId="8493"/>
    <cellStyle name="20% - Accent3 2 4 7 2" xfId="8494"/>
    <cellStyle name="20% - Accent3 2 4 7 2 2" xfId="8495"/>
    <cellStyle name="20% - Accent3 2 4 7 2 3" xfId="8496"/>
    <cellStyle name="20% - Accent3 2 4 7 3" xfId="8497"/>
    <cellStyle name="20% - Accent3 2 4 7 3 2" xfId="8498"/>
    <cellStyle name="20% - Accent3 2 4 7 4" xfId="8499"/>
    <cellStyle name="20% - Accent3 2 4 7 5" xfId="8500"/>
    <cellStyle name="20% - Accent3 2 4 7 6" xfId="8501"/>
    <cellStyle name="20% - Accent3 2 4 7 7" xfId="8502"/>
    <cellStyle name="20% - Accent3 2 4 7 8" xfId="8503"/>
    <cellStyle name="20% - Accent3 2 4 7 9" xfId="8504"/>
    <cellStyle name="20% - Accent3 2 4 8" xfId="8505"/>
    <cellStyle name="20% - Accent3 2 4 8 2" xfId="8506"/>
    <cellStyle name="20% - Accent3 2 4 8 3" xfId="8507"/>
    <cellStyle name="20% - Accent3 2 4 9" xfId="8508"/>
    <cellStyle name="20% - Accent3 2 4 9 2" xfId="8509"/>
    <cellStyle name="20% - Accent3 2 5" xfId="8510"/>
    <cellStyle name="20% - Accent3 2 5 10" xfId="8511"/>
    <cellStyle name="20% - Accent3 2 5 11" xfId="8512"/>
    <cellStyle name="20% - Accent3 2 5 12" xfId="8513"/>
    <cellStyle name="20% - Accent3 2 5 13" xfId="8514"/>
    <cellStyle name="20% - Accent3 2 5 14" xfId="8515"/>
    <cellStyle name="20% - Accent3 2 5 15" xfId="8516"/>
    <cellStyle name="20% - Accent3 2 5 2" xfId="8517"/>
    <cellStyle name="20% - Accent3 2 5 2 10" xfId="8518"/>
    <cellStyle name="20% - Accent3 2 5 2 11" xfId="8519"/>
    <cellStyle name="20% - Accent3 2 5 2 12" xfId="8520"/>
    <cellStyle name="20% - Accent3 2 5 2 13" xfId="8521"/>
    <cellStyle name="20% - Accent3 2 5 2 2" xfId="8522"/>
    <cellStyle name="20% - Accent3 2 5 2 2 10" xfId="8523"/>
    <cellStyle name="20% - Accent3 2 5 2 2 11" xfId="8524"/>
    <cellStyle name="20% - Accent3 2 5 2 2 12" xfId="8525"/>
    <cellStyle name="20% - Accent3 2 5 2 2 2" xfId="8526"/>
    <cellStyle name="20% - Accent3 2 5 2 2 2 2" xfId="8527"/>
    <cellStyle name="20% - Accent3 2 5 2 2 2 2 2" xfId="8528"/>
    <cellStyle name="20% - Accent3 2 5 2 2 2 2 3" xfId="8529"/>
    <cellStyle name="20% - Accent3 2 5 2 2 2 3" xfId="8530"/>
    <cellStyle name="20% - Accent3 2 5 2 2 2 3 2" xfId="8531"/>
    <cellStyle name="20% - Accent3 2 5 2 2 2 4" xfId="8532"/>
    <cellStyle name="20% - Accent3 2 5 2 2 2 5" xfId="8533"/>
    <cellStyle name="20% - Accent3 2 5 2 2 2 6" xfId="8534"/>
    <cellStyle name="20% - Accent3 2 5 2 2 2 7" xfId="8535"/>
    <cellStyle name="20% - Accent3 2 5 2 2 2 8" xfId="8536"/>
    <cellStyle name="20% - Accent3 2 5 2 2 2 9" xfId="8537"/>
    <cellStyle name="20% - Accent3 2 5 2 2 3" xfId="8538"/>
    <cellStyle name="20% - Accent3 2 5 2 2 3 2" xfId="8539"/>
    <cellStyle name="20% - Accent3 2 5 2 2 3 2 2" xfId="8540"/>
    <cellStyle name="20% - Accent3 2 5 2 2 3 2 3" xfId="8541"/>
    <cellStyle name="20% - Accent3 2 5 2 2 3 3" xfId="8542"/>
    <cellStyle name="20% - Accent3 2 5 2 2 3 3 2" xfId="8543"/>
    <cellStyle name="20% - Accent3 2 5 2 2 3 4" xfId="8544"/>
    <cellStyle name="20% - Accent3 2 5 2 2 3 5" xfId="8545"/>
    <cellStyle name="20% - Accent3 2 5 2 2 3 6" xfId="8546"/>
    <cellStyle name="20% - Accent3 2 5 2 2 3 7" xfId="8547"/>
    <cellStyle name="20% - Accent3 2 5 2 2 3 8" xfId="8548"/>
    <cellStyle name="20% - Accent3 2 5 2 2 3 9" xfId="8549"/>
    <cellStyle name="20% - Accent3 2 5 2 2 4" xfId="8550"/>
    <cellStyle name="20% - Accent3 2 5 2 2 4 2" xfId="8551"/>
    <cellStyle name="20% - Accent3 2 5 2 2 4 2 2" xfId="8552"/>
    <cellStyle name="20% - Accent3 2 5 2 2 4 2 3" xfId="8553"/>
    <cellStyle name="20% - Accent3 2 5 2 2 4 3" xfId="8554"/>
    <cellStyle name="20% - Accent3 2 5 2 2 4 3 2" xfId="8555"/>
    <cellStyle name="20% - Accent3 2 5 2 2 4 4" xfId="8556"/>
    <cellStyle name="20% - Accent3 2 5 2 2 4 5" xfId="8557"/>
    <cellStyle name="20% - Accent3 2 5 2 2 4 6" xfId="8558"/>
    <cellStyle name="20% - Accent3 2 5 2 2 4 7" xfId="8559"/>
    <cellStyle name="20% - Accent3 2 5 2 2 4 8" xfId="8560"/>
    <cellStyle name="20% - Accent3 2 5 2 2 4 9" xfId="8561"/>
    <cellStyle name="20% - Accent3 2 5 2 2 5" xfId="8562"/>
    <cellStyle name="20% - Accent3 2 5 2 2 5 2" xfId="8563"/>
    <cellStyle name="20% - Accent3 2 5 2 2 5 3" xfId="8564"/>
    <cellStyle name="20% - Accent3 2 5 2 2 6" xfId="8565"/>
    <cellStyle name="20% - Accent3 2 5 2 2 6 2" xfId="8566"/>
    <cellStyle name="20% - Accent3 2 5 2 2 7" xfId="8567"/>
    <cellStyle name="20% - Accent3 2 5 2 2 8" xfId="8568"/>
    <cellStyle name="20% - Accent3 2 5 2 2 9" xfId="8569"/>
    <cellStyle name="20% - Accent3 2 5 2 3" xfId="8570"/>
    <cellStyle name="20% - Accent3 2 5 2 3 2" xfId="8571"/>
    <cellStyle name="20% - Accent3 2 5 2 3 2 2" xfId="8572"/>
    <cellStyle name="20% - Accent3 2 5 2 3 2 3" xfId="8573"/>
    <cellStyle name="20% - Accent3 2 5 2 3 3" xfId="8574"/>
    <cellStyle name="20% - Accent3 2 5 2 3 3 2" xfId="8575"/>
    <cellStyle name="20% - Accent3 2 5 2 3 4" xfId="8576"/>
    <cellStyle name="20% - Accent3 2 5 2 3 5" xfId="8577"/>
    <cellStyle name="20% - Accent3 2 5 2 3 6" xfId="8578"/>
    <cellStyle name="20% - Accent3 2 5 2 3 7" xfId="8579"/>
    <cellStyle name="20% - Accent3 2 5 2 3 8" xfId="8580"/>
    <cellStyle name="20% - Accent3 2 5 2 3 9" xfId="8581"/>
    <cellStyle name="20% - Accent3 2 5 2 4" xfId="8582"/>
    <cellStyle name="20% - Accent3 2 5 2 4 2" xfId="8583"/>
    <cellStyle name="20% - Accent3 2 5 2 4 2 2" xfId="8584"/>
    <cellStyle name="20% - Accent3 2 5 2 4 2 3" xfId="8585"/>
    <cellStyle name="20% - Accent3 2 5 2 4 3" xfId="8586"/>
    <cellStyle name="20% - Accent3 2 5 2 4 3 2" xfId="8587"/>
    <cellStyle name="20% - Accent3 2 5 2 4 4" xfId="8588"/>
    <cellStyle name="20% - Accent3 2 5 2 4 5" xfId="8589"/>
    <cellStyle name="20% - Accent3 2 5 2 4 6" xfId="8590"/>
    <cellStyle name="20% - Accent3 2 5 2 4 7" xfId="8591"/>
    <cellStyle name="20% - Accent3 2 5 2 4 8" xfId="8592"/>
    <cellStyle name="20% - Accent3 2 5 2 4 9" xfId="8593"/>
    <cellStyle name="20% - Accent3 2 5 2 5" xfId="8594"/>
    <cellStyle name="20% - Accent3 2 5 2 5 2" xfId="8595"/>
    <cellStyle name="20% - Accent3 2 5 2 5 2 2" xfId="8596"/>
    <cellStyle name="20% - Accent3 2 5 2 5 2 3" xfId="8597"/>
    <cellStyle name="20% - Accent3 2 5 2 5 3" xfId="8598"/>
    <cellStyle name="20% - Accent3 2 5 2 5 3 2" xfId="8599"/>
    <cellStyle name="20% - Accent3 2 5 2 5 4" xfId="8600"/>
    <cellStyle name="20% - Accent3 2 5 2 5 5" xfId="8601"/>
    <cellStyle name="20% - Accent3 2 5 2 5 6" xfId="8602"/>
    <cellStyle name="20% - Accent3 2 5 2 5 7" xfId="8603"/>
    <cellStyle name="20% - Accent3 2 5 2 5 8" xfId="8604"/>
    <cellStyle name="20% - Accent3 2 5 2 5 9" xfId="8605"/>
    <cellStyle name="20% - Accent3 2 5 2 6" xfId="8606"/>
    <cellStyle name="20% - Accent3 2 5 2 6 2" xfId="8607"/>
    <cellStyle name="20% - Accent3 2 5 2 6 3" xfId="8608"/>
    <cellStyle name="20% - Accent3 2 5 2 7" xfId="8609"/>
    <cellStyle name="20% - Accent3 2 5 2 7 2" xfId="8610"/>
    <cellStyle name="20% - Accent3 2 5 2 8" xfId="8611"/>
    <cellStyle name="20% - Accent3 2 5 2 9" xfId="8612"/>
    <cellStyle name="20% - Accent3 2 5 3" xfId="8613"/>
    <cellStyle name="20% - Accent3 2 5 3 10" xfId="8614"/>
    <cellStyle name="20% - Accent3 2 5 3 11" xfId="8615"/>
    <cellStyle name="20% - Accent3 2 5 3 12" xfId="8616"/>
    <cellStyle name="20% - Accent3 2 5 3 13" xfId="8617"/>
    <cellStyle name="20% - Accent3 2 5 3 2" xfId="8618"/>
    <cellStyle name="20% - Accent3 2 5 3 2 10" xfId="8619"/>
    <cellStyle name="20% - Accent3 2 5 3 2 11" xfId="8620"/>
    <cellStyle name="20% - Accent3 2 5 3 2 12" xfId="8621"/>
    <cellStyle name="20% - Accent3 2 5 3 2 2" xfId="8622"/>
    <cellStyle name="20% - Accent3 2 5 3 2 2 2" xfId="8623"/>
    <cellStyle name="20% - Accent3 2 5 3 2 2 2 2" xfId="8624"/>
    <cellStyle name="20% - Accent3 2 5 3 2 2 2 3" xfId="8625"/>
    <cellStyle name="20% - Accent3 2 5 3 2 2 3" xfId="8626"/>
    <cellStyle name="20% - Accent3 2 5 3 2 2 3 2" xfId="8627"/>
    <cellStyle name="20% - Accent3 2 5 3 2 2 4" xfId="8628"/>
    <cellStyle name="20% - Accent3 2 5 3 2 2 5" xfId="8629"/>
    <cellStyle name="20% - Accent3 2 5 3 2 2 6" xfId="8630"/>
    <cellStyle name="20% - Accent3 2 5 3 2 2 7" xfId="8631"/>
    <cellStyle name="20% - Accent3 2 5 3 2 2 8" xfId="8632"/>
    <cellStyle name="20% - Accent3 2 5 3 2 2 9" xfId="8633"/>
    <cellStyle name="20% - Accent3 2 5 3 2 3" xfId="8634"/>
    <cellStyle name="20% - Accent3 2 5 3 2 3 2" xfId="8635"/>
    <cellStyle name="20% - Accent3 2 5 3 2 3 2 2" xfId="8636"/>
    <cellStyle name="20% - Accent3 2 5 3 2 3 2 3" xfId="8637"/>
    <cellStyle name="20% - Accent3 2 5 3 2 3 3" xfId="8638"/>
    <cellStyle name="20% - Accent3 2 5 3 2 3 3 2" xfId="8639"/>
    <cellStyle name="20% - Accent3 2 5 3 2 3 4" xfId="8640"/>
    <cellStyle name="20% - Accent3 2 5 3 2 3 5" xfId="8641"/>
    <cellStyle name="20% - Accent3 2 5 3 2 3 6" xfId="8642"/>
    <cellStyle name="20% - Accent3 2 5 3 2 3 7" xfId="8643"/>
    <cellStyle name="20% - Accent3 2 5 3 2 3 8" xfId="8644"/>
    <cellStyle name="20% - Accent3 2 5 3 2 3 9" xfId="8645"/>
    <cellStyle name="20% - Accent3 2 5 3 2 4" xfId="8646"/>
    <cellStyle name="20% - Accent3 2 5 3 2 4 2" xfId="8647"/>
    <cellStyle name="20% - Accent3 2 5 3 2 4 2 2" xfId="8648"/>
    <cellStyle name="20% - Accent3 2 5 3 2 4 2 3" xfId="8649"/>
    <cellStyle name="20% - Accent3 2 5 3 2 4 3" xfId="8650"/>
    <cellStyle name="20% - Accent3 2 5 3 2 4 3 2" xfId="8651"/>
    <cellStyle name="20% - Accent3 2 5 3 2 4 4" xfId="8652"/>
    <cellStyle name="20% - Accent3 2 5 3 2 4 5" xfId="8653"/>
    <cellStyle name="20% - Accent3 2 5 3 2 4 6" xfId="8654"/>
    <cellStyle name="20% - Accent3 2 5 3 2 4 7" xfId="8655"/>
    <cellStyle name="20% - Accent3 2 5 3 2 4 8" xfId="8656"/>
    <cellStyle name="20% - Accent3 2 5 3 2 4 9" xfId="8657"/>
    <cellStyle name="20% - Accent3 2 5 3 2 5" xfId="8658"/>
    <cellStyle name="20% - Accent3 2 5 3 2 5 2" xfId="8659"/>
    <cellStyle name="20% - Accent3 2 5 3 2 5 3" xfId="8660"/>
    <cellStyle name="20% - Accent3 2 5 3 2 6" xfId="8661"/>
    <cellStyle name="20% - Accent3 2 5 3 2 6 2" xfId="8662"/>
    <cellStyle name="20% - Accent3 2 5 3 2 7" xfId="8663"/>
    <cellStyle name="20% - Accent3 2 5 3 2 8" xfId="8664"/>
    <cellStyle name="20% - Accent3 2 5 3 2 9" xfId="8665"/>
    <cellStyle name="20% - Accent3 2 5 3 3" xfId="8666"/>
    <cellStyle name="20% - Accent3 2 5 3 3 2" xfId="8667"/>
    <cellStyle name="20% - Accent3 2 5 3 3 2 2" xfId="8668"/>
    <cellStyle name="20% - Accent3 2 5 3 3 2 3" xfId="8669"/>
    <cellStyle name="20% - Accent3 2 5 3 3 3" xfId="8670"/>
    <cellStyle name="20% - Accent3 2 5 3 3 3 2" xfId="8671"/>
    <cellStyle name="20% - Accent3 2 5 3 3 4" xfId="8672"/>
    <cellStyle name="20% - Accent3 2 5 3 3 5" xfId="8673"/>
    <cellStyle name="20% - Accent3 2 5 3 3 6" xfId="8674"/>
    <cellStyle name="20% - Accent3 2 5 3 3 7" xfId="8675"/>
    <cellStyle name="20% - Accent3 2 5 3 3 8" xfId="8676"/>
    <cellStyle name="20% - Accent3 2 5 3 3 9" xfId="8677"/>
    <cellStyle name="20% - Accent3 2 5 3 4" xfId="8678"/>
    <cellStyle name="20% - Accent3 2 5 3 4 2" xfId="8679"/>
    <cellStyle name="20% - Accent3 2 5 3 4 2 2" xfId="8680"/>
    <cellStyle name="20% - Accent3 2 5 3 4 2 3" xfId="8681"/>
    <cellStyle name="20% - Accent3 2 5 3 4 3" xfId="8682"/>
    <cellStyle name="20% - Accent3 2 5 3 4 3 2" xfId="8683"/>
    <cellStyle name="20% - Accent3 2 5 3 4 4" xfId="8684"/>
    <cellStyle name="20% - Accent3 2 5 3 4 5" xfId="8685"/>
    <cellStyle name="20% - Accent3 2 5 3 4 6" xfId="8686"/>
    <cellStyle name="20% - Accent3 2 5 3 4 7" xfId="8687"/>
    <cellStyle name="20% - Accent3 2 5 3 4 8" xfId="8688"/>
    <cellStyle name="20% - Accent3 2 5 3 4 9" xfId="8689"/>
    <cellStyle name="20% - Accent3 2 5 3 5" xfId="8690"/>
    <cellStyle name="20% - Accent3 2 5 3 5 2" xfId="8691"/>
    <cellStyle name="20% - Accent3 2 5 3 5 2 2" xfId="8692"/>
    <cellStyle name="20% - Accent3 2 5 3 5 2 3" xfId="8693"/>
    <cellStyle name="20% - Accent3 2 5 3 5 3" xfId="8694"/>
    <cellStyle name="20% - Accent3 2 5 3 5 3 2" xfId="8695"/>
    <cellStyle name="20% - Accent3 2 5 3 5 4" xfId="8696"/>
    <cellStyle name="20% - Accent3 2 5 3 5 5" xfId="8697"/>
    <cellStyle name="20% - Accent3 2 5 3 5 6" xfId="8698"/>
    <cellStyle name="20% - Accent3 2 5 3 5 7" xfId="8699"/>
    <cellStyle name="20% - Accent3 2 5 3 5 8" xfId="8700"/>
    <cellStyle name="20% - Accent3 2 5 3 5 9" xfId="8701"/>
    <cellStyle name="20% - Accent3 2 5 3 6" xfId="8702"/>
    <cellStyle name="20% - Accent3 2 5 3 6 2" xfId="8703"/>
    <cellStyle name="20% - Accent3 2 5 3 6 3" xfId="8704"/>
    <cellStyle name="20% - Accent3 2 5 3 7" xfId="8705"/>
    <cellStyle name="20% - Accent3 2 5 3 7 2" xfId="8706"/>
    <cellStyle name="20% - Accent3 2 5 3 8" xfId="8707"/>
    <cellStyle name="20% - Accent3 2 5 3 9" xfId="8708"/>
    <cellStyle name="20% - Accent3 2 5 4" xfId="8709"/>
    <cellStyle name="20% - Accent3 2 5 4 10" xfId="8710"/>
    <cellStyle name="20% - Accent3 2 5 4 11" xfId="8711"/>
    <cellStyle name="20% - Accent3 2 5 4 12" xfId="8712"/>
    <cellStyle name="20% - Accent3 2 5 4 2" xfId="8713"/>
    <cellStyle name="20% - Accent3 2 5 4 2 2" xfId="8714"/>
    <cellStyle name="20% - Accent3 2 5 4 2 2 2" xfId="8715"/>
    <cellStyle name="20% - Accent3 2 5 4 2 2 3" xfId="8716"/>
    <cellStyle name="20% - Accent3 2 5 4 2 3" xfId="8717"/>
    <cellStyle name="20% - Accent3 2 5 4 2 3 2" xfId="8718"/>
    <cellStyle name="20% - Accent3 2 5 4 2 4" xfId="8719"/>
    <cellStyle name="20% - Accent3 2 5 4 2 5" xfId="8720"/>
    <cellStyle name="20% - Accent3 2 5 4 2 6" xfId="8721"/>
    <cellStyle name="20% - Accent3 2 5 4 2 7" xfId="8722"/>
    <cellStyle name="20% - Accent3 2 5 4 2 8" xfId="8723"/>
    <cellStyle name="20% - Accent3 2 5 4 2 9" xfId="8724"/>
    <cellStyle name="20% - Accent3 2 5 4 3" xfId="8725"/>
    <cellStyle name="20% - Accent3 2 5 4 3 2" xfId="8726"/>
    <cellStyle name="20% - Accent3 2 5 4 3 2 2" xfId="8727"/>
    <cellStyle name="20% - Accent3 2 5 4 3 2 3" xfId="8728"/>
    <cellStyle name="20% - Accent3 2 5 4 3 3" xfId="8729"/>
    <cellStyle name="20% - Accent3 2 5 4 3 3 2" xfId="8730"/>
    <cellStyle name="20% - Accent3 2 5 4 3 4" xfId="8731"/>
    <cellStyle name="20% - Accent3 2 5 4 3 5" xfId="8732"/>
    <cellStyle name="20% - Accent3 2 5 4 3 6" xfId="8733"/>
    <cellStyle name="20% - Accent3 2 5 4 3 7" xfId="8734"/>
    <cellStyle name="20% - Accent3 2 5 4 3 8" xfId="8735"/>
    <cellStyle name="20% - Accent3 2 5 4 3 9" xfId="8736"/>
    <cellStyle name="20% - Accent3 2 5 4 4" xfId="8737"/>
    <cellStyle name="20% - Accent3 2 5 4 4 2" xfId="8738"/>
    <cellStyle name="20% - Accent3 2 5 4 4 2 2" xfId="8739"/>
    <cellStyle name="20% - Accent3 2 5 4 4 2 3" xfId="8740"/>
    <cellStyle name="20% - Accent3 2 5 4 4 3" xfId="8741"/>
    <cellStyle name="20% - Accent3 2 5 4 4 3 2" xfId="8742"/>
    <cellStyle name="20% - Accent3 2 5 4 4 4" xfId="8743"/>
    <cellStyle name="20% - Accent3 2 5 4 4 5" xfId="8744"/>
    <cellStyle name="20% - Accent3 2 5 4 4 6" xfId="8745"/>
    <cellStyle name="20% - Accent3 2 5 4 4 7" xfId="8746"/>
    <cellStyle name="20% - Accent3 2 5 4 4 8" xfId="8747"/>
    <cellStyle name="20% - Accent3 2 5 4 4 9" xfId="8748"/>
    <cellStyle name="20% - Accent3 2 5 4 5" xfId="8749"/>
    <cellStyle name="20% - Accent3 2 5 4 5 2" xfId="8750"/>
    <cellStyle name="20% - Accent3 2 5 4 5 3" xfId="8751"/>
    <cellStyle name="20% - Accent3 2 5 4 6" xfId="8752"/>
    <cellStyle name="20% - Accent3 2 5 4 6 2" xfId="8753"/>
    <cellStyle name="20% - Accent3 2 5 4 7" xfId="8754"/>
    <cellStyle name="20% - Accent3 2 5 4 8" xfId="8755"/>
    <cellStyle name="20% - Accent3 2 5 4 9" xfId="8756"/>
    <cellStyle name="20% - Accent3 2 5 5" xfId="8757"/>
    <cellStyle name="20% - Accent3 2 5 5 2" xfId="8758"/>
    <cellStyle name="20% - Accent3 2 5 5 2 2" xfId="8759"/>
    <cellStyle name="20% - Accent3 2 5 5 2 3" xfId="8760"/>
    <cellStyle name="20% - Accent3 2 5 5 3" xfId="8761"/>
    <cellStyle name="20% - Accent3 2 5 5 3 2" xfId="8762"/>
    <cellStyle name="20% - Accent3 2 5 5 4" xfId="8763"/>
    <cellStyle name="20% - Accent3 2 5 5 5" xfId="8764"/>
    <cellStyle name="20% - Accent3 2 5 5 6" xfId="8765"/>
    <cellStyle name="20% - Accent3 2 5 5 7" xfId="8766"/>
    <cellStyle name="20% - Accent3 2 5 5 8" xfId="8767"/>
    <cellStyle name="20% - Accent3 2 5 5 9" xfId="8768"/>
    <cellStyle name="20% - Accent3 2 5 6" xfId="8769"/>
    <cellStyle name="20% - Accent3 2 5 6 2" xfId="8770"/>
    <cellStyle name="20% - Accent3 2 5 6 2 2" xfId="8771"/>
    <cellStyle name="20% - Accent3 2 5 6 2 3" xfId="8772"/>
    <cellStyle name="20% - Accent3 2 5 6 3" xfId="8773"/>
    <cellStyle name="20% - Accent3 2 5 6 3 2" xfId="8774"/>
    <cellStyle name="20% - Accent3 2 5 6 4" xfId="8775"/>
    <cellStyle name="20% - Accent3 2 5 6 5" xfId="8776"/>
    <cellStyle name="20% - Accent3 2 5 6 6" xfId="8777"/>
    <cellStyle name="20% - Accent3 2 5 6 7" xfId="8778"/>
    <cellStyle name="20% - Accent3 2 5 6 8" xfId="8779"/>
    <cellStyle name="20% - Accent3 2 5 6 9" xfId="8780"/>
    <cellStyle name="20% - Accent3 2 5 7" xfId="8781"/>
    <cellStyle name="20% - Accent3 2 5 7 2" xfId="8782"/>
    <cellStyle name="20% - Accent3 2 5 7 2 2" xfId="8783"/>
    <cellStyle name="20% - Accent3 2 5 7 2 3" xfId="8784"/>
    <cellStyle name="20% - Accent3 2 5 7 3" xfId="8785"/>
    <cellStyle name="20% - Accent3 2 5 7 3 2" xfId="8786"/>
    <cellStyle name="20% - Accent3 2 5 7 4" xfId="8787"/>
    <cellStyle name="20% - Accent3 2 5 7 5" xfId="8788"/>
    <cellStyle name="20% - Accent3 2 5 7 6" xfId="8789"/>
    <cellStyle name="20% - Accent3 2 5 7 7" xfId="8790"/>
    <cellStyle name="20% - Accent3 2 5 7 8" xfId="8791"/>
    <cellStyle name="20% - Accent3 2 5 7 9" xfId="8792"/>
    <cellStyle name="20% - Accent3 2 5 8" xfId="8793"/>
    <cellStyle name="20% - Accent3 2 5 8 2" xfId="8794"/>
    <cellStyle name="20% - Accent3 2 5 8 3" xfId="8795"/>
    <cellStyle name="20% - Accent3 2 5 9" xfId="8796"/>
    <cellStyle name="20% - Accent3 2 5 9 2" xfId="8797"/>
    <cellStyle name="20% - Accent3 2 6" xfId="8798"/>
    <cellStyle name="20% - Accent3 2 6 10" xfId="8799"/>
    <cellStyle name="20% - Accent3 2 6 11" xfId="8800"/>
    <cellStyle name="20% - Accent3 2 6 12" xfId="8801"/>
    <cellStyle name="20% - Accent3 2 6 13" xfId="8802"/>
    <cellStyle name="20% - Accent3 2 6 14" xfId="8803"/>
    <cellStyle name="20% - Accent3 2 6 15" xfId="8804"/>
    <cellStyle name="20% - Accent3 2 6 2" xfId="8805"/>
    <cellStyle name="20% - Accent3 2 6 2 10" xfId="8806"/>
    <cellStyle name="20% - Accent3 2 6 2 11" xfId="8807"/>
    <cellStyle name="20% - Accent3 2 6 2 12" xfId="8808"/>
    <cellStyle name="20% - Accent3 2 6 2 13" xfId="8809"/>
    <cellStyle name="20% - Accent3 2 6 2 2" xfId="8810"/>
    <cellStyle name="20% - Accent3 2 6 2 2 10" xfId="8811"/>
    <cellStyle name="20% - Accent3 2 6 2 2 11" xfId="8812"/>
    <cellStyle name="20% - Accent3 2 6 2 2 12" xfId="8813"/>
    <cellStyle name="20% - Accent3 2 6 2 2 2" xfId="8814"/>
    <cellStyle name="20% - Accent3 2 6 2 2 2 2" xfId="8815"/>
    <cellStyle name="20% - Accent3 2 6 2 2 2 2 2" xfId="8816"/>
    <cellStyle name="20% - Accent3 2 6 2 2 2 2 3" xfId="8817"/>
    <cellStyle name="20% - Accent3 2 6 2 2 2 3" xfId="8818"/>
    <cellStyle name="20% - Accent3 2 6 2 2 2 3 2" xfId="8819"/>
    <cellStyle name="20% - Accent3 2 6 2 2 2 4" xfId="8820"/>
    <cellStyle name="20% - Accent3 2 6 2 2 2 5" xfId="8821"/>
    <cellStyle name="20% - Accent3 2 6 2 2 2 6" xfId="8822"/>
    <cellStyle name="20% - Accent3 2 6 2 2 2 7" xfId="8823"/>
    <cellStyle name="20% - Accent3 2 6 2 2 2 8" xfId="8824"/>
    <cellStyle name="20% - Accent3 2 6 2 2 2 9" xfId="8825"/>
    <cellStyle name="20% - Accent3 2 6 2 2 3" xfId="8826"/>
    <cellStyle name="20% - Accent3 2 6 2 2 3 2" xfId="8827"/>
    <cellStyle name="20% - Accent3 2 6 2 2 3 2 2" xfId="8828"/>
    <cellStyle name="20% - Accent3 2 6 2 2 3 2 3" xfId="8829"/>
    <cellStyle name="20% - Accent3 2 6 2 2 3 3" xfId="8830"/>
    <cellStyle name="20% - Accent3 2 6 2 2 3 3 2" xfId="8831"/>
    <cellStyle name="20% - Accent3 2 6 2 2 3 4" xfId="8832"/>
    <cellStyle name="20% - Accent3 2 6 2 2 3 5" xfId="8833"/>
    <cellStyle name="20% - Accent3 2 6 2 2 3 6" xfId="8834"/>
    <cellStyle name="20% - Accent3 2 6 2 2 3 7" xfId="8835"/>
    <cellStyle name="20% - Accent3 2 6 2 2 3 8" xfId="8836"/>
    <cellStyle name="20% - Accent3 2 6 2 2 3 9" xfId="8837"/>
    <cellStyle name="20% - Accent3 2 6 2 2 4" xfId="8838"/>
    <cellStyle name="20% - Accent3 2 6 2 2 4 2" xfId="8839"/>
    <cellStyle name="20% - Accent3 2 6 2 2 4 2 2" xfId="8840"/>
    <cellStyle name="20% - Accent3 2 6 2 2 4 2 3" xfId="8841"/>
    <cellStyle name="20% - Accent3 2 6 2 2 4 3" xfId="8842"/>
    <cellStyle name="20% - Accent3 2 6 2 2 4 3 2" xfId="8843"/>
    <cellStyle name="20% - Accent3 2 6 2 2 4 4" xfId="8844"/>
    <cellStyle name="20% - Accent3 2 6 2 2 4 5" xfId="8845"/>
    <cellStyle name="20% - Accent3 2 6 2 2 4 6" xfId="8846"/>
    <cellStyle name="20% - Accent3 2 6 2 2 4 7" xfId="8847"/>
    <cellStyle name="20% - Accent3 2 6 2 2 4 8" xfId="8848"/>
    <cellStyle name="20% - Accent3 2 6 2 2 4 9" xfId="8849"/>
    <cellStyle name="20% - Accent3 2 6 2 2 5" xfId="8850"/>
    <cellStyle name="20% - Accent3 2 6 2 2 5 2" xfId="8851"/>
    <cellStyle name="20% - Accent3 2 6 2 2 5 3" xfId="8852"/>
    <cellStyle name="20% - Accent3 2 6 2 2 6" xfId="8853"/>
    <cellStyle name="20% - Accent3 2 6 2 2 6 2" xfId="8854"/>
    <cellStyle name="20% - Accent3 2 6 2 2 7" xfId="8855"/>
    <cellStyle name="20% - Accent3 2 6 2 2 8" xfId="8856"/>
    <cellStyle name="20% - Accent3 2 6 2 2 9" xfId="8857"/>
    <cellStyle name="20% - Accent3 2 6 2 3" xfId="8858"/>
    <cellStyle name="20% - Accent3 2 6 2 3 2" xfId="8859"/>
    <cellStyle name="20% - Accent3 2 6 2 3 2 2" xfId="8860"/>
    <cellStyle name="20% - Accent3 2 6 2 3 2 3" xfId="8861"/>
    <cellStyle name="20% - Accent3 2 6 2 3 3" xfId="8862"/>
    <cellStyle name="20% - Accent3 2 6 2 3 3 2" xfId="8863"/>
    <cellStyle name="20% - Accent3 2 6 2 3 4" xfId="8864"/>
    <cellStyle name="20% - Accent3 2 6 2 3 5" xfId="8865"/>
    <cellStyle name="20% - Accent3 2 6 2 3 6" xfId="8866"/>
    <cellStyle name="20% - Accent3 2 6 2 3 7" xfId="8867"/>
    <cellStyle name="20% - Accent3 2 6 2 3 8" xfId="8868"/>
    <cellStyle name="20% - Accent3 2 6 2 3 9" xfId="8869"/>
    <cellStyle name="20% - Accent3 2 6 2 4" xfId="8870"/>
    <cellStyle name="20% - Accent3 2 6 2 4 2" xfId="8871"/>
    <cellStyle name="20% - Accent3 2 6 2 4 2 2" xfId="8872"/>
    <cellStyle name="20% - Accent3 2 6 2 4 2 3" xfId="8873"/>
    <cellStyle name="20% - Accent3 2 6 2 4 3" xfId="8874"/>
    <cellStyle name="20% - Accent3 2 6 2 4 3 2" xfId="8875"/>
    <cellStyle name="20% - Accent3 2 6 2 4 4" xfId="8876"/>
    <cellStyle name="20% - Accent3 2 6 2 4 5" xfId="8877"/>
    <cellStyle name="20% - Accent3 2 6 2 4 6" xfId="8878"/>
    <cellStyle name="20% - Accent3 2 6 2 4 7" xfId="8879"/>
    <cellStyle name="20% - Accent3 2 6 2 4 8" xfId="8880"/>
    <cellStyle name="20% - Accent3 2 6 2 4 9" xfId="8881"/>
    <cellStyle name="20% - Accent3 2 6 2 5" xfId="8882"/>
    <cellStyle name="20% - Accent3 2 6 2 5 2" xfId="8883"/>
    <cellStyle name="20% - Accent3 2 6 2 5 2 2" xfId="8884"/>
    <cellStyle name="20% - Accent3 2 6 2 5 2 3" xfId="8885"/>
    <cellStyle name="20% - Accent3 2 6 2 5 3" xfId="8886"/>
    <cellStyle name="20% - Accent3 2 6 2 5 3 2" xfId="8887"/>
    <cellStyle name="20% - Accent3 2 6 2 5 4" xfId="8888"/>
    <cellStyle name="20% - Accent3 2 6 2 5 5" xfId="8889"/>
    <cellStyle name="20% - Accent3 2 6 2 5 6" xfId="8890"/>
    <cellStyle name="20% - Accent3 2 6 2 5 7" xfId="8891"/>
    <cellStyle name="20% - Accent3 2 6 2 5 8" xfId="8892"/>
    <cellStyle name="20% - Accent3 2 6 2 5 9" xfId="8893"/>
    <cellStyle name="20% - Accent3 2 6 2 6" xfId="8894"/>
    <cellStyle name="20% - Accent3 2 6 2 6 2" xfId="8895"/>
    <cellStyle name="20% - Accent3 2 6 2 6 3" xfId="8896"/>
    <cellStyle name="20% - Accent3 2 6 2 7" xfId="8897"/>
    <cellStyle name="20% - Accent3 2 6 2 7 2" xfId="8898"/>
    <cellStyle name="20% - Accent3 2 6 2 8" xfId="8899"/>
    <cellStyle name="20% - Accent3 2 6 2 9" xfId="8900"/>
    <cellStyle name="20% - Accent3 2 6 3" xfId="8901"/>
    <cellStyle name="20% - Accent3 2 6 3 10" xfId="8902"/>
    <cellStyle name="20% - Accent3 2 6 3 11" xfId="8903"/>
    <cellStyle name="20% - Accent3 2 6 3 12" xfId="8904"/>
    <cellStyle name="20% - Accent3 2 6 3 13" xfId="8905"/>
    <cellStyle name="20% - Accent3 2 6 3 2" xfId="8906"/>
    <cellStyle name="20% - Accent3 2 6 3 2 10" xfId="8907"/>
    <cellStyle name="20% - Accent3 2 6 3 2 11" xfId="8908"/>
    <cellStyle name="20% - Accent3 2 6 3 2 12" xfId="8909"/>
    <cellStyle name="20% - Accent3 2 6 3 2 2" xfId="8910"/>
    <cellStyle name="20% - Accent3 2 6 3 2 2 2" xfId="8911"/>
    <cellStyle name="20% - Accent3 2 6 3 2 2 2 2" xfId="8912"/>
    <cellStyle name="20% - Accent3 2 6 3 2 2 2 3" xfId="8913"/>
    <cellStyle name="20% - Accent3 2 6 3 2 2 3" xfId="8914"/>
    <cellStyle name="20% - Accent3 2 6 3 2 2 3 2" xfId="8915"/>
    <cellStyle name="20% - Accent3 2 6 3 2 2 4" xfId="8916"/>
    <cellStyle name="20% - Accent3 2 6 3 2 2 5" xfId="8917"/>
    <cellStyle name="20% - Accent3 2 6 3 2 2 6" xfId="8918"/>
    <cellStyle name="20% - Accent3 2 6 3 2 2 7" xfId="8919"/>
    <cellStyle name="20% - Accent3 2 6 3 2 2 8" xfId="8920"/>
    <cellStyle name="20% - Accent3 2 6 3 2 2 9" xfId="8921"/>
    <cellStyle name="20% - Accent3 2 6 3 2 3" xfId="8922"/>
    <cellStyle name="20% - Accent3 2 6 3 2 3 2" xfId="8923"/>
    <cellStyle name="20% - Accent3 2 6 3 2 3 2 2" xfId="8924"/>
    <cellStyle name="20% - Accent3 2 6 3 2 3 2 3" xfId="8925"/>
    <cellStyle name="20% - Accent3 2 6 3 2 3 3" xfId="8926"/>
    <cellStyle name="20% - Accent3 2 6 3 2 3 3 2" xfId="8927"/>
    <cellStyle name="20% - Accent3 2 6 3 2 3 4" xfId="8928"/>
    <cellStyle name="20% - Accent3 2 6 3 2 3 5" xfId="8929"/>
    <cellStyle name="20% - Accent3 2 6 3 2 3 6" xfId="8930"/>
    <cellStyle name="20% - Accent3 2 6 3 2 3 7" xfId="8931"/>
    <cellStyle name="20% - Accent3 2 6 3 2 3 8" xfId="8932"/>
    <cellStyle name="20% - Accent3 2 6 3 2 3 9" xfId="8933"/>
    <cellStyle name="20% - Accent3 2 6 3 2 4" xfId="8934"/>
    <cellStyle name="20% - Accent3 2 6 3 2 4 2" xfId="8935"/>
    <cellStyle name="20% - Accent3 2 6 3 2 4 2 2" xfId="8936"/>
    <cellStyle name="20% - Accent3 2 6 3 2 4 2 3" xfId="8937"/>
    <cellStyle name="20% - Accent3 2 6 3 2 4 3" xfId="8938"/>
    <cellStyle name="20% - Accent3 2 6 3 2 4 3 2" xfId="8939"/>
    <cellStyle name="20% - Accent3 2 6 3 2 4 4" xfId="8940"/>
    <cellStyle name="20% - Accent3 2 6 3 2 4 5" xfId="8941"/>
    <cellStyle name="20% - Accent3 2 6 3 2 4 6" xfId="8942"/>
    <cellStyle name="20% - Accent3 2 6 3 2 4 7" xfId="8943"/>
    <cellStyle name="20% - Accent3 2 6 3 2 4 8" xfId="8944"/>
    <cellStyle name="20% - Accent3 2 6 3 2 4 9" xfId="8945"/>
    <cellStyle name="20% - Accent3 2 6 3 2 5" xfId="8946"/>
    <cellStyle name="20% - Accent3 2 6 3 2 5 2" xfId="8947"/>
    <cellStyle name="20% - Accent3 2 6 3 2 5 3" xfId="8948"/>
    <cellStyle name="20% - Accent3 2 6 3 2 6" xfId="8949"/>
    <cellStyle name="20% - Accent3 2 6 3 2 6 2" xfId="8950"/>
    <cellStyle name="20% - Accent3 2 6 3 2 7" xfId="8951"/>
    <cellStyle name="20% - Accent3 2 6 3 2 8" xfId="8952"/>
    <cellStyle name="20% - Accent3 2 6 3 2 9" xfId="8953"/>
    <cellStyle name="20% - Accent3 2 6 3 3" xfId="8954"/>
    <cellStyle name="20% - Accent3 2 6 3 3 2" xfId="8955"/>
    <cellStyle name="20% - Accent3 2 6 3 3 2 2" xfId="8956"/>
    <cellStyle name="20% - Accent3 2 6 3 3 2 3" xfId="8957"/>
    <cellStyle name="20% - Accent3 2 6 3 3 3" xfId="8958"/>
    <cellStyle name="20% - Accent3 2 6 3 3 3 2" xfId="8959"/>
    <cellStyle name="20% - Accent3 2 6 3 3 4" xfId="8960"/>
    <cellStyle name="20% - Accent3 2 6 3 3 5" xfId="8961"/>
    <cellStyle name="20% - Accent3 2 6 3 3 6" xfId="8962"/>
    <cellStyle name="20% - Accent3 2 6 3 3 7" xfId="8963"/>
    <cellStyle name="20% - Accent3 2 6 3 3 8" xfId="8964"/>
    <cellStyle name="20% - Accent3 2 6 3 3 9" xfId="8965"/>
    <cellStyle name="20% - Accent3 2 6 3 4" xfId="8966"/>
    <cellStyle name="20% - Accent3 2 6 3 4 2" xfId="8967"/>
    <cellStyle name="20% - Accent3 2 6 3 4 2 2" xfId="8968"/>
    <cellStyle name="20% - Accent3 2 6 3 4 2 3" xfId="8969"/>
    <cellStyle name="20% - Accent3 2 6 3 4 3" xfId="8970"/>
    <cellStyle name="20% - Accent3 2 6 3 4 3 2" xfId="8971"/>
    <cellStyle name="20% - Accent3 2 6 3 4 4" xfId="8972"/>
    <cellStyle name="20% - Accent3 2 6 3 4 5" xfId="8973"/>
    <cellStyle name="20% - Accent3 2 6 3 4 6" xfId="8974"/>
    <cellStyle name="20% - Accent3 2 6 3 4 7" xfId="8975"/>
    <cellStyle name="20% - Accent3 2 6 3 4 8" xfId="8976"/>
    <cellStyle name="20% - Accent3 2 6 3 4 9" xfId="8977"/>
    <cellStyle name="20% - Accent3 2 6 3 5" xfId="8978"/>
    <cellStyle name="20% - Accent3 2 6 3 5 2" xfId="8979"/>
    <cellStyle name="20% - Accent3 2 6 3 5 2 2" xfId="8980"/>
    <cellStyle name="20% - Accent3 2 6 3 5 2 3" xfId="8981"/>
    <cellStyle name="20% - Accent3 2 6 3 5 3" xfId="8982"/>
    <cellStyle name="20% - Accent3 2 6 3 5 3 2" xfId="8983"/>
    <cellStyle name="20% - Accent3 2 6 3 5 4" xfId="8984"/>
    <cellStyle name="20% - Accent3 2 6 3 5 5" xfId="8985"/>
    <cellStyle name="20% - Accent3 2 6 3 5 6" xfId="8986"/>
    <cellStyle name="20% - Accent3 2 6 3 5 7" xfId="8987"/>
    <cellStyle name="20% - Accent3 2 6 3 5 8" xfId="8988"/>
    <cellStyle name="20% - Accent3 2 6 3 5 9" xfId="8989"/>
    <cellStyle name="20% - Accent3 2 6 3 6" xfId="8990"/>
    <cellStyle name="20% - Accent3 2 6 3 6 2" xfId="8991"/>
    <cellStyle name="20% - Accent3 2 6 3 6 3" xfId="8992"/>
    <cellStyle name="20% - Accent3 2 6 3 7" xfId="8993"/>
    <cellStyle name="20% - Accent3 2 6 3 7 2" xfId="8994"/>
    <cellStyle name="20% - Accent3 2 6 3 8" xfId="8995"/>
    <cellStyle name="20% - Accent3 2 6 3 9" xfId="8996"/>
    <cellStyle name="20% - Accent3 2 6 4" xfId="8997"/>
    <cellStyle name="20% - Accent3 2 6 4 10" xfId="8998"/>
    <cellStyle name="20% - Accent3 2 6 4 11" xfId="8999"/>
    <cellStyle name="20% - Accent3 2 6 4 12" xfId="9000"/>
    <cellStyle name="20% - Accent3 2 6 4 2" xfId="9001"/>
    <cellStyle name="20% - Accent3 2 6 4 2 2" xfId="9002"/>
    <cellStyle name="20% - Accent3 2 6 4 2 2 2" xfId="9003"/>
    <cellStyle name="20% - Accent3 2 6 4 2 2 3" xfId="9004"/>
    <cellStyle name="20% - Accent3 2 6 4 2 3" xfId="9005"/>
    <cellStyle name="20% - Accent3 2 6 4 2 3 2" xfId="9006"/>
    <cellStyle name="20% - Accent3 2 6 4 2 4" xfId="9007"/>
    <cellStyle name="20% - Accent3 2 6 4 2 5" xfId="9008"/>
    <cellStyle name="20% - Accent3 2 6 4 2 6" xfId="9009"/>
    <cellStyle name="20% - Accent3 2 6 4 2 7" xfId="9010"/>
    <cellStyle name="20% - Accent3 2 6 4 2 8" xfId="9011"/>
    <cellStyle name="20% - Accent3 2 6 4 2 9" xfId="9012"/>
    <cellStyle name="20% - Accent3 2 6 4 3" xfId="9013"/>
    <cellStyle name="20% - Accent3 2 6 4 3 2" xfId="9014"/>
    <cellStyle name="20% - Accent3 2 6 4 3 2 2" xfId="9015"/>
    <cellStyle name="20% - Accent3 2 6 4 3 2 3" xfId="9016"/>
    <cellStyle name="20% - Accent3 2 6 4 3 3" xfId="9017"/>
    <cellStyle name="20% - Accent3 2 6 4 3 3 2" xfId="9018"/>
    <cellStyle name="20% - Accent3 2 6 4 3 4" xfId="9019"/>
    <cellStyle name="20% - Accent3 2 6 4 3 5" xfId="9020"/>
    <cellStyle name="20% - Accent3 2 6 4 3 6" xfId="9021"/>
    <cellStyle name="20% - Accent3 2 6 4 3 7" xfId="9022"/>
    <cellStyle name="20% - Accent3 2 6 4 3 8" xfId="9023"/>
    <cellStyle name="20% - Accent3 2 6 4 3 9" xfId="9024"/>
    <cellStyle name="20% - Accent3 2 6 4 4" xfId="9025"/>
    <cellStyle name="20% - Accent3 2 6 4 4 2" xfId="9026"/>
    <cellStyle name="20% - Accent3 2 6 4 4 2 2" xfId="9027"/>
    <cellStyle name="20% - Accent3 2 6 4 4 2 3" xfId="9028"/>
    <cellStyle name="20% - Accent3 2 6 4 4 3" xfId="9029"/>
    <cellStyle name="20% - Accent3 2 6 4 4 3 2" xfId="9030"/>
    <cellStyle name="20% - Accent3 2 6 4 4 4" xfId="9031"/>
    <cellStyle name="20% - Accent3 2 6 4 4 5" xfId="9032"/>
    <cellStyle name="20% - Accent3 2 6 4 4 6" xfId="9033"/>
    <cellStyle name="20% - Accent3 2 6 4 4 7" xfId="9034"/>
    <cellStyle name="20% - Accent3 2 6 4 4 8" xfId="9035"/>
    <cellStyle name="20% - Accent3 2 6 4 4 9" xfId="9036"/>
    <cellStyle name="20% - Accent3 2 6 4 5" xfId="9037"/>
    <cellStyle name="20% - Accent3 2 6 4 5 2" xfId="9038"/>
    <cellStyle name="20% - Accent3 2 6 4 5 3" xfId="9039"/>
    <cellStyle name="20% - Accent3 2 6 4 6" xfId="9040"/>
    <cellStyle name="20% - Accent3 2 6 4 6 2" xfId="9041"/>
    <cellStyle name="20% - Accent3 2 6 4 7" xfId="9042"/>
    <cellStyle name="20% - Accent3 2 6 4 8" xfId="9043"/>
    <cellStyle name="20% - Accent3 2 6 4 9" xfId="9044"/>
    <cellStyle name="20% - Accent3 2 6 5" xfId="9045"/>
    <cellStyle name="20% - Accent3 2 6 5 2" xfId="9046"/>
    <cellStyle name="20% - Accent3 2 6 5 2 2" xfId="9047"/>
    <cellStyle name="20% - Accent3 2 6 5 2 3" xfId="9048"/>
    <cellStyle name="20% - Accent3 2 6 5 3" xfId="9049"/>
    <cellStyle name="20% - Accent3 2 6 5 3 2" xfId="9050"/>
    <cellStyle name="20% - Accent3 2 6 5 4" xfId="9051"/>
    <cellStyle name="20% - Accent3 2 6 5 5" xfId="9052"/>
    <cellStyle name="20% - Accent3 2 6 5 6" xfId="9053"/>
    <cellStyle name="20% - Accent3 2 6 5 7" xfId="9054"/>
    <cellStyle name="20% - Accent3 2 6 5 8" xfId="9055"/>
    <cellStyle name="20% - Accent3 2 6 5 9" xfId="9056"/>
    <cellStyle name="20% - Accent3 2 6 6" xfId="9057"/>
    <cellStyle name="20% - Accent3 2 6 6 2" xfId="9058"/>
    <cellStyle name="20% - Accent3 2 6 6 2 2" xfId="9059"/>
    <cellStyle name="20% - Accent3 2 6 6 2 3" xfId="9060"/>
    <cellStyle name="20% - Accent3 2 6 6 3" xfId="9061"/>
    <cellStyle name="20% - Accent3 2 6 6 3 2" xfId="9062"/>
    <cellStyle name="20% - Accent3 2 6 6 4" xfId="9063"/>
    <cellStyle name="20% - Accent3 2 6 6 5" xfId="9064"/>
    <cellStyle name="20% - Accent3 2 6 6 6" xfId="9065"/>
    <cellStyle name="20% - Accent3 2 6 6 7" xfId="9066"/>
    <cellStyle name="20% - Accent3 2 6 6 8" xfId="9067"/>
    <cellStyle name="20% - Accent3 2 6 6 9" xfId="9068"/>
    <cellStyle name="20% - Accent3 2 6 7" xfId="9069"/>
    <cellStyle name="20% - Accent3 2 6 7 2" xfId="9070"/>
    <cellStyle name="20% - Accent3 2 6 7 2 2" xfId="9071"/>
    <cellStyle name="20% - Accent3 2 6 7 2 3" xfId="9072"/>
    <cellStyle name="20% - Accent3 2 6 7 3" xfId="9073"/>
    <cellStyle name="20% - Accent3 2 6 7 3 2" xfId="9074"/>
    <cellStyle name="20% - Accent3 2 6 7 4" xfId="9075"/>
    <cellStyle name="20% - Accent3 2 6 7 5" xfId="9076"/>
    <cellStyle name="20% - Accent3 2 6 7 6" xfId="9077"/>
    <cellStyle name="20% - Accent3 2 6 7 7" xfId="9078"/>
    <cellStyle name="20% - Accent3 2 6 7 8" xfId="9079"/>
    <cellStyle name="20% - Accent3 2 6 7 9" xfId="9080"/>
    <cellStyle name="20% - Accent3 2 6 8" xfId="9081"/>
    <cellStyle name="20% - Accent3 2 6 8 2" xfId="9082"/>
    <cellStyle name="20% - Accent3 2 6 8 3" xfId="9083"/>
    <cellStyle name="20% - Accent3 2 6 9" xfId="9084"/>
    <cellStyle name="20% - Accent3 2 6 9 2" xfId="9085"/>
    <cellStyle name="20% - Accent3 2 7" xfId="9086"/>
    <cellStyle name="20% - Accent3 2 7 10" xfId="9087"/>
    <cellStyle name="20% - Accent3 2 7 11" xfId="9088"/>
    <cellStyle name="20% - Accent3 2 7 12" xfId="9089"/>
    <cellStyle name="20% - Accent3 2 7 13" xfId="9090"/>
    <cellStyle name="20% - Accent3 2 7 2" xfId="9091"/>
    <cellStyle name="20% - Accent3 2 7 2 10" xfId="9092"/>
    <cellStyle name="20% - Accent3 2 7 2 11" xfId="9093"/>
    <cellStyle name="20% - Accent3 2 7 2 12" xfId="9094"/>
    <cellStyle name="20% - Accent3 2 7 2 2" xfId="9095"/>
    <cellStyle name="20% - Accent3 2 7 2 2 2" xfId="9096"/>
    <cellStyle name="20% - Accent3 2 7 2 2 2 2" xfId="9097"/>
    <cellStyle name="20% - Accent3 2 7 2 2 2 3" xfId="9098"/>
    <cellStyle name="20% - Accent3 2 7 2 2 3" xfId="9099"/>
    <cellStyle name="20% - Accent3 2 7 2 2 3 2" xfId="9100"/>
    <cellStyle name="20% - Accent3 2 7 2 2 4" xfId="9101"/>
    <cellStyle name="20% - Accent3 2 7 2 2 5" xfId="9102"/>
    <cellStyle name="20% - Accent3 2 7 2 2 6" xfId="9103"/>
    <cellStyle name="20% - Accent3 2 7 2 2 7" xfId="9104"/>
    <cellStyle name="20% - Accent3 2 7 2 2 8" xfId="9105"/>
    <cellStyle name="20% - Accent3 2 7 2 2 9" xfId="9106"/>
    <cellStyle name="20% - Accent3 2 7 2 3" xfId="9107"/>
    <cellStyle name="20% - Accent3 2 7 2 3 2" xfId="9108"/>
    <cellStyle name="20% - Accent3 2 7 2 3 2 2" xfId="9109"/>
    <cellStyle name="20% - Accent3 2 7 2 3 2 3" xfId="9110"/>
    <cellStyle name="20% - Accent3 2 7 2 3 3" xfId="9111"/>
    <cellStyle name="20% - Accent3 2 7 2 3 3 2" xfId="9112"/>
    <cellStyle name="20% - Accent3 2 7 2 3 4" xfId="9113"/>
    <cellStyle name="20% - Accent3 2 7 2 3 5" xfId="9114"/>
    <cellStyle name="20% - Accent3 2 7 2 3 6" xfId="9115"/>
    <cellStyle name="20% - Accent3 2 7 2 3 7" xfId="9116"/>
    <cellStyle name="20% - Accent3 2 7 2 3 8" xfId="9117"/>
    <cellStyle name="20% - Accent3 2 7 2 3 9" xfId="9118"/>
    <cellStyle name="20% - Accent3 2 7 2 4" xfId="9119"/>
    <cellStyle name="20% - Accent3 2 7 2 4 2" xfId="9120"/>
    <cellStyle name="20% - Accent3 2 7 2 4 2 2" xfId="9121"/>
    <cellStyle name="20% - Accent3 2 7 2 4 2 3" xfId="9122"/>
    <cellStyle name="20% - Accent3 2 7 2 4 3" xfId="9123"/>
    <cellStyle name="20% - Accent3 2 7 2 4 3 2" xfId="9124"/>
    <cellStyle name="20% - Accent3 2 7 2 4 4" xfId="9125"/>
    <cellStyle name="20% - Accent3 2 7 2 4 5" xfId="9126"/>
    <cellStyle name="20% - Accent3 2 7 2 4 6" xfId="9127"/>
    <cellStyle name="20% - Accent3 2 7 2 4 7" xfId="9128"/>
    <cellStyle name="20% - Accent3 2 7 2 4 8" xfId="9129"/>
    <cellStyle name="20% - Accent3 2 7 2 4 9" xfId="9130"/>
    <cellStyle name="20% - Accent3 2 7 2 5" xfId="9131"/>
    <cellStyle name="20% - Accent3 2 7 2 5 2" xfId="9132"/>
    <cellStyle name="20% - Accent3 2 7 2 5 3" xfId="9133"/>
    <cellStyle name="20% - Accent3 2 7 2 6" xfId="9134"/>
    <cellStyle name="20% - Accent3 2 7 2 6 2" xfId="9135"/>
    <cellStyle name="20% - Accent3 2 7 2 7" xfId="9136"/>
    <cellStyle name="20% - Accent3 2 7 2 8" xfId="9137"/>
    <cellStyle name="20% - Accent3 2 7 2 9" xfId="9138"/>
    <cellStyle name="20% - Accent3 2 7 3" xfId="9139"/>
    <cellStyle name="20% - Accent3 2 7 3 2" xfId="9140"/>
    <cellStyle name="20% - Accent3 2 7 3 2 2" xfId="9141"/>
    <cellStyle name="20% - Accent3 2 7 3 2 3" xfId="9142"/>
    <cellStyle name="20% - Accent3 2 7 3 3" xfId="9143"/>
    <cellStyle name="20% - Accent3 2 7 3 3 2" xfId="9144"/>
    <cellStyle name="20% - Accent3 2 7 3 4" xfId="9145"/>
    <cellStyle name="20% - Accent3 2 7 3 5" xfId="9146"/>
    <cellStyle name="20% - Accent3 2 7 3 6" xfId="9147"/>
    <cellStyle name="20% - Accent3 2 7 3 7" xfId="9148"/>
    <cellStyle name="20% - Accent3 2 7 3 8" xfId="9149"/>
    <cellStyle name="20% - Accent3 2 7 3 9" xfId="9150"/>
    <cellStyle name="20% - Accent3 2 7 4" xfId="9151"/>
    <cellStyle name="20% - Accent3 2 7 4 2" xfId="9152"/>
    <cellStyle name="20% - Accent3 2 7 4 2 2" xfId="9153"/>
    <cellStyle name="20% - Accent3 2 7 4 2 3" xfId="9154"/>
    <cellStyle name="20% - Accent3 2 7 4 3" xfId="9155"/>
    <cellStyle name="20% - Accent3 2 7 4 3 2" xfId="9156"/>
    <cellStyle name="20% - Accent3 2 7 4 4" xfId="9157"/>
    <cellStyle name="20% - Accent3 2 7 4 5" xfId="9158"/>
    <cellStyle name="20% - Accent3 2 7 4 6" xfId="9159"/>
    <cellStyle name="20% - Accent3 2 7 4 7" xfId="9160"/>
    <cellStyle name="20% - Accent3 2 7 4 8" xfId="9161"/>
    <cellStyle name="20% - Accent3 2 7 4 9" xfId="9162"/>
    <cellStyle name="20% - Accent3 2 7 5" xfId="9163"/>
    <cellStyle name="20% - Accent3 2 7 5 2" xfId="9164"/>
    <cellStyle name="20% - Accent3 2 7 5 2 2" xfId="9165"/>
    <cellStyle name="20% - Accent3 2 7 5 2 3" xfId="9166"/>
    <cellStyle name="20% - Accent3 2 7 5 3" xfId="9167"/>
    <cellStyle name="20% - Accent3 2 7 5 3 2" xfId="9168"/>
    <cellStyle name="20% - Accent3 2 7 5 4" xfId="9169"/>
    <cellStyle name="20% - Accent3 2 7 5 5" xfId="9170"/>
    <cellStyle name="20% - Accent3 2 7 5 6" xfId="9171"/>
    <cellStyle name="20% - Accent3 2 7 5 7" xfId="9172"/>
    <cellStyle name="20% - Accent3 2 7 5 8" xfId="9173"/>
    <cellStyle name="20% - Accent3 2 7 5 9" xfId="9174"/>
    <cellStyle name="20% - Accent3 2 7 6" xfId="9175"/>
    <cellStyle name="20% - Accent3 2 7 6 2" xfId="9176"/>
    <cellStyle name="20% - Accent3 2 7 6 3" xfId="9177"/>
    <cellStyle name="20% - Accent3 2 7 7" xfId="9178"/>
    <cellStyle name="20% - Accent3 2 7 7 2" xfId="9179"/>
    <cellStyle name="20% - Accent3 2 7 8" xfId="9180"/>
    <cellStyle name="20% - Accent3 2 7 9" xfId="9181"/>
    <cellStyle name="20% - Accent3 2 8" xfId="9182"/>
    <cellStyle name="20% - Accent3 2 8 10" xfId="9183"/>
    <cellStyle name="20% - Accent3 2 8 11" xfId="9184"/>
    <cellStyle name="20% - Accent3 2 8 12" xfId="9185"/>
    <cellStyle name="20% - Accent3 2 8 13" xfId="9186"/>
    <cellStyle name="20% - Accent3 2 8 2" xfId="9187"/>
    <cellStyle name="20% - Accent3 2 8 2 10" xfId="9188"/>
    <cellStyle name="20% - Accent3 2 8 2 11" xfId="9189"/>
    <cellStyle name="20% - Accent3 2 8 2 12" xfId="9190"/>
    <cellStyle name="20% - Accent3 2 8 2 2" xfId="9191"/>
    <cellStyle name="20% - Accent3 2 8 2 2 2" xfId="9192"/>
    <cellStyle name="20% - Accent3 2 8 2 2 2 2" xfId="9193"/>
    <cellStyle name="20% - Accent3 2 8 2 2 2 3" xfId="9194"/>
    <cellStyle name="20% - Accent3 2 8 2 2 3" xfId="9195"/>
    <cellStyle name="20% - Accent3 2 8 2 2 3 2" xfId="9196"/>
    <cellStyle name="20% - Accent3 2 8 2 2 4" xfId="9197"/>
    <cellStyle name="20% - Accent3 2 8 2 2 5" xfId="9198"/>
    <cellStyle name="20% - Accent3 2 8 2 2 6" xfId="9199"/>
    <cellStyle name="20% - Accent3 2 8 2 2 7" xfId="9200"/>
    <cellStyle name="20% - Accent3 2 8 2 2 8" xfId="9201"/>
    <cellStyle name="20% - Accent3 2 8 2 2 9" xfId="9202"/>
    <cellStyle name="20% - Accent3 2 8 2 3" xfId="9203"/>
    <cellStyle name="20% - Accent3 2 8 2 3 2" xfId="9204"/>
    <cellStyle name="20% - Accent3 2 8 2 3 2 2" xfId="9205"/>
    <cellStyle name="20% - Accent3 2 8 2 3 2 3" xfId="9206"/>
    <cellStyle name="20% - Accent3 2 8 2 3 3" xfId="9207"/>
    <cellStyle name="20% - Accent3 2 8 2 3 3 2" xfId="9208"/>
    <cellStyle name="20% - Accent3 2 8 2 3 4" xfId="9209"/>
    <cellStyle name="20% - Accent3 2 8 2 3 5" xfId="9210"/>
    <cellStyle name="20% - Accent3 2 8 2 3 6" xfId="9211"/>
    <cellStyle name="20% - Accent3 2 8 2 3 7" xfId="9212"/>
    <cellStyle name="20% - Accent3 2 8 2 3 8" xfId="9213"/>
    <cellStyle name="20% - Accent3 2 8 2 3 9" xfId="9214"/>
    <cellStyle name="20% - Accent3 2 8 2 4" xfId="9215"/>
    <cellStyle name="20% - Accent3 2 8 2 4 2" xfId="9216"/>
    <cellStyle name="20% - Accent3 2 8 2 4 2 2" xfId="9217"/>
    <cellStyle name="20% - Accent3 2 8 2 4 2 3" xfId="9218"/>
    <cellStyle name="20% - Accent3 2 8 2 4 3" xfId="9219"/>
    <cellStyle name="20% - Accent3 2 8 2 4 3 2" xfId="9220"/>
    <cellStyle name="20% - Accent3 2 8 2 4 4" xfId="9221"/>
    <cellStyle name="20% - Accent3 2 8 2 4 5" xfId="9222"/>
    <cellStyle name="20% - Accent3 2 8 2 4 6" xfId="9223"/>
    <cellStyle name="20% - Accent3 2 8 2 4 7" xfId="9224"/>
    <cellStyle name="20% - Accent3 2 8 2 4 8" xfId="9225"/>
    <cellStyle name="20% - Accent3 2 8 2 4 9" xfId="9226"/>
    <cellStyle name="20% - Accent3 2 8 2 5" xfId="9227"/>
    <cellStyle name="20% - Accent3 2 8 2 5 2" xfId="9228"/>
    <cellStyle name="20% - Accent3 2 8 2 5 3" xfId="9229"/>
    <cellStyle name="20% - Accent3 2 8 2 6" xfId="9230"/>
    <cellStyle name="20% - Accent3 2 8 2 6 2" xfId="9231"/>
    <cellStyle name="20% - Accent3 2 8 2 7" xfId="9232"/>
    <cellStyle name="20% - Accent3 2 8 2 8" xfId="9233"/>
    <cellStyle name="20% - Accent3 2 8 2 9" xfId="9234"/>
    <cellStyle name="20% - Accent3 2 8 3" xfId="9235"/>
    <cellStyle name="20% - Accent3 2 8 3 2" xfId="9236"/>
    <cellStyle name="20% - Accent3 2 8 3 2 2" xfId="9237"/>
    <cellStyle name="20% - Accent3 2 8 3 2 3" xfId="9238"/>
    <cellStyle name="20% - Accent3 2 8 3 3" xfId="9239"/>
    <cellStyle name="20% - Accent3 2 8 3 3 2" xfId="9240"/>
    <cellStyle name="20% - Accent3 2 8 3 4" xfId="9241"/>
    <cellStyle name="20% - Accent3 2 8 3 5" xfId="9242"/>
    <cellStyle name="20% - Accent3 2 8 3 6" xfId="9243"/>
    <cellStyle name="20% - Accent3 2 8 3 7" xfId="9244"/>
    <cellStyle name="20% - Accent3 2 8 3 8" xfId="9245"/>
    <cellStyle name="20% - Accent3 2 8 3 9" xfId="9246"/>
    <cellStyle name="20% - Accent3 2 8 4" xfId="9247"/>
    <cellStyle name="20% - Accent3 2 8 4 2" xfId="9248"/>
    <cellStyle name="20% - Accent3 2 8 4 2 2" xfId="9249"/>
    <cellStyle name="20% - Accent3 2 8 4 2 3" xfId="9250"/>
    <cellStyle name="20% - Accent3 2 8 4 3" xfId="9251"/>
    <cellStyle name="20% - Accent3 2 8 4 3 2" xfId="9252"/>
    <cellStyle name="20% - Accent3 2 8 4 4" xfId="9253"/>
    <cellStyle name="20% - Accent3 2 8 4 5" xfId="9254"/>
    <cellStyle name="20% - Accent3 2 8 4 6" xfId="9255"/>
    <cellStyle name="20% - Accent3 2 8 4 7" xfId="9256"/>
    <cellStyle name="20% - Accent3 2 8 4 8" xfId="9257"/>
    <cellStyle name="20% - Accent3 2 8 4 9" xfId="9258"/>
    <cellStyle name="20% - Accent3 2 8 5" xfId="9259"/>
    <cellStyle name="20% - Accent3 2 8 5 2" xfId="9260"/>
    <cellStyle name="20% - Accent3 2 8 5 2 2" xfId="9261"/>
    <cellStyle name="20% - Accent3 2 8 5 2 3" xfId="9262"/>
    <cellStyle name="20% - Accent3 2 8 5 3" xfId="9263"/>
    <cellStyle name="20% - Accent3 2 8 5 3 2" xfId="9264"/>
    <cellStyle name="20% - Accent3 2 8 5 4" xfId="9265"/>
    <cellStyle name="20% - Accent3 2 8 5 5" xfId="9266"/>
    <cellStyle name="20% - Accent3 2 8 5 6" xfId="9267"/>
    <cellStyle name="20% - Accent3 2 8 5 7" xfId="9268"/>
    <cellStyle name="20% - Accent3 2 8 5 8" xfId="9269"/>
    <cellStyle name="20% - Accent3 2 8 5 9" xfId="9270"/>
    <cellStyle name="20% - Accent3 2 8 6" xfId="9271"/>
    <cellStyle name="20% - Accent3 2 8 6 2" xfId="9272"/>
    <cellStyle name="20% - Accent3 2 8 6 3" xfId="9273"/>
    <cellStyle name="20% - Accent3 2 8 7" xfId="9274"/>
    <cellStyle name="20% - Accent3 2 8 7 2" xfId="9275"/>
    <cellStyle name="20% - Accent3 2 8 8" xfId="9276"/>
    <cellStyle name="20% - Accent3 2 8 9" xfId="9277"/>
    <cellStyle name="20% - Accent3 2 9" xfId="9278"/>
    <cellStyle name="20% - Accent3 2 9 10" xfId="9279"/>
    <cellStyle name="20% - Accent3 2 9 11" xfId="9280"/>
    <cellStyle name="20% - Accent3 2 9 12" xfId="9281"/>
    <cellStyle name="20% - Accent3 2 9 2" xfId="9282"/>
    <cellStyle name="20% - Accent3 2 9 2 2" xfId="9283"/>
    <cellStyle name="20% - Accent3 2 9 2 2 2" xfId="9284"/>
    <cellStyle name="20% - Accent3 2 9 2 2 3" xfId="9285"/>
    <cellStyle name="20% - Accent3 2 9 2 3" xfId="9286"/>
    <cellStyle name="20% - Accent3 2 9 2 3 2" xfId="9287"/>
    <cellStyle name="20% - Accent3 2 9 2 4" xfId="9288"/>
    <cellStyle name="20% - Accent3 2 9 2 5" xfId="9289"/>
    <cellStyle name="20% - Accent3 2 9 2 6" xfId="9290"/>
    <cellStyle name="20% - Accent3 2 9 2 7" xfId="9291"/>
    <cellStyle name="20% - Accent3 2 9 2 8" xfId="9292"/>
    <cellStyle name="20% - Accent3 2 9 2 9" xfId="9293"/>
    <cellStyle name="20% - Accent3 2 9 3" xfId="9294"/>
    <cellStyle name="20% - Accent3 2 9 3 2" xfId="9295"/>
    <cellStyle name="20% - Accent3 2 9 3 2 2" xfId="9296"/>
    <cellStyle name="20% - Accent3 2 9 3 2 3" xfId="9297"/>
    <cellStyle name="20% - Accent3 2 9 3 3" xfId="9298"/>
    <cellStyle name="20% - Accent3 2 9 3 3 2" xfId="9299"/>
    <cellStyle name="20% - Accent3 2 9 3 4" xfId="9300"/>
    <cellStyle name="20% - Accent3 2 9 3 5" xfId="9301"/>
    <cellStyle name="20% - Accent3 2 9 3 6" xfId="9302"/>
    <cellStyle name="20% - Accent3 2 9 3 7" xfId="9303"/>
    <cellStyle name="20% - Accent3 2 9 3 8" xfId="9304"/>
    <cellStyle name="20% - Accent3 2 9 3 9" xfId="9305"/>
    <cellStyle name="20% - Accent3 2 9 4" xfId="9306"/>
    <cellStyle name="20% - Accent3 2 9 4 2" xfId="9307"/>
    <cellStyle name="20% - Accent3 2 9 4 2 2" xfId="9308"/>
    <cellStyle name="20% - Accent3 2 9 4 2 3" xfId="9309"/>
    <cellStyle name="20% - Accent3 2 9 4 3" xfId="9310"/>
    <cellStyle name="20% - Accent3 2 9 4 3 2" xfId="9311"/>
    <cellStyle name="20% - Accent3 2 9 4 4" xfId="9312"/>
    <cellStyle name="20% - Accent3 2 9 4 5" xfId="9313"/>
    <cellStyle name="20% - Accent3 2 9 4 6" xfId="9314"/>
    <cellStyle name="20% - Accent3 2 9 4 7" xfId="9315"/>
    <cellStyle name="20% - Accent3 2 9 4 8" xfId="9316"/>
    <cellStyle name="20% - Accent3 2 9 4 9" xfId="9317"/>
    <cellStyle name="20% - Accent3 2 9 5" xfId="9318"/>
    <cellStyle name="20% - Accent3 2 9 5 2" xfId="9319"/>
    <cellStyle name="20% - Accent3 2 9 5 3" xfId="9320"/>
    <cellStyle name="20% - Accent3 2 9 6" xfId="9321"/>
    <cellStyle name="20% - Accent3 2 9 6 2" xfId="9322"/>
    <cellStyle name="20% - Accent3 2 9 7" xfId="9323"/>
    <cellStyle name="20% - Accent3 2 9 8" xfId="9324"/>
    <cellStyle name="20% - Accent3 2 9 9" xfId="9325"/>
    <cellStyle name="20% - Accent3 3" xfId="9326"/>
    <cellStyle name="20% - Accent3 3 10" xfId="9327"/>
    <cellStyle name="20% - Accent3 3 10 2" xfId="9328"/>
    <cellStyle name="20% - Accent3 3 10 2 2" xfId="9329"/>
    <cellStyle name="20% - Accent3 3 10 2 3" xfId="9330"/>
    <cellStyle name="20% - Accent3 3 10 3" xfId="9331"/>
    <cellStyle name="20% - Accent3 3 10 3 2" xfId="9332"/>
    <cellStyle name="20% - Accent3 3 10 4" xfId="9333"/>
    <cellStyle name="20% - Accent3 3 10 5" xfId="9334"/>
    <cellStyle name="20% - Accent3 3 10 6" xfId="9335"/>
    <cellStyle name="20% - Accent3 3 10 7" xfId="9336"/>
    <cellStyle name="20% - Accent3 3 10 8" xfId="9337"/>
    <cellStyle name="20% - Accent3 3 10 9" xfId="9338"/>
    <cellStyle name="20% - Accent3 3 11" xfId="9339"/>
    <cellStyle name="20% - Accent3 3 11 2" xfId="9340"/>
    <cellStyle name="20% - Accent3 3 11 2 2" xfId="9341"/>
    <cellStyle name="20% - Accent3 3 11 2 3" xfId="9342"/>
    <cellStyle name="20% - Accent3 3 11 3" xfId="9343"/>
    <cellStyle name="20% - Accent3 3 11 3 2" xfId="9344"/>
    <cellStyle name="20% - Accent3 3 11 4" xfId="9345"/>
    <cellStyle name="20% - Accent3 3 11 5" xfId="9346"/>
    <cellStyle name="20% - Accent3 3 11 6" xfId="9347"/>
    <cellStyle name="20% - Accent3 3 11 7" xfId="9348"/>
    <cellStyle name="20% - Accent3 3 11 8" xfId="9349"/>
    <cellStyle name="20% - Accent3 3 11 9" xfId="9350"/>
    <cellStyle name="20% - Accent3 3 12" xfId="9351"/>
    <cellStyle name="20% - Accent3 3 12 2" xfId="9352"/>
    <cellStyle name="20% - Accent3 3 12 2 2" xfId="9353"/>
    <cellStyle name="20% - Accent3 3 12 2 3" xfId="9354"/>
    <cellStyle name="20% - Accent3 3 12 3" xfId="9355"/>
    <cellStyle name="20% - Accent3 3 12 3 2" xfId="9356"/>
    <cellStyle name="20% - Accent3 3 12 4" xfId="9357"/>
    <cellStyle name="20% - Accent3 3 12 5" xfId="9358"/>
    <cellStyle name="20% - Accent3 3 12 6" xfId="9359"/>
    <cellStyle name="20% - Accent3 3 12 7" xfId="9360"/>
    <cellStyle name="20% - Accent3 3 12 8" xfId="9361"/>
    <cellStyle name="20% - Accent3 3 12 9" xfId="9362"/>
    <cellStyle name="20% - Accent3 3 13" xfId="9363"/>
    <cellStyle name="20% - Accent3 3 13 2" xfId="9364"/>
    <cellStyle name="20% - Accent3 3 14" xfId="9365"/>
    <cellStyle name="20% - Accent3 3 14 2" xfId="9366"/>
    <cellStyle name="20% - Accent3 3 15" xfId="9367"/>
    <cellStyle name="20% - Accent3 3 16" xfId="9368"/>
    <cellStyle name="20% - Accent3 3 17" xfId="9369"/>
    <cellStyle name="20% - Accent3 3 18" xfId="9370"/>
    <cellStyle name="20% - Accent3 3 19" xfId="9371"/>
    <cellStyle name="20% - Accent3 3 2" xfId="9372"/>
    <cellStyle name="20% - Accent3 3 2 10" xfId="9373"/>
    <cellStyle name="20% - Accent3 3 2 11" xfId="9374"/>
    <cellStyle name="20% - Accent3 3 2 12" xfId="9375"/>
    <cellStyle name="20% - Accent3 3 2 13" xfId="9376"/>
    <cellStyle name="20% - Accent3 3 2 14" xfId="9377"/>
    <cellStyle name="20% - Accent3 3 2 15" xfId="9378"/>
    <cellStyle name="20% - Accent3 3 2 2" xfId="9379"/>
    <cellStyle name="20% - Accent3 3 2 2 10" xfId="9380"/>
    <cellStyle name="20% - Accent3 3 2 2 11" xfId="9381"/>
    <cellStyle name="20% - Accent3 3 2 2 12" xfId="9382"/>
    <cellStyle name="20% - Accent3 3 2 2 13" xfId="9383"/>
    <cellStyle name="20% - Accent3 3 2 2 2" xfId="9384"/>
    <cellStyle name="20% - Accent3 3 2 2 2 10" xfId="9385"/>
    <cellStyle name="20% - Accent3 3 2 2 2 11" xfId="9386"/>
    <cellStyle name="20% - Accent3 3 2 2 2 12" xfId="9387"/>
    <cellStyle name="20% - Accent3 3 2 2 2 2" xfId="9388"/>
    <cellStyle name="20% - Accent3 3 2 2 2 2 2" xfId="9389"/>
    <cellStyle name="20% - Accent3 3 2 2 2 2 2 2" xfId="9390"/>
    <cellStyle name="20% - Accent3 3 2 2 2 2 2 3" xfId="9391"/>
    <cellStyle name="20% - Accent3 3 2 2 2 2 3" xfId="9392"/>
    <cellStyle name="20% - Accent3 3 2 2 2 2 3 2" xfId="9393"/>
    <cellStyle name="20% - Accent3 3 2 2 2 2 4" xfId="9394"/>
    <cellStyle name="20% - Accent3 3 2 2 2 2 5" xfId="9395"/>
    <cellStyle name="20% - Accent3 3 2 2 2 2 6" xfId="9396"/>
    <cellStyle name="20% - Accent3 3 2 2 2 2 7" xfId="9397"/>
    <cellStyle name="20% - Accent3 3 2 2 2 2 8" xfId="9398"/>
    <cellStyle name="20% - Accent3 3 2 2 2 2 9" xfId="9399"/>
    <cellStyle name="20% - Accent3 3 2 2 2 3" xfId="9400"/>
    <cellStyle name="20% - Accent3 3 2 2 2 3 2" xfId="9401"/>
    <cellStyle name="20% - Accent3 3 2 2 2 3 2 2" xfId="9402"/>
    <cellStyle name="20% - Accent3 3 2 2 2 3 2 3" xfId="9403"/>
    <cellStyle name="20% - Accent3 3 2 2 2 3 3" xfId="9404"/>
    <cellStyle name="20% - Accent3 3 2 2 2 3 3 2" xfId="9405"/>
    <cellStyle name="20% - Accent3 3 2 2 2 3 4" xfId="9406"/>
    <cellStyle name="20% - Accent3 3 2 2 2 3 5" xfId="9407"/>
    <cellStyle name="20% - Accent3 3 2 2 2 3 6" xfId="9408"/>
    <cellStyle name="20% - Accent3 3 2 2 2 3 7" xfId="9409"/>
    <cellStyle name="20% - Accent3 3 2 2 2 3 8" xfId="9410"/>
    <cellStyle name="20% - Accent3 3 2 2 2 3 9" xfId="9411"/>
    <cellStyle name="20% - Accent3 3 2 2 2 4" xfId="9412"/>
    <cellStyle name="20% - Accent3 3 2 2 2 4 2" xfId="9413"/>
    <cellStyle name="20% - Accent3 3 2 2 2 4 2 2" xfId="9414"/>
    <cellStyle name="20% - Accent3 3 2 2 2 4 2 3" xfId="9415"/>
    <cellStyle name="20% - Accent3 3 2 2 2 4 3" xfId="9416"/>
    <cellStyle name="20% - Accent3 3 2 2 2 4 3 2" xfId="9417"/>
    <cellStyle name="20% - Accent3 3 2 2 2 4 4" xfId="9418"/>
    <cellStyle name="20% - Accent3 3 2 2 2 4 5" xfId="9419"/>
    <cellStyle name="20% - Accent3 3 2 2 2 4 6" xfId="9420"/>
    <cellStyle name="20% - Accent3 3 2 2 2 4 7" xfId="9421"/>
    <cellStyle name="20% - Accent3 3 2 2 2 4 8" xfId="9422"/>
    <cellStyle name="20% - Accent3 3 2 2 2 4 9" xfId="9423"/>
    <cellStyle name="20% - Accent3 3 2 2 2 5" xfId="9424"/>
    <cellStyle name="20% - Accent3 3 2 2 2 5 2" xfId="9425"/>
    <cellStyle name="20% - Accent3 3 2 2 2 5 3" xfId="9426"/>
    <cellStyle name="20% - Accent3 3 2 2 2 6" xfId="9427"/>
    <cellStyle name="20% - Accent3 3 2 2 2 6 2" xfId="9428"/>
    <cellStyle name="20% - Accent3 3 2 2 2 7" xfId="9429"/>
    <cellStyle name="20% - Accent3 3 2 2 2 8" xfId="9430"/>
    <cellStyle name="20% - Accent3 3 2 2 2 9" xfId="9431"/>
    <cellStyle name="20% - Accent3 3 2 2 3" xfId="9432"/>
    <cellStyle name="20% - Accent3 3 2 2 3 2" xfId="9433"/>
    <cellStyle name="20% - Accent3 3 2 2 3 2 2" xfId="9434"/>
    <cellStyle name="20% - Accent3 3 2 2 3 2 3" xfId="9435"/>
    <cellStyle name="20% - Accent3 3 2 2 3 3" xfId="9436"/>
    <cellStyle name="20% - Accent3 3 2 2 3 3 2" xfId="9437"/>
    <cellStyle name="20% - Accent3 3 2 2 3 4" xfId="9438"/>
    <cellStyle name="20% - Accent3 3 2 2 3 5" xfId="9439"/>
    <cellStyle name="20% - Accent3 3 2 2 3 6" xfId="9440"/>
    <cellStyle name="20% - Accent3 3 2 2 3 7" xfId="9441"/>
    <cellStyle name="20% - Accent3 3 2 2 3 8" xfId="9442"/>
    <cellStyle name="20% - Accent3 3 2 2 3 9" xfId="9443"/>
    <cellStyle name="20% - Accent3 3 2 2 4" xfId="9444"/>
    <cellStyle name="20% - Accent3 3 2 2 4 2" xfId="9445"/>
    <cellStyle name="20% - Accent3 3 2 2 4 2 2" xfId="9446"/>
    <cellStyle name="20% - Accent3 3 2 2 4 2 3" xfId="9447"/>
    <cellStyle name="20% - Accent3 3 2 2 4 3" xfId="9448"/>
    <cellStyle name="20% - Accent3 3 2 2 4 3 2" xfId="9449"/>
    <cellStyle name="20% - Accent3 3 2 2 4 4" xfId="9450"/>
    <cellStyle name="20% - Accent3 3 2 2 4 5" xfId="9451"/>
    <cellStyle name="20% - Accent3 3 2 2 4 6" xfId="9452"/>
    <cellStyle name="20% - Accent3 3 2 2 4 7" xfId="9453"/>
    <cellStyle name="20% - Accent3 3 2 2 4 8" xfId="9454"/>
    <cellStyle name="20% - Accent3 3 2 2 4 9" xfId="9455"/>
    <cellStyle name="20% - Accent3 3 2 2 5" xfId="9456"/>
    <cellStyle name="20% - Accent3 3 2 2 5 2" xfId="9457"/>
    <cellStyle name="20% - Accent3 3 2 2 5 2 2" xfId="9458"/>
    <cellStyle name="20% - Accent3 3 2 2 5 2 3" xfId="9459"/>
    <cellStyle name="20% - Accent3 3 2 2 5 3" xfId="9460"/>
    <cellStyle name="20% - Accent3 3 2 2 5 3 2" xfId="9461"/>
    <cellStyle name="20% - Accent3 3 2 2 5 4" xfId="9462"/>
    <cellStyle name="20% - Accent3 3 2 2 5 5" xfId="9463"/>
    <cellStyle name="20% - Accent3 3 2 2 5 6" xfId="9464"/>
    <cellStyle name="20% - Accent3 3 2 2 5 7" xfId="9465"/>
    <cellStyle name="20% - Accent3 3 2 2 5 8" xfId="9466"/>
    <cellStyle name="20% - Accent3 3 2 2 5 9" xfId="9467"/>
    <cellStyle name="20% - Accent3 3 2 2 6" xfId="9468"/>
    <cellStyle name="20% - Accent3 3 2 2 6 2" xfId="9469"/>
    <cellStyle name="20% - Accent3 3 2 2 6 3" xfId="9470"/>
    <cellStyle name="20% - Accent3 3 2 2 7" xfId="9471"/>
    <cellStyle name="20% - Accent3 3 2 2 7 2" xfId="9472"/>
    <cellStyle name="20% - Accent3 3 2 2 8" xfId="9473"/>
    <cellStyle name="20% - Accent3 3 2 2 9" xfId="9474"/>
    <cellStyle name="20% - Accent3 3 2 3" xfId="9475"/>
    <cellStyle name="20% - Accent3 3 2 3 10" xfId="9476"/>
    <cellStyle name="20% - Accent3 3 2 3 11" xfId="9477"/>
    <cellStyle name="20% - Accent3 3 2 3 12" xfId="9478"/>
    <cellStyle name="20% - Accent3 3 2 3 13" xfId="9479"/>
    <cellStyle name="20% - Accent3 3 2 3 2" xfId="9480"/>
    <cellStyle name="20% - Accent3 3 2 3 2 10" xfId="9481"/>
    <cellStyle name="20% - Accent3 3 2 3 2 11" xfId="9482"/>
    <cellStyle name="20% - Accent3 3 2 3 2 12" xfId="9483"/>
    <cellStyle name="20% - Accent3 3 2 3 2 2" xfId="9484"/>
    <cellStyle name="20% - Accent3 3 2 3 2 2 2" xfId="9485"/>
    <cellStyle name="20% - Accent3 3 2 3 2 2 2 2" xfId="9486"/>
    <cellStyle name="20% - Accent3 3 2 3 2 2 2 3" xfId="9487"/>
    <cellStyle name="20% - Accent3 3 2 3 2 2 3" xfId="9488"/>
    <cellStyle name="20% - Accent3 3 2 3 2 2 3 2" xfId="9489"/>
    <cellStyle name="20% - Accent3 3 2 3 2 2 4" xfId="9490"/>
    <cellStyle name="20% - Accent3 3 2 3 2 2 5" xfId="9491"/>
    <cellStyle name="20% - Accent3 3 2 3 2 2 6" xfId="9492"/>
    <cellStyle name="20% - Accent3 3 2 3 2 2 7" xfId="9493"/>
    <cellStyle name="20% - Accent3 3 2 3 2 2 8" xfId="9494"/>
    <cellStyle name="20% - Accent3 3 2 3 2 2 9" xfId="9495"/>
    <cellStyle name="20% - Accent3 3 2 3 2 3" xfId="9496"/>
    <cellStyle name="20% - Accent3 3 2 3 2 3 2" xfId="9497"/>
    <cellStyle name="20% - Accent3 3 2 3 2 3 2 2" xfId="9498"/>
    <cellStyle name="20% - Accent3 3 2 3 2 3 2 3" xfId="9499"/>
    <cellStyle name="20% - Accent3 3 2 3 2 3 3" xfId="9500"/>
    <cellStyle name="20% - Accent3 3 2 3 2 3 3 2" xfId="9501"/>
    <cellStyle name="20% - Accent3 3 2 3 2 3 4" xfId="9502"/>
    <cellStyle name="20% - Accent3 3 2 3 2 3 5" xfId="9503"/>
    <cellStyle name="20% - Accent3 3 2 3 2 3 6" xfId="9504"/>
    <cellStyle name="20% - Accent3 3 2 3 2 3 7" xfId="9505"/>
    <cellStyle name="20% - Accent3 3 2 3 2 3 8" xfId="9506"/>
    <cellStyle name="20% - Accent3 3 2 3 2 3 9" xfId="9507"/>
    <cellStyle name="20% - Accent3 3 2 3 2 4" xfId="9508"/>
    <cellStyle name="20% - Accent3 3 2 3 2 4 2" xfId="9509"/>
    <cellStyle name="20% - Accent3 3 2 3 2 4 2 2" xfId="9510"/>
    <cellStyle name="20% - Accent3 3 2 3 2 4 2 3" xfId="9511"/>
    <cellStyle name="20% - Accent3 3 2 3 2 4 3" xfId="9512"/>
    <cellStyle name="20% - Accent3 3 2 3 2 4 3 2" xfId="9513"/>
    <cellStyle name="20% - Accent3 3 2 3 2 4 4" xfId="9514"/>
    <cellStyle name="20% - Accent3 3 2 3 2 4 5" xfId="9515"/>
    <cellStyle name="20% - Accent3 3 2 3 2 4 6" xfId="9516"/>
    <cellStyle name="20% - Accent3 3 2 3 2 4 7" xfId="9517"/>
    <cellStyle name="20% - Accent3 3 2 3 2 4 8" xfId="9518"/>
    <cellStyle name="20% - Accent3 3 2 3 2 4 9" xfId="9519"/>
    <cellStyle name="20% - Accent3 3 2 3 2 5" xfId="9520"/>
    <cellStyle name="20% - Accent3 3 2 3 2 5 2" xfId="9521"/>
    <cellStyle name="20% - Accent3 3 2 3 2 5 3" xfId="9522"/>
    <cellStyle name="20% - Accent3 3 2 3 2 6" xfId="9523"/>
    <cellStyle name="20% - Accent3 3 2 3 2 6 2" xfId="9524"/>
    <cellStyle name="20% - Accent3 3 2 3 2 7" xfId="9525"/>
    <cellStyle name="20% - Accent3 3 2 3 2 8" xfId="9526"/>
    <cellStyle name="20% - Accent3 3 2 3 2 9" xfId="9527"/>
    <cellStyle name="20% - Accent3 3 2 3 3" xfId="9528"/>
    <cellStyle name="20% - Accent3 3 2 3 3 2" xfId="9529"/>
    <cellStyle name="20% - Accent3 3 2 3 3 2 2" xfId="9530"/>
    <cellStyle name="20% - Accent3 3 2 3 3 2 3" xfId="9531"/>
    <cellStyle name="20% - Accent3 3 2 3 3 3" xfId="9532"/>
    <cellStyle name="20% - Accent3 3 2 3 3 3 2" xfId="9533"/>
    <cellStyle name="20% - Accent3 3 2 3 3 4" xfId="9534"/>
    <cellStyle name="20% - Accent3 3 2 3 3 5" xfId="9535"/>
    <cellStyle name="20% - Accent3 3 2 3 3 6" xfId="9536"/>
    <cellStyle name="20% - Accent3 3 2 3 3 7" xfId="9537"/>
    <cellStyle name="20% - Accent3 3 2 3 3 8" xfId="9538"/>
    <cellStyle name="20% - Accent3 3 2 3 3 9" xfId="9539"/>
    <cellStyle name="20% - Accent3 3 2 3 4" xfId="9540"/>
    <cellStyle name="20% - Accent3 3 2 3 4 2" xfId="9541"/>
    <cellStyle name="20% - Accent3 3 2 3 4 2 2" xfId="9542"/>
    <cellStyle name="20% - Accent3 3 2 3 4 2 3" xfId="9543"/>
    <cellStyle name="20% - Accent3 3 2 3 4 3" xfId="9544"/>
    <cellStyle name="20% - Accent3 3 2 3 4 3 2" xfId="9545"/>
    <cellStyle name="20% - Accent3 3 2 3 4 4" xfId="9546"/>
    <cellStyle name="20% - Accent3 3 2 3 4 5" xfId="9547"/>
    <cellStyle name="20% - Accent3 3 2 3 4 6" xfId="9548"/>
    <cellStyle name="20% - Accent3 3 2 3 4 7" xfId="9549"/>
    <cellStyle name="20% - Accent3 3 2 3 4 8" xfId="9550"/>
    <cellStyle name="20% - Accent3 3 2 3 4 9" xfId="9551"/>
    <cellStyle name="20% - Accent3 3 2 3 5" xfId="9552"/>
    <cellStyle name="20% - Accent3 3 2 3 5 2" xfId="9553"/>
    <cellStyle name="20% - Accent3 3 2 3 5 2 2" xfId="9554"/>
    <cellStyle name="20% - Accent3 3 2 3 5 2 3" xfId="9555"/>
    <cellStyle name="20% - Accent3 3 2 3 5 3" xfId="9556"/>
    <cellStyle name="20% - Accent3 3 2 3 5 3 2" xfId="9557"/>
    <cellStyle name="20% - Accent3 3 2 3 5 4" xfId="9558"/>
    <cellStyle name="20% - Accent3 3 2 3 5 5" xfId="9559"/>
    <cellStyle name="20% - Accent3 3 2 3 5 6" xfId="9560"/>
    <cellStyle name="20% - Accent3 3 2 3 5 7" xfId="9561"/>
    <cellStyle name="20% - Accent3 3 2 3 5 8" xfId="9562"/>
    <cellStyle name="20% - Accent3 3 2 3 5 9" xfId="9563"/>
    <cellStyle name="20% - Accent3 3 2 3 6" xfId="9564"/>
    <cellStyle name="20% - Accent3 3 2 3 6 2" xfId="9565"/>
    <cellStyle name="20% - Accent3 3 2 3 6 3" xfId="9566"/>
    <cellStyle name="20% - Accent3 3 2 3 7" xfId="9567"/>
    <cellStyle name="20% - Accent3 3 2 3 7 2" xfId="9568"/>
    <cellStyle name="20% - Accent3 3 2 3 8" xfId="9569"/>
    <cellStyle name="20% - Accent3 3 2 3 9" xfId="9570"/>
    <cellStyle name="20% - Accent3 3 2 4" xfId="9571"/>
    <cellStyle name="20% - Accent3 3 2 4 10" xfId="9572"/>
    <cellStyle name="20% - Accent3 3 2 4 11" xfId="9573"/>
    <cellStyle name="20% - Accent3 3 2 4 12" xfId="9574"/>
    <cellStyle name="20% - Accent3 3 2 4 2" xfId="9575"/>
    <cellStyle name="20% - Accent3 3 2 4 2 2" xfId="9576"/>
    <cellStyle name="20% - Accent3 3 2 4 2 2 2" xfId="9577"/>
    <cellStyle name="20% - Accent3 3 2 4 2 2 3" xfId="9578"/>
    <cellStyle name="20% - Accent3 3 2 4 2 3" xfId="9579"/>
    <cellStyle name="20% - Accent3 3 2 4 2 3 2" xfId="9580"/>
    <cellStyle name="20% - Accent3 3 2 4 2 4" xfId="9581"/>
    <cellStyle name="20% - Accent3 3 2 4 2 5" xfId="9582"/>
    <cellStyle name="20% - Accent3 3 2 4 2 6" xfId="9583"/>
    <cellStyle name="20% - Accent3 3 2 4 2 7" xfId="9584"/>
    <cellStyle name="20% - Accent3 3 2 4 2 8" xfId="9585"/>
    <cellStyle name="20% - Accent3 3 2 4 2 9" xfId="9586"/>
    <cellStyle name="20% - Accent3 3 2 4 3" xfId="9587"/>
    <cellStyle name="20% - Accent3 3 2 4 3 2" xfId="9588"/>
    <cellStyle name="20% - Accent3 3 2 4 3 2 2" xfId="9589"/>
    <cellStyle name="20% - Accent3 3 2 4 3 2 3" xfId="9590"/>
    <cellStyle name="20% - Accent3 3 2 4 3 3" xfId="9591"/>
    <cellStyle name="20% - Accent3 3 2 4 3 3 2" xfId="9592"/>
    <cellStyle name="20% - Accent3 3 2 4 3 4" xfId="9593"/>
    <cellStyle name="20% - Accent3 3 2 4 3 5" xfId="9594"/>
    <cellStyle name="20% - Accent3 3 2 4 3 6" xfId="9595"/>
    <cellStyle name="20% - Accent3 3 2 4 3 7" xfId="9596"/>
    <cellStyle name="20% - Accent3 3 2 4 3 8" xfId="9597"/>
    <cellStyle name="20% - Accent3 3 2 4 3 9" xfId="9598"/>
    <cellStyle name="20% - Accent3 3 2 4 4" xfId="9599"/>
    <cellStyle name="20% - Accent3 3 2 4 4 2" xfId="9600"/>
    <cellStyle name="20% - Accent3 3 2 4 4 2 2" xfId="9601"/>
    <cellStyle name="20% - Accent3 3 2 4 4 2 3" xfId="9602"/>
    <cellStyle name="20% - Accent3 3 2 4 4 3" xfId="9603"/>
    <cellStyle name="20% - Accent3 3 2 4 4 3 2" xfId="9604"/>
    <cellStyle name="20% - Accent3 3 2 4 4 4" xfId="9605"/>
    <cellStyle name="20% - Accent3 3 2 4 4 5" xfId="9606"/>
    <cellStyle name="20% - Accent3 3 2 4 4 6" xfId="9607"/>
    <cellStyle name="20% - Accent3 3 2 4 4 7" xfId="9608"/>
    <cellStyle name="20% - Accent3 3 2 4 4 8" xfId="9609"/>
    <cellStyle name="20% - Accent3 3 2 4 4 9" xfId="9610"/>
    <cellStyle name="20% - Accent3 3 2 4 5" xfId="9611"/>
    <cellStyle name="20% - Accent3 3 2 4 5 2" xfId="9612"/>
    <cellStyle name="20% - Accent3 3 2 4 5 3" xfId="9613"/>
    <cellStyle name="20% - Accent3 3 2 4 6" xfId="9614"/>
    <cellStyle name="20% - Accent3 3 2 4 6 2" xfId="9615"/>
    <cellStyle name="20% - Accent3 3 2 4 7" xfId="9616"/>
    <cellStyle name="20% - Accent3 3 2 4 8" xfId="9617"/>
    <cellStyle name="20% - Accent3 3 2 4 9" xfId="9618"/>
    <cellStyle name="20% - Accent3 3 2 5" xfId="9619"/>
    <cellStyle name="20% - Accent3 3 2 5 2" xfId="9620"/>
    <cellStyle name="20% - Accent3 3 2 5 2 2" xfId="9621"/>
    <cellStyle name="20% - Accent3 3 2 5 2 3" xfId="9622"/>
    <cellStyle name="20% - Accent3 3 2 5 3" xfId="9623"/>
    <cellStyle name="20% - Accent3 3 2 5 3 2" xfId="9624"/>
    <cellStyle name="20% - Accent3 3 2 5 4" xfId="9625"/>
    <cellStyle name="20% - Accent3 3 2 5 5" xfId="9626"/>
    <cellStyle name="20% - Accent3 3 2 5 6" xfId="9627"/>
    <cellStyle name="20% - Accent3 3 2 5 7" xfId="9628"/>
    <cellStyle name="20% - Accent3 3 2 5 8" xfId="9629"/>
    <cellStyle name="20% - Accent3 3 2 5 9" xfId="9630"/>
    <cellStyle name="20% - Accent3 3 2 6" xfId="9631"/>
    <cellStyle name="20% - Accent3 3 2 6 2" xfId="9632"/>
    <cellStyle name="20% - Accent3 3 2 6 2 2" xfId="9633"/>
    <cellStyle name="20% - Accent3 3 2 6 2 3" xfId="9634"/>
    <cellStyle name="20% - Accent3 3 2 6 3" xfId="9635"/>
    <cellStyle name="20% - Accent3 3 2 6 3 2" xfId="9636"/>
    <cellStyle name="20% - Accent3 3 2 6 4" xfId="9637"/>
    <cellStyle name="20% - Accent3 3 2 6 5" xfId="9638"/>
    <cellStyle name="20% - Accent3 3 2 6 6" xfId="9639"/>
    <cellStyle name="20% - Accent3 3 2 6 7" xfId="9640"/>
    <cellStyle name="20% - Accent3 3 2 6 8" xfId="9641"/>
    <cellStyle name="20% - Accent3 3 2 6 9" xfId="9642"/>
    <cellStyle name="20% - Accent3 3 2 7" xfId="9643"/>
    <cellStyle name="20% - Accent3 3 2 7 2" xfId="9644"/>
    <cellStyle name="20% - Accent3 3 2 7 2 2" xfId="9645"/>
    <cellStyle name="20% - Accent3 3 2 7 2 3" xfId="9646"/>
    <cellStyle name="20% - Accent3 3 2 7 3" xfId="9647"/>
    <cellStyle name="20% - Accent3 3 2 7 3 2" xfId="9648"/>
    <cellStyle name="20% - Accent3 3 2 7 4" xfId="9649"/>
    <cellStyle name="20% - Accent3 3 2 7 5" xfId="9650"/>
    <cellStyle name="20% - Accent3 3 2 7 6" xfId="9651"/>
    <cellStyle name="20% - Accent3 3 2 7 7" xfId="9652"/>
    <cellStyle name="20% - Accent3 3 2 7 8" xfId="9653"/>
    <cellStyle name="20% - Accent3 3 2 7 9" xfId="9654"/>
    <cellStyle name="20% - Accent3 3 2 8" xfId="9655"/>
    <cellStyle name="20% - Accent3 3 2 8 2" xfId="9656"/>
    <cellStyle name="20% - Accent3 3 2 8 3" xfId="9657"/>
    <cellStyle name="20% - Accent3 3 2 9" xfId="9658"/>
    <cellStyle name="20% - Accent3 3 2 9 2" xfId="9659"/>
    <cellStyle name="20% - Accent3 3 3" xfId="9660"/>
    <cellStyle name="20% - Accent3 3 3 10" xfId="9661"/>
    <cellStyle name="20% - Accent3 3 3 11" xfId="9662"/>
    <cellStyle name="20% - Accent3 3 3 12" xfId="9663"/>
    <cellStyle name="20% - Accent3 3 3 13" xfId="9664"/>
    <cellStyle name="20% - Accent3 3 3 14" xfId="9665"/>
    <cellStyle name="20% - Accent3 3 3 15" xfId="9666"/>
    <cellStyle name="20% - Accent3 3 3 2" xfId="9667"/>
    <cellStyle name="20% - Accent3 3 3 2 10" xfId="9668"/>
    <cellStyle name="20% - Accent3 3 3 2 11" xfId="9669"/>
    <cellStyle name="20% - Accent3 3 3 2 12" xfId="9670"/>
    <cellStyle name="20% - Accent3 3 3 2 13" xfId="9671"/>
    <cellStyle name="20% - Accent3 3 3 2 2" xfId="9672"/>
    <cellStyle name="20% - Accent3 3 3 2 2 10" xfId="9673"/>
    <cellStyle name="20% - Accent3 3 3 2 2 11" xfId="9674"/>
    <cellStyle name="20% - Accent3 3 3 2 2 12" xfId="9675"/>
    <cellStyle name="20% - Accent3 3 3 2 2 2" xfId="9676"/>
    <cellStyle name="20% - Accent3 3 3 2 2 2 2" xfId="9677"/>
    <cellStyle name="20% - Accent3 3 3 2 2 2 2 2" xfId="9678"/>
    <cellStyle name="20% - Accent3 3 3 2 2 2 2 3" xfId="9679"/>
    <cellStyle name="20% - Accent3 3 3 2 2 2 3" xfId="9680"/>
    <cellStyle name="20% - Accent3 3 3 2 2 2 3 2" xfId="9681"/>
    <cellStyle name="20% - Accent3 3 3 2 2 2 4" xfId="9682"/>
    <cellStyle name="20% - Accent3 3 3 2 2 2 5" xfId="9683"/>
    <cellStyle name="20% - Accent3 3 3 2 2 2 6" xfId="9684"/>
    <cellStyle name="20% - Accent3 3 3 2 2 2 7" xfId="9685"/>
    <cellStyle name="20% - Accent3 3 3 2 2 2 8" xfId="9686"/>
    <cellStyle name="20% - Accent3 3 3 2 2 2 9" xfId="9687"/>
    <cellStyle name="20% - Accent3 3 3 2 2 3" xfId="9688"/>
    <cellStyle name="20% - Accent3 3 3 2 2 3 2" xfId="9689"/>
    <cellStyle name="20% - Accent3 3 3 2 2 3 2 2" xfId="9690"/>
    <cellStyle name="20% - Accent3 3 3 2 2 3 2 3" xfId="9691"/>
    <cellStyle name="20% - Accent3 3 3 2 2 3 3" xfId="9692"/>
    <cellStyle name="20% - Accent3 3 3 2 2 3 3 2" xfId="9693"/>
    <cellStyle name="20% - Accent3 3 3 2 2 3 4" xfId="9694"/>
    <cellStyle name="20% - Accent3 3 3 2 2 3 5" xfId="9695"/>
    <cellStyle name="20% - Accent3 3 3 2 2 3 6" xfId="9696"/>
    <cellStyle name="20% - Accent3 3 3 2 2 3 7" xfId="9697"/>
    <cellStyle name="20% - Accent3 3 3 2 2 3 8" xfId="9698"/>
    <cellStyle name="20% - Accent3 3 3 2 2 3 9" xfId="9699"/>
    <cellStyle name="20% - Accent3 3 3 2 2 4" xfId="9700"/>
    <cellStyle name="20% - Accent3 3 3 2 2 4 2" xfId="9701"/>
    <cellStyle name="20% - Accent3 3 3 2 2 4 2 2" xfId="9702"/>
    <cellStyle name="20% - Accent3 3 3 2 2 4 2 3" xfId="9703"/>
    <cellStyle name="20% - Accent3 3 3 2 2 4 3" xfId="9704"/>
    <cellStyle name="20% - Accent3 3 3 2 2 4 3 2" xfId="9705"/>
    <cellStyle name="20% - Accent3 3 3 2 2 4 4" xfId="9706"/>
    <cellStyle name="20% - Accent3 3 3 2 2 4 5" xfId="9707"/>
    <cellStyle name="20% - Accent3 3 3 2 2 4 6" xfId="9708"/>
    <cellStyle name="20% - Accent3 3 3 2 2 4 7" xfId="9709"/>
    <cellStyle name="20% - Accent3 3 3 2 2 4 8" xfId="9710"/>
    <cellStyle name="20% - Accent3 3 3 2 2 4 9" xfId="9711"/>
    <cellStyle name="20% - Accent3 3 3 2 2 5" xfId="9712"/>
    <cellStyle name="20% - Accent3 3 3 2 2 5 2" xfId="9713"/>
    <cellStyle name="20% - Accent3 3 3 2 2 5 3" xfId="9714"/>
    <cellStyle name="20% - Accent3 3 3 2 2 6" xfId="9715"/>
    <cellStyle name="20% - Accent3 3 3 2 2 6 2" xfId="9716"/>
    <cellStyle name="20% - Accent3 3 3 2 2 7" xfId="9717"/>
    <cellStyle name="20% - Accent3 3 3 2 2 8" xfId="9718"/>
    <cellStyle name="20% - Accent3 3 3 2 2 9" xfId="9719"/>
    <cellStyle name="20% - Accent3 3 3 2 3" xfId="9720"/>
    <cellStyle name="20% - Accent3 3 3 2 3 2" xfId="9721"/>
    <cellStyle name="20% - Accent3 3 3 2 3 2 2" xfId="9722"/>
    <cellStyle name="20% - Accent3 3 3 2 3 2 3" xfId="9723"/>
    <cellStyle name="20% - Accent3 3 3 2 3 3" xfId="9724"/>
    <cellStyle name="20% - Accent3 3 3 2 3 3 2" xfId="9725"/>
    <cellStyle name="20% - Accent3 3 3 2 3 4" xfId="9726"/>
    <cellStyle name="20% - Accent3 3 3 2 3 5" xfId="9727"/>
    <cellStyle name="20% - Accent3 3 3 2 3 6" xfId="9728"/>
    <cellStyle name="20% - Accent3 3 3 2 3 7" xfId="9729"/>
    <cellStyle name="20% - Accent3 3 3 2 3 8" xfId="9730"/>
    <cellStyle name="20% - Accent3 3 3 2 3 9" xfId="9731"/>
    <cellStyle name="20% - Accent3 3 3 2 4" xfId="9732"/>
    <cellStyle name="20% - Accent3 3 3 2 4 2" xfId="9733"/>
    <cellStyle name="20% - Accent3 3 3 2 4 2 2" xfId="9734"/>
    <cellStyle name="20% - Accent3 3 3 2 4 2 3" xfId="9735"/>
    <cellStyle name="20% - Accent3 3 3 2 4 3" xfId="9736"/>
    <cellStyle name="20% - Accent3 3 3 2 4 3 2" xfId="9737"/>
    <cellStyle name="20% - Accent3 3 3 2 4 4" xfId="9738"/>
    <cellStyle name="20% - Accent3 3 3 2 4 5" xfId="9739"/>
    <cellStyle name="20% - Accent3 3 3 2 4 6" xfId="9740"/>
    <cellStyle name="20% - Accent3 3 3 2 4 7" xfId="9741"/>
    <cellStyle name="20% - Accent3 3 3 2 4 8" xfId="9742"/>
    <cellStyle name="20% - Accent3 3 3 2 4 9" xfId="9743"/>
    <cellStyle name="20% - Accent3 3 3 2 5" xfId="9744"/>
    <cellStyle name="20% - Accent3 3 3 2 5 2" xfId="9745"/>
    <cellStyle name="20% - Accent3 3 3 2 5 2 2" xfId="9746"/>
    <cellStyle name="20% - Accent3 3 3 2 5 2 3" xfId="9747"/>
    <cellStyle name="20% - Accent3 3 3 2 5 3" xfId="9748"/>
    <cellStyle name="20% - Accent3 3 3 2 5 3 2" xfId="9749"/>
    <cellStyle name="20% - Accent3 3 3 2 5 4" xfId="9750"/>
    <cellStyle name="20% - Accent3 3 3 2 5 5" xfId="9751"/>
    <cellStyle name="20% - Accent3 3 3 2 5 6" xfId="9752"/>
    <cellStyle name="20% - Accent3 3 3 2 5 7" xfId="9753"/>
    <cellStyle name="20% - Accent3 3 3 2 5 8" xfId="9754"/>
    <cellStyle name="20% - Accent3 3 3 2 5 9" xfId="9755"/>
    <cellStyle name="20% - Accent3 3 3 2 6" xfId="9756"/>
    <cellStyle name="20% - Accent3 3 3 2 6 2" xfId="9757"/>
    <cellStyle name="20% - Accent3 3 3 2 6 3" xfId="9758"/>
    <cellStyle name="20% - Accent3 3 3 2 7" xfId="9759"/>
    <cellStyle name="20% - Accent3 3 3 2 7 2" xfId="9760"/>
    <cellStyle name="20% - Accent3 3 3 2 8" xfId="9761"/>
    <cellStyle name="20% - Accent3 3 3 2 9" xfId="9762"/>
    <cellStyle name="20% - Accent3 3 3 3" xfId="9763"/>
    <cellStyle name="20% - Accent3 3 3 3 10" xfId="9764"/>
    <cellStyle name="20% - Accent3 3 3 3 11" xfId="9765"/>
    <cellStyle name="20% - Accent3 3 3 3 12" xfId="9766"/>
    <cellStyle name="20% - Accent3 3 3 3 13" xfId="9767"/>
    <cellStyle name="20% - Accent3 3 3 3 2" xfId="9768"/>
    <cellStyle name="20% - Accent3 3 3 3 2 10" xfId="9769"/>
    <cellStyle name="20% - Accent3 3 3 3 2 11" xfId="9770"/>
    <cellStyle name="20% - Accent3 3 3 3 2 12" xfId="9771"/>
    <cellStyle name="20% - Accent3 3 3 3 2 2" xfId="9772"/>
    <cellStyle name="20% - Accent3 3 3 3 2 2 2" xfId="9773"/>
    <cellStyle name="20% - Accent3 3 3 3 2 2 2 2" xfId="9774"/>
    <cellStyle name="20% - Accent3 3 3 3 2 2 2 3" xfId="9775"/>
    <cellStyle name="20% - Accent3 3 3 3 2 2 3" xfId="9776"/>
    <cellStyle name="20% - Accent3 3 3 3 2 2 3 2" xfId="9777"/>
    <cellStyle name="20% - Accent3 3 3 3 2 2 4" xfId="9778"/>
    <cellStyle name="20% - Accent3 3 3 3 2 2 5" xfId="9779"/>
    <cellStyle name="20% - Accent3 3 3 3 2 2 6" xfId="9780"/>
    <cellStyle name="20% - Accent3 3 3 3 2 2 7" xfId="9781"/>
    <cellStyle name="20% - Accent3 3 3 3 2 2 8" xfId="9782"/>
    <cellStyle name="20% - Accent3 3 3 3 2 2 9" xfId="9783"/>
    <cellStyle name="20% - Accent3 3 3 3 2 3" xfId="9784"/>
    <cellStyle name="20% - Accent3 3 3 3 2 3 2" xfId="9785"/>
    <cellStyle name="20% - Accent3 3 3 3 2 3 2 2" xfId="9786"/>
    <cellStyle name="20% - Accent3 3 3 3 2 3 2 3" xfId="9787"/>
    <cellStyle name="20% - Accent3 3 3 3 2 3 3" xfId="9788"/>
    <cellStyle name="20% - Accent3 3 3 3 2 3 3 2" xfId="9789"/>
    <cellStyle name="20% - Accent3 3 3 3 2 3 4" xfId="9790"/>
    <cellStyle name="20% - Accent3 3 3 3 2 3 5" xfId="9791"/>
    <cellStyle name="20% - Accent3 3 3 3 2 3 6" xfId="9792"/>
    <cellStyle name="20% - Accent3 3 3 3 2 3 7" xfId="9793"/>
    <cellStyle name="20% - Accent3 3 3 3 2 3 8" xfId="9794"/>
    <cellStyle name="20% - Accent3 3 3 3 2 3 9" xfId="9795"/>
    <cellStyle name="20% - Accent3 3 3 3 2 4" xfId="9796"/>
    <cellStyle name="20% - Accent3 3 3 3 2 4 2" xfId="9797"/>
    <cellStyle name="20% - Accent3 3 3 3 2 4 2 2" xfId="9798"/>
    <cellStyle name="20% - Accent3 3 3 3 2 4 2 3" xfId="9799"/>
    <cellStyle name="20% - Accent3 3 3 3 2 4 3" xfId="9800"/>
    <cellStyle name="20% - Accent3 3 3 3 2 4 3 2" xfId="9801"/>
    <cellStyle name="20% - Accent3 3 3 3 2 4 4" xfId="9802"/>
    <cellStyle name="20% - Accent3 3 3 3 2 4 5" xfId="9803"/>
    <cellStyle name="20% - Accent3 3 3 3 2 4 6" xfId="9804"/>
    <cellStyle name="20% - Accent3 3 3 3 2 4 7" xfId="9805"/>
    <cellStyle name="20% - Accent3 3 3 3 2 4 8" xfId="9806"/>
    <cellStyle name="20% - Accent3 3 3 3 2 4 9" xfId="9807"/>
    <cellStyle name="20% - Accent3 3 3 3 2 5" xfId="9808"/>
    <cellStyle name="20% - Accent3 3 3 3 2 5 2" xfId="9809"/>
    <cellStyle name="20% - Accent3 3 3 3 2 5 3" xfId="9810"/>
    <cellStyle name="20% - Accent3 3 3 3 2 6" xfId="9811"/>
    <cellStyle name="20% - Accent3 3 3 3 2 6 2" xfId="9812"/>
    <cellStyle name="20% - Accent3 3 3 3 2 7" xfId="9813"/>
    <cellStyle name="20% - Accent3 3 3 3 2 8" xfId="9814"/>
    <cellStyle name="20% - Accent3 3 3 3 2 9" xfId="9815"/>
    <cellStyle name="20% - Accent3 3 3 3 3" xfId="9816"/>
    <cellStyle name="20% - Accent3 3 3 3 3 2" xfId="9817"/>
    <cellStyle name="20% - Accent3 3 3 3 3 2 2" xfId="9818"/>
    <cellStyle name="20% - Accent3 3 3 3 3 2 3" xfId="9819"/>
    <cellStyle name="20% - Accent3 3 3 3 3 3" xfId="9820"/>
    <cellStyle name="20% - Accent3 3 3 3 3 3 2" xfId="9821"/>
    <cellStyle name="20% - Accent3 3 3 3 3 4" xfId="9822"/>
    <cellStyle name="20% - Accent3 3 3 3 3 5" xfId="9823"/>
    <cellStyle name="20% - Accent3 3 3 3 3 6" xfId="9824"/>
    <cellStyle name="20% - Accent3 3 3 3 3 7" xfId="9825"/>
    <cellStyle name="20% - Accent3 3 3 3 3 8" xfId="9826"/>
    <cellStyle name="20% - Accent3 3 3 3 3 9" xfId="9827"/>
    <cellStyle name="20% - Accent3 3 3 3 4" xfId="9828"/>
    <cellStyle name="20% - Accent3 3 3 3 4 2" xfId="9829"/>
    <cellStyle name="20% - Accent3 3 3 3 4 2 2" xfId="9830"/>
    <cellStyle name="20% - Accent3 3 3 3 4 2 3" xfId="9831"/>
    <cellStyle name="20% - Accent3 3 3 3 4 3" xfId="9832"/>
    <cellStyle name="20% - Accent3 3 3 3 4 3 2" xfId="9833"/>
    <cellStyle name="20% - Accent3 3 3 3 4 4" xfId="9834"/>
    <cellStyle name="20% - Accent3 3 3 3 4 5" xfId="9835"/>
    <cellStyle name="20% - Accent3 3 3 3 4 6" xfId="9836"/>
    <cellStyle name="20% - Accent3 3 3 3 4 7" xfId="9837"/>
    <cellStyle name="20% - Accent3 3 3 3 4 8" xfId="9838"/>
    <cellStyle name="20% - Accent3 3 3 3 4 9" xfId="9839"/>
    <cellStyle name="20% - Accent3 3 3 3 5" xfId="9840"/>
    <cellStyle name="20% - Accent3 3 3 3 5 2" xfId="9841"/>
    <cellStyle name="20% - Accent3 3 3 3 5 2 2" xfId="9842"/>
    <cellStyle name="20% - Accent3 3 3 3 5 2 3" xfId="9843"/>
    <cellStyle name="20% - Accent3 3 3 3 5 3" xfId="9844"/>
    <cellStyle name="20% - Accent3 3 3 3 5 3 2" xfId="9845"/>
    <cellStyle name="20% - Accent3 3 3 3 5 4" xfId="9846"/>
    <cellStyle name="20% - Accent3 3 3 3 5 5" xfId="9847"/>
    <cellStyle name="20% - Accent3 3 3 3 5 6" xfId="9848"/>
    <cellStyle name="20% - Accent3 3 3 3 5 7" xfId="9849"/>
    <cellStyle name="20% - Accent3 3 3 3 5 8" xfId="9850"/>
    <cellStyle name="20% - Accent3 3 3 3 5 9" xfId="9851"/>
    <cellStyle name="20% - Accent3 3 3 3 6" xfId="9852"/>
    <cellStyle name="20% - Accent3 3 3 3 6 2" xfId="9853"/>
    <cellStyle name="20% - Accent3 3 3 3 6 3" xfId="9854"/>
    <cellStyle name="20% - Accent3 3 3 3 7" xfId="9855"/>
    <cellStyle name="20% - Accent3 3 3 3 7 2" xfId="9856"/>
    <cellStyle name="20% - Accent3 3 3 3 8" xfId="9857"/>
    <cellStyle name="20% - Accent3 3 3 3 9" xfId="9858"/>
    <cellStyle name="20% - Accent3 3 3 4" xfId="9859"/>
    <cellStyle name="20% - Accent3 3 3 4 10" xfId="9860"/>
    <cellStyle name="20% - Accent3 3 3 4 11" xfId="9861"/>
    <cellStyle name="20% - Accent3 3 3 4 12" xfId="9862"/>
    <cellStyle name="20% - Accent3 3 3 4 2" xfId="9863"/>
    <cellStyle name="20% - Accent3 3 3 4 2 2" xfId="9864"/>
    <cellStyle name="20% - Accent3 3 3 4 2 2 2" xfId="9865"/>
    <cellStyle name="20% - Accent3 3 3 4 2 2 3" xfId="9866"/>
    <cellStyle name="20% - Accent3 3 3 4 2 3" xfId="9867"/>
    <cellStyle name="20% - Accent3 3 3 4 2 3 2" xfId="9868"/>
    <cellStyle name="20% - Accent3 3 3 4 2 4" xfId="9869"/>
    <cellStyle name="20% - Accent3 3 3 4 2 5" xfId="9870"/>
    <cellStyle name="20% - Accent3 3 3 4 2 6" xfId="9871"/>
    <cellStyle name="20% - Accent3 3 3 4 2 7" xfId="9872"/>
    <cellStyle name="20% - Accent3 3 3 4 2 8" xfId="9873"/>
    <cellStyle name="20% - Accent3 3 3 4 2 9" xfId="9874"/>
    <cellStyle name="20% - Accent3 3 3 4 3" xfId="9875"/>
    <cellStyle name="20% - Accent3 3 3 4 3 2" xfId="9876"/>
    <cellStyle name="20% - Accent3 3 3 4 3 2 2" xfId="9877"/>
    <cellStyle name="20% - Accent3 3 3 4 3 2 3" xfId="9878"/>
    <cellStyle name="20% - Accent3 3 3 4 3 3" xfId="9879"/>
    <cellStyle name="20% - Accent3 3 3 4 3 3 2" xfId="9880"/>
    <cellStyle name="20% - Accent3 3 3 4 3 4" xfId="9881"/>
    <cellStyle name="20% - Accent3 3 3 4 3 5" xfId="9882"/>
    <cellStyle name="20% - Accent3 3 3 4 3 6" xfId="9883"/>
    <cellStyle name="20% - Accent3 3 3 4 3 7" xfId="9884"/>
    <cellStyle name="20% - Accent3 3 3 4 3 8" xfId="9885"/>
    <cellStyle name="20% - Accent3 3 3 4 3 9" xfId="9886"/>
    <cellStyle name="20% - Accent3 3 3 4 4" xfId="9887"/>
    <cellStyle name="20% - Accent3 3 3 4 4 2" xfId="9888"/>
    <cellStyle name="20% - Accent3 3 3 4 4 2 2" xfId="9889"/>
    <cellStyle name="20% - Accent3 3 3 4 4 2 3" xfId="9890"/>
    <cellStyle name="20% - Accent3 3 3 4 4 3" xfId="9891"/>
    <cellStyle name="20% - Accent3 3 3 4 4 3 2" xfId="9892"/>
    <cellStyle name="20% - Accent3 3 3 4 4 4" xfId="9893"/>
    <cellStyle name="20% - Accent3 3 3 4 4 5" xfId="9894"/>
    <cellStyle name="20% - Accent3 3 3 4 4 6" xfId="9895"/>
    <cellStyle name="20% - Accent3 3 3 4 4 7" xfId="9896"/>
    <cellStyle name="20% - Accent3 3 3 4 4 8" xfId="9897"/>
    <cellStyle name="20% - Accent3 3 3 4 4 9" xfId="9898"/>
    <cellStyle name="20% - Accent3 3 3 4 5" xfId="9899"/>
    <cellStyle name="20% - Accent3 3 3 4 5 2" xfId="9900"/>
    <cellStyle name="20% - Accent3 3 3 4 5 3" xfId="9901"/>
    <cellStyle name="20% - Accent3 3 3 4 6" xfId="9902"/>
    <cellStyle name="20% - Accent3 3 3 4 6 2" xfId="9903"/>
    <cellStyle name="20% - Accent3 3 3 4 7" xfId="9904"/>
    <cellStyle name="20% - Accent3 3 3 4 8" xfId="9905"/>
    <cellStyle name="20% - Accent3 3 3 4 9" xfId="9906"/>
    <cellStyle name="20% - Accent3 3 3 5" xfId="9907"/>
    <cellStyle name="20% - Accent3 3 3 5 2" xfId="9908"/>
    <cellStyle name="20% - Accent3 3 3 5 2 2" xfId="9909"/>
    <cellStyle name="20% - Accent3 3 3 5 2 3" xfId="9910"/>
    <cellStyle name="20% - Accent3 3 3 5 3" xfId="9911"/>
    <cellStyle name="20% - Accent3 3 3 5 3 2" xfId="9912"/>
    <cellStyle name="20% - Accent3 3 3 5 4" xfId="9913"/>
    <cellStyle name="20% - Accent3 3 3 5 5" xfId="9914"/>
    <cellStyle name="20% - Accent3 3 3 5 6" xfId="9915"/>
    <cellStyle name="20% - Accent3 3 3 5 7" xfId="9916"/>
    <cellStyle name="20% - Accent3 3 3 5 8" xfId="9917"/>
    <cellStyle name="20% - Accent3 3 3 5 9" xfId="9918"/>
    <cellStyle name="20% - Accent3 3 3 6" xfId="9919"/>
    <cellStyle name="20% - Accent3 3 3 6 2" xfId="9920"/>
    <cellStyle name="20% - Accent3 3 3 6 2 2" xfId="9921"/>
    <cellStyle name="20% - Accent3 3 3 6 2 3" xfId="9922"/>
    <cellStyle name="20% - Accent3 3 3 6 3" xfId="9923"/>
    <cellStyle name="20% - Accent3 3 3 6 3 2" xfId="9924"/>
    <cellStyle name="20% - Accent3 3 3 6 4" xfId="9925"/>
    <cellStyle name="20% - Accent3 3 3 6 5" xfId="9926"/>
    <cellStyle name="20% - Accent3 3 3 6 6" xfId="9927"/>
    <cellStyle name="20% - Accent3 3 3 6 7" xfId="9928"/>
    <cellStyle name="20% - Accent3 3 3 6 8" xfId="9929"/>
    <cellStyle name="20% - Accent3 3 3 6 9" xfId="9930"/>
    <cellStyle name="20% - Accent3 3 3 7" xfId="9931"/>
    <cellStyle name="20% - Accent3 3 3 7 2" xfId="9932"/>
    <cellStyle name="20% - Accent3 3 3 7 2 2" xfId="9933"/>
    <cellStyle name="20% - Accent3 3 3 7 2 3" xfId="9934"/>
    <cellStyle name="20% - Accent3 3 3 7 3" xfId="9935"/>
    <cellStyle name="20% - Accent3 3 3 7 3 2" xfId="9936"/>
    <cellStyle name="20% - Accent3 3 3 7 4" xfId="9937"/>
    <cellStyle name="20% - Accent3 3 3 7 5" xfId="9938"/>
    <cellStyle name="20% - Accent3 3 3 7 6" xfId="9939"/>
    <cellStyle name="20% - Accent3 3 3 7 7" xfId="9940"/>
    <cellStyle name="20% - Accent3 3 3 7 8" xfId="9941"/>
    <cellStyle name="20% - Accent3 3 3 7 9" xfId="9942"/>
    <cellStyle name="20% - Accent3 3 3 8" xfId="9943"/>
    <cellStyle name="20% - Accent3 3 3 8 2" xfId="9944"/>
    <cellStyle name="20% - Accent3 3 3 8 3" xfId="9945"/>
    <cellStyle name="20% - Accent3 3 3 9" xfId="9946"/>
    <cellStyle name="20% - Accent3 3 3 9 2" xfId="9947"/>
    <cellStyle name="20% - Accent3 3 4" xfId="9948"/>
    <cellStyle name="20% - Accent3 3 4 10" xfId="9949"/>
    <cellStyle name="20% - Accent3 3 4 11" xfId="9950"/>
    <cellStyle name="20% - Accent3 3 4 12" xfId="9951"/>
    <cellStyle name="20% - Accent3 3 4 13" xfId="9952"/>
    <cellStyle name="20% - Accent3 3 4 14" xfId="9953"/>
    <cellStyle name="20% - Accent3 3 4 15" xfId="9954"/>
    <cellStyle name="20% - Accent3 3 4 2" xfId="9955"/>
    <cellStyle name="20% - Accent3 3 4 2 10" xfId="9956"/>
    <cellStyle name="20% - Accent3 3 4 2 11" xfId="9957"/>
    <cellStyle name="20% - Accent3 3 4 2 12" xfId="9958"/>
    <cellStyle name="20% - Accent3 3 4 2 13" xfId="9959"/>
    <cellStyle name="20% - Accent3 3 4 2 2" xfId="9960"/>
    <cellStyle name="20% - Accent3 3 4 2 2 10" xfId="9961"/>
    <cellStyle name="20% - Accent3 3 4 2 2 11" xfId="9962"/>
    <cellStyle name="20% - Accent3 3 4 2 2 12" xfId="9963"/>
    <cellStyle name="20% - Accent3 3 4 2 2 2" xfId="9964"/>
    <cellStyle name="20% - Accent3 3 4 2 2 2 2" xfId="9965"/>
    <cellStyle name="20% - Accent3 3 4 2 2 2 2 2" xfId="9966"/>
    <cellStyle name="20% - Accent3 3 4 2 2 2 2 3" xfId="9967"/>
    <cellStyle name="20% - Accent3 3 4 2 2 2 3" xfId="9968"/>
    <cellStyle name="20% - Accent3 3 4 2 2 2 3 2" xfId="9969"/>
    <cellStyle name="20% - Accent3 3 4 2 2 2 4" xfId="9970"/>
    <cellStyle name="20% - Accent3 3 4 2 2 2 5" xfId="9971"/>
    <cellStyle name="20% - Accent3 3 4 2 2 2 6" xfId="9972"/>
    <cellStyle name="20% - Accent3 3 4 2 2 2 7" xfId="9973"/>
    <cellStyle name="20% - Accent3 3 4 2 2 2 8" xfId="9974"/>
    <cellStyle name="20% - Accent3 3 4 2 2 2 9" xfId="9975"/>
    <cellStyle name="20% - Accent3 3 4 2 2 3" xfId="9976"/>
    <cellStyle name="20% - Accent3 3 4 2 2 3 2" xfId="9977"/>
    <cellStyle name="20% - Accent3 3 4 2 2 3 2 2" xfId="9978"/>
    <cellStyle name="20% - Accent3 3 4 2 2 3 2 3" xfId="9979"/>
    <cellStyle name="20% - Accent3 3 4 2 2 3 3" xfId="9980"/>
    <cellStyle name="20% - Accent3 3 4 2 2 3 3 2" xfId="9981"/>
    <cellStyle name="20% - Accent3 3 4 2 2 3 4" xfId="9982"/>
    <cellStyle name="20% - Accent3 3 4 2 2 3 5" xfId="9983"/>
    <cellStyle name="20% - Accent3 3 4 2 2 3 6" xfId="9984"/>
    <cellStyle name="20% - Accent3 3 4 2 2 3 7" xfId="9985"/>
    <cellStyle name="20% - Accent3 3 4 2 2 3 8" xfId="9986"/>
    <cellStyle name="20% - Accent3 3 4 2 2 3 9" xfId="9987"/>
    <cellStyle name="20% - Accent3 3 4 2 2 4" xfId="9988"/>
    <cellStyle name="20% - Accent3 3 4 2 2 4 2" xfId="9989"/>
    <cellStyle name="20% - Accent3 3 4 2 2 4 2 2" xfId="9990"/>
    <cellStyle name="20% - Accent3 3 4 2 2 4 2 3" xfId="9991"/>
    <cellStyle name="20% - Accent3 3 4 2 2 4 3" xfId="9992"/>
    <cellStyle name="20% - Accent3 3 4 2 2 4 3 2" xfId="9993"/>
    <cellStyle name="20% - Accent3 3 4 2 2 4 4" xfId="9994"/>
    <cellStyle name="20% - Accent3 3 4 2 2 4 5" xfId="9995"/>
    <cellStyle name="20% - Accent3 3 4 2 2 4 6" xfId="9996"/>
    <cellStyle name="20% - Accent3 3 4 2 2 4 7" xfId="9997"/>
    <cellStyle name="20% - Accent3 3 4 2 2 4 8" xfId="9998"/>
    <cellStyle name="20% - Accent3 3 4 2 2 4 9" xfId="9999"/>
    <cellStyle name="20% - Accent3 3 4 2 2 5" xfId="10000"/>
    <cellStyle name="20% - Accent3 3 4 2 2 5 2" xfId="10001"/>
    <cellStyle name="20% - Accent3 3 4 2 2 5 3" xfId="10002"/>
    <cellStyle name="20% - Accent3 3 4 2 2 6" xfId="10003"/>
    <cellStyle name="20% - Accent3 3 4 2 2 6 2" xfId="10004"/>
    <cellStyle name="20% - Accent3 3 4 2 2 7" xfId="10005"/>
    <cellStyle name="20% - Accent3 3 4 2 2 8" xfId="10006"/>
    <cellStyle name="20% - Accent3 3 4 2 2 9" xfId="10007"/>
    <cellStyle name="20% - Accent3 3 4 2 3" xfId="10008"/>
    <cellStyle name="20% - Accent3 3 4 2 3 2" xfId="10009"/>
    <cellStyle name="20% - Accent3 3 4 2 3 2 2" xfId="10010"/>
    <cellStyle name="20% - Accent3 3 4 2 3 2 3" xfId="10011"/>
    <cellStyle name="20% - Accent3 3 4 2 3 3" xfId="10012"/>
    <cellStyle name="20% - Accent3 3 4 2 3 3 2" xfId="10013"/>
    <cellStyle name="20% - Accent3 3 4 2 3 4" xfId="10014"/>
    <cellStyle name="20% - Accent3 3 4 2 3 5" xfId="10015"/>
    <cellStyle name="20% - Accent3 3 4 2 3 6" xfId="10016"/>
    <cellStyle name="20% - Accent3 3 4 2 3 7" xfId="10017"/>
    <cellStyle name="20% - Accent3 3 4 2 3 8" xfId="10018"/>
    <cellStyle name="20% - Accent3 3 4 2 3 9" xfId="10019"/>
    <cellStyle name="20% - Accent3 3 4 2 4" xfId="10020"/>
    <cellStyle name="20% - Accent3 3 4 2 4 2" xfId="10021"/>
    <cellStyle name="20% - Accent3 3 4 2 4 2 2" xfId="10022"/>
    <cellStyle name="20% - Accent3 3 4 2 4 2 3" xfId="10023"/>
    <cellStyle name="20% - Accent3 3 4 2 4 3" xfId="10024"/>
    <cellStyle name="20% - Accent3 3 4 2 4 3 2" xfId="10025"/>
    <cellStyle name="20% - Accent3 3 4 2 4 4" xfId="10026"/>
    <cellStyle name="20% - Accent3 3 4 2 4 5" xfId="10027"/>
    <cellStyle name="20% - Accent3 3 4 2 4 6" xfId="10028"/>
    <cellStyle name="20% - Accent3 3 4 2 4 7" xfId="10029"/>
    <cellStyle name="20% - Accent3 3 4 2 4 8" xfId="10030"/>
    <cellStyle name="20% - Accent3 3 4 2 4 9" xfId="10031"/>
    <cellStyle name="20% - Accent3 3 4 2 5" xfId="10032"/>
    <cellStyle name="20% - Accent3 3 4 2 5 2" xfId="10033"/>
    <cellStyle name="20% - Accent3 3 4 2 5 2 2" xfId="10034"/>
    <cellStyle name="20% - Accent3 3 4 2 5 2 3" xfId="10035"/>
    <cellStyle name="20% - Accent3 3 4 2 5 3" xfId="10036"/>
    <cellStyle name="20% - Accent3 3 4 2 5 3 2" xfId="10037"/>
    <cellStyle name="20% - Accent3 3 4 2 5 4" xfId="10038"/>
    <cellStyle name="20% - Accent3 3 4 2 5 5" xfId="10039"/>
    <cellStyle name="20% - Accent3 3 4 2 5 6" xfId="10040"/>
    <cellStyle name="20% - Accent3 3 4 2 5 7" xfId="10041"/>
    <cellStyle name="20% - Accent3 3 4 2 5 8" xfId="10042"/>
    <cellStyle name="20% - Accent3 3 4 2 5 9" xfId="10043"/>
    <cellStyle name="20% - Accent3 3 4 2 6" xfId="10044"/>
    <cellStyle name="20% - Accent3 3 4 2 6 2" xfId="10045"/>
    <cellStyle name="20% - Accent3 3 4 2 6 3" xfId="10046"/>
    <cellStyle name="20% - Accent3 3 4 2 7" xfId="10047"/>
    <cellStyle name="20% - Accent3 3 4 2 7 2" xfId="10048"/>
    <cellStyle name="20% - Accent3 3 4 2 8" xfId="10049"/>
    <cellStyle name="20% - Accent3 3 4 2 9" xfId="10050"/>
    <cellStyle name="20% - Accent3 3 4 3" xfId="10051"/>
    <cellStyle name="20% - Accent3 3 4 3 10" xfId="10052"/>
    <cellStyle name="20% - Accent3 3 4 3 11" xfId="10053"/>
    <cellStyle name="20% - Accent3 3 4 3 12" xfId="10054"/>
    <cellStyle name="20% - Accent3 3 4 3 13" xfId="10055"/>
    <cellStyle name="20% - Accent3 3 4 3 2" xfId="10056"/>
    <cellStyle name="20% - Accent3 3 4 3 2 10" xfId="10057"/>
    <cellStyle name="20% - Accent3 3 4 3 2 11" xfId="10058"/>
    <cellStyle name="20% - Accent3 3 4 3 2 12" xfId="10059"/>
    <cellStyle name="20% - Accent3 3 4 3 2 2" xfId="10060"/>
    <cellStyle name="20% - Accent3 3 4 3 2 2 2" xfId="10061"/>
    <cellStyle name="20% - Accent3 3 4 3 2 2 2 2" xfId="10062"/>
    <cellStyle name="20% - Accent3 3 4 3 2 2 2 3" xfId="10063"/>
    <cellStyle name="20% - Accent3 3 4 3 2 2 3" xfId="10064"/>
    <cellStyle name="20% - Accent3 3 4 3 2 2 3 2" xfId="10065"/>
    <cellStyle name="20% - Accent3 3 4 3 2 2 4" xfId="10066"/>
    <cellStyle name="20% - Accent3 3 4 3 2 2 5" xfId="10067"/>
    <cellStyle name="20% - Accent3 3 4 3 2 2 6" xfId="10068"/>
    <cellStyle name="20% - Accent3 3 4 3 2 2 7" xfId="10069"/>
    <cellStyle name="20% - Accent3 3 4 3 2 2 8" xfId="10070"/>
    <cellStyle name="20% - Accent3 3 4 3 2 2 9" xfId="10071"/>
    <cellStyle name="20% - Accent3 3 4 3 2 3" xfId="10072"/>
    <cellStyle name="20% - Accent3 3 4 3 2 3 2" xfId="10073"/>
    <cellStyle name="20% - Accent3 3 4 3 2 3 2 2" xfId="10074"/>
    <cellStyle name="20% - Accent3 3 4 3 2 3 2 3" xfId="10075"/>
    <cellStyle name="20% - Accent3 3 4 3 2 3 3" xfId="10076"/>
    <cellStyle name="20% - Accent3 3 4 3 2 3 3 2" xfId="10077"/>
    <cellStyle name="20% - Accent3 3 4 3 2 3 4" xfId="10078"/>
    <cellStyle name="20% - Accent3 3 4 3 2 3 5" xfId="10079"/>
    <cellStyle name="20% - Accent3 3 4 3 2 3 6" xfId="10080"/>
    <cellStyle name="20% - Accent3 3 4 3 2 3 7" xfId="10081"/>
    <cellStyle name="20% - Accent3 3 4 3 2 3 8" xfId="10082"/>
    <cellStyle name="20% - Accent3 3 4 3 2 3 9" xfId="10083"/>
    <cellStyle name="20% - Accent3 3 4 3 2 4" xfId="10084"/>
    <cellStyle name="20% - Accent3 3 4 3 2 4 2" xfId="10085"/>
    <cellStyle name="20% - Accent3 3 4 3 2 4 2 2" xfId="10086"/>
    <cellStyle name="20% - Accent3 3 4 3 2 4 2 3" xfId="10087"/>
    <cellStyle name="20% - Accent3 3 4 3 2 4 3" xfId="10088"/>
    <cellStyle name="20% - Accent3 3 4 3 2 4 3 2" xfId="10089"/>
    <cellStyle name="20% - Accent3 3 4 3 2 4 4" xfId="10090"/>
    <cellStyle name="20% - Accent3 3 4 3 2 4 5" xfId="10091"/>
    <cellStyle name="20% - Accent3 3 4 3 2 4 6" xfId="10092"/>
    <cellStyle name="20% - Accent3 3 4 3 2 4 7" xfId="10093"/>
    <cellStyle name="20% - Accent3 3 4 3 2 4 8" xfId="10094"/>
    <cellStyle name="20% - Accent3 3 4 3 2 4 9" xfId="10095"/>
    <cellStyle name="20% - Accent3 3 4 3 2 5" xfId="10096"/>
    <cellStyle name="20% - Accent3 3 4 3 2 5 2" xfId="10097"/>
    <cellStyle name="20% - Accent3 3 4 3 2 5 3" xfId="10098"/>
    <cellStyle name="20% - Accent3 3 4 3 2 6" xfId="10099"/>
    <cellStyle name="20% - Accent3 3 4 3 2 6 2" xfId="10100"/>
    <cellStyle name="20% - Accent3 3 4 3 2 7" xfId="10101"/>
    <cellStyle name="20% - Accent3 3 4 3 2 8" xfId="10102"/>
    <cellStyle name="20% - Accent3 3 4 3 2 9" xfId="10103"/>
    <cellStyle name="20% - Accent3 3 4 3 3" xfId="10104"/>
    <cellStyle name="20% - Accent3 3 4 3 3 2" xfId="10105"/>
    <cellStyle name="20% - Accent3 3 4 3 3 2 2" xfId="10106"/>
    <cellStyle name="20% - Accent3 3 4 3 3 2 3" xfId="10107"/>
    <cellStyle name="20% - Accent3 3 4 3 3 3" xfId="10108"/>
    <cellStyle name="20% - Accent3 3 4 3 3 3 2" xfId="10109"/>
    <cellStyle name="20% - Accent3 3 4 3 3 4" xfId="10110"/>
    <cellStyle name="20% - Accent3 3 4 3 3 5" xfId="10111"/>
    <cellStyle name="20% - Accent3 3 4 3 3 6" xfId="10112"/>
    <cellStyle name="20% - Accent3 3 4 3 3 7" xfId="10113"/>
    <cellStyle name="20% - Accent3 3 4 3 3 8" xfId="10114"/>
    <cellStyle name="20% - Accent3 3 4 3 3 9" xfId="10115"/>
    <cellStyle name="20% - Accent3 3 4 3 4" xfId="10116"/>
    <cellStyle name="20% - Accent3 3 4 3 4 2" xfId="10117"/>
    <cellStyle name="20% - Accent3 3 4 3 4 2 2" xfId="10118"/>
    <cellStyle name="20% - Accent3 3 4 3 4 2 3" xfId="10119"/>
    <cellStyle name="20% - Accent3 3 4 3 4 3" xfId="10120"/>
    <cellStyle name="20% - Accent3 3 4 3 4 3 2" xfId="10121"/>
    <cellStyle name="20% - Accent3 3 4 3 4 4" xfId="10122"/>
    <cellStyle name="20% - Accent3 3 4 3 4 5" xfId="10123"/>
    <cellStyle name="20% - Accent3 3 4 3 4 6" xfId="10124"/>
    <cellStyle name="20% - Accent3 3 4 3 4 7" xfId="10125"/>
    <cellStyle name="20% - Accent3 3 4 3 4 8" xfId="10126"/>
    <cellStyle name="20% - Accent3 3 4 3 4 9" xfId="10127"/>
    <cellStyle name="20% - Accent3 3 4 3 5" xfId="10128"/>
    <cellStyle name="20% - Accent3 3 4 3 5 2" xfId="10129"/>
    <cellStyle name="20% - Accent3 3 4 3 5 2 2" xfId="10130"/>
    <cellStyle name="20% - Accent3 3 4 3 5 2 3" xfId="10131"/>
    <cellStyle name="20% - Accent3 3 4 3 5 3" xfId="10132"/>
    <cellStyle name="20% - Accent3 3 4 3 5 3 2" xfId="10133"/>
    <cellStyle name="20% - Accent3 3 4 3 5 4" xfId="10134"/>
    <cellStyle name="20% - Accent3 3 4 3 5 5" xfId="10135"/>
    <cellStyle name="20% - Accent3 3 4 3 5 6" xfId="10136"/>
    <cellStyle name="20% - Accent3 3 4 3 5 7" xfId="10137"/>
    <cellStyle name="20% - Accent3 3 4 3 5 8" xfId="10138"/>
    <cellStyle name="20% - Accent3 3 4 3 5 9" xfId="10139"/>
    <cellStyle name="20% - Accent3 3 4 3 6" xfId="10140"/>
    <cellStyle name="20% - Accent3 3 4 3 6 2" xfId="10141"/>
    <cellStyle name="20% - Accent3 3 4 3 6 3" xfId="10142"/>
    <cellStyle name="20% - Accent3 3 4 3 7" xfId="10143"/>
    <cellStyle name="20% - Accent3 3 4 3 7 2" xfId="10144"/>
    <cellStyle name="20% - Accent3 3 4 3 8" xfId="10145"/>
    <cellStyle name="20% - Accent3 3 4 3 9" xfId="10146"/>
    <cellStyle name="20% - Accent3 3 4 4" xfId="10147"/>
    <cellStyle name="20% - Accent3 3 4 4 10" xfId="10148"/>
    <cellStyle name="20% - Accent3 3 4 4 11" xfId="10149"/>
    <cellStyle name="20% - Accent3 3 4 4 12" xfId="10150"/>
    <cellStyle name="20% - Accent3 3 4 4 2" xfId="10151"/>
    <cellStyle name="20% - Accent3 3 4 4 2 2" xfId="10152"/>
    <cellStyle name="20% - Accent3 3 4 4 2 2 2" xfId="10153"/>
    <cellStyle name="20% - Accent3 3 4 4 2 2 3" xfId="10154"/>
    <cellStyle name="20% - Accent3 3 4 4 2 3" xfId="10155"/>
    <cellStyle name="20% - Accent3 3 4 4 2 3 2" xfId="10156"/>
    <cellStyle name="20% - Accent3 3 4 4 2 4" xfId="10157"/>
    <cellStyle name="20% - Accent3 3 4 4 2 5" xfId="10158"/>
    <cellStyle name="20% - Accent3 3 4 4 2 6" xfId="10159"/>
    <cellStyle name="20% - Accent3 3 4 4 2 7" xfId="10160"/>
    <cellStyle name="20% - Accent3 3 4 4 2 8" xfId="10161"/>
    <cellStyle name="20% - Accent3 3 4 4 2 9" xfId="10162"/>
    <cellStyle name="20% - Accent3 3 4 4 3" xfId="10163"/>
    <cellStyle name="20% - Accent3 3 4 4 3 2" xfId="10164"/>
    <cellStyle name="20% - Accent3 3 4 4 3 2 2" xfId="10165"/>
    <cellStyle name="20% - Accent3 3 4 4 3 2 3" xfId="10166"/>
    <cellStyle name="20% - Accent3 3 4 4 3 3" xfId="10167"/>
    <cellStyle name="20% - Accent3 3 4 4 3 3 2" xfId="10168"/>
    <cellStyle name="20% - Accent3 3 4 4 3 4" xfId="10169"/>
    <cellStyle name="20% - Accent3 3 4 4 3 5" xfId="10170"/>
    <cellStyle name="20% - Accent3 3 4 4 3 6" xfId="10171"/>
    <cellStyle name="20% - Accent3 3 4 4 3 7" xfId="10172"/>
    <cellStyle name="20% - Accent3 3 4 4 3 8" xfId="10173"/>
    <cellStyle name="20% - Accent3 3 4 4 3 9" xfId="10174"/>
    <cellStyle name="20% - Accent3 3 4 4 4" xfId="10175"/>
    <cellStyle name="20% - Accent3 3 4 4 4 2" xfId="10176"/>
    <cellStyle name="20% - Accent3 3 4 4 4 2 2" xfId="10177"/>
    <cellStyle name="20% - Accent3 3 4 4 4 2 3" xfId="10178"/>
    <cellStyle name="20% - Accent3 3 4 4 4 3" xfId="10179"/>
    <cellStyle name="20% - Accent3 3 4 4 4 3 2" xfId="10180"/>
    <cellStyle name="20% - Accent3 3 4 4 4 4" xfId="10181"/>
    <cellStyle name="20% - Accent3 3 4 4 4 5" xfId="10182"/>
    <cellStyle name="20% - Accent3 3 4 4 4 6" xfId="10183"/>
    <cellStyle name="20% - Accent3 3 4 4 4 7" xfId="10184"/>
    <cellStyle name="20% - Accent3 3 4 4 4 8" xfId="10185"/>
    <cellStyle name="20% - Accent3 3 4 4 4 9" xfId="10186"/>
    <cellStyle name="20% - Accent3 3 4 4 5" xfId="10187"/>
    <cellStyle name="20% - Accent3 3 4 4 5 2" xfId="10188"/>
    <cellStyle name="20% - Accent3 3 4 4 5 3" xfId="10189"/>
    <cellStyle name="20% - Accent3 3 4 4 6" xfId="10190"/>
    <cellStyle name="20% - Accent3 3 4 4 6 2" xfId="10191"/>
    <cellStyle name="20% - Accent3 3 4 4 7" xfId="10192"/>
    <cellStyle name="20% - Accent3 3 4 4 8" xfId="10193"/>
    <cellStyle name="20% - Accent3 3 4 4 9" xfId="10194"/>
    <cellStyle name="20% - Accent3 3 4 5" xfId="10195"/>
    <cellStyle name="20% - Accent3 3 4 5 2" xfId="10196"/>
    <cellStyle name="20% - Accent3 3 4 5 2 2" xfId="10197"/>
    <cellStyle name="20% - Accent3 3 4 5 2 3" xfId="10198"/>
    <cellStyle name="20% - Accent3 3 4 5 3" xfId="10199"/>
    <cellStyle name="20% - Accent3 3 4 5 3 2" xfId="10200"/>
    <cellStyle name="20% - Accent3 3 4 5 4" xfId="10201"/>
    <cellStyle name="20% - Accent3 3 4 5 5" xfId="10202"/>
    <cellStyle name="20% - Accent3 3 4 5 6" xfId="10203"/>
    <cellStyle name="20% - Accent3 3 4 5 7" xfId="10204"/>
    <cellStyle name="20% - Accent3 3 4 5 8" xfId="10205"/>
    <cellStyle name="20% - Accent3 3 4 5 9" xfId="10206"/>
    <cellStyle name="20% - Accent3 3 4 6" xfId="10207"/>
    <cellStyle name="20% - Accent3 3 4 6 2" xfId="10208"/>
    <cellStyle name="20% - Accent3 3 4 6 2 2" xfId="10209"/>
    <cellStyle name="20% - Accent3 3 4 6 2 3" xfId="10210"/>
    <cellStyle name="20% - Accent3 3 4 6 3" xfId="10211"/>
    <cellStyle name="20% - Accent3 3 4 6 3 2" xfId="10212"/>
    <cellStyle name="20% - Accent3 3 4 6 4" xfId="10213"/>
    <cellStyle name="20% - Accent3 3 4 6 5" xfId="10214"/>
    <cellStyle name="20% - Accent3 3 4 6 6" xfId="10215"/>
    <cellStyle name="20% - Accent3 3 4 6 7" xfId="10216"/>
    <cellStyle name="20% - Accent3 3 4 6 8" xfId="10217"/>
    <cellStyle name="20% - Accent3 3 4 6 9" xfId="10218"/>
    <cellStyle name="20% - Accent3 3 4 7" xfId="10219"/>
    <cellStyle name="20% - Accent3 3 4 7 2" xfId="10220"/>
    <cellStyle name="20% - Accent3 3 4 7 2 2" xfId="10221"/>
    <cellStyle name="20% - Accent3 3 4 7 2 3" xfId="10222"/>
    <cellStyle name="20% - Accent3 3 4 7 3" xfId="10223"/>
    <cellStyle name="20% - Accent3 3 4 7 3 2" xfId="10224"/>
    <cellStyle name="20% - Accent3 3 4 7 4" xfId="10225"/>
    <cellStyle name="20% - Accent3 3 4 7 5" xfId="10226"/>
    <cellStyle name="20% - Accent3 3 4 7 6" xfId="10227"/>
    <cellStyle name="20% - Accent3 3 4 7 7" xfId="10228"/>
    <cellStyle name="20% - Accent3 3 4 7 8" xfId="10229"/>
    <cellStyle name="20% - Accent3 3 4 7 9" xfId="10230"/>
    <cellStyle name="20% - Accent3 3 4 8" xfId="10231"/>
    <cellStyle name="20% - Accent3 3 4 8 2" xfId="10232"/>
    <cellStyle name="20% - Accent3 3 4 8 3" xfId="10233"/>
    <cellStyle name="20% - Accent3 3 4 9" xfId="10234"/>
    <cellStyle name="20% - Accent3 3 4 9 2" xfId="10235"/>
    <cellStyle name="20% - Accent3 3 5" xfId="10236"/>
    <cellStyle name="20% - Accent3 3 5 10" xfId="10237"/>
    <cellStyle name="20% - Accent3 3 5 11" xfId="10238"/>
    <cellStyle name="20% - Accent3 3 5 12" xfId="10239"/>
    <cellStyle name="20% - Accent3 3 5 13" xfId="10240"/>
    <cellStyle name="20% - Accent3 3 5 14" xfId="10241"/>
    <cellStyle name="20% - Accent3 3 5 15" xfId="10242"/>
    <cellStyle name="20% - Accent3 3 5 2" xfId="10243"/>
    <cellStyle name="20% - Accent3 3 5 2 10" xfId="10244"/>
    <cellStyle name="20% - Accent3 3 5 2 11" xfId="10245"/>
    <cellStyle name="20% - Accent3 3 5 2 12" xfId="10246"/>
    <cellStyle name="20% - Accent3 3 5 2 13" xfId="10247"/>
    <cellStyle name="20% - Accent3 3 5 2 2" xfId="10248"/>
    <cellStyle name="20% - Accent3 3 5 2 2 10" xfId="10249"/>
    <cellStyle name="20% - Accent3 3 5 2 2 11" xfId="10250"/>
    <cellStyle name="20% - Accent3 3 5 2 2 12" xfId="10251"/>
    <cellStyle name="20% - Accent3 3 5 2 2 2" xfId="10252"/>
    <cellStyle name="20% - Accent3 3 5 2 2 2 2" xfId="10253"/>
    <cellStyle name="20% - Accent3 3 5 2 2 2 2 2" xfId="10254"/>
    <cellStyle name="20% - Accent3 3 5 2 2 2 2 3" xfId="10255"/>
    <cellStyle name="20% - Accent3 3 5 2 2 2 3" xfId="10256"/>
    <cellStyle name="20% - Accent3 3 5 2 2 2 3 2" xfId="10257"/>
    <cellStyle name="20% - Accent3 3 5 2 2 2 4" xfId="10258"/>
    <cellStyle name="20% - Accent3 3 5 2 2 2 5" xfId="10259"/>
    <cellStyle name="20% - Accent3 3 5 2 2 2 6" xfId="10260"/>
    <cellStyle name="20% - Accent3 3 5 2 2 2 7" xfId="10261"/>
    <cellStyle name="20% - Accent3 3 5 2 2 2 8" xfId="10262"/>
    <cellStyle name="20% - Accent3 3 5 2 2 2 9" xfId="10263"/>
    <cellStyle name="20% - Accent3 3 5 2 2 3" xfId="10264"/>
    <cellStyle name="20% - Accent3 3 5 2 2 3 2" xfId="10265"/>
    <cellStyle name="20% - Accent3 3 5 2 2 3 2 2" xfId="10266"/>
    <cellStyle name="20% - Accent3 3 5 2 2 3 2 3" xfId="10267"/>
    <cellStyle name="20% - Accent3 3 5 2 2 3 3" xfId="10268"/>
    <cellStyle name="20% - Accent3 3 5 2 2 3 3 2" xfId="10269"/>
    <cellStyle name="20% - Accent3 3 5 2 2 3 4" xfId="10270"/>
    <cellStyle name="20% - Accent3 3 5 2 2 3 5" xfId="10271"/>
    <cellStyle name="20% - Accent3 3 5 2 2 3 6" xfId="10272"/>
    <cellStyle name="20% - Accent3 3 5 2 2 3 7" xfId="10273"/>
    <cellStyle name="20% - Accent3 3 5 2 2 3 8" xfId="10274"/>
    <cellStyle name="20% - Accent3 3 5 2 2 3 9" xfId="10275"/>
    <cellStyle name="20% - Accent3 3 5 2 2 4" xfId="10276"/>
    <cellStyle name="20% - Accent3 3 5 2 2 4 2" xfId="10277"/>
    <cellStyle name="20% - Accent3 3 5 2 2 4 2 2" xfId="10278"/>
    <cellStyle name="20% - Accent3 3 5 2 2 4 2 3" xfId="10279"/>
    <cellStyle name="20% - Accent3 3 5 2 2 4 3" xfId="10280"/>
    <cellStyle name="20% - Accent3 3 5 2 2 4 3 2" xfId="10281"/>
    <cellStyle name="20% - Accent3 3 5 2 2 4 4" xfId="10282"/>
    <cellStyle name="20% - Accent3 3 5 2 2 4 5" xfId="10283"/>
    <cellStyle name="20% - Accent3 3 5 2 2 4 6" xfId="10284"/>
    <cellStyle name="20% - Accent3 3 5 2 2 4 7" xfId="10285"/>
    <cellStyle name="20% - Accent3 3 5 2 2 4 8" xfId="10286"/>
    <cellStyle name="20% - Accent3 3 5 2 2 4 9" xfId="10287"/>
    <cellStyle name="20% - Accent3 3 5 2 2 5" xfId="10288"/>
    <cellStyle name="20% - Accent3 3 5 2 2 5 2" xfId="10289"/>
    <cellStyle name="20% - Accent3 3 5 2 2 5 3" xfId="10290"/>
    <cellStyle name="20% - Accent3 3 5 2 2 6" xfId="10291"/>
    <cellStyle name="20% - Accent3 3 5 2 2 6 2" xfId="10292"/>
    <cellStyle name="20% - Accent3 3 5 2 2 7" xfId="10293"/>
    <cellStyle name="20% - Accent3 3 5 2 2 8" xfId="10294"/>
    <cellStyle name="20% - Accent3 3 5 2 2 9" xfId="10295"/>
    <cellStyle name="20% - Accent3 3 5 2 3" xfId="10296"/>
    <cellStyle name="20% - Accent3 3 5 2 3 2" xfId="10297"/>
    <cellStyle name="20% - Accent3 3 5 2 3 2 2" xfId="10298"/>
    <cellStyle name="20% - Accent3 3 5 2 3 2 3" xfId="10299"/>
    <cellStyle name="20% - Accent3 3 5 2 3 3" xfId="10300"/>
    <cellStyle name="20% - Accent3 3 5 2 3 3 2" xfId="10301"/>
    <cellStyle name="20% - Accent3 3 5 2 3 4" xfId="10302"/>
    <cellStyle name="20% - Accent3 3 5 2 3 5" xfId="10303"/>
    <cellStyle name="20% - Accent3 3 5 2 3 6" xfId="10304"/>
    <cellStyle name="20% - Accent3 3 5 2 3 7" xfId="10305"/>
    <cellStyle name="20% - Accent3 3 5 2 3 8" xfId="10306"/>
    <cellStyle name="20% - Accent3 3 5 2 3 9" xfId="10307"/>
    <cellStyle name="20% - Accent3 3 5 2 4" xfId="10308"/>
    <cellStyle name="20% - Accent3 3 5 2 4 2" xfId="10309"/>
    <cellStyle name="20% - Accent3 3 5 2 4 2 2" xfId="10310"/>
    <cellStyle name="20% - Accent3 3 5 2 4 2 3" xfId="10311"/>
    <cellStyle name="20% - Accent3 3 5 2 4 3" xfId="10312"/>
    <cellStyle name="20% - Accent3 3 5 2 4 3 2" xfId="10313"/>
    <cellStyle name="20% - Accent3 3 5 2 4 4" xfId="10314"/>
    <cellStyle name="20% - Accent3 3 5 2 4 5" xfId="10315"/>
    <cellStyle name="20% - Accent3 3 5 2 4 6" xfId="10316"/>
    <cellStyle name="20% - Accent3 3 5 2 4 7" xfId="10317"/>
    <cellStyle name="20% - Accent3 3 5 2 4 8" xfId="10318"/>
    <cellStyle name="20% - Accent3 3 5 2 4 9" xfId="10319"/>
    <cellStyle name="20% - Accent3 3 5 2 5" xfId="10320"/>
    <cellStyle name="20% - Accent3 3 5 2 5 2" xfId="10321"/>
    <cellStyle name="20% - Accent3 3 5 2 5 2 2" xfId="10322"/>
    <cellStyle name="20% - Accent3 3 5 2 5 2 3" xfId="10323"/>
    <cellStyle name="20% - Accent3 3 5 2 5 3" xfId="10324"/>
    <cellStyle name="20% - Accent3 3 5 2 5 3 2" xfId="10325"/>
    <cellStyle name="20% - Accent3 3 5 2 5 4" xfId="10326"/>
    <cellStyle name="20% - Accent3 3 5 2 5 5" xfId="10327"/>
    <cellStyle name="20% - Accent3 3 5 2 5 6" xfId="10328"/>
    <cellStyle name="20% - Accent3 3 5 2 5 7" xfId="10329"/>
    <cellStyle name="20% - Accent3 3 5 2 5 8" xfId="10330"/>
    <cellStyle name="20% - Accent3 3 5 2 5 9" xfId="10331"/>
    <cellStyle name="20% - Accent3 3 5 2 6" xfId="10332"/>
    <cellStyle name="20% - Accent3 3 5 2 6 2" xfId="10333"/>
    <cellStyle name="20% - Accent3 3 5 2 6 3" xfId="10334"/>
    <cellStyle name="20% - Accent3 3 5 2 7" xfId="10335"/>
    <cellStyle name="20% - Accent3 3 5 2 7 2" xfId="10336"/>
    <cellStyle name="20% - Accent3 3 5 2 8" xfId="10337"/>
    <cellStyle name="20% - Accent3 3 5 2 9" xfId="10338"/>
    <cellStyle name="20% - Accent3 3 5 3" xfId="10339"/>
    <cellStyle name="20% - Accent3 3 5 3 10" xfId="10340"/>
    <cellStyle name="20% - Accent3 3 5 3 11" xfId="10341"/>
    <cellStyle name="20% - Accent3 3 5 3 12" xfId="10342"/>
    <cellStyle name="20% - Accent3 3 5 3 13" xfId="10343"/>
    <cellStyle name="20% - Accent3 3 5 3 2" xfId="10344"/>
    <cellStyle name="20% - Accent3 3 5 3 2 10" xfId="10345"/>
    <cellStyle name="20% - Accent3 3 5 3 2 11" xfId="10346"/>
    <cellStyle name="20% - Accent3 3 5 3 2 12" xfId="10347"/>
    <cellStyle name="20% - Accent3 3 5 3 2 2" xfId="10348"/>
    <cellStyle name="20% - Accent3 3 5 3 2 2 2" xfId="10349"/>
    <cellStyle name="20% - Accent3 3 5 3 2 2 2 2" xfId="10350"/>
    <cellStyle name="20% - Accent3 3 5 3 2 2 2 3" xfId="10351"/>
    <cellStyle name="20% - Accent3 3 5 3 2 2 3" xfId="10352"/>
    <cellStyle name="20% - Accent3 3 5 3 2 2 3 2" xfId="10353"/>
    <cellStyle name="20% - Accent3 3 5 3 2 2 4" xfId="10354"/>
    <cellStyle name="20% - Accent3 3 5 3 2 2 5" xfId="10355"/>
    <cellStyle name="20% - Accent3 3 5 3 2 2 6" xfId="10356"/>
    <cellStyle name="20% - Accent3 3 5 3 2 2 7" xfId="10357"/>
    <cellStyle name="20% - Accent3 3 5 3 2 2 8" xfId="10358"/>
    <cellStyle name="20% - Accent3 3 5 3 2 2 9" xfId="10359"/>
    <cellStyle name="20% - Accent3 3 5 3 2 3" xfId="10360"/>
    <cellStyle name="20% - Accent3 3 5 3 2 3 2" xfId="10361"/>
    <cellStyle name="20% - Accent3 3 5 3 2 3 2 2" xfId="10362"/>
    <cellStyle name="20% - Accent3 3 5 3 2 3 2 3" xfId="10363"/>
    <cellStyle name="20% - Accent3 3 5 3 2 3 3" xfId="10364"/>
    <cellStyle name="20% - Accent3 3 5 3 2 3 3 2" xfId="10365"/>
    <cellStyle name="20% - Accent3 3 5 3 2 3 4" xfId="10366"/>
    <cellStyle name="20% - Accent3 3 5 3 2 3 5" xfId="10367"/>
    <cellStyle name="20% - Accent3 3 5 3 2 3 6" xfId="10368"/>
    <cellStyle name="20% - Accent3 3 5 3 2 3 7" xfId="10369"/>
    <cellStyle name="20% - Accent3 3 5 3 2 3 8" xfId="10370"/>
    <cellStyle name="20% - Accent3 3 5 3 2 3 9" xfId="10371"/>
    <cellStyle name="20% - Accent3 3 5 3 2 4" xfId="10372"/>
    <cellStyle name="20% - Accent3 3 5 3 2 4 2" xfId="10373"/>
    <cellStyle name="20% - Accent3 3 5 3 2 4 2 2" xfId="10374"/>
    <cellStyle name="20% - Accent3 3 5 3 2 4 2 3" xfId="10375"/>
    <cellStyle name="20% - Accent3 3 5 3 2 4 3" xfId="10376"/>
    <cellStyle name="20% - Accent3 3 5 3 2 4 3 2" xfId="10377"/>
    <cellStyle name="20% - Accent3 3 5 3 2 4 4" xfId="10378"/>
    <cellStyle name="20% - Accent3 3 5 3 2 4 5" xfId="10379"/>
    <cellStyle name="20% - Accent3 3 5 3 2 4 6" xfId="10380"/>
    <cellStyle name="20% - Accent3 3 5 3 2 4 7" xfId="10381"/>
    <cellStyle name="20% - Accent3 3 5 3 2 4 8" xfId="10382"/>
    <cellStyle name="20% - Accent3 3 5 3 2 4 9" xfId="10383"/>
    <cellStyle name="20% - Accent3 3 5 3 2 5" xfId="10384"/>
    <cellStyle name="20% - Accent3 3 5 3 2 5 2" xfId="10385"/>
    <cellStyle name="20% - Accent3 3 5 3 2 5 3" xfId="10386"/>
    <cellStyle name="20% - Accent3 3 5 3 2 6" xfId="10387"/>
    <cellStyle name="20% - Accent3 3 5 3 2 6 2" xfId="10388"/>
    <cellStyle name="20% - Accent3 3 5 3 2 7" xfId="10389"/>
    <cellStyle name="20% - Accent3 3 5 3 2 8" xfId="10390"/>
    <cellStyle name="20% - Accent3 3 5 3 2 9" xfId="10391"/>
    <cellStyle name="20% - Accent3 3 5 3 3" xfId="10392"/>
    <cellStyle name="20% - Accent3 3 5 3 3 2" xfId="10393"/>
    <cellStyle name="20% - Accent3 3 5 3 3 2 2" xfId="10394"/>
    <cellStyle name="20% - Accent3 3 5 3 3 2 3" xfId="10395"/>
    <cellStyle name="20% - Accent3 3 5 3 3 3" xfId="10396"/>
    <cellStyle name="20% - Accent3 3 5 3 3 3 2" xfId="10397"/>
    <cellStyle name="20% - Accent3 3 5 3 3 4" xfId="10398"/>
    <cellStyle name="20% - Accent3 3 5 3 3 5" xfId="10399"/>
    <cellStyle name="20% - Accent3 3 5 3 3 6" xfId="10400"/>
    <cellStyle name="20% - Accent3 3 5 3 3 7" xfId="10401"/>
    <cellStyle name="20% - Accent3 3 5 3 3 8" xfId="10402"/>
    <cellStyle name="20% - Accent3 3 5 3 3 9" xfId="10403"/>
    <cellStyle name="20% - Accent3 3 5 3 4" xfId="10404"/>
    <cellStyle name="20% - Accent3 3 5 3 4 2" xfId="10405"/>
    <cellStyle name="20% - Accent3 3 5 3 4 2 2" xfId="10406"/>
    <cellStyle name="20% - Accent3 3 5 3 4 2 3" xfId="10407"/>
    <cellStyle name="20% - Accent3 3 5 3 4 3" xfId="10408"/>
    <cellStyle name="20% - Accent3 3 5 3 4 3 2" xfId="10409"/>
    <cellStyle name="20% - Accent3 3 5 3 4 4" xfId="10410"/>
    <cellStyle name="20% - Accent3 3 5 3 4 5" xfId="10411"/>
    <cellStyle name="20% - Accent3 3 5 3 4 6" xfId="10412"/>
    <cellStyle name="20% - Accent3 3 5 3 4 7" xfId="10413"/>
    <cellStyle name="20% - Accent3 3 5 3 4 8" xfId="10414"/>
    <cellStyle name="20% - Accent3 3 5 3 4 9" xfId="10415"/>
    <cellStyle name="20% - Accent3 3 5 3 5" xfId="10416"/>
    <cellStyle name="20% - Accent3 3 5 3 5 2" xfId="10417"/>
    <cellStyle name="20% - Accent3 3 5 3 5 2 2" xfId="10418"/>
    <cellStyle name="20% - Accent3 3 5 3 5 2 3" xfId="10419"/>
    <cellStyle name="20% - Accent3 3 5 3 5 3" xfId="10420"/>
    <cellStyle name="20% - Accent3 3 5 3 5 3 2" xfId="10421"/>
    <cellStyle name="20% - Accent3 3 5 3 5 4" xfId="10422"/>
    <cellStyle name="20% - Accent3 3 5 3 5 5" xfId="10423"/>
    <cellStyle name="20% - Accent3 3 5 3 5 6" xfId="10424"/>
    <cellStyle name="20% - Accent3 3 5 3 5 7" xfId="10425"/>
    <cellStyle name="20% - Accent3 3 5 3 5 8" xfId="10426"/>
    <cellStyle name="20% - Accent3 3 5 3 5 9" xfId="10427"/>
    <cellStyle name="20% - Accent3 3 5 3 6" xfId="10428"/>
    <cellStyle name="20% - Accent3 3 5 3 6 2" xfId="10429"/>
    <cellStyle name="20% - Accent3 3 5 3 6 3" xfId="10430"/>
    <cellStyle name="20% - Accent3 3 5 3 7" xfId="10431"/>
    <cellStyle name="20% - Accent3 3 5 3 7 2" xfId="10432"/>
    <cellStyle name="20% - Accent3 3 5 3 8" xfId="10433"/>
    <cellStyle name="20% - Accent3 3 5 3 9" xfId="10434"/>
    <cellStyle name="20% - Accent3 3 5 4" xfId="10435"/>
    <cellStyle name="20% - Accent3 3 5 4 10" xfId="10436"/>
    <cellStyle name="20% - Accent3 3 5 4 11" xfId="10437"/>
    <cellStyle name="20% - Accent3 3 5 4 12" xfId="10438"/>
    <cellStyle name="20% - Accent3 3 5 4 2" xfId="10439"/>
    <cellStyle name="20% - Accent3 3 5 4 2 2" xfId="10440"/>
    <cellStyle name="20% - Accent3 3 5 4 2 2 2" xfId="10441"/>
    <cellStyle name="20% - Accent3 3 5 4 2 2 3" xfId="10442"/>
    <cellStyle name="20% - Accent3 3 5 4 2 3" xfId="10443"/>
    <cellStyle name="20% - Accent3 3 5 4 2 3 2" xfId="10444"/>
    <cellStyle name="20% - Accent3 3 5 4 2 4" xfId="10445"/>
    <cellStyle name="20% - Accent3 3 5 4 2 5" xfId="10446"/>
    <cellStyle name="20% - Accent3 3 5 4 2 6" xfId="10447"/>
    <cellStyle name="20% - Accent3 3 5 4 2 7" xfId="10448"/>
    <cellStyle name="20% - Accent3 3 5 4 2 8" xfId="10449"/>
    <cellStyle name="20% - Accent3 3 5 4 2 9" xfId="10450"/>
    <cellStyle name="20% - Accent3 3 5 4 3" xfId="10451"/>
    <cellStyle name="20% - Accent3 3 5 4 3 2" xfId="10452"/>
    <cellStyle name="20% - Accent3 3 5 4 3 2 2" xfId="10453"/>
    <cellStyle name="20% - Accent3 3 5 4 3 2 3" xfId="10454"/>
    <cellStyle name="20% - Accent3 3 5 4 3 3" xfId="10455"/>
    <cellStyle name="20% - Accent3 3 5 4 3 3 2" xfId="10456"/>
    <cellStyle name="20% - Accent3 3 5 4 3 4" xfId="10457"/>
    <cellStyle name="20% - Accent3 3 5 4 3 5" xfId="10458"/>
    <cellStyle name="20% - Accent3 3 5 4 3 6" xfId="10459"/>
    <cellStyle name="20% - Accent3 3 5 4 3 7" xfId="10460"/>
    <cellStyle name="20% - Accent3 3 5 4 3 8" xfId="10461"/>
    <cellStyle name="20% - Accent3 3 5 4 3 9" xfId="10462"/>
    <cellStyle name="20% - Accent3 3 5 4 4" xfId="10463"/>
    <cellStyle name="20% - Accent3 3 5 4 4 2" xfId="10464"/>
    <cellStyle name="20% - Accent3 3 5 4 4 2 2" xfId="10465"/>
    <cellStyle name="20% - Accent3 3 5 4 4 2 3" xfId="10466"/>
    <cellStyle name="20% - Accent3 3 5 4 4 3" xfId="10467"/>
    <cellStyle name="20% - Accent3 3 5 4 4 3 2" xfId="10468"/>
    <cellStyle name="20% - Accent3 3 5 4 4 4" xfId="10469"/>
    <cellStyle name="20% - Accent3 3 5 4 4 5" xfId="10470"/>
    <cellStyle name="20% - Accent3 3 5 4 4 6" xfId="10471"/>
    <cellStyle name="20% - Accent3 3 5 4 4 7" xfId="10472"/>
    <cellStyle name="20% - Accent3 3 5 4 4 8" xfId="10473"/>
    <cellStyle name="20% - Accent3 3 5 4 4 9" xfId="10474"/>
    <cellStyle name="20% - Accent3 3 5 4 5" xfId="10475"/>
    <cellStyle name="20% - Accent3 3 5 4 5 2" xfId="10476"/>
    <cellStyle name="20% - Accent3 3 5 4 5 3" xfId="10477"/>
    <cellStyle name="20% - Accent3 3 5 4 6" xfId="10478"/>
    <cellStyle name="20% - Accent3 3 5 4 6 2" xfId="10479"/>
    <cellStyle name="20% - Accent3 3 5 4 7" xfId="10480"/>
    <cellStyle name="20% - Accent3 3 5 4 8" xfId="10481"/>
    <cellStyle name="20% - Accent3 3 5 4 9" xfId="10482"/>
    <cellStyle name="20% - Accent3 3 5 5" xfId="10483"/>
    <cellStyle name="20% - Accent3 3 5 5 2" xfId="10484"/>
    <cellStyle name="20% - Accent3 3 5 5 2 2" xfId="10485"/>
    <cellStyle name="20% - Accent3 3 5 5 2 3" xfId="10486"/>
    <cellStyle name="20% - Accent3 3 5 5 3" xfId="10487"/>
    <cellStyle name="20% - Accent3 3 5 5 3 2" xfId="10488"/>
    <cellStyle name="20% - Accent3 3 5 5 4" xfId="10489"/>
    <cellStyle name="20% - Accent3 3 5 5 5" xfId="10490"/>
    <cellStyle name="20% - Accent3 3 5 5 6" xfId="10491"/>
    <cellStyle name="20% - Accent3 3 5 5 7" xfId="10492"/>
    <cellStyle name="20% - Accent3 3 5 5 8" xfId="10493"/>
    <cellStyle name="20% - Accent3 3 5 5 9" xfId="10494"/>
    <cellStyle name="20% - Accent3 3 5 6" xfId="10495"/>
    <cellStyle name="20% - Accent3 3 5 6 2" xfId="10496"/>
    <cellStyle name="20% - Accent3 3 5 6 2 2" xfId="10497"/>
    <cellStyle name="20% - Accent3 3 5 6 2 3" xfId="10498"/>
    <cellStyle name="20% - Accent3 3 5 6 3" xfId="10499"/>
    <cellStyle name="20% - Accent3 3 5 6 3 2" xfId="10500"/>
    <cellStyle name="20% - Accent3 3 5 6 4" xfId="10501"/>
    <cellStyle name="20% - Accent3 3 5 6 5" xfId="10502"/>
    <cellStyle name="20% - Accent3 3 5 6 6" xfId="10503"/>
    <cellStyle name="20% - Accent3 3 5 6 7" xfId="10504"/>
    <cellStyle name="20% - Accent3 3 5 6 8" xfId="10505"/>
    <cellStyle name="20% - Accent3 3 5 6 9" xfId="10506"/>
    <cellStyle name="20% - Accent3 3 5 7" xfId="10507"/>
    <cellStyle name="20% - Accent3 3 5 7 2" xfId="10508"/>
    <cellStyle name="20% - Accent3 3 5 7 2 2" xfId="10509"/>
    <cellStyle name="20% - Accent3 3 5 7 2 3" xfId="10510"/>
    <cellStyle name="20% - Accent3 3 5 7 3" xfId="10511"/>
    <cellStyle name="20% - Accent3 3 5 7 3 2" xfId="10512"/>
    <cellStyle name="20% - Accent3 3 5 7 4" xfId="10513"/>
    <cellStyle name="20% - Accent3 3 5 7 5" xfId="10514"/>
    <cellStyle name="20% - Accent3 3 5 7 6" xfId="10515"/>
    <cellStyle name="20% - Accent3 3 5 7 7" xfId="10516"/>
    <cellStyle name="20% - Accent3 3 5 7 8" xfId="10517"/>
    <cellStyle name="20% - Accent3 3 5 7 9" xfId="10518"/>
    <cellStyle name="20% - Accent3 3 5 8" xfId="10519"/>
    <cellStyle name="20% - Accent3 3 5 8 2" xfId="10520"/>
    <cellStyle name="20% - Accent3 3 5 8 3" xfId="10521"/>
    <cellStyle name="20% - Accent3 3 5 9" xfId="10522"/>
    <cellStyle name="20% - Accent3 3 5 9 2" xfId="10523"/>
    <cellStyle name="20% - Accent3 3 6" xfId="10524"/>
    <cellStyle name="20% - Accent3 3 6 10" xfId="10525"/>
    <cellStyle name="20% - Accent3 3 6 11" xfId="10526"/>
    <cellStyle name="20% - Accent3 3 6 12" xfId="10527"/>
    <cellStyle name="20% - Accent3 3 6 13" xfId="10528"/>
    <cellStyle name="20% - Accent3 3 6 14" xfId="10529"/>
    <cellStyle name="20% - Accent3 3 6 15" xfId="10530"/>
    <cellStyle name="20% - Accent3 3 6 2" xfId="10531"/>
    <cellStyle name="20% - Accent3 3 6 2 10" xfId="10532"/>
    <cellStyle name="20% - Accent3 3 6 2 11" xfId="10533"/>
    <cellStyle name="20% - Accent3 3 6 2 12" xfId="10534"/>
    <cellStyle name="20% - Accent3 3 6 2 13" xfId="10535"/>
    <cellStyle name="20% - Accent3 3 6 2 2" xfId="10536"/>
    <cellStyle name="20% - Accent3 3 6 2 2 10" xfId="10537"/>
    <cellStyle name="20% - Accent3 3 6 2 2 11" xfId="10538"/>
    <cellStyle name="20% - Accent3 3 6 2 2 12" xfId="10539"/>
    <cellStyle name="20% - Accent3 3 6 2 2 2" xfId="10540"/>
    <cellStyle name="20% - Accent3 3 6 2 2 2 2" xfId="10541"/>
    <cellStyle name="20% - Accent3 3 6 2 2 2 2 2" xfId="10542"/>
    <cellStyle name="20% - Accent3 3 6 2 2 2 2 3" xfId="10543"/>
    <cellStyle name="20% - Accent3 3 6 2 2 2 3" xfId="10544"/>
    <cellStyle name="20% - Accent3 3 6 2 2 2 3 2" xfId="10545"/>
    <cellStyle name="20% - Accent3 3 6 2 2 2 4" xfId="10546"/>
    <cellStyle name="20% - Accent3 3 6 2 2 2 5" xfId="10547"/>
    <cellStyle name="20% - Accent3 3 6 2 2 2 6" xfId="10548"/>
    <cellStyle name="20% - Accent3 3 6 2 2 2 7" xfId="10549"/>
    <cellStyle name="20% - Accent3 3 6 2 2 2 8" xfId="10550"/>
    <cellStyle name="20% - Accent3 3 6 2 2 2 9" xfId="10551"/>
    <cellStyle name="20% - Accent3 3 6 2 2 3" xfId="10552"/>
    <cellStyle name="20% - Accent3 3 6 2 2 3 2" xfId="10553"/>
    <cellStyle name="20% - Accent3 3 6 2 2 3 2 2" xfId="10554"/>
    <cellStyle name="20% - Accent3 3 6 2 2 3 2 3" xfId="10555"/>
    <cellStyle name="20% - Accent3 3 6 2 2 3 3" xfId="10556"/>
    <cellStyle name="20% - Accent3 3 6 2 2 3 3 2" xfId="10557"/>
    <cellStyle name="20% - Accent3 3 6 2 2 3 4" xfId="10558"/>
    <cellStyle name="20% - Accent3 3 6 2 2 3 5" xfId="10559"/>
    <cellStyle name="20% - Accent3 3 6 2 2 3 6" xfId="10560"/>
    <cellStyle name="20% - Accent3 3 6 2 2 3 7" xfId="10561"/>
    <cellStyle name="20% - Accent3 3 6 2 2 3 8" xfId="10562"/>
    <cellStyle name="20% - Accent3 3 6 2 2 3 9" xfId="10563"/>
    <cellStyle name="20% - Accent3 3 6 2 2 4" xfId="10564"/>
    <cellStyle name="20% - Accent3 3 6 2 2 4 2" xfId="10565"/>
    <cellStyle name="20% - Accent3 3 6 2 2 4 2 2" xfId="10566"/>
    <cellStyle name="20% - Accent3 3 6 2 2 4 2 3" xfId="10567"/>
    <cellStyle name="20% - Accent3 3 6 2 2 4 3" xfId="10568"/>
    <cellStyle name="20% - Accent3 3 6 2 2 4 3 2" xfId="10569"/>
    <cellStyle name="20% - Accent3 3 6 2 2 4 4" xfId="10570"/>
    <cellStyle name="20% - Accent3 3 6 2 2 4 5" xfId="10571"/>
    <cellStyle name="20% - Accent3 3 6 2 2 4 6" xfId="10572"/>
    <cellStyle name="20% - Accent3 3 6 2 2 4 7" xfId="10573"/>
    <cellStyle name="20% - Accent3 3 6 2 2 4 8" xfId="10574"/>
    <cellStyle name="20% - Accent3 3 6 2 2 4 9" xfId="10575"/>
    <cellStyle name="20% - Accent3 3 6 2 2 5" xfId="10576"/>
    <cellStyle name="20% - Accent3 3 6 2 2 5 2" xfId="10577"/>
    <cellStyle name="20% - Accent3 3 6 2 2 5 3" xfId="10578"/>
    <cellStyle name="20% - Accent3 3 6 2 2 6" xfId="10579"/>
    <cellStyle name="20% - Accent3 3 6 2 2 6 2" xfId="10580"/>
    <cellStyle name="20% - Accent3 3 6 2 2 7" xfId="10581"/>
    <cellStyle name="20% - Accent3 3 6 2 2 8" xfId="10582"/>
    <cellStyle name="20% - Accent3 3 6 2 2 9" xfId="10583"/>
    <cellStyle name="20% - Accent3 3 6 2 3" xfId="10584"/>
    <cellStyle name="20% - Accent3 3 6 2 3 2" xfId="10585"/>
    <cellStyle name="20% - Accent3 3 6 2 3 2 2" xfId="10586"/>
    <cellStyle name="20% - Accent3 3 6 2 3 2 3" xfId="10587"/>
    <cellStyle name="20% - Accent3 3 6 2 3 3" xfId="10588"/>
    <cellStyle name="20% - Accent3 3 6 2 3 3 2" xfId="10589"/>
    <cellStyle name="20% - Accent3 3 6 2 3 4" xfId="10590"/>
    <cellStyle name="20% - Accent3 3 6 2 3 5" xfId="10591"/>
    <cellStyle name="20% - Accent3 3 6 2 3 6" xfId="10592"/>
    <cellStyle name="20% - Accent3 3 6 2 3 7" xfId="10593"/>
    <cellStyle name="20% - Accent3 3 6 2 3 8" xfId="10594"/>
    <cellStyle name="20% - Accent3 3 6 2 3 9" xfId="10595"/>
    <cellStyle name="20% - Accent3 3 6 2 4" xfId="10596"/>
    <cellStyle name="20% - Accent3 3 6 2 4 2" xfId="10597"/>
    <cellStyle name="20% - Accent3 3 6 2 4 2 2" xfId="10598"/>
    <cellStyle name="20% - Accent3 3 6 2 4 2 3" xfId="10599"/>
    <cellStyle name="20% - Accent3 3 6 2 4 3" xfId="10600"/>
    <cellStyle name="20% - Accent3 3 6 2 4 3 2" xfId="10601"/>
    <cellStyle name="20% - Accent3 3 6 2 4 4" xfId="10602"/>
    <cellStyle name="20% - Accent3 3 6 2 4 5" xfId="10603"/>
    <cellStyle name="20% - Accent3 3 6 2 4 6" xfId="10604"/>
    <cellStyle name="20% - Accent3 3 6 2 4 7" xfId="10605"/>
    <cellStyle name="20% - Accent3 3 6 2 4 8" xfId="10606"/>
    <cellStyle name="20% - Accent3 3 6 2 4 9" xfId="10607"/>
    <cellStyle name="20% - Accent3 3 6 2 5" xfId="10608"/>
    <cellStyle name="20% - Accent3 3 6 2 5 2" xfId="10609"/>
    <cellStyle name="20% - Accent3 3 6 2 5 2 2" xfId="10610"/>
    <cellStyle name="20% - Accent3 3 6 2 5 2 3" xfId="10611"/>
    <cellStyle name="20% - Accent3 3 6 2 5 3" xfId="10612"/>
    <cellStyle name="20% - Accent3 3 6 2 5 3 2" xfId="10613"/>
    <cellStyle name="20% - Accent3 3 6 2 5 4" xfId="10614"/>
    <cellStyle name="20% - Accent3 3 6 2 5 5" xfId="10615"/>
    <cellStyle name="20% - Accent3 3 6 2 5 6" xfId="10616"/>
    <cellStyle name="20% - Accent3 3 6 2 5 7" xfId="10617"/>
    <cellStyle name="20% - Accent3 3 6 2 5 8" xfId="10618"/>
    <cellStyle name="20% - Accent3 3 6 2 5 9" xfId="10619"/>
    <cellStyle name="20% - Accent3 3 6 2 6" xfId="10620"/>
    <cellStyle name="20% - Accent3 3 6 2 6 2" xfId="10621"/>
    <cellStyle name="20% - Accent3 3 6 2 6 3" xfId="10622"/>
    <cellStyle name="20% - Accent3 3 6 2 7" xfId="10623"/>
    <cellStyle name="20% - Accent3 3 6 2 7 2" xfId="10624"/>
    <cellStyle name="20% - Accent3 3 6 2 8" xfId="10625"/>
    <cellStyle name="20% - Accent3 3 6 2 9" xfId="10626"/>
    <cellStyle name="20% - Accent3 3 6 3" xfId="10627"/>
    <cellStyle name="20% - Accent3 3 6 3 10" xfId="10628"/>
    <cellStyle name="20% - Accent3 3 6 3 11" xfId="10629"/>
    <cellStyle name="20% - Accent3 3 6 3 12" xfId="10630"/>
    <cellStyle name="20% - Accent3 3 6 3 13" xfId="10631"/>
    <cellStyle name="20% - Accent3 3 6 3 2" xfId="10632"/>
    <cellStyle name="20% - Accent3 3 6 3 2 10" xfId="10633"/>
    <cellStyle name="20% - Accent3 3 6 3 2 11" xfId="10634"/>
    <cellStyle name="20% - Accent3 3 6 3 2 12" xfId="10635"/>
    <cellStyle name="20% - Accent3 3 6 3 2 2" xfId="10636"/>
    <cellStyle name="20% - Accent3 3 6 3 2 2 2" xfId="10637"/>
    <cellStyle name="20% - Accent3 3 6 3 2 2 2 2" xfId="10638"/>
    <cellStyle name="20% - Accent3 3 6 3 2 2 2 3" xfId="10639"/>
    <cellStyle name="20% - Accent3 3 6 3 2 2 3" xfId="10640"/>
    <cellStyle name="20% - Accent3 3 6 3 2 2 3 2" xfId="10641"/>
    <cellStyle name="20% - Accent3 3 6 3 2 2 4" xfId="10642"/>
    <cellStyle name="20% - Accent3 3 6 3 2 2 5" xfId="10643"/>
    <cellStyle name="20% - Accent3 3 6 3 2 2 6" xfId="10644"/>
    <cellStyle name="20% - Accent3 3 6 3 2 2 7" xfId="10645"/>
    <cellStyle name="20% - Accent3 3 6 3 2 2 8" xfId="10646"/>
    <cellStyle name="20% - Accent3 3 6 3 2 2 9" xfId="10647"/>
    <cellStyle name="20% - Accent3 3 6 3 2 3" xfId="10648"/>
    <cellStyle name="20% - Accent3 3 6 3 2 3 2" xfId="10649"/>
    <cellStyle name="20% - Accent3 3 6 3 2 3 2 2" xfId="10650"/>
    <cellStyle name="20% - Accent3 3 6 3 2 3 2 3" xfId="10651"/>
    <cellStyle name="20% - Accent3 3 6 3 2 3 3" xfId="10652"/>
    <cellStyle name="20% - Accent3 3 6 3 2 3 3 2" xfId="10653"/>
    <cellStyle name="20% - Accent3 3 6 3 2 3 4" xfId="10654"/>
    <cellStyle name="20% - Accent3 3 6 3 2 3 5" xfId="10655"/>
    <cellStyle name="20% - Accent3 3 6 3 2 3 6" xfId="10656"/>
    <cellStyle name="20% - Accent3 3 6 3 2 3 7" xfId="10657"/>
    <cellStyle name="20% - Accent3 3 6 3 2 3 8" xfId="10658"/>
    <cellStyle name="20% - Accent3 3 6 3 2 3 9" xfId="10659"/>
    <cellStyle name="20% - Accent3 3 6 3 2 4" xfId="10660"/>
    <cellStyle name="20% - Accent3 3 6 3 2 4 2" xfId="10661"/>
    <cellStyle name="20% - Accent3 3 6 3 2 4 2 2" xfId="10662"/>
    <cellStyle name="20% - Accent3 3 6 3 2 4 2 3" xfId="10663"/>
    <cellStyle name="20% - Accent3 3 6 3 2 4 3" xfId="10664"/>
    <cellStyle name="20% - Accent3 3 6 3 2 4 3 2" xfId="10665"/>
    <cellStyle name="20% - Accent3 3 6 3 2 4 4" xfId="10666"/>
    <cellStyle name="20% - Accent3 3 6 3 2 4 5" xfId="10667"/>
    <cellStyle name="20% - Accent3 3 6 3 2 4 6" xfId="10668"/>
    <cellStyle name="20% - Accent3 3 6 3 2 4 7" xfId="10669"/>
    <cellStyle name="20% - Accent3 3 6 3 2 4 8" xfId="10670"/>
    <cellStyle name="20% - Accent3 3 6 3 2 4 9" xfId="10671"/>
    <cellStyle name="20% - Accent3 3 6 3 2 5" xfId="10672"/>
    <cellStyle name="20% - Accent3 3 6 3 2 5 2" xfId="10673"/>
    <cellStyle name="20% - Accent3 3 6 3 2 5 3" xfId="10674"/>
    <cellStyle name="20% - Accent3 3 6 3 2 6" xfId="10675"/>
    <cellStyle name="20% - Accent3 3 6 3 2 6 2" xfId="10676"/>
    <cellStyle name="20% - Accent3 3 6 3 2 7" xfId="10677"/>
    <cellStyle name="20% - Accent3 3 6 3 2 8" xfId="10678"/>
    <cellStyle name="20% - Accent3 3 6 3 2 9" xfId="10679"/>
    <cellStyle name="20% - Accent3 3 6 3 3" xfId="10680"/>
    <cellStyle name="20% - Accent3 3 6 3 3 2" xfId="10681"/>
    <cellStyle name="20% - Accent3 3 6 3 3 2 2" xfId="10682"/>
    <cellStyle name="20% - Accent3 3 6 3 3 2 3" xfId="10683"/>
    <cellStyle name="20% - Accent3 3 6 3 3 3" xfId="10684"/>
    <cellStyle name="20% - Accent3 3 6 3 3 3 2" xfId="10685"/>
    <cellStyle name="20% - Accent3 3 6 3 3 4" xfId="10686"/>
    <cellStyle name="20% - Accent3 3 6 3 3 5" xfId="10687"/>
    <cellStyle name="20% - Accent3 3 6 3 3 6" xfId="10688"/>
    <cellStyle name="20% - Accent3 3 6 3 3 7" xfId="10689"/>
    <cellStyle name="20% - Accent3 3 6 3 3 8" xfId="10690"/>
    <cellStyle name="20% - Accent3 3 6 3 3 9" xfId="10691"/>
    <cellStyle name="20% - Accent3 3 6 3 4" xfId="10692"/>
    <cellStyle name="20% - Accent3 3 6 3 4 2" xfId="10693"/>
    <cellStyle name="20% - Accent3 3 6 3 4 2 2" xfId="10694"/>
    <cellStyle name="20% - Accent3 3 6 3 4 2 3" xfId="10695"/>
    <cellStyle name="20% - Accent3 3 6 3 4 3" xfId="10696"/>
    <cellStyle name="20% - Accent3 3 6 3 4 3 2" xfId="10697"/>
    <cellStyle name="20% - Accent3 3 6 3 4 4" xfId="10698"/>
    <cellStyle name="20% - Accent3 3 6 3 4 5" xfId="10699"/>
    <cellStyle name="20% - Accent3 3 6 3 4 6" xfId="10700"/>
    <cellStyle name="20% - Accent3 3 6 3 4 7" xfId="10701"/>
    <cellStyle name="20% - Accent3 3 6 3 4 8" xfId="10702"/>
    <cellStyle name="20% - Accent3 3 6 3 4 9" xfId="10703"/>
    <cellStyle name="20% - Accent3 3 6 3 5" xfId="10704"/>
    <cellStyle name="20% - Accent3 3 6 3 5 2" xfId="10705"/>
    <cellStyle name="20% - Accent3 3 6 3 5 2 2" xfId="10706"/>
    <cellStyle name="20% - Accent3 3 6 3 5 2 3" xfId="10707"/>
    <cellStyle name="20% - Accent3 3 6 3 5 3" xfId="10708"/>
    <cellStyle name="20% - Accent3 3 6 3 5 3 2" xfId="10709"/>
    <cellStyle name="20% - Accent3 3 6 3 5 4" xfId="10710"/>
    <cellStyle name="20% - Accent3 3 6 3 5 5" xfId="10711"/>
    <cellStyle name="20% - Accent3 3 6 3 5 6" xfId="10712"/>
    <cellStyle name="20% - Accent3 3 6 3 5 7" xfId="10713"/>
    <cellStyle name="20% - Accent3 3 6 3 5 8" xfId="10714"/>
    <cellStyle name="20% - Accent3 3 6 3 5 9" xfId="10715"/>
    <cellStyle name="20% - Accent3 3 6 3 6" xfId="10716"/>
    <cellStyle name="20% - Accent3 3 6 3 6 2" xfId="10717"/>
    <cellStyle name="20% - Accent3 3 6 3 6 3" xfId="10718"/>
    <cellStyle name="20% - Accent3 3 6 3 7" xfId="10719"/>
    <cellStyle name="20% - Accent3 3 6 3 7 2" xfId="10720"/>
    <cellStyle name="20% - Accent3 3 6 3 8" xfId="10721"/>
    <cellStyle name="20% - Accent3 3 6 3 9" xfId="10722"/>
    <cellStyle name="20% - Accent3 3 6 4" xfId="10723"/>
    <cellStyle name="20% - Accent3 3 6 4 10" xfId="10724"/>
    <cellStyle name="20% - Accent3 3 6 4 11" xfId="10725"/>
    <cellStyle name="20% - Accent3 3 6 4 12" xfId="10726"/>
    <cellStyle name="20% - Accent3 3 6 4 2" xfId="10727"/>
    <cellStyle name="20% - Accent3 3 6 4 2 2" xfId="10728"/>
    <cellStyle name="20% - Accent3 3 6 4 2 2 2" xfId="10729"/>
    <cellStyle name="20% - Accent3 3 6 4 2 2 3" xfId="10730"/>
    <cellStyle name="20% - Accent3 3 6 4 2 3" xfId="10731"/>
    <cellStyle name="20% - Accent3 3 6 4 2 3 2" xfId="10732"/>
    <cellStyle name="20% - Accent3 3 6 4 2 4" xfId="10733"/>
    <cellStyle name="20% - Accent3 3 6 4 2 5" xfId="10734"/>
    <cellStyle name="20% - Accent3 3 6 4 2 6" xfId="10735"/>
    <cellStyle name="20% - Accent3 3 6 4 2 7" xfId="10736"/>
    <cellStyle name="20% - Accent3 3 6 4 2 8" xfId="10737"/>
    <cellStyle name="20% - Accent3 3 6 4 2 9" xfId="10738"/>
    <cellStyle name="20% - Accent3 3 6 4 3" xfId="10739"/>
    <cellStyle name="20% - Accent3 3 6 4 3 2" xfId="10740"/>
    <cellStyle name="20% - Accent3 3 6 4 3 2 2" xfId="10741"/>
    <cellStyle name="20% - Accent3 3 6 4 3 2 3" xfId="10742"/>
    <cellStyle name="20% - Accent3 3 6 4 3 3" xfId="10743"/>
    <cellStyle name="20% - Accent3 3 6 4 3 3 2" xfId="10744"/>
    <cellStyle name="20% - Accent3 3 6 4 3 4" xfId="10745"/>
    <cellStyle name="20% - Accent3 3 6 4 3 5" xfId="10746"/>
    <cellStyle name="20% - Accent3 3 6 4 3 6" xfId="10747"/>
    <cellStyle name="20% - Accent3 3 6 4 3 7" xfId="10748"/>
    <cellStyle name="20% - Accent3 3 6 4 3 8" xfId="10749"/>
    <cellStyle name="20% - Accent3 3 6 4 3 9" xfId="10750"/>
    <cellStyle name="20% - Accent3 3 6 4 4" xfId="10751"/>
    <cellStyle name="20% - Accent3 3 6 4 4 2" xfId="10752"/>
    <cellStyle name="20% - Accent3 3 6 4 4 2 2" xfId="10753"/>
    <cellStyle name="20% - Accent3 3 6 4 4 2 3" xfId="10754"/>
    <cellStyle name="20% - Accent3 3 6 4 4 3" xfId="10755"/>
    <cellStyle name="20% - Accent3 3 6 4 4 3 2" xfId="10756"/>
    <cellStyle name="20% - Accent3 3 6 4 4 4" xfId="10757"/>
    <cellStyle name="20% - Accent3 3 6 4 4 5" xfId="10758"/>
    <cellStyle name="20% - Accent3 3 6 4 4 6" xfId="10759"/>
    <cellStyle name="20% - Accent3 3 6 4 4 7" xfId="10760"/>
    <cellStyle name="20% - Accent3 3 6 4 4 8" xfId="10761"/>
    <cellStyle name="20% - Accent3 3 6 4 4 9" xfId="10762"/>
    <cellStyle name="20% - Accent3 3 6 4 5" xfId="10763"/>
    <cellStyle name="20% - Accent3 3 6 4 5 2" xfId="10764"/>
    <cellStyle name="20% - Accent3 3 6 4 5 3" xfId="10765"/>
    <cellStyle name="20% - Accent3 3 6 4 6" xfId="10766"/>
    <cellStyle name="20% - Accent3 3 6 4 6 2" xfId="10767"/>
    <cellStyle name="20% - Accent3 3 6 4 7" xfId="10768"/>
    <cellStyle name="20% - Accent3 3 6 4 8" xfId="10769"/>
    <cellStyle name="20% - Accent3 3 6 4 9" xfId="10770"/>
    <cellStyle name="20% - Accent3 3 6 5" xfId="10771"/>
    <cellStyle name="20% - Accent3 3 6 5 2" xfId="10772"/>
    <cellStyle name="20% - Accent3 3 6 5 2 2" xfId="10773"/>
    <cellStyle name="20% - Accent3 3 6 5 2 3" xfId="10774"/>
    <cellStyle name="20% - Accent3 3 6 5 3" xfId="10775"/>
    <cellStyle name="20% - Accent3 3 6 5 3 2" xfId="10776"/>
    <cellStyle name="20% - Accent3 3 6 5 4" xfId="10777"/>
    <cellStyle name="20% - Accent3 3 6 5 5" xfId="10778"/>
    <cellStyle name="20% - Accent3 3 6 5 6" xfId="10779"/>
    <cellStyle name="20% - Accent3 3 6 5 7" xfId="10780"/>
    <cellStyle name="20% - Accent3 3 6 5 8" xfId="10781"/>
    <cellStyle name="20% - Accent3 3 6 5 9" xfId="10782"/>
    <cellStyle name="20% - Accent3 3 6 6" xfId="10783"/>
    <cellStyle name="20% - Accent3 3 6 6 2" xfId="10784"/>
    <cellStyle name="20% - Accent3 3 6 6 2 2" xfId="10785"/>
    <cellStyle name="20% - Accent3 3 6 6 2 3" xfId="10786"/>
    <cellStyle name="20% - Accent3 3 6 6 3" xfId="10787"/>
    <cellStyle name="20% - Accent3 3 6 6 3 2" xfId="10788"/>
    <cellStyle name="20% - Accent3 3 6 6 4" xfId="10789"/>
    <cellStyle name="20% - Accent3 3 6 6 5" xfId="10790"/>
    <cellStyle name="20% - Accent3 3 6 6 6" xfId="10791"/>
    <cellStyle name="20% - Accent3 3 6 6 7" xfId="10792"/>
    <cellStyle name="20% - Accent3 3 6 6 8" xfId="10793"/>
    <cellStyle name="20% - Accent3 3 6 6 9" xfId="10794"/>
    <cellStyle name="20% - Accent3 3 6 7" xfId="10795"/>
    <cellStyle name="20% - Accent3 3 6 7 2" xfId="10796"/>
    <cellStyle name="20% - Accent3 3 6 7 2 2" xfId="10797"/>
    <cellStyle name="20% - Accent3 3 6 7 2 3" xfId="10798"/>
    <cellStyle name="20% - Accent3 3 6 7 3" xfId="10799"/>
    <cellStyle name="20% - Accent3 3 6 7 3 2" xfId="10800"/>
    <cellStyle name="20% - Accent3 3 6 7 4" xfId="10801"/>
    <cellStyle name="20% - Accent3 3 6 7 5" xfId="10802"/>
    <cellStyle name="20% - Accent3 3 6 7 6" xfId="10803"/>
    <cellStyle name="20% - Accent3 3 6 7 7" xfId="10804"/>
    <cellStyle name="20% - Accent3 3 6 7 8" xfId="10805"/>
    <cellStyle name="20% - Accent3 3 6 7 9" xfId="10806"/>
    <cellStyle name="20% - Accent3 3 6 8" xfId="10807"/>
    <cellStyle name="20% - Accent3 3 6 8 2" xfId="10808"/>
    <cellStyle name="20% - Accent3 3 6 8 3" xfId="10809"/>
    <cellStyle name="20% - Accent3 3 6 9" xfId="10810"/>
    <cellStyle name="20% - Accent3 3 6 9 2" xfId="10811"/>
    <cellStyle name="20% - Accent3 3 7" xfId="10812"/>
    <cellStyle name="20% - Accent3 3 7 10" xfId="10813"/>
    <cellStyle name="20% - Accent3 3 7 11" xfId="10814"/>
    <cellStyle name="20% - Accent3 3 7 12" xfId="10815"/>
    <cellStyle name="20% - Accent3 3 7 13" xfId="10816"/>
    <cellStyle name="20% - Accent3 3 7 2" xfId="10817"/>
    <cellStyle name="20% - Accent3 3 7 2 10" xfId="10818"/>
    <cellStyle name="20% - Accent3 3 7 2 11" xfId="10819"/>
    <cellStyle name="20% - Accent3 3 7 2 12" xfId="10820"/>
    <cellStyle name="20% - Accent3 3 7 2 2" xfId="10821"/>
    <cellStyle name="20% - Accent3 3 7 2 2 2" xfId="10822"/>
    <cellStyle name="20% - Accent3 3 7 2 2 2 2" xfId="10823"/>
    <cellStyle name="20% - Accent3 3 7 2 2 2 3" xfId="10824"/>
    <cellStyle name="20% - Accent3 3 7 2 2 3" xfId="10825"/>
    <cellStyle name="20% - Accent3 3 7 2 2 3 2" xfId="10826"/>
    <cellStyle name="20% - Accent3 3 7 2 2 4" xfId="10827"/>
    <cellStyle name="20% - Accent3 3 7 2 2 5" xfId="10828"/>
    <cellStyle name="20% - Accent3 3 7 2 2 6" xfId="10829"/>
    <cellStyle name="20% - Accent3 3 7 2 2 7" xfId="10830"/>
    <cellStyle name="20% - Accent3 3 7 2 2 8" xfId="10831"/>
    <cellStyle name="20% - Accent3 3 7 2 2 9" xfId="10832"/>
    <cellStyle name="20% - Accent3 3 7 2 3" xfId="10833"/>
    <cellStyle name="20% - Accent3 3 7 2 3 2" xfId="10834"/>
    <cellStyle name="20% - Accent3 3 7 2 3 2 2" xfId="10835"/>
    <cellStyle name="20% - Accent3 3 7 2 3 2 3" xfId="10836"/>
    <cellStyle name="20% - Accent3 3 7 2 3 3" xfId="10837"/>
    <cellStyle name="20% - Accent3 3 7 2 3 3 2" xfId="10838"/>
    <cellStyle name="20% - Accent3 3 7 2 3 4" xfId="10839"/>
    <cellStyle name="20% - Accent3 3 7 2 3 5" xfId="10840"/>
    <cellStyle name="20% - Accent3 3 7 2 3 6" xfId="10841"/>
    <cellStyle name="20% - Accent3 3 7 2 3 7" xfId="10842"/>
    <cellStyle name="20% - Accent3 3 7 2 3 8" xfId="10843"/>
    <cellStyle name="20% - Accent3 3 7 2 3 9" xfId="10844"/>
    <cellStyle name="20% - Accent3 3 7 2 4" xfId="10845"/>
    <cellStyle name="20% - Accent3 3 7 2 4 2" xfId="10846"/>
    <cellStyle name="20% - Accent3 3 7 2 4 2 2" xfId="10847"/>
    <cellStyle name="20% - Accent3 3 7 2 4 2 3" xfId="10848"/>
    <cellStyle name="20% - Accent3 3 7 2 4 3" xfId="10849"/>
    <cellStyle name="20% - Accent3 3 7 2 4 3 2" xfId="10850"/>
    <cellStyle name="20% - Accent3 3 7 2 4 4" xfId="10851"/>
    <cellStyle name="20% - Accent3 3 7 2 4 5" xfId="10852"/>
    <cellStyle name="20% - Accent3 3 7 2 4 6" xfId="10853"/>
    <cellStyle name="20% - Accent3 3 7 2 4 7" xfId="10854"/>
    <cellStyle name="20% - Accent3 3 7 2 4 8" xfId="10855"/>
    <cellStyle name="20% - Accent3 3 7 2 4 9" xfId="10856"/>
    <cellStyle name="20% - Accent3 3 7 2 5" xfId="10857"/>
    <cellStyle name="20% - Accent3 3 7 2 5 2" xfId="10858"/>
    <cellStyle name="20% - Accent3 3 7 2 5 3" xfId="10859"/>
    <cellStyle name="20% - Accent3 3 7 2 6" xfId="10860"/>
    <cellStyle name="20% - Accent3 3 7 2 6 2" xfId="10861"/>
    <cellStyle name="20% - Accent3 3 7 2 7" xfId="10862"/>
    <cellStyle name="20% - Accent3 3 7 2 8" xfId="10863"/>
    <cellStyle name="20% - Accent3 3 7 2 9" xfId="10864"/>
    <cellStyle name="20% - Accent3 3 7 3" xfId="10865"/>
    <cellStyle name="20% - Accent3 3 7 3 2" xfId="10866"/>
    <cellStyle name="20% - Accent3 3 7 3 2 2" xfId="10867"/>
    <cellStyle name="20% - Accent3 3 7 3 2 3" xfId="10868"/>
    <cellStyle name="20% - Accent3 3 7 3 3" xfId="10869"/>
    <cellStyle name="20% - Accent3 3 7 3 3 2" xfId="10870"/>
    <cellStyle name="20% - Accent3 3 7 3 4" xfId="10871"/>
    <cellStyle name="20% - Accent3 3 7 3 5" xfId="10872"/>
    <cellStyle name="20% - Accent3 3 7 3 6" xfId="10873"/>
    <cellStyle name="20% - Accent3 3 7 3 7" xfId="10874"/>
    <cellStyle name="20% - Accent3 3 7 3 8" xfId="10875"/>
    <cellStyle name="20% - Accent3 3 7 3 9" xfId="10876"/>
    <cellStyle name="20% - Accent3 3 7 4" xfId="10877"/>
    <cellStyle name="20% - Accent3 3 7 4 2" xfId="10878"/>
    <cellStyle name="20% - Accent3 3 7 4 2 2" xfId="10879"/>
    <cellStyle name="20% - Accent3 3 7 4 2 3" xfId="10880"/>
    <cellStyle name="20% - Accent3 3 7 4 3" xfId="10881"/>
    <cellStyle name="20% - Accent3 3 7 4 3 2" xfId="10882"/>
    <cellStyle name="20% - Accent3 3 7 4 4" xfId="10883"/>
    <cellStyle name="20% - Accent3 3 7 4 5" xfId="10884"/>
    <cellStyle name="20% - Accent3 3 7 4 6" xfId="10885"/>
    <cellStyle name="20% - Accent3 3 7 4 7" xfId="10886"/>
    <cellStyle name="20% - Accent3 3 7 4 8" xfId="10887"/>
    <cellStyle name="20% - Accent3 3 7 4 9" xfId="10888"/>
    <cellStyle name="20% - Accent3 3 7 5" xfId="10889"/>
    <cellStyle name="20% - Accent3 3 7 5 2" xfId="10890"/>
    <cellStyle name="20% - Accent3 3 7 5 2 2" xfId="10891"/>
    <cellStyle name="20% - Accent3 3 7 5 2 3" xfId="10892"/>
    <cellStyle name="20% - Accent3 3 7 5 3" xfId="10893"/>
    <cellStyle name="20% - Accent3 3 7 5 3 2" xfId="10894"/>
    <cellStyle name="20% - Accent3 3 7 5 4" xfId="10895"/>
    <cellStyle name="20% - Accent3 3 7 5 5" xfId="10896"/>
    <cellStyle name="20% - Accent3 3 7 5 6" xfId="10897"/>
    <cellStyle name="20% - Accent3 3 7 5 7" xfId="10898"/>
    <cellStyle name="20% - Accent3 3 7 5 8" xfId="10899"/>
    <cellStyle name="20% - Accent3 3 7 5 9" xfId="10900"/>
    <cellStyle name="20% - Accent3 3 7 6" xfId="10901"/>
    <cellStyle name="20% - Accent3 3 7 6 2" xfId="10902"/>
    <cellStyle name="20% - Accent3 3 7 6 3" xfId="10903"/>
    <cellStyle name="20% - Accent3 3 7 7" xfId="10904"/>
    <cellStyle name="20% - Accent3 3 7 7 2" xfId="10905"/>
    <cellStyle name="20% - Accent3 3 7 8" xfId="10906"/>
    <cellStyle name="20% - Accent3 3 7 9" xfId="10907"/>
    <cellStyle name="20% - Accent3 3 8" xfId="10908"/>
    <cellStyle name="20% - Accent3 3 8 10" xfId="10909"/>
    <cellStyle name="20% - Accent3 3 8 11" xfId="10910"/>
    <cellStyle name="20% - Accent3 3 8 12" xfId="10911"/>
    <cellStyle name="20% - Accent3 3 8 13" xfId="10912"/>
    <cellStyle name="20% - Accent3 3 8 2" xfId="10913"/>
    <cellStyle name="20% - Accent3 3 8 2 10" xfId="10914"/>
    <cellStyle name="20% - Accent3 3 8 2 11" xfId="10915"/>
    <cellStyle name="20% - Accent3 3 8 2 12" xfId="10916"/>
    <cellStyle name="20% - Accent3 3 8 2 2" xfId="10917"/>
    <cellStyle name="20% - Accent3 3 8 2 2 2" xfId="10918"/>
    <cellStyle name="20% - Accent3 3 8 2 2 2 2" xfId="10919"/>
    <cellStyle name="20% - Accent3 3 8 2 2 2 3" xfId="10920"/>
    <cellStyle name="20% - Accent3 3 8 2 2 3" xfId="10921"/>
    <cellStyle name="20% - Accent3 3 8 2 2 3 2" xfId="10922"/>
    <cellStyle name="20% - Accent3 3 8 2 2 4" xfId="10923"/>
    <cellStyle name="20% - Accent3 3 8 2 2 5" xfId="10924"/>
    <cellStyle name="20% - Accent3 3 8 2 2 6" xfId="10925"/>
    <cellStyle name="20% - Accent3 3 8 2 2 7" xfId="10926"/>
    <cellStyle name="20% - Accent3 3 8 2 2 8" xfId="10927"/>
    <cellStyle name="20% - Accent3 3 8 2 2 9" xfId="10928"/>
    <cellStyle name="20% - Accent3 3 8 2 3" xfId="10929"/>
    <cellStyle name="20% - Accent3 3 8 2 3 2" xfId="10930"/>
    <cellStyle name="20% - Accent3 3 8 2 3 2 2" xfId="10931"/>
    <cellStyle name="20% - Accent3 3 8 2 3 2 3" xfId="10932"/>
    <cellStyle name="20% - Accent3 3 8 2 3 3" xfId="10933"/>
    <cellStyle name="20% - Accent3 3 8 2 3 3 2" xfId="10934"/>
    <cellStyle name="20% - Accent3 3 8 2 3 4" xfId="10935"/>
    <cellStyle name="20% - Accent3 3 8 2 3 5" xfId="10936"/>
    <cellStyle name="20% - Accent3 3 8 2 3 6" xfId="10937"/>
    <cellStyle name="20% - Accent3 3 8 2 3 7" xfId="10938"/>
    <cellStyle name="20% - Accent3 3 8 2 3 8" xfId="10939"/>
    <cellStyle name="20% - Accent3 3 8 2 3 9" xfId="10940"/>
    <cellStyle name="20% - Accent3 3 8 2 4" xfId="10941"/>
    <cellStyle name="20% - Accent3 3 8 2 4 2" xfId="10942"/>
    <cellStyle name="20% - Accent3 3 8 2 4 2 2" xfId="10943"/>
    <cellStyle name="20% - Accent3 3 8 2 4 2 3" xfId="10944"/>
    <cellStyle name="20% - Accent3 3 8 2 4 3" xfId="10945"/>
    <cellStyle name="20% - Accent3 3 8 2 4 3 2" xfId="10946"/>
    <cellStyle name="20% - Accent3 3 8 2 4 4" xfId="10947"/>
    <cellStyle name="20% - Accent3 3 8 2 4 5" xfId="10948"/>
    <cellStyle name="20% - Accent3 3 8 2 4 6" xfId="10949"/>
    <cellStyle name="20% - Accent3 3 8 2 4 7" xfId="10950"/>
    <cellStyle name="20% - Accent3 3 8 2 4 8" xfId="10951"/>
    <cellStyle name="20% - Accent3 3 8 2 4 9" xfId="10952"/>
    <cellStyle name="20% - Accent3 3 8 2 5" xfId="10953"/>
    <cellStyle name="20% - Accent3 3 8 2 5 2" xfId="10954"/>
    <cellStyle name="20% - Accent3 3 8 2 5 3" xfId="10955"/>
    <cellStyle name="20% - Accent3 3 8 2 6" xfId="10956"/>
    <cellStyle name="20% - Accent3 3 8 2 6 2" xfId="10957"/>
    <cellStyle name="20% - Accent3 3 8 2 7" xfId="10958"/>
    <cellStyle name="20% - Accent3 3 8 2 8" xfId="10959"/>
    <cellStyle name="20% - Accent3 3 8 2 9" xfId="10960"/>
    <cellStyle name="20% - Accent3 3 8 3" xfId="10961"/>
    <cellStyle name="20% - Accent3 3 8 3 2" xfId="10962"/>
    <cellStyle name="20% - Accent3 3 8 3 2 2" xfId="10963"/>
    <cellStyle name="20% - Accent3 3 8 3 2 3" xfId="10964"/>
    <cellStyle name="20% - Accent3 3 8 3 3" xfId="10965"/>
    <cellStyle name="20% - Accent3 3 8 3 3 2" xfId="10966"/>
    <cellStyle name="20% - Accent3 3 8 3 4" xfId="10967"/>
    <cellStyle name="20% - Accent3 3 8 3 5" xfId="10968"/>
    <cellStyle name="20% - Accent3 3 8 3 6" xfId="10969"/>
    <cellStyle name="20% - Accent3 3 8 3 7" xfId="10970"/>
    <cellStyle name="20% - Accent3 3 8 3 8" xfId="10971"/>
    <cellStyle name="20% - Accent3 3 8 3 9" xfId="10972"/>
    <cellStyle name="20% - Accent3 3 8 4" xfId="10973"/>
    <cellStyle name="20% - Accent3 3 8 4 2" xfId="10974"/>
    <cellStyle name="20% - Accent3 3 8 4 2 2" xfId="10975"/>
    <cellStyle name="20% - Accent3 3 8 4 2 3" xfId="10976"/>
    <cellStyle name="20% - Accent3 3 8 4 3" xfId="10977"/>
    <cellStyle name="20% - Accent3 3 8 4 3 2" xfId="10978"/>
    <cellStyle name="20% - Accent3 3 8 4 4" xfId="10979"/>
    <cellStyle name="20% - Accent3 3 8 4 5" xfId="10980"/>
    <cellStyle name="20% - Accent3 3 8 4 6" xfId="10981"/>
    <cellStyle name="20% - Accent3 3 8 4 7" xfId="10982"/>
    <cellStyle name="20% - Accent3 3 8 4 8" xfId="10983"/>
    <cellStyle name="20% - Accent3 3 8 4 9" xfId="10984"/>
    <cellStyle name="20% - Accent3 3 8 5" xfId="10985"/>
    <cellStyle name="20% - Accent3 3 8 5 2" xfId="10986"/>
    <cellStyle name="20% - Accent3 3 8 5 2 2" xfId="10987"/>
    <cellStyle name="20% - Accent3 3 8 5 2 3" xfId="10988"/>
    <cellStyle name="20% - Accent3 3 8 5 3" xfId="10989"/>
    <cellStyle name="20% - Accent3 3 8 5 3 2" xfId="10990"/>
    <cellStyle name="20% - Accent3 3 8 5 4" xfId="10991"/>
    <cellStyle name="20% - Accent3 3 8 5 5" xfId="10992"/>
    <cellStyle name="20% - Accent3 3 8 5 6" xfId="10993"/>
    <cellStyle name="20% - Accent3 3 8 5 7" xfId="10994"/>
    <cellStyle name="20% - Accent3 3 8 5 8" xfId="10995"/>
    <cellStyle name="20% - Accent3 3 8 5 9" xfId="10996"/>
    <cellStyle name="20% - Accent3 3 8 6" xfId="10997"/>
    <cellStyle name="20% - Accent3 3 8 6 2" xfId="10998"/>
    <cellStyle name="20% - Accent3 3 8 6 3" xfId="10999"/>
    <cellStyle name="20% - Accent3 3 8 7" xfId="11000"/>
    <cellStyle name="20% - Accent3 3 8 7 2" xfId="11001"/>
    <cellStyle name="20% - Accent3 3 8 8" xfId="11002"/>
    <cellStyle name="20% - Accent3 3 8 9" xfId="11003"/>
    <cellStyle name="20% - Accent3 3 9" xfId="11004"/>
    <cellStyle name="20% - Accent3 3 9 10" xfId="11005"/>
    <cellStyle name="20% - Accent3 3 9 11" xfId="11006"/>
    <cellStyle name="20% - Accent3 3 9 12" xfId="11007"/>
    <cellStyle name="20% - Accent3 3 9 2" xfId="11008"/>
    <cellStyle name="20% - Accent3 3 9 2 2" xfId="11009"/>
    <cellStyle name="20% - Accent3 3 9 2 2 2" xfId="11010"/>
    <cellStyle name="20% - Accent3 3 9 2 2 3" xfId="11011"/>
    <cellStyle name="20% - Accent3 3 9 2 3" xfId="11012"/>
    <cellStyle name="20% - Accent3 3 9 2 3 2" xfId="11013"/>
    <cellStyle name="20% - Accent3 3 9 2 4" xfId="11014"/>
    <cellStyle name="20% - Accent3 3 9 2 5" xfId="11015"/>
    <cellStyle name="20% - Accent3 3 9 2 6" xfId="11016"/>
    <cellStyle name="20% - Accent3 3 9 2 7" xfId="11017"/>
    <cellStyle name="20% - Accent3 3 9 2 8" xfId="11018"/>
    <cellStyle name="20% - Accent3 3 9 2 9" xfId="11019"/>
    <cellStyle name="20% - Accent3 3 9 3" xfId="11020"/>
    <cellStyle name="20% - Accent3 3 9 3 2" xfId="11021"/>
    <cellStyle name="20% - Accent3 3 9 3 2 2" xfId="11022"/>
    <cellStyle name="20% - Accent3 3 9 3 2 3" xfId="11023"/>
    <cellStyle name="20% - Accent3 3 9 3 3" xfId="11024"/>
    <cellStyle name="20% - Accent3 3 9 3 3 2" xfId="11025"/>
    <cellStyle name="20% - Accent3 3 9 3 4" xfId="11026"/>
    <cellStyle name="20% - Accent3 3 9 3 5" xfId="11027"/>
    <cellStyle name="20% - Accent3 3 9 3 6" xfId="11028"/>
    <cellStyle name="20% - Accent3 3 9 3 7" xfId="11029"/>
    <cellStyle name="20% - Accent3 3 9 3 8" xfId="11030"/>
    <cellStyle name="20% - Accent3 3 9 3 9" xfId="11031"/>
    <cellStyle name="20% - Accent3 3 9 4" xfId="11032"/>
    <cellStyle name="20% - Accent3 3 9 4 2" xfId="11033"/>
    <cellStyle name="20% - Accent3 3 9 4 2 2" xfId="11034"/>
    <cellStyle name="20% - Accent3 3 9 4 2 3" xfId="11035"/>
    <cellStyle name="20% - Accent3 3 9 4 3" xfId="11036"/>
    <cellStyle name="20% - Accent3 3 9 4 3 2" xfId="11037"/>
    <cellStyle name="20% - Accent3 3 9 4 4" xfId="11038"/>
    <cellStyle name="20% - Accent3 3 9 4 5" xfId="11039"/>
    <cellStyle name="20% - Accent3 3 9 4 6" xfId="11040"/>
    <cellStyle name="20% - Accent3 3 9 4 7" xfId="11041"/>
    <cellStyle name="20% - Accent3 3 9 4 8" xfId="11042"/>
    <cellStyle name="20% - Accent3 3 9 4 9" xfId="11043"/>
    <cellStyle name="20% - Accent3 3 9 5" xfId="11044"/>
    <cellStyle name="20% - Accent3 3 9 5 2" xfId="11045"/>
    <cellStyle name="20% - Accent3 3 9 5 3" xfId="11046"/>
    <cellStyle name="20% - Accent3 3 9 6" xfId="11047"/>
    <cellStyle name="20% - Accent3 3 9 6 2" xfId="11048"/>
    <cellStyle name="20% - Accent3 3 9 7" xfId="11049"/>
    <cellStyle name="20% - Accent3 3 9 8" xfId="11050"/>
    <cellStyle name="20% - Accent3 3 9 9" xfId="11051"/>
    <cellStyle name="20% - Accent3 4" xfId="11052"/>
    <cellStyle name="20% - Accent3 4 2" xfId="11053"/>
    <cellStyle name="20% - Accent3 4 2 2" xfId="11054"/>
    <cellStyle name="20% - Accent3 4 2 2 2" xfId="11055"/>
    <cellStyle name="20% - Accent3 4 2 2 2 2" xfId="11056"/>
    <cellStyle name="20% - Accent3 4 2 2 3" xfId="11057"/>
    <cellStyle name="20% - Accent3 4 2 2 4" xfId="11058"/>
    <cellStyle name="20% - Accent3 4 2 3" xfId="11059"/>
    <cellStyle name="20% - Accent3 4 2 3 2" xfId="11060"/>
    <cellStyle name="20% - Accent3 4 2 3 2 2" xfId="11061"/>
    <cellStyle name="20% - Accent3 4 2 3 3" xfId="11062"/>
    <cellStyle name="20% - Accent3 4 2 3 4" xfId="11063"/>
    <cellStyle name="20% - Accent3 4 2 4" xfId="11064"/>
    <cellStyle name="20% - Accent3 4 2 4 2" xfId="11065"/>
    <cellStyle name="20% - Accent3 4 2 5" xfId="11066"/>
    <cellStyle name="20% - Accent3 4 2 6" xfId="11067"/>
    <cellStyle name="20% - Accent3 4 2 7" xfId="11068"/>
    <cellStyle name="20% - Accent3 4 3" xfId="11069"/>
    <cellStyle name="20% - Accent3 4 3 2" xfId="11070"/>
    <cellStyle name="20% - Accent3 4 3 2 2" xfId="11071"/>
    <cellStyle name="20% - Accent3 4 3 3" xfId="11072"/>
    <cellStyle name="20% - Accent3 4 3 4" xfId="11073"/>
    <cellStyle name="20% - Accent3 4 4" xfId="11074"/>
    <cellStyle name="20% - Accent3 4 4 2" xfId="11075"/>
    <cellStyle name="20% - Accent3 4 4 2 2" xfId="11076"/>
    <cellStyle name="20% - Accent3 4 4 3" xfId="11077"/>
    <cellStyle name="20% - Accent3 4 4 4" xfId="11078"/>
    <cellStyle name="20% - Accent3 4 5" xfId="11079"/>
    <cellStyle name="20% - Accent3 4 5 2" xfId="11080"/>
    <cellStyle name="20% - Accent3 4 6" xfId="11081"/>
    <cellStyle name="20% - Accent3 4 7" xfId="11082"/>
    <cellStyle name="20% - Accent3 4 8" xfId="11083"/>
    <cellStyle name="20% - Accent3 5" xfId="11084"/>
    <cellStyle name="20% - Accent3 5 2" xfId="11085"/>
    <cellStyle name="20% - Accent3 5 2 2" xfId="11086"/>
    <cellStyle name="20% - Accent3 5 2 2 2" xfId="11087"/>
    <cellStyle name="20% - Accent3 5 2 2 2 2" xfId="11088"/>
    <cellStyle name="20% - Accent3 5 2 2 3" xfId="11089"/>
    <cellStyle name="20% - Accent3 5 2 2 4" xfId="11090"/>
    <cellStyle name="20% - Accent3 5 2 3" xfId="11091"/>
    <cellStyle name="20% - Accent3 5 2 3 2" xfId="11092"/>
    <cellStyle name="20% - Accent3 5 2 4" xfId="11093"/>
    <cellStyle name="20% - Accent3 5 2 5" xfId="11094"/>
    <cellStyle name="20% - Accent3 5 2 6" xfId="11095"/>
    <cellStyle name="20% - Accent3 5 3" xfId="11096"/>
    <cellStyle name="20% - Accent3 5 3 2" xfId="11097"/>
    <cellStyle name="20% - Accent3 5 3 2 2" xfId="11098"/>
    <cellStyle name="20% - Accent3 5 3 3" xfId="11099"/>
    <cellStyle name="20% - Accent3 5 3 4" xfId="11100"/>
    <cellStyle name="20% - Accent3 5 4" xfId="11101"/>
    <cellStyle name="20% - Accent3 5 4 2" xfId="11102"/>
    <cellStyle name="20% - Accent3 5 4 2 2" xfId="11103"/>
    <cellStyle name="20% - Accent3 5 4 3" xfId="11104"/>
    <cellStyle name="20% - Accent3 5 4 4" xfId="11105"/>
    <cellStyle name="20% - Accent3 5 5" xfId="11106"/>
    <cellStyle name="20% - Accent3 5 5 2" xfId="11107"/>
    <cellStyle name="20% - Accent3 5 6" xfId="11108"/>
    <cellStyle name="20% - Accent3 5 7" xfId="11109"/>
    <cellStyle name="20% - Accent3 5 8" xfId="11110"/>
    <cellStyle name="20% - Accent3 6" xfId="11111"/>
    <cellStyle name="20% - Accent3 6 2" xfId="11112"/>
    <cellStyle name="20% - Accent3 6 2 2" xfId="11113"/>
    <cellStyle name="20% - Accent3 6 2 2 2" xfId="11114"/>
    <cellStyle name="20% - Accent3 6 2 2 2 2" xfId="11115"/>
    <cellStyle name="20% - Accent3 6 2 2 3" xfId="11116"/>
    <cellStyle name="20% - Accent3 6 2 2 4" xfId="11117"/>
    <cellStyle name="20% - Accent3 6 2 3" xfId="11118"/>
    <cellStyle name="20% - Accent3 6 2 3 2" xfId="11119"/>
    <cellStyle name="20% - Accent3 6 2 4" xfId="11120"/>
    <cellStyle name="20% - Accent3 6 2 5" xfId="11121"/>
    <cellStyle name="20% - Accent3 6 2 6" xfId="11122"/>
    <cellStyle name="20% - Accent3 6 3" xfId="11123"/>
    <cellStyle name="20% - Accent3 6 3 2" xfId="11124"/>
    <cellStyle name="20% - Accent3 6 3 2 2" xfId="11125"/>
    <cellStyle name="20% - Accent3 6 3 3" xfId="11126"/>
    <cellStyle name="20% - Accent3 6 3 4" xfId="11127"/>
    <cellStyle name="20% - Accent3 6 4" xfId="11128"/>
    <cellStyle name="20% - Accent3 6 4 2" xfId="11129"/>
    <cellStyle name="20% - Accent3 6 4 2 2" xfId="11130"/>
    <cellStyle name="20% - Accent3 6 4 3" xfId="11131"/>
    <cellStyle name="20% - Accent3 6 4 4" xfId="11132"/>
    <cellStyle name="20% - Accent3 6 5" xfId="11133"/>
    <cellStyle name="20% - Accent3 6 5 2" xfId="11134"/>
    <cellStyle name="20% - Accent3 6 6" xfId="11135"/>
    <cellStyle name="20% - Accent3 6 7" xfId="11136"/>
    <cellStyle name="20% - Accent3 6 8" xfId="11137"/>
    <cellStyle name="20% - Accent3 7" xfId="11138"/>
    <cellStyle name="20% - Accent3 7 2" xfId="11139"/>
    <cellStyle name="20% - Accent3 7 3" xfId="11140"/>
    <cellStyle name="20% - Accent3 7 3 2" xfId="11141"/>
    <cellStyle name="20% - Accent3 7 4" xfId="11142"/>
    <cellStyle name="20% - Accent3 7 5" xfId="11143"/>
    <cellStyle name="20% - Accent3 8" xfId="11144"/>
    <cellStyle name="20% - Accent3 8 2" xfId="11145"/>
    <cellStyle name="20% - Accent3 8 2 2" xfId="11146"/>
    <cellStyle name="20% - Accent3 8 2 2 2" xfId="11147"/>
    <cellStyle name="20% - Accent3 8 2 3" xfId="11148"/>
    <cellStyle name="20% - Accent3 8 2 4" xfId="11149"/>
    <cellStyle name="20% - Accent3 8 3" xfId="11150"/>
    <cellStyle name="20% - Accent3 8 3 2" xfId="11151"/>
    <cellStyle name="20% - Accent3 8 4" xfId="11152"/>
    <cellStyle name="20% - Accent3 8 5" xfId="11153"/>
    <cellStyle name="20% - Accent3 8 6" xfId="11154"/>
    <cellStyle name="20% - Accent3 9" xfId="11155"/>
    <cellStyle name="20% - Accent3 9 2" xfId="11156"/>
    <cellStyle name="20% - Accent3 9 2 2" xfId="11157"/>
    <cellStyle name="20% - Accent3 9 2 2 2" xfId="11158"/>
    <cellStyle name="20% - Accent3 9 2 3" xfId="11159"/>
    <cellStyle name="20% - Accent3 9 2 4" xfId="11160"/>
    <cellStyle name="20% - Accent3 9 3" xfId="11161"/>
    <cellStyle name="20% - Accent3 9 3 2" xfId="11162"/>
    <cellStyle name="20% - Accent3 9 4" xfId="11163"/>
    <cellStyle name="20% - Accent3 9 5" xfId="11164"/>
    <cellStyle name="20% - Accent3 9 6" xfId="11165"/>
    <cellStyle name="20% - Accent4 10" xfId="11166"/>
    <cellStyle name="20% - Accent4 10 2" xfId="11167"/>
    <cellStyle name="20% - Accent4 10 2 2" xfId="11168"/>
    <cellStyle name="20% - Accent4 10 3" xfId="11169"/>
    <cellStyle name="20% - Accent4 10 4" xfId="11170"/>
    <cellStyle name="20% - Accent4 10 5" xfId="11171"/>
    <cellStyle name="20% - Accent4 11" xfId="11172"/>
    <cellStyle name="20% - Accent4 11 2" xfId="11173"/>
    <cellStyle name="20% - Accent4 11 2 2" xfId="11174"/>
    <cellStyle name="20% - Accent4 11 3" xfId="11175"/>
    <cellStyle name="20% - Accent4 11 4" xfId="11176"/>
    <cellStyle name="20% - Accent4 11 5" xfId="11177"/>
    <cellStyle name="20% - Accent4 12" xfId="11178"/>
    <cellStyle name="20% - Accent4 12 2" xfId="11179"/>
    <cellStyle name="20% - Accent4 12 2 2" xfId="11180"/>
    <cellStyle name="20% - Accent4 12 3" xfId="11181"/>
    <cellStyle name="20% - Accent4 12 4" xfId="11182"/>
    <cellStyle name="20% - Accent4 13" xfId="11183"/>
    <cellStyle name="20% - Accent4 13 2" xfId="11184"/>
    <cellStyle name="20% - Accent4 14" xfId="11185"/>
    <cellStyle name="20% - Accent4 15" xfId="11186"/>
    <cellStyle name="20% - Accent4 16" xfId="11187"/>
    <cellStyle name="20% - Accent4 17" xfId="11188"/>
    <cellStyle name="20% - Accent4 18" xfId="11189"/>
    <cellStyle name="20% - Accent4 2" xfId="191"/>
    <cellStyle name="20% - Accent4 2 10" xfId="11190"/>
    <cellStyle name="20% - Accent4 2 10 2" xfId="11191"/>
    <cellStyle name="20% - Accent4 2 10 2 2" xfId="11192"/>
    <cellStyle name="20% - Accent4 2 10 2 3" xfId="11193"/>
    <cellStyle name="20% - Accent4 2 10 3" xfId="11194"/>
    <cellStyle name="20% - Accent4 2 10 3 2" xfId="11195"/>
    <cellStyle name="20% - Accent4 2 10 4" xfId="11196"/>
    <cellStyle name="20% - Accent4 2 10 5" xfId="11197"/>
    <cellStyle name="20% - Accent4 2 10 6" xfId="11198"/>
    <cellStyle name="20% - Accent4 2 10 7" xfId="11199"/>
    <cellStyle name="20% - Accent4 2 10 8" xfId="11200"/>
    <cellStyle name="20% - Accent4 2 10 9" xfId="11201"/>
    <cellStyle name="20% - Accent4 2 11" xfId="11202"/>
    <cellStyle name="20% - Accent4 2 11 2" xfId="11203"/>
    <cellStyle name="20% - Accent4 2 11 2 2" xfId="11204"/>
    <cellStyle name="20% - Accent4 2 11 2 3" xfId="11205"/>
    <cellStyle name="20% - Accent4 2 11 3" xfId="11206"/>
    <cellStyle name="20% - Accent4 2 11 3 2" xfId="11207"/>
    <cellStyle name="20% - Accent4 2 11 4" xfId="11208"/>
    <cellStyle name="20% - Accent4 2 11 5" xfId="11209"/>
    <cellStyle name="20% - Accent4 2 11 6" xfId="11210"/>
    <cellStyle name="20% - Accent4 2 11 7" xfId="11211"/>
    <cellStyle name="20% - Accent4 2 11 8" xfId="11212"/>
    <cellStyle name="20% - Accent4 2 11 9" xfId="11213"/>
    <cellStyle name="20% - Accent4 2 12" xfId="11214"/>
    <cellStyle name="20% - Accent4 2 12 2" xfId="11215"/>
    <cellStyle name="20% - Accent4 2 12 2 2" xfId="11216"/>
    <cellStyle name="20% - Accent4 2 12 2 3" xfId="11217"/>
    <cellStyle name="20% - Accent4 2 12 3" xfId="11218"/>
    <cellStyle name="20% - Accent4 2 12 3 2" xfId="11219"/>
    <cellStyle name="20% - Accent4 2 12 4" xfId="11220"/>
    <cellStyle name="20% - Accent4 2 12 5" xfId="11221"/>
    <cellStyle name="20% - Accent4 2 12 6" xfId="11222"/>
    <cellStyle name="20% - Accent4 2 12 7" xfId="11223"/>
    <cellStyle name="20% - Accent4 2 12 8" xfId="11224"/>
    <cellStyle name="20% - Accent4 2 12 9" xfId="11225"/>
    <cellStyle name="20% - Accent4 2 13" xfId="11226"/>
    <cellStyle name="20% - Accent4 2 13 2" xfId="11227"/>
    <cellStyle name="20% - Accent4 2 14" xfId="11228"/>
    <cellStyle name="20% - Accent4 2 15" xfId="11229"/>
    <cellStyle name="20% - Accent4 2 16" xfId="11230"/>
    <cellStyle name="20% - Accent4 2 17" xfId="11231"/>
    <cellStyle name="20% - Accent4 2 18" xfId="11232"/>
    <cellStyle name="20% - Accent4 2 2" xfId="11233"/>
    <cellStyle name="20% - Accent4 2 2 10" xfId="11234"/>
    <cellStyle name="20% - Accent4 2 2 11" xfId="11235"/>
    <cellStyle name="20% - Accent4 2 2 12" xfId="11236"/>
    <cellStyle name="20% - Accent4 2 2 13" xfId="11237"/>
    <cellStyle name="20% - Accent4 2 2 14" xfId="11238"/>
    <cellStyle name="20% - Accent4 2 2 15" xfId="11239"/>
    <cellStyle name="20% - Accent4 2 2 2" xfId="11240"/>
    <cellStyle name="20% - Accent4 2 2 2 10" xfId="11241"/>
    <cellStyle name="20% - Accent4 2 2 2 11" xfId="11242"/>
    <cellStyle name="20% - Accent4 2 2 2 12" xfId="11243"/>
    <cellStyle name="20% - Accent4 2 2 2 13" xfId="11244"/>
    <cellStyle name="20% - Accent4 2 2 2 2" xfId="11245"/>
    <cellStyle name="20% - Accent4 2 2 2 2 10" xfId="11246"/>
    <cellStyle name="20% - Accent4 2 2 2 2 11" xfId="11247"/>
    <cellStyle name="20% - Accent4 2 2 2 2 12" xfId="11248"/>
    <cellStyle name="20% - Accent4 2 2 2 2 2" xfId="11249"/>
    <cellStyle name="20% - Accent4 2 2 2 2 2 2" xfId="11250"/>
    <cellStyle name="20% - Accent4 2 2 2 2 2 2 2" xfId="11251"/>
    <cellStyle name="20% - Accent4 2 2 2 2 2 2 3" xfId="11252"/>
    <cellStyle name="20% - Accent4 2 2 2 2 2 3" xfId="11253"/>
    <cellStyle name="20% - Accent4 2 2 2 2 2 3 2" xfId="11254"/>
    <cellStyle name="20% - Accent4 2 2 2 2 2 4" xfId="11255"/>
    <cellStyle name="20% - Accent4 2 2 2 2 2 5" xfId="11256"/>
    <cellStyle name="20% - Accent4 2 2 2 2 2 6" xfId="11257"/>
    <cellStyle name="20% - Accent4 2 2 2 2 2 7" xfId="11258"/>
    <cellStyle name="20% - Accent4 2 2 2 2 2 8" xfId="11259"/>
    <cellStyle name="20% - Accent4 2 2 2 2 2 9" xfId="11260"/>
    <cellStyle name="20% - Accent4 2 2 2 2 3" xfId="11261"/>
    <cellStyle name="20% - Accent4 2 2 2 2 3 2" xfId="11262"/>
    <cellStyle name="20% - Accent4 2 2 2 2 3 2 2" xfId="11263"/>
    <cellStyle name="20% - Accent4 2 2 2 2 3 2 3" xfId="11264"/>
    <cellStyle name="20% - Accent4 2 2 2 2 3 3" xfId="11265"/>
    <cellStyle name="20% - Accent4 2 2 2 2 3 3 2" xfId="11266"/>
    <cellStyle name="20% - Accent4 2 2 2 2 3 4" xfId="11267"/>
    <cellStyle name="20% - Accent4 2 2 2 2 3 5" xfId="11268"/>
    <cellStyle name="20% - Accent4 2 2 2 2 3 6" xfId="11269"/>
    <cellStyle name="20% - Accent4 2 2 2 2 3 7" xfId="11270"/>
    <cellStyle name="20% - Accent4 2 2 2 2 3 8" xfId="11271"/>
    <cellStyle name="20% - Accent4 2 2 2 2 3 9" xfId="11272"/>
    <cellStyle name="20% - Accent4 2 2 2 2 4" xfId="11273"/>
    <cellStyle name="20% - Accent4 2 2 2 2 4 2" xfId="11274"/>
    <cellStyle name="20% - Accent4 2 2 2 2 4 2 2" xfId="11275"/>
    <cellStyle name="20% - Accent4 2 2 2 2 4 2 3" xfId="11276"/>
    <cellStyle name="20% - Accent4 2 2 2 2 4 3" xfId="11277"/>
    <cellStyle name="20% - Accent4 2 2 2 2 4 3 2" xfId="11278"/>
    <cellStyle name="20% - Accent4 2 2 2 2 4 4" xfId="11279"/>
    <cellStyle name="20% - Accent4 2 2 2 2 4 5" xfId="11280"/>
    <cellStyle name="20% - Accent4 2 2 2 2 4 6" xfId="11281"/>
    <cellStyle name="20% - Accent4 2 2 2 2 4 7" xfId="11282"/>
    <cellStyle name="20% - Accent4 2 2 2 2 4 8" xfId="11283"/>
    <cellStyle name="20% - Accent4 2 2 2 2 4 9" xfId="11284"/>
    <cellStyle name="20% - Accent4 2 2 2 2 5" xfId="11285"/>
    <cellStyle name="20% - Accent4 2 2 2 2 5 2" xfId="11286"/>
    <cellStyle name="20% - Accent4 2 2 2 2 5 3" xfId="11287"/>
    <cellStyle name="20% - Accent4 2 2 2 2 6" xfId="11288"/>
    <cellStyle name="20% - Accent4 2 2 2 2 6 2" xfId="11289"/>
    <cellStyle name="20% - Accent4 2 2 2 2 7" xfId="11290"/>
    <cellStyle name="20% - Accent4 2 2 2 2 8" xfId="11291"/>
    <cellStyle name="20% - Accent4 2 2 2 2 9" xfId="11292"/>
    <cellStyle name="20% - Accent4 2 2 2 3" xfId="11293"/>
    <cellStyle name="20% - Accent4 2 2 2 3 2" xfId="11294"/>
    <cellStyle name="20% - Accent4 2 2 2 3 2 2" xfId="11295"/>
    <cellStyle name="20% - Accent4 2 2 2 3 2 3" xfId="11296"/>
    <cellStyle name="20% - Accent4 2 2 2 3 3" xfId="11297"/>
    <cellStyle name="20% - Accent4 2 2 2 3 3 2" xfId="11298"/>
    <cellStyle name="20% - Accent4 2 2 2 3 4" xfId="11299"/>
    <cellStyle name="20% - Accent4 2 2 2 3 5" xfId="11300"/>
    <cellStyle name="20% - Accent4 2 2 2 3 6" xfId="11301"/>
    <cellStyle name="20% - Accent4 2 2 2 3 7" xfId="11302"/>
    <cellStyle name="20% - Accent4 2 2 2 3 8" xfId="11303"/>
    <cellStyle name="20% - Accent4 2 2 2 3 9" xfId="11304"/>
    <cellStyle name="20% - Accent4 2 2 2 4" xfId="11305"/>
    <cellStyle name="20% - Accent4 2 2 2 4 2" xfId="11306"/>
    <cellStyle name="20% - Accent4 2 2 2 4 2 2" xfId="11307"/>
    <cellStyle name="20% - Accent4 2 2 2 4 2 3" xfId="11308"/>
    <cellStyle name="20% - Accent4 2 2 2 4 3" xfId="11309"/>
    <cellStyle name="20% - Accent4 2 2 2 4 3 2" xfId="11310"/>
    <cellStyle name="20% - Accent4 2 2 2 4 4" xfId="11311"/>
    <cellStyle name="20% - Accent4 2 2 2 4 5" xfId="11312"/>
    <cellStyle name="20% - Accent4 2 2 2 4 6" xfId="11313"/>
    <cellStyle name="20% - Accent4 2 2 2 4 7" xfId="11314"/>
    <cellStyle name="20% - Accent4 2 2 2 4 8" xfId="11315"/>
    <cellStyle name="20% - Accent4 2 2 2 4 9" xfId="11316"/>
    <cellStyle name="20% - Accent4 2 2 2 5" xfId="11317"/>
    <cellStyle name="20% - Accent4 2 2 2 5 2" xfId="11318"/>
    <cellStyle name="20% - Accent4 2 2 2 5 2 2" xfId="11319"/>
    <cellStyle name="20% - Accent4 2 2 2 5 2 3" xfId="11320"/>
    <cellStyle name="20% - Accent4 2 2 2 5 3" xfId="11321"/>
    <cellStyle name="20% - Accent4 2 2 2 5 3 2" xfId="11322"/>
    <cellStyle name="20% - Accent4 2 2 2 5 4" xfId="11323"/>
    <cellStyle name="20% - Accent4 2 2 2 5 5" xfId="11324"/>
    <cellStyle name="20% - Accent4 2 2 2 5 6" xfId="11325"/>
    <cellStyle name="20% - Accent4 2 2 2 5 7" xfId="11326"/>
    <cellStyle name="20% - Accent4 2 2 2 5 8" xfId="11327"/>
    <cellStyle name="20% - Accent4 2 2 2 5 9" xfId="11328"/>
    <cellStyle name="20% - Accent4 2 2 2 6" xfId="11329"/>
    <cellStyle name="20% - Accent4 2 2 2 6 2" xfId="11330"/>
    <cellStyle name="20% - Accent4 2 2 2 6 3" xfId="11331"/>
    <cellStyle name="20% - Accent4 2 2 2 7" xfId="11332"/>
    <cellStyle name="20% - Accent4 2 2 2 7 2" xfId="11333"/>
    <cellStyle name="20% - Accent4 2 2 2 8" xfId="11334"/>
    <cellStyle name="20% - Accent4 2 2 2 9" xfId="11335"/>
    <cellStyle name="20% - Accent4 2 2 3" xfId="11336"/>
    <cellStyle name="20% - Accent4 2 2 3 10" xfId="11337"/>
    <cellStyle name="20% - Accent4 2 2 3 11" xfId="11338"/>
    <cellStyle name="20% - Accent4 2 2 3 12" xfId="11339"/>
    <cellStyle name="20% - Accent4 2 2 3 13" xfId="11340"/>
    <cellStyle name="20% - Accent4 2 2 3 2" xfId="11341"/>
    <cellStyle name="20% - Accent4 2 2 3 2 10" xfId="11342"/>
    <cellStyle name="20% - Accent4 2 2 3 2 11" xfId="11343"/>
    <cellStyle name="20% - Accent4 2 2 3 2 12" xfId="11344"/>
    <cellStyle name="20% - Accent4 2 2 3 2 2" xfId="11345"/>
    <cellStyle name="20% - Accent4 2 2 3 2 2 2" xfId="11346"/>
    <cellStyle name="20% - Accent4 2 2 3 2 2 2 2" xfId="11347"/>
    <cellStyle name="20% - Accent4 2 2 3 2 2 2 3" xfId="11348"/>
    <cellStyle name="20% - Accent4 2 2 3 2 2 3" xfId="11349"/>
    <cellStyle name="20% - Accent4 2 2 3 2 2 3 2" xfId="11350"/>
    <cellStyle name="20% - Accent4 2 2 3 2 2 4" xfId="11351"/>
    <cellStyle name="20% - Accent4 2 2 3 2 2 5" xfId="11352"/>
    <cellStyle name="20% - Accent4 2 2 3 2 2 6" xfId="11353"/>
    <cellStyle name="20% - Accent4 2 2 3 2 2 7" xfId="11354"/>
    <cellStyle name="20% - Accent4 2 2 3 2 2 8" xfId="11355"/>
    <cellStyle name="20% - Accent4 2 2 3 2 2 9" xfId="11356"/>
    <cellStyle name="20% - Accent4 2 2 3 2 3" xfId="11357"/>
    <cellStyle name="20% - Accent4 2 2 3 2 3 2" xfId="11358"/>
    <cellStyle name="20% - Accent4 2 2 3 2 3 2 2" xfId="11359"/>
    <cellStyle name="20% - Accent4 2 2 3 2 3 2 3" xfId="11360"/>
    <cellStyle name="20% - Accent4 2 2 3 2 3 3" xfId="11361"/>
    <cellStyle name="20% - Accent4 2 2 3 2 3 3 2" xfId="11362"/>
    <cellStyle name="20% - Accent4 2 2 3 2 3 4" xfId="11363"/>
    <cellStyle name="20% - Accent4 2 2 3 2 3 5" xfId="11364"/>
    <cellStyle name="20% - Accent4 2 2 3 2 3 6" xfId="11365"/>
    <cellStyle name="20% - Accent4 2 2 3 2 3 7" xfId="11366"/>
    <cellStyle name="20% - Accent4 2 2 3 2 3 8" xfId="11367"/>
    <cellStyle name="20% - Accent4 2 2 3 2 3 9" xfId="11368"/>
    <cellStyle name="20% - Accent4 2 2 3 2 4" xfId="11369"/>
    <cellStyle name="20% - Accent4 2 2 3 2 4 2" xfId="11370"/>
    <cellStyle name="20% - Accent4 2 2 3 2 4 2 2" xfId="11371"/>
    <cellStyle name="20% - Accent4 2 2 3 2 4 2 3" xfId="11372"/>
    <cellStyle name="20% - Accent4 2 2 3 2 4 3" xfId="11373"/>
    <cellStyle name="20% - Accent4 2 2 3 2 4 3 2" xfId="11374"/>
    <cellStyle name="20% - Accent4 2 2 3 2 4 4" xfId="11375"/>
    <cellStyle name="20% - Accent4 2 2 3 2 4 5" xfId="11376"/>
    <cellStyle name="20% - Accent4 2 2 3 2 4 6" xfId="11377"/>
    <cellStyle name="20% - Accent4 2 2 3 2 4 7" xfId="11378"/>
    <cellStyle name="20% - Accent4 2 2 3 2 4 8" xfId="11379"/>
    <cellStyle name="20% - Accent4 2 2 3 2 4 9" xfId="11380"/>
    <cellStyle name="20% - Accent4 2 2 3 2 5" xfId="11381"/>
    <cellStyle name="20% - Accent4 2 2 3 2 5 2" xfId="11382"/>
    <cellStyle name="20% - Accent4 2 2 3 2 5 3" xfId="11383"/>
    <cellStyle name="20% - Accent4 2 2 3 2 6" xfId="11384"/>
    <cellStyle name="20% - Accent4 2 2 3 2 6 2" xfId="11385"/>
    <cellStyle name="20% - Accent4 2 2 3 2 7" xfId="11386"/>
    <cellStyle name="20% - Accent4 2 2 3 2 8" xfId="11387"/>
    <cellStyle name="20% - Accent4 2 2 3 2 9" xfId="11388"/>
    <cellStyle name="20% - Accent4 2 2 3 3" xfId="11389"/>
    <cellStyle name="20% - Accent4 2 2 3 3 2" xfId="11390"/>
    <cellStyle name="20% - Accent4 2 2 3 3 2 2" xfId="11391"/>
    <cellStyle name="20% - Accent4 2 2 3 3 2 3" xfId="11392"/>
    <cellStyle name="20% - Accent4 2 2 3 3 3" xfId="11393"/>
    <cellStyle name="20% - Accent4 2 2 3 3 3 2" xfId="11394"/>
    <cellStyle name="20% - Accent4 2 2 3 3 4" xfId="11395"/>
    <cellStyle name="20% - Accent4 2 2 3 3 5" xfId="11396"/>
    <cellStyle name="20% - Accent4 2 2 3 3 6" xfId="11397"/>
    <cellStyle name="20% - Accent4 2 2 3 3 7" xfId="11398"/>
    <cellStyle name="20% - Accent4 2 2 3 3 8" xfId="11399"/>
    <cellStyle name="20% - Accent4 2 2 3 3 9" xfId="11400"/>
    <cellStyle name="20% - Accent4 2 2 3 4" xfId="11401"/>
    <cellStyle name="20% - Accent4 2 2 3 4 2" xfId="11402"/>
    <cellStyle name="20% - Accent4 2 2 3 4 2 2" xfId="11403"/>
    <cellStyle name="20% - Accent4 2 2 3 4 2 3" xfId="11404"/>
    <cellStyle name="20% - Accent4 2 2 3 4 3" xfId="11405"/>
    <cellStyle name="20% - Accent4 2 2 3 4 3 2" xfId="11406"/>
    <cellStyle name="20% - Accent4 2 2 3 4 4" xfId="11407"/>
    <cellStyle name="20% - Accent4 2 2 3 4 5" xfId="11408"/>
    <cellStyle name="20% - Accent4 2 2 3 4 6" xfId="11409"/>
    <cellStyle name="20% - Accent4 2 2 3 4 7" xfId="11410"/>
    <cellStyle name="20% - Accent4 2 2 3 4 8" xfId="11411"/>
    <cellStyle name="20% - Accent4 2 2 3 4 9" xfId="11412"/>
    <cellStyle name="20% - Accent4 2 2 3 5" xfId="11413"/>
    <cellStyle name="20% - Accent4 2 2 3 5 2" xfId="11414"/>
    <cellStyle name="20% - Accent4 2 2 3 5 2 2" xfId="11415"/>
    <cellStyle name="20% - Accent4 2 2 3 5 2 3" xfId="11416"/>
    <cellStyle name="20% - Accent4 2 2 3 5 3" xfId="11417"/>
    <cellStyle name="20% - Accent4 2 2 3 5 3 2" xfId="11418"/>
    <cellStyle name="20% - Accent4 2 2 3 5 4" xfId="11419"/>
    <cellStyle name="20% - Accent4 2 2 3 5 5" xfId="11420"/>
    <cellStyle name="20% - Accent4 2 2 3 5 6" xfId="11421"/>
    <cellStyle name="20% - Accent4 2 2 3 5 7" xfId="11422"/>
    <cellStyle name="20% - Accent4 2 2 3 5 8" xfId="11423"/>
    <cellStyle name="20% - Accent4 2 2 3 5 9" xfId="11424"/>
    <cellStyle name="20% - Accent4 2 2 3 6" xfId="11425"/>
    <cellStyle name="20% - Accent4 2 2 3 6 2" xfId="11426"/>
    <cellStyle name="20% - Accent4 2 2 3 6 3" xfId="11427"/>
    <cellStyle name="20% - Accent4 2 2 3 7" xfId="11428"/>
    <cellStyle name="20% - Accent4 2 2 3 7 2" xfId="11429"/>
    <cellStyle name="20% - Accent4 2 2 3 8" xfId="11430"/>
    <cellStyle name="20% - Accent4 2 2 3 9" xfId="11431"/>
    <cellStyle name="20% - Accent4 2 2 4" xfId="11432"/>
    <cellStyle name="20% - Accent4 2 2 4 10" xfId="11433"/>
    <cellStyle name="20% - Accent4 2 2 4 11" xfId="11434"/>
    <cellStyle name="20% - Accent4 2 2 4 12" xfId="11435"/>
    <cellStyle name="20% - Accent4 2 2 4 2" xfId="11436"/>
    <cellStyle name="20% - Accent4 2 2 4 2 2" xfId="11437"/>
    <cellStyle name="20% - Accent4 2 2 4 2 2 2" xfId="11438"/>
    <cellStyle name="20% - Accent4 2 2 4 2 2 3" xfId="11439"/>
    <cellStyle name="20% - Accent4 2 2 4 2 3" xfId="11440"/>
    <cellStyle name="20% - Accent4 2 2 4 2 3 2" xfId="11441"/>
    <cellStyle name="20% - Accent4 2 2 4 2 4" xfId="11442"/>
    <cellStyle name="20% - Accent4 2 2 4 2 5" xfId="11443"/>
    <cellStyle name="20% - Accent4 2 2 4 2 6" xfId="11444"/>
    <cellStyle name="20% - Accent4 2 2 4 2 7" xfId="11445"/>
    <cellStyle name="20% - Accent4 2 2 4 2 8" xfId="11446"/>
    <cellStyle name="20% - Accent4 2 2 4 2 9" xfId="11447"/>
    <cellStyle name="20% - Accent4 2 2 4 3" xfId="11448"/>
    <cellStyle name="20% - Accent4 2 2 4 3 2" xfId="11449"/>
    <cellStyle name="20% - Accent4 2 2 4 3 2 2" xfId="11450"/>
    <cellStyle name="20% - Accent4 2 2 4 3 2 3" xfId="11451"/>
    <cellStyle name="20% - Accent4 2 2 4 3 3" xfId="11452"/>
    <cellStyle name="20% - Accent4 2 2 4 3 3 2" xfId="11453"/>
    <cellStyle name="20% - Accent4 2 2 4 3 4" xfId="11454"/>
    <cellStyle name="20% - Accent4 2 2 4 3 5" xfId="11455"/>
    <cellStyle name="20% - Accent4 2 2 4 3 6" xfId="11456"/>
    <cellStyle name="20% - Accent4 2 2 4 3 7" xfId="11457"/>
    <cellStyle name="20% - Accent4 2 2 4 3 8" xfId="11458"/>
    <cellStyle name="20% - Accent4 2 2 4 3 9" xfId="11459"/>
    <cellStyle name="20% - Accent4 2 2 4 4" xfId="11460"/>
    <cellStyle name="20% - Accent4 2 2 4 4 2" xfId="11461"/>
    <cellStyle name="20% - Accent4 2 2 4 4 2 2" xfId="11462"/>
    <cellStyle name="20% - Accent4 2 2 4 4 2 3" xfId="11463"/>
    <cellStyle name="20% - Accent4 2 2 4 4 3" xfId="11464"/>
    <cellStyle name="20% - Accent4 2 2 4 4 3 2" xfId="11465"/>
    <cellStyle name="20% - Accent4 2 2 4 4 4" xfId="11466"/>
    <cellStyle name="20% - Accent4 2 2 4 4 5" xfId="11467"/>
    <cellStyle name="20% - Accent4 2 2 4 4 6" xfId="11468"/>
    <cellStyle name="20% - Accent4 2 2 4 4 7" xfId="11469"/>
    <cellStyle name="20% - Accent4 2 2 4 4 8" xfId="11470"/>
    <cellStyle name="20% - Accent4 2 2 4 4 9" xfId="11471"/>
    <cellStyle name="20% - Accent4 2 2 4 5" xfId="11472"/>
    <cellStyle name="20% - Accent4 2 2 4 5 2" xfId="11473"/>
    <cellStyle name="20% - Accent4 2 2 4 5 3" xfId="11474"/>
    <cellStyle name="20% - Accent4 2 2 4 6" xfId="11475"/>
    <cellStyle name="20% - Accent4 2 2 4 6 2" xfId="11476"/>
    <cellStyle name="20% - Accent4 2 2 4 7" xfId="11477"/>
    <cellStyle name="20% - Accent4 2 2 4 8" xfId="11478"/>
    <cellStyle name="20% - Accent4 2 2 4 9" xfId="11479"/>
    <cellStyle name="20% - Accent4 2 2 5" xfId="11480"/>
    <cellStyle name="20% - Accent4 2 2 5 2" xfId="11481"/>
    <cellStyle name="20% - Accent4 2 2 5 2 2" xfId="11482"/>
    <cellStyle name="20% - Accent4 2 2 5 2 3" xfId="11483"/>
    <cellStyle name="20% - Accent4 2 2 5 3" xfId="11484"/>
    <cellStyle name="20% - Accent4 2 2 5 3 2" xfId="11485"/>
    <cellStyle name="20% - Accent4 2 2 5 4" xfId="11486"/>
    <cellStyle name="20% - Accent4 2 2 5 5" xfId="11487"/>
    <cellStyle name="20% - Accent4 2 2 5 6" xfId="11488"/>
    <cellStyle name="20% - Accent4 2 2 5 7" xfId="11489"/>
    <cellStyle name="20% - Accent4 2 2 5 8" xfId="11490"/>
    <cellStyle name="20% - Accent4 2 2 5 9" xfId="11491"/>
    <cellStyle name="20% - Accent4 2 2 6" xfId="11492"/>
    <cellStyle name="20% - Accent4 2 2 6 2" xfId="11493"/>
    <cellStyle name="20% - Accent4 2 2 6 2 2" xfId="11494"/>
    <cellStyle name="20% - Accent4 2 2 6 2 3" xfId="11495"/>
    <cellStyle name="20% - Accent4 2 2 6 3" xfId="11496"/>
    <cellStyle name="20% - Accent4 2 2 6 3 2" xfId="11497"/>
    <cellStyle name="20% - Accent4 2 2 6 4" xfId="11498"/>
    <cellStyle name="20% - Accent4 2 2 6 5" xfId="11499"/>
    <cellStyle name="20% - Accent4 2 2 6 6" xfId="11500"/>
    <cellStyle name="20% - Accent4 2 2 6 7" xfId="11501"/>
    <cellStyle name="20% - Accent4 2 2 6 8" xfId="11502"/>
    <cellStyle name="20% - Accent4 2 2 6 9" xfId="11503"/>
    <cellStyle name="20% - Accent4 2 2 7" xfId="11504"/>
    <cellStyle name="20% - Accent4 2 2 7 2" xfId="11505"/>
    <cellStyle name="20% - Accent4 2 2 7 2 2" xfId="11506"/>
    <cellStyle name="20% - Accent4 2 2 7 2 3" xfId="11507"/>
    <cellStyle name="20% - Accent4 2 2 7 3" xfId="11508"/>
    <cellStyle name="20% - Accent4 2 2 7 3 2" xfId="11509"/>
    <cellStyle name="20% - Accent4 2 2 7 4" xfId="11510"/>
    <cellStyle name="20% - Accent4 2 2 7 5" xfId="11511"/>
    <cellStyle name="20% - Accent4 2 2 7 6" xfId="11512"/>
    <cellStyle name="20% - Accent4 2 2 7 7" xfId="11513"/>
    <cellStyle name="20% - Accent4 2 2 7 8" xfId="11514"/>
    <cellStyle name="20% - Accent4 2 2 7 9" xfId="11515"/>
    <cellStyle name="20% - Accent4 2 2 8" xfId="11516"/>
    <cellStyle name="20% - Accent4 2 2 8 2" xfId="11517"/>
    <cellStyle name="20% - Accent4 2 2 8 3" xfId="11518"/>
    <cellStyle name="20% - Accent4 2 2 9" xfId="11519"/>
    <cellStyle name="20% - Accent4 2 2 9 2" xfId="11520"/>
    <cellStyle name="20% - Accent4 2 3" xfId="11521"/>
    <cellStyle name="20% - Accent4 2 3 10" xfId="11522"/>
    <cellStyle name="20% - Accent4 2 3 11" xfId="11523"/>
    <cellStyle name="20% - Accent4 2 3 12" xfId="11524"/>
    <cellStyle name="20% - Accent4 2 3 13" xfId="11525"/>
    <cellStyle name="20% - Accent4 2 3 14" xfId="11526"/>
    <cellStyle name="20% - Accent4 2 3 15" xfId="11527"/>
    <cellStyle name="20% - Accent4 2 3 2" xfId="11528"/>
    <cellStyle name="20% - Accent4 2 3 2 10" xfId="11529"/>
    <cellStyle name="20% - Accent4 2 3 2 11" xfId="11530"/>
    <cellStyle name="20% - Accent4 2 3 2 12" xfId="11531"/>
    <cellStyle name="20% - Accent4 2 3 2 13" xfId="11532"/>
    <cellStyle name="20% - Accent4 2 3 2 2" xfId="11533"/>
    <cellStyle name="20% - Accent4 2 3 2 2 10" xfId="11534"/>
    <cellStyle name="20% - Accent4 2 3 2 2 11" xfId="11535"/>
    <cellStyle name="20% - Accent4 2 3 2 2 12" xfId="11536"/>
    <cellStyle name="20% - Accent4 2 3 2 2 2" xfId="11537"/>
    <cellStyle name="20% - Accent4 2 3 2 2 2 2" xfId="11538"/>
    <cellStyle name="20% - Accent4 2 3 2 2 2 2 2" xfId="11539"/>
    <cellStyle name="20% - Accent4 2 3 2 2 2 2 3" xfId="11540"/>
    <cellStyle name="20% - Accent4 2 3 2 2 2 3" xfId="11541"/>
    <cellStyle name="20% - Accent4 2 3 2 2 2 3 2" xfId="11542"/>
    <cellStyle name="20% - Accent4 2 3 2 2 2 4" xfId="11543"/>
    <cellStyle name="20% - Accent4 2 3 2 2 2 5" xfId="11544"/>
    <cellStyle name="20% - Accent4 2 3 2 2 2 6" xfId="11545"/>
    <cellStyle name="20% - Accent4 2 3 2 2 2 7" xfId="11546"/>
    <cellStyle name="20% - Accent4 2 3 2 2 2 8" xfId="11547"/>
    <cellStyle name="20% - Accent4 2 3 2 2 2 9" xfId="11548"/>
    <cellStyle name="20% - Accent4 2 3 2 2 3" xfId="11549"/>
    <cellStyle name="20% - Accent4 2 3 2 2 3 2" xfId="11550"/>
    <cellStyle name="20% - Accent4 2 3 2 2 3 2 2" xfId="11551"/>
    <cellStyle name="20% - Accent4 2 3 2 2 3 2 3" xfId="11552"/>
    <cellStyle name="20% - Accent4 2 3 2 2 3 3" xfId="11553"/>
    <cellStyle name="20% - Accent4 2 3 2 2 3 3 2" xfId="11554"/>
    <cellStyle name="20% - Accent4 2 3 2 2 3 4" xfId="11555"/>
    <cellStyle name="20% - Accent4 2 3 2 2 3 5" xfId="11556"/>
    <cellStyle name="20% - Accent4 2 3 2 2 3 6" xfId="11557"/>
    <cellStyle name="20% - Accent4 2 3 2 2 3 7" xfId="11558"/>
    <cellStyle name="20% - Accent4 2 3 2 2 3 8" xfId="11559"/>
    <cellStyle name="20% - Accent4 2 3 2 2 3 9" xfId="11560"/>
    <cellStyle name="20% - Accent4 2 3 2 2 4" xfId="11561"/>
    <cellStyle name="20% - Accent4 2 3 2 2 4 2" xfId="11562"/>
    <cellStyle name="20% - Accent4 2 3 2 2 4 2 2" xfId="11563"/>
    <cellStyle name="20% - Accent4 2 3 2 2 4 2 3" xfId="11564"/>
    <cellStyle name="20% - Accent4 2 3 2 2 4 3" xfId="11565"/>
    <cellStyle name="20% - Accent4 2 3 2 2 4 3 2" xfId="11566"/>
    <cellStyle name="20% - Accent4 2 3 2 2 4 4" xfId="11567"/>
    <cellStyle name="20% - Accent4 2 3 2 2 4 5" xfId="11568"/>
    <cellStyle name="20% - Accent4 2 3 2 2 4 6" xfId="11569"/>
    <cellStyle name="20% - Accent4 2 3 2 2 4 7" xfId="11570"/>
    <cellStyle name="20% - Accent4 2 3 2 2 4 8" xfId="11571"/>
    <cellStyle name="20% - Accent4 2 3 2 2 4 9" xfId="11572"/>
    <cellStyle name="20% - Accent4 2 3 2 2 5" xfId="11573"/>
    <cellStyle name="20% - Accent4 2 3 2 2 5 2" xfId="11574"/>
    <cellStyle name="20% - Accent4 2 3 2 2 5 3" xfId="11575"/>
    <cellStyle name="20% - Accent4 2 3 2 2 6" xfId="11576"/>
    <cellStyle name="20% - Accent4 2 3 2 2 6 2" xfId="11577"/>
    <cellStyle name="20% - Accent4 2 3 2 2 7" xfId="11578"/>
    <cellStyle name="20% - Accent4 2 3 2 2 8" xfId="11579"/>
    <cellStyle name="20% - Accent4 2 3 2 2 9" xfId="11580"/>
    <cellStyle name="20% - Accent4 2 3 2 3" xfId="11581"/>
    <cellStyle name="20% - Accent4 2 3 2 3 2" xfId="11582"/>
    <cellStyle name="20% - Accent4 2 3 2 3 2 2" xfId="11583"/>
    <cellStyle name="20% - Accent4 2 3 2 3 2 3" xfId="11584"/>
    <cellStyle name="20% - Accent4 2 3 2 3 3" xfId="11585"/>
    <cellStyle name="20% - Accent4 2 3 2 3 3 2" xfId="11586"/>
    <cellStyle name="20% - Accent4 2 3 2 3 4" xfId="11587"/>
    <cellStyle name="20% - Accent4 2 3 2 3 5" xfId="11588"/>
    <cellStyle name="20% - Accent4 2 3 2 3 6" xfId="11589"/>
    <cellStyle name="20% - Accent4 2 3 2 3 7" xfId="11590"/>
    <cellStyle name="20% - Accent4 2 3 2 3 8" xfId="11591"/>
    <cellStyle name="20% - Accent4 2 3 2 3 9" xfId="11592"/>
    <cellStyle name="20% - Accent4 2 3 2 4" xfId="11593"/>
    <cellStyle name="20% - Accent4 2 3 2 4 2" xfId="11594"/>
    <cellStyle name="20% - Accent4 2 3 2 4 2 2" xfId="11595"/>
    <cellStyle name="20% - Accent4 2 3 2 4 2 3" xfId="11596"/>
    <cellStyle name="20% - Accent4 2 3 2 4 3" xfId="11597"/>
    <cellStyle name="20% - Accent4 2 3 2 4 3 2" xfId="11598"/>
    <cellStyle name="20% - Accent4 2 3 2 4 4" xfId="11599"/>
    <cellStyle name="20% - Accent4 2 3 2 4 5" xfId="11600"/>
    <cellStyle name="20% - Accent4 2 3 2 4 6" xfId="11601"/>
    <cellStyle name="20% - Accent4 2 3 2 4 7" xfId="11602"/>
    <cellStyle name="20% - Accent4 2 3 2 4 8" xfId="11603"/>
    <cellStyle name="20% - Accent4 2 3 2 4 9" xfId="11604"/>
    <cellStyle name="20% - Accent4 2 3 2 5" xfId="11605"/>
    <cellStyle name="20% - Accent4 2 3 2 5 2" xfId="11606"/>
    <cellStyle name="20% - Accent4 2 3 2 5 2 2" xfId="11607"/>
    <cellStyle name="20% - Accent4 2 3 2 5 2 3" xfId="11608"/>
    <cellStyle name="20% - Accent4 2 3 2 5 3" xfId="11609"/>
    <cellStyle name="20% - Accent4 2 3 2 5 3 2" xfId="11610"/>
    <cellStyle name="20% - Accent4 2 3 2 5 4" xfId="11611"/>
    <cellStyle name="20% - Accent4 2 3 2 5 5" xfId="11612"/>
    <cellStyle name="20% - Accent4 2 3 2 5 6" xfId="11613"/>
    <cellStyle name="20% - Accent4 2 3 2 5 7" xfId="11614"/>
    <cellStyle name="20% - Accent4 2 3 2 5 8" xfId="11615"/>
    <cellStyle name="20% - Accent4 2 3 2 5 9" xfId="11616"/>
    <cellStyle name="20% - Accent4 2 3 2 6" xfId="11617"/>
    <cellStyle name="20% - Accent4 2 3 2 6 2" xfId="11618"/>
    <cellStyle name="20% - Accent4 2 3 2 6 3" xfId="11619"/>
    <cellStyle name="20% - Accent4 2 3 2 7" xfId="11620"/>
    <cellStyle name="20% - Accent4 2 3 2 7 2" xfId="11621"/>
    <cellStyle name="20% - Accent4 2 3 2 8" xfId="11622"/>
    <cellStyle name="20% - Accent4 2 3 2 9" xfId="11623"/>
    <cellStyle name="20% - Accent4 2 3 3" xfId="11624"/>
    <cellStyle name="20% - Accent4 2 3 3 10" xfId="11625"/>
    <cellStyle name="20% - Accent4 2 3 3 11" xfId="11626"/>
    <cellStyle name="20% - Accent4 2 3 3 12" xfId="11627"/>
    <cellStyle name="20% - Accent4 2 3 3 13" xfId="11628"/>
    <cellStyle name="20% - Accent4 2 3 3 2" xfId="11629"/>
    <cellStyle name="20% - Accent4 2 3 3 2 10" xfId="11630"/>
    <cellStyle name="20% - Accent4 2 3 3 2 11" xfId="11631"/>
    <cellStyle name="20% - Accent4 2 3 3 2 12" xfId="11632"/>
    <cellStyle name="20% - Accent4 2 3 3 2 2" xfId="11633"/>
    <cellStyle name="20% - Accent4 2 3 3 2 2 2" xfId="11634"/>
    <cellStyle name="20% - Accent4 2 3 3 2 2 2 2" xfId="11635"/>
    <cellStyle name="20% - Accent4 2 3 3 2 2 2 3" xfId="11636"/>
    <cellStyle name="20% - Accent4 2 3 3 2 2 3" xfId="11637"/>
    <cellStyle name="20% - Accent4 2 3 3 2 2 3 2" xfId="11638"/>
    <cellStyle name="20% - Accent4 2 3 3 2 2 4" xfId="11639"/>
    <cellStyle name="20% - Accent4 2 3 3 2 2 5" xfId="11640"/>
    <cellStyle name="20% - Accent4 2 3 3 2 2 6" xfId="11641"/>
    <cellStyle name="20% - Accent4 2 3 3 2 2 7" xfId="11642"/>
    <cellStyle name="20% - Accent4 2 3 3 2 2 8" xfId="11643"/>
    <cellStyle name="20% - Accent4 2 3 3 2 2 9" xfId="11644"/>
    <cellStyle name="20% - Accent4 2 3 3 2 3" xfId="11645"/>
    <cellStyle name="20% - Accent4 2 3 3 2 3 2" xfId="11646"/>
    <cellStyle name="20% - Accent4 2 3 3 2 3 2 2" xfId="11647"/>
    <cellStyle name="20% - Accent4 2 3 3 2 3 2 3" xfId="11648"/>
    <cellStyle name="20% - Accent4 2 3 3 2 3 3" xfId="11649"/>
    <cellStyle name="20% - Accent4 2 3 3 2 3 3 2" xfId="11650"/>
    <cellStyle name="20% - Accent4 2 3 3 2 3 4" xfId="11651"/>
    <cellStyle name="20% - Accent4 2 3 3 2 3 5" xfId="11652"/>
    <cellStyle name="20% - Accent4 2 3 3 2 3 6" xfId="11653"/>
    <cellStyle name="20% - Accent4 2 3 3 2 3 7" xfId="11654"/>
    <cellStyle name="20% - Accent4 2 3 3 2 3 8" xfId="11655"/>
    <cellStyle name="20% - Accent4 2 3 3 2 3 9" xfId="11656"/>
    <cellStyle name="20% - Accent4 2 3 3 2 4" xfId="11657"/>
    <cellStyle name="20% - Accent4 2 3 3 2 4 2" xfId="11658"/>
    <cellStyle name="20% - Accent4 2 3 3 2 4 2 2" xfId="11659"/>
    <cellStyle name="20% - Accent4 2 3 3 2 4 2 3" xfId="11660"/>
    <cellStyle name="20% - Accent4 2 3 3 2 4 3" xfId="11661"/>
    <cellStyle name="20% - Accent4 2 3 3 2 4 3 2" xfId="11662"/>
    <cellStyle name="20% - Accent4 2 3 3 2 4 4" xfId="11663"/>
    <cellStyle name="20% - Accent4 2 3 3 2 4 5" xfId="11664"/>
    <cellStyle name="20% - Accent4 2 3 3 2 4 6" xfId="11665"/>
    <cellStyle name="20% - Accent4 2 3 3 2 4 7" xfId="11666"/>
    <cellStyle name="20% - Accent4 2 3 3 2 4 8" xfId="11667"/>
    <cellStyle name="20% - Accent4 2 3 3 2 4 9" xfId="11668"/>
    <cellStyle name="20% - Accent4 2 3 3 2 5" xfId="11669"/>
    <cellStyle name="20% - Accent4 2 3 3 2 5 2" xfId="11670"/>
    <cellStyle name="20% - Accent4 2 3 3 2 5 3" xfId="11671"/>
    <cellStyle name="20% - Accent4 2 3 3 2 6" xfId="11672"/>
    <cellStyle name="20% - Accent4 2 3 3 2 6 2" xfId="11673"/>
    <cellStyle name="20% - Accent4 2 3 3 2 7" xfId="11674"/>
    <cellStyle name="20% - Accent4 2 3 3 2 8" xfId="11675"/>
    <cellStyle name="20% - Accent4 2 3 3 2 9" xfId="11676"/>
    <cellStyle name="20% - Accent4 2 3 3 3" xfId="11677"/>
    <cellStyle name="20% - Accent4 2 3 3 3 2" xfId="11678"/>
    <cellStyle name="20% - Accent4 2 3 3 3 2 2" xfId="11679"/>
    <cellStyle name="20% - Accent4 2 3 3 3 2 3" xfId="11680"/>
    <cellStyle name="20% - Accent4 2 3 3 3 3" xfId="11681"/>
    <cellStyle name="20% - Accent4 2 3 3 3 3 2" xfId="11682"/>
    <cellStyle name="20% - Accent4 2 3 3 3 4" xfId="11683"/>
    <cellStyle name="20% - Accent4 2 3 3 3 5" xfId="11684"/>
    <cellStyle name="20% - Accent4 2 3 3 3 6" xfId="11685"/>
    <cellStyle name="20% - Accent4 2 3 3 3 7" xfId="11686"/>
    <cellStyle name="20% - Accent4 2 3 3 3 8" xfId="11687"/>
    <cellStyle name="20% - Accent4 2 3 3 3 9" xfId="11688"/>
    <cellStyle name="20% - Accent4 2 3 3 4" xfId="11689"/>
    <cellStyle name="20% - Accent4 2 3 3 4 2" xfId="11690"/>
    <cellStyle name="20% - Accent4 2 3 3 4 2 2" xfId="11691"/>
    <cellStyle name="20% - Accent4 2 3 3 4 2 3" xfId="11692"/>
    <cellStyle name="20% - Accent4 2 3 3 4 3" xfId="11693"/>
    <cellStyle name="20% - Accent4 2 3 3 4 3 2" xfId="11694"/>
    <cellStyle name="20% - Accent4 2 3 3 4 4" xfId="11695"/>
    <cellStyle name="20% - Accent4 2 3 3 4 5" xfId="11696"/>
    <cellStyle name="20% - Accent4 2 3 3 4 6" xfId="11697"/>
    <cellStyle name="20% - Accent4 2 3 3 4 7" xfId="11698"/>
    <cellStyle name="20% - Accent4 2 3 3 4 8" xfId="11699"/>
    <cellStyle name="20% - Accent4 2 3 3 4 9" xfId="11700"/>
    <cellStyle name="20% - Accent4 2 3 3 5" xfId="11701"/>
    <cellStyle name="20% - Accent4 2 3 3 5 2" xfId="11702"/>
    <cellStyle name="20% - Accent4 2 3 3 5 2 2" xfId="11703"/>
    <cellStyle name="20% - Accent4 2 3 3 5 2 3" xfId="11704"/>
    <cellStyle name="20% - Accent4 2 3 3 5 3" xfId="11705"/>
    <cellStyle name="20% - Accent4 2 3 3 5 3 2" xfId="11706"/>
    <cellStyle name="20% - Accent4 2 3 3 5 4" xfId="11707"/>
    <cellStyle name="20% - Accent4 2 3 3 5 5" xfId="11708"/>
    <cellStyle name="20% - Accent4 2 3 3 5 6" xfId="11709"/>
    <cellStyle name="20% - Accent4 2 3 3 5 7" xfId="11710"/>
    <cellStyle name="20% - Accent4 2 3 3 5 8" xfId="11711"/>
    <cellStyle name="20% - Accent4 2 3 3 5 9" xfId="11712"/>
    <cellStyle name="20% - Accent4 2 3 3 6" xfId="11713"/>
    <cellStyle name="20% - Accent4 2 3 3 6 2" xfId="11714"/>
    <cellStyle name="20% - Accent4 2 3 3 6 3" xfId="11715"/>
    <cellStyle name="20% - Accent4 2 3 3 7" xfId="11716"/>
    <cellStyle name="20% - Accent4 2 3 3 7 2" xfId="11717"/>
    <cellStyle name="20% - Accent4 2 3 3 8" xfId="11718"/>
    <cellStyle name="20% - Accent4 2 3 3 9" xfId="11719"/>
    <cellStyle name="20% - Accent4 2 3 4" xfId="11720"/>
    <cellStyle name="20% - Accent4 2 3 4 10" xfId="11721"/>
    <cellStyle name="20% - Accent4 2 3 4 11" xfId="11722"/>
    <cellStyle name="20% - Accent4 2 3 4 12" xfId="11723"/>
    <cellStyle name="20% - Accent4 2 3 4 2" xfId="11724"/>
    <cellStyle name="20% - Accent4 2 3 4 2 2" xfId="11725"/>
    <cellStyle name="20% - Accent4 2 3 4 2 2 2" xfId="11726"/>
    <cellStyle name="20% - Accent4 2 3 4 2 2 3" xfId="11727"/>
    <cellStyle name="20% - Accent4 2 3 4 2 3" xfId="11728"/>
    <cellStyle name="20% - Accent4 2 3 4 2 3 2" xfId="11729"/>
    <cellStyle name="20% - Accent4 2 3 4 2 4" xfId="11730"/>
    <cellStyle name="20% - Accent4 2 3 4 2 5" xfId="11731"/>
    <cellStyle name="20% - Accent4 2 3 4 2 6" xfId="11732"/>
    <cellStyle name="20% - Accent4 2 3 4 2 7" xfId="11733"/>
    <cellStyle name="20% - Accent4 2 3 4 2 8" xfId="11734"/>
    <cellStyle name="20% - Accent4 2 3 4 2 9" xfId="11735"/>
    <cellStyle name="20% - Accent4 2 3 4 3" xfId="11736"/>
    <cellStyle name="20% - Accent4 2 3 4 3 2" xfId="11737"/>
    <cellStyle name="20% - Accent4 2 3 4 3 2 2" xfId="11738"/>
    <cellStyle name="20% - Accent4 2 3 4 3 2 3" xfId="11739"/>
    <cellStyle name="20% - Accent4 2 3 4 3 3" xfId="11740"/>
    <cellStyle name="20% - Accent4 2 3 4 3 3 2" xfId="11741"/>
    <cellStyle name="20% - Accent4 2 3 4 3 4" xfId="11742"/>
    <cellStyle name="20% - Accent4 2 3 4 3 5" xfId="11743"/>
    <cellStyle name="20% - Accent4 2 3 4 3 6" xfId="11744"/>
    <cellStyle name="20% - Accent4 2 3 4 3 7" xfId="11745"/>
    <cellStyle name="20% - Accent4 2 3 4 3 8" xfId="11746"/>
    <cellStyle name="20% - Accent4 2 3 4 3 9" xfId="11747"/>
    <cellStyle name="20% - Accent4 2 3 4 4" xfId="11748"/>
    <cellStyle name="20% - Accent4 2 3 4 4 2" xfId="11749"/>
    <cellStyle name="20% - Accent4 2 3 4 4 2 2" xfId="11750"/>
    <cellStyle name="20% - Accent4 2 3 4 4 2 3" xfId="11751"/>
    <cellStyle name="20% - Accent4 2 3 4 4 3" xfId="11752"/>
    <cellStyle name="20% - Accent4 2 3 4 4 3 2" xfId="11753"/>
    <cellStyle name="20% - Accent4 2 3 4 4 4" xfId="11754"/>
    <cellStyle name="20% - Accent4 2 3 4 4 5" xfId="11755"/>
    <cellStyle name="20% - Accent4 2 3 4 4 6" xfId="11756"/>
    <cellStyle name="20% - Accent4 2 3 4 4 7" xfId="11757"/>
    <cellStyle name="20% - Accent4 2 3 4 4 8" xfId="11758"/>
    <cellStyle name="20% - Accent4 2 3 4 4 9" xfId="11759"/>
    <cellStyle name="20% - Accent4 2 3 4 5" xfId="11760"/>
    <cellStyle name="20% - Accent4 2 3 4 5 2" xfId="11761"/>
    <cellStyle name="20% - Accent4 2 3 4 5 3" xfId="11762"/>
    <cellStyle name="20% - Accent4 2 3 4 6" xfId="11763"/>
    <cellStyle name="20% - Accent4 2 3 4 6 2" xfId="11764"/>
    <cellStyle name="20% - Accent4 2 3 4 7" xfId="11765"/>
    <cellStyle name="20% - Accent4 2 3 4 8" xfId="11766"/>
    <cellStyle name="20% - Accent4 2 3 4 9" xfId="11767"/>
    <cellStyle name="20% - Accent4 2 3 5" xfId="11768"/>
    <cellStyle name="20% - Accent4 2 3 5 2" xfId="11769"/>
    <cellStyle name="20% - Accent4 2 3 5 2 2" xfId="11770"/>
    <cellStyle name="20% - Accent4 2 3 5 2 3" xfId="11771"/>
    <cellStyle name="20% - Accent4 2 3 5 3" xfId="11772"/>
    <cellStyle name="20% - Accent4 2 3 5 3 2" xfId="11773"/>
    <cellStyle name="20% - Accent4 2 3 5 4" xfId="11774"/>
    <cellStyle name="20% - Accent4 2 3 5 5" xfId="11775"/>
    <cellStyle name="20% - Accent4 2 3 5 6" xfId="11776"/>
    <cellStyle name="20% - Accent4 2 3 5 7" xfId="11777"/>
    <cellStyle name="20% - Accent4 2 3 5 8" xfId="11778"/>
    <cellStyle name="20% - Accent4 2 3 5 9" xfId="11779"/>
    <cellStyle name="20% - Accent4 2 3 6" xfId="11780"/>
    <cellStyle name="20% - Accent4 2 3 6 2" xfId="11781"/>
    <cellStyle name="20% - Accent4 2 3 6 2 2" xfId="11782"/>
    <cellStyle name="20% - Accent4 2 3 6 2 3" xfId="11783"/>
    <cellStyle name="20% - Accent4 2 3 6 3" xfId="11784"/>
    <cellStyle name="20% - Accent4 2 3 6 3 2" xfId="11785"/>
    <cellStyle name="20% - Accent4 2 3 6 4" xfId="11786"/>
    <cellStyle name="20% - Accent4 2 3 6 5" xfId="11787"/>
    <cellStyle name="20% - Accent4 2 3 6 6" xfId="11788"/>
    <cellStyle name="20% - Accent4 2 3 6 7" xfId="11789"/>
    <cellStyle name="20% - Accent4 2 3 6 8" xfId="11790"/>
    <cellStyle name="20% - Accent4 2 3 6 9" xfId="11791"/>
    <cellStyle name="20% - Accent4 2 3 7" xfId="11792"/>
    <cellStyle name="20% - Accent4 2 3 7 2" xfId="11793"/>
    <cellStyle name="20% - Accent4 2 3 7 2 2" xfId="11794"/>
    <cellStyle name="20% - Accent4 2 3 7 2 3" xfId="11795"/>
    <cellStyle name="20% - Accent4 2 3 7 3" xfId="11796"/>
    <cellStyle name="20% - Accent4 2 3 7 3 2" xfId="11797"/>
    <cellStyle name="20% - Accent4 2 3 7 4" xfId="11798"/>
    <cellStyle name="20% - Accent4 2 3 7 5" xfId="11799"/>
    <cellStyle name="20% - Accent4 2 3 7 6" xfId="11800"/>
    <cellStyle name="20% - Accent4 2 3 7 7" xfId="11801"/>
    <cellStyle name="20% - Accent4 2 3 7 8" xfId="11802"/>
    <cellStyle name="20% - Accent4 2 3 7 9" xfId="11803"/>
    <cellStyle name="20% - Accent4 2 3 8" xfId="11804"/>
    <cellStyle name="20% - Accent4 2 3 8 2" xfId="11805"/>
    <cellStyle name="20% - Accent4 2 3 8 3" xfId="11806"/>
    <cellStyle name="20% - Accent4 2 3 9" xfId="11807"/>
    <cellStyle name="20% - Accent4 2 3 9 2" xfId="11808"/>
    <cellStyle name="20% - Accent4 2 4" xfId="11809"/>
    <cellStyle name="20% - Accent4 2 4 10" xfId="11810"/>
    <cellStyle name="20% - Accent4 2 4 11" xfId="11811"/>
    <cellStyle name="20% - Accent4 2 4 12" xfId="11812"/>
    <cellStyle name="20% - Accent4 2 4 13" xfId="11813"/>
    <cellStyle name="20% - Accent4 2 4 14" xfId="11814"/>
    <cellStyle name="20% - Accent4 2 4 15" xfId="11815"/>
    <cellStyle name="20% - Accent4 2 4 2" xfId="11816"/>
    <cellStyle name="20% - Accent4 2 4 2 10" xfId="11817"/>
    <cellStyle name="20% - Accent4 2 4 2 11" xfId="11818"/>
    <cellStyle name="20% - Accent4 2 4 2 12" xfId="11819"/>
    <cellStyle name="20% - Accent4 2 4 2 13" xfId="11820"/>
    <cellStyle name="20% - Accent4 2 4 2 2" xfId="11821"/>
    <cellStyle name="20% - Accent4 2 4 2 2 10" xfId="11822"/>
    <cellStyle name="20% - Accent4 2 4 2 2 11" xfId="11823"/>
    <cellStyle name="20% - Accent4 2 4 2 2 12" xfId="11824"/>
    <cellStyle name="20% - Accent4 2 4 2 2 2" xfId="11825"/>
    <cellStyle name="20% - Accent4 2 4 2 2 2 2" xfId="11826"/>
    <cellStyle name="20% - Accent4 2 4 2 2 2 2 2" xfId="11827"/>
    <cellStyle name="20% - Accent4 2 4 2 2 2 2 3" xfId="11828"/>
    <cellStyle name="20% - Accent4 2 4 2 2 2 3" xfId="11829"/>
    <cellStyle name="20% - Accent4 2 4 2 2 2 3 2" xfId="11830"/>
    <cellStyle name="20% - Accent4 2 4 2 2 2 4" xfId="11831"/>
    <cellStyle name="20% - Accent4 2 4 2 2 2 5" xfId="11832"/>
    <cellStyle name="20% - Accent4 2 4 2 2 2 6" xfId="11833"/>
    <cellStyle name="20% - Accent4 2 4 2 2 2 7" xfId="11834"/>
    <cellStyle name="20% - Accent4 2 4 2 2 2 8" xfId="11835"/>
    <cellStyle name="20% - Accent4 2 4 2 2 2 9" xfId="11836"/>
    <cellStyle name="20% - Accent4 2 4 2 2 3" xfId="11837"/>
    <cellStyle name="20% - Accent4 2 4 2 2 3 2" xfId="11838"/>
    <cellStyle name="20% - Accent4 2 4 2 2 3 2 2" xfId="11839"/>
    <cellStyle name="20% - Accent4 2 4 2 2 3 2 3" xfId="11840"/>
    <cellStyle name="20% - Accent4 2 4 2 2 3 3" xfId="11841"/>
    <cellStyle name="20% - Accent4 2 4 2 2 3 3 2" xfId="11842"/>
    <cellStyle name="20% - Accent4 2 4 2 2 3 4" xfId="11843"/>
    <cellStyle name="20% - Accent4 2 4 2 2 3 5" xfId="11844"/>
    <cellStyle name="20% - Accent4 2 4 2 2 3 6" xfId="11845"/>
    <cellStyle name="20% - Accent4 2 4 2 2 3 7" xfId="11846"/>
    <cellStyle name="20% - Accent4 2 4 2 2 3 8" xfId="11847"/>
    <cellStyle name="20% - Accent4 2 4 2 2 3 9" xfId="11848"/>
    <cellStyle name="20% - Accent4 2 4 2 2 4" xfId="11849"/>
    <cellStyle name="20% - Accent4 2 4 2 2 4 2" xfId="11850"/>
    <cellStyle name="20% - Accent4 2 4 2 2 4 2 2" xfId="11851"/>
    <cellStyle name="20% - Accent4 2 4 2 2 4 2 3" xfId="11852"/>
    <cellStyle name="20% - Accent4 2 4 2 2 4 3" xfId="11853"/>
    <cellStyle name="20% - Accent4 2 4 2 2 4 3 2" xfId="11854"/>
    <cellStyle name="20% - Accent4 2 4 2 2 4 4" xfId="11855"/>
    <cellStyle name="20% - Accent4 2 4 2 2 4 5" xfId="11856"/>
    <cellStyle name="20% - Accent4 2 4 2 2 4 6" xfId="11857"/>
    <cellStyle name="20% - Accent4 2 4 2 2 4 7" xfId="11858"/>
    <cellStyle name="20% - Accent4 2 4 2 2 4 8" xfId="11859"/>
    <cellStyle name="20% - Accent4 2 4 2 2 4 9" xfId="11860"/>
    <cellStyle name="20% - Accent4 2 4 2 2 5" xfId="11861"/>
    <cellStyle name="20% - Accent4 2 4 2 2 5 2" xfId="11862"/>
    <cellStyle name="20% - Accent4 2 4 2 2 5 3" xfId="11863"/>
    <cellStyle name="20% - Accent4 2 4 2 2 6" xfId="11864"/>
    <cellStyle name="20% - Accent4 2 4 2 2 6 2" xfId="11865"/>
    <cellStyle name="20% - Accent4 2 4 2 2 7" xfId="11866"/>
    <cellStyle name="20% - Accent4 2 4 2 2 8" xfId="11867"/>
    <cellStyle name="20% - Accent4 2 4 2 2 9" xfId="11868"/>
    <cellStyle name="20% - Accent4 2 4 2 3" xfId="11869"/>
    <cellStyle name="20% - Accent4 2 4 2 3 2" xfId="11870"/>
    <cellStyle name="20% - Accent4 2 4 2 3 2 2" xfId="11871"/>
    <cellStyle name="20% - Accent4 2 4 2 3 2 3" xfId="11872"/>
    <cellStyle name="20% - Accent4 2 4 2 3 3" xfId="11873"/>
    <cellStyle name="20% - Accent4 2 4 2 3 3 2" xfId="11874"/>
    <cellStyle name="20% - Accent4 2 4 2 3 4" xfId="11875"/>
    <cellStyle name="20% - Accent4 2 4 2 3 5" xfId="11876"/>
    <cellStyle name="20% - Accent4 2 4 2 3 6" xfId="11877"/>
    <cellStyle name="20% - Accent4 2 4 2 3 7" xfId="11878"/>
    <cellStyle name="20% - Accent4 2 4 2 3 8" xfId="11879"/>
    <cellStyle name="20% - Accent4 2 4 2 3 9" xfId="11880"/>
    <cellStyle name="20% - Accent4 2 4 2 4" xfId="11881"/>
    <cellStyle name="20% - Accent4 2 4 2 4 2" xfId="11882"/>
    <cellStyle name="20% - Accent4 2 4 2 4 2 2" xfId="11883"/>
    <cellStyle name="20% - Accent4 2 4 2 4 2 3" xfId="11884"/>
    <cellStyle name="20% - Accent4 2 4 2 4 3" xfId="11885"/>
    <cellStyle name="20% - Accent4 2 4 2 4 3 2" xfId="11886"/>
    <cellStyle name="20% - Accent4 2 4 2 4 4" xfId="11887"/>
    <cellStyle name="20% - Accent4 2 4 2 4 5" xfId="11888"/>
    <cellStyle name="20% - Accent4 2 4 2 4 6" xfId="11889"/>
    <cellStyle name="20% - Accent4 2 4 2 4 7" xfId="11890"/>
    <cellStyle name="20% - Accent4 2 4 2 4 8" xfId="11891"/>
    <cellStyle name="20% - Accent4 2 4 2 4 9" xfId="11892"/>
    <cellStyle name="20% - Accent4 2 4 2 5" xfId="11893"/>
    <cellStyle name="20% - Accent4 2 4 2 5 2" xfId="11894"/>
    <cellStyle name="20% - Accent4 2 4 2 5 2 2" xfId="11895"/>
    <cellStyle name="20% - Accent4 2 4 2 5 2 3" xfId="11896"/>
    <cellStyle name="20% - Accent4 2 4 2 5 3" xfId="11897"/>
    <cellStyle name="20% - Accent4 2 4 2 5 3 2" xfId="11898"/>
    <cellStyle name="20% - Accent4 2 4 2 5 4" xfId="11899"/>
    <cellStyle name="20% - Accent4 2 4 2 5 5" xfId="11900"/>
    <cellStyle name="20% - Accent4 2 4 2 5 6" xfId="11901"/>
    <cellStyle name="20% - Accent4 2 4 2 5 7" xfId="11902"/>
    <cellStyle name="20% - Accent4 2 4 2 5 8" xfId="11903"/>
    <cellStyle name="20% - Accent4 2 4 2 5 9" xfId="11904"/>
    <cellStyle name="20% - Accent4 2 4 2 6" xfId="11905"/>
    <cellStyle name="20% - Accent4 2 4 2 6 2" xfId="11906"/>
    <cellStyle name="20% - Accent4 2 4 2 6 3" xfId="11907"/>
    <cellStyle name="20% - Accent4 2 4 2 7" xfId="11908"/>
    <cellStyle name="20% - Accent4 2 4 2 7 2" xfId="11909"/>
    <cellStyle name="20% - Accent4 2 4 2 8" xfId="11910"/>
    <cellStyle name="20% - Accent4 2 4 2 9" xfId="11911"/>
    <cellStyle name="20% - Accent4 2 4 3" xfId="11912"/>
    <cellStyle name="20% - Accent4 2 4 3 10" xfId="11913"/>
    <cellStyle name="20% - Accent4 2 4 3 11" xfId="11914"/>
    <cellStyle name="20% - Accent4 2 4 3 12" xfId="11915"/>
    <cellStyle name="20% - Accent4 2 4 3 13" xfId="11916"/>
    <cellStyle name="20% - Accent4 2 4 3 2" xfId="11917"/>
    <cellStyle name="20% - Accent4 2 4 3 2 10" xfId="11918"/>
    <cellStyle name="20% - Accent4 2 4 3 2 11" xfId="11919"/>
    <cellStyle name="20% - Accent4 2 4 3 2 12" xfId="11920"/>
    <cellStyle name="20% - Accent4 2 4 3 2 2" xfId="11921"/>
    <cellStyle name="20% - Accent4 2 4 3 2 2 2" xfId="11922"/>
    <cellStyle name="20% - Accent4 2 4 3 2 2 2 2" xfId="11923"/>
    <cellStyle name="20% - Accent4 2 4 3 2 2 2 3" xfId="11924"/>
    <cellStyle name="20% - Accent4 2 4 3 2 2 3" xfId="11925"/>
    <cellStyle name="20% - Accent4 2 4 3 2 2 3 2" xfId="11926"/>
    <cellStyle name="20% - Accent4 2 4 3 2 2 4" xfId="11927"/>
    <cellStyle name="20% - Accent4 2 4 3 2 2 5" xfId="11928"/>
    <cellStyle name="20% - Accent4 2 4 3 2 2 6" xfId="11929"/>
    <cellStyle name="20% - Accent4 2 4 3 2 2 7" xfId="11930"/>
    <cellStyle name="20% - Accent4 2 4 3 2 2 8" xfId="11931"/>
    <cellStyle name="20% - Accent4 2 4 3 2 2 9" xfId="11932"/>
    <cellStyle name="20% - Accent4 2 4 3 2 3" xfId="11933"/>
    <cellStyle name="20% - Accent4 2 4 3 2 3 2" xfId="11934"/>
    <cellStyle name="20% - Accent4 2 4 3 2 3 2 2" xfId="11935"/>
    <cellStyle name="20% - Accent4 2 4 3 2 3 2 3" xfId="11936"/>
    <cellStyle name="20% - Accent4 2 4 3 2 3 3" xfId="11937"/>
    <cellStyle name="20% - Accent4 2 4 3 2 3 3 2" xfId="11938"/>
    <cellStyle name="20% - Accent4 2 4 3 2 3 4" xfId="11939"/>
    <cellStyle name="20% - Accent4 2 4 3 2 3 5" xfId="11940"/>
    <cellStyle name="20% - Accent4 2 4 3 2 3 6" xfId="11941"/>
    <cellStyle name="20% - Accent4 2 4 3 2 3 7" xfId="11942"/>
    <cellStyle name="20% - Accent4 2 4 3 2 3 8" xfId="11943"/>
    <cellStyle name="20% - Accent4 2 4 3 2 3 9" xfId="11944"/>
    <cellStyle name="20% - Accent4 2 4 3 2 4" xfId="11945"/>
    <cellStyle name="20% - Accent4 2 4 3 2 4 2" xfId="11946"/>
    <cellStyle name="20% - Accent4 2 4 3 2 4 2 2" xfId="11947"/>
    <cellStyle name="20% - Accent4 2 4 3 2 4 2 3" xfId="11948"/>
    <cellStyle name="20% - Accent4 2 4 3 2 4 3" xfId="11949"/>
    <cellStyle name="20% - Accent4 2 4 3 2 4 3 2" xfId="11950"/>
    <cellStyle name="20% - Accent4 2 4 3 2 4 4" xfId="11951"/>
    <cellStyle name="20% - Accent4 2 4 3 2 4 5" xfId="11952"/>
    <cellStyle name="20% - Accent4 2 4 3 2 4 6" xfId="11953"/>
    <cellStyle name="20% - Accent4 2 4 3 2 4 7" xfId="11954"/>
    <cellStyle name="20% - Accent4 2 4 3 2 4 8" xfId="11955"/>
    <cellStyle name="20% - Accent4 2 4 3 2 4 9" xfId="11956"/>
    <cellStyle name="20% - Accent4 2 4 3 2 5" xfId="11957"/>
    <cellStyle name="20% - Accent4 2 4 3 2 5 2" xfId="11958"/>
    <cellStyle name="20% - Accent4 2 4 3 2 5 3" xfId="11959"/>
    <cellStyle name="20% - Accent4 2 4 3 2 6" xfId="11960"/>
    <cellStyle name="20% - Accent4 2 4 3 2 6 2" xfId="11961"/>
    <cellStyle name="20% - Accent4 2 4 3 2 7" xfId="11962"/>
    <cellStyle name="20% - Accent4 2 4 3 2 8" xfId="11963"/>
    <cellStyle name="20% - Accent4 2 4 3 2 9" xfId="11964"/>
    <cellStyle name="20% - Accent4 2 4 3 3" xfId="11965"/>
    <cellStyle name="20% - Accent4 2 4 3 3 2" xfId="11966"/>
    <cellStyle name="20% - Accent4 2 4 3 3 2 2" xfId="11967"/>
    <cellStyle name="20% - Accent4 2 4 3 3 2 3" xfId="11968"/>
    <cellStyle name="20% - Accent4 2 4 3 3 3" xfId="11969"/>
    <cellStyle name="20% - Accent4 2 4 3 3 3 2" xfId="11970"/>
    <cellStyle name="20% - Accent4 2 4 3 3 4" xfId="11971"/>
    <cellStyle name="20% - Accent4 2 4 3 3 5" xfId="11972"/>
    <cellStyle name="20% - Accent4 2 4 3 3 6" xfId="11973"/>
    <cellStyle name="20% - Accent4 2 4 3 3 7" xfId="11974"/>
    <cellStyle name="20% - Accent4 2 4 3 3 8" xfId="11975"/>
    <cellStyle name="20% - Accent4 2 4 3 3 9" xfId="11976"/>
    <cellStyle name="20% - Accent4 2 4 3 4" xfId="11977"/>
    <cellStyle name="20% - Accent4 2 4 3 4 2" xfId="11978"/>
    <cellStyle name="20% - Accent4 2 4 3 4 2 2" xfId="11979"/>
    <cellStyle name="20% - Accent4 2 4 3 4 2 3" xfId="11980"/>
    <cellStyle name="20% - Accent4 2 4 3 4 3" xfId="11981"/>
    <cellStyle name="20% - Accent4 2 4 3 4 3 2" xfId="11982"/>
    <cellStyle name="20% - Accent4 2 4 3 4 4" xfId="11983"/>
    <cellStyle name="20% - Accent4 2 4 3 4 5" xfId="11984"/>
    <cellStyle name="20% - Accent4 2 4 3 4 6" xfId="11985"/>
    <cellStyle name="20% - Accent4 2 4 3 4 7" xfId="11986"/>
    <cellStyle name="20% - Accent4 2 4 3 4 8" xfId="11987"/>
    <cellStyle name="20% - Accent4 2 4 3 4 9" xfId="11988"/>
    <cellStyle name="20% - Accent4 2 4 3 5" xfId="11989"/>
    <cellStyle name="20% - Accent4 2 4 3 5 2" xfId="11990"/>
    <cellStyle name="20% - Accent4 2 4 3 5 2 2" xfId="11991"/>
    <cellStyle name="20% - Accent4 2 4 3 5 2 3" xfId="11992"/>
    <cellStyle name="20% - Accent4 2 4 3 5 3" xfId="11993"/>
    <cellStyle name="20% - Accent4 2 4 3 5 3 2" xfId="11994"/>
    <cellStyle name="20% - Accent4 2 4 3 5 4" xfId="11995"/>
    <cellStyle name="20% - Accent4 2 4 3 5 5" xfId="11996"/>
    <cellStyle name="20% - Accent4 2 4 3 5 6" xfId="11997"/>
    <cellStyle name="20% - Accent4 2 4 3 5 7" xfId="11998"/>
    <cellStyle name="20% - Accent4 2 4 3 5 8" xfId="11999"/>
    <cellStyle name="20% - Accent4 2 4 3 5 9" xfId="12000"/>
    <cellStyle name="20% - Accent4 2 4 3 6" xfId="12001"/>
    <cellStyle name="20% - Accent4 2 4 3 6 2" xfId="12002"/>
    <cellStyle name="20% - Accent4 2 4 3 6 3" xfId="12003"/>
    <cellStyle name="20% - Accent4 2 4 3 7" xfId="12004"/>
    <cellStyle name="20% - Accent4 2 4 3 7 2" xfId="12005"/>
    <cellStyle name="20% - Accent4 2 4 3 8" xfId="12006"/>
    <cellStyle name="20% - Accent4 2 4 3 9" xfId="12007"/>
    <cellStyle name="20% - Accent4 2 4 4" xfId="12008"/>
    <cellStyle name="20% - Accent4 2 4 4 10" xfId="12009"/>
    <cellStyle name="20% - Accent4 2 4 4 11" xfId="12010"/>
    <cellStyle name="20% - Accent4 2 4 4 12" xfId="12011"/>
    <cellStyle name="20% - Accent4 2 4 4 2" xfId="12012"/>
    <cellStyle name="20% - Accent4 2 4 4 2 2" xfId="12013"/>
    <cellStyle name="20% - Accent4 2 4 4 2 2 2" xfId="12014"/>
    <cellStyle name="20% - Accent4 2 4 4 2 2 3" xfId="12015"/>
    <cellStyle name="20% - Accent4 2 4 4 2 3" xfId="12016"/>
    <cellStyle name="20% - Accent4 2 4 4 2 3 2" xfId="12017"/>
    <cellStyle name="20% - Accent4 2 4 4 2 4" xfId="12018"/>
    <cellStyle name="20% - Accent4 2 4 4 2 5" xfId="12019"/>
    <cellStyle name="20% - Accent4 2 4 4 2 6" xfId="12020"/>
    <cellStyle name="20% - Accent4 2 4 4 2 7" xfId="12021"/>
    <cellStyle name="20% - Accent4 2 4 4 2 8" xfId="12022"/>
    <cellStyle name="20% - Accent4 2 4 4 2 9" xfId="12023"/>
    <cellStyle name="20% - Accent4 2 4 4 3" xfId="12024"/>
    <cellStyle name="20% - Accent4 2 4 4 3 2" xfId="12025"/>
    <cellStyle name="20% - Accent4 2 4 4 3 2 2" xfId="12026"/>
    <cellStyle name="20% - Accent4 2 4 4 3 2 3" xfId="12027"/>
    <cellStyle name="20% - Accent4 2 4 4 3 3" xfId="12028"/>
    <cellStyle name="20% - Accent4 2 4 4 3 3 2" xfId="12029"/>
    <cellStyle name="20% - Accent4 2 4 4 3 4" xfId="12030"/>
    <cellStyle name="20% - Accent4 2 4 4 3 5" xfId="12031"/>
    <cellStyle name="20% - Accent4 2 4 4 3 6" xfId="12032"/>
    <cellStyle name="20% - Accent4 2 4 4 3 7" xfId="12033"/>
    <cellStyle name="20% - Accent4 2 4 4 3 8" xfId="12034"/>
    <cellStyle name="20% - Accent4 2 4 4 3 9" xfId="12035"/>
    <cellStyle name="20% - Accent4 2 4 4 4" xfId="12036"/>
    <cellStyle name="20% - Accent4 2 4 4 4 2" xfId="12037"/>
    <cellStyle name="20% - Accent4 2 4 4 4 2 2" xfId="12038"/>
    <cellStyle name="20% - Accent4 2 4 4 4 2 3" xfId="12039"/>
    <cellStyle name="20% - Accent4 2 4 4 4 3" xfId="12040"/>
    <cellStyle name="20% - Accent4 2 4 4 4 3 2" xfId="12041"/>
    <cellStyle name="20% - Accent4 2 4 4 4 4" xfId="12042"/>
    <cellStyle name="20% - Accent4 2 4 4 4 5" xfId="12043"/>
    <cellStyle name="20% - Accent4 2 4 4 4 6" xfId="12044"/>
    <cellStyle name="20% - Accent4 2 4 4 4 7" xfId="12045"/>
    <cellStyle name="20% - Accent4 2 4 4 4 8" xfId="12046"/>
    <cellStyle name="20% - Accent4 2 4 4 4 9" xfId="12047"/>
    <cellStyle name="20% - Accent4 2 4 4 5" xfId="12048"/>
    <cellStyle name="20% - Accent4 2 4 4 5 2" xfId="12049"/>
    <cellStyle name="20% - Accent4 2 4 4 5 3" xfId="12050"/>
    <cellStyle name="20% - Accent4 2 4 4 6" xfId="12051"/>
    <cellStyle name="20% - Accent4 2 4 4 6 2" xfId="12052"/>
    <cellStyle name="20% - Accent4 2 4 4 7" xfId="12053"/>
    <cellStyle name="20% - Accent4 2 4 4 8" xfId="12054"/>
    <cellStyle name="20% - Accent4 2 4 4 9" xfId="12055"/>
    <cellStyle name="20% - Accent4 2 4 5" xfId="12056"/>
    <cellStyle name="20% - Accent4 2 4 5 2" xfId="12057"/>
    <cellStyle name="20% - Accent4 2 4 5 2 2" xfId="12058"/>
    <cellStyle name="20% - Accent4 2 4 5 2 3" xfId="12059"/>
    <cellStyle name="20% - Accent4 2 4 5 3" xfId="12060"/>
    <cellStyle name="20% - Accent4 2 4 5 3 2" xfId="12061"/>
    <cellStyle name="20% - Accent4 2 4 5 4" xfId="12062"/>
    <cellStyle name="20% - Accent4 2 4 5 5" xfId="12063"/>
    <cellStyle name="20% - Accent4 2 4 5 6" xfId="12064"/>
    <cellStyle name="20% - Accent4 2 4 5 7" xfId="12065"/>
    <cellStyle name="20% - Accent4 2 4 5 8" xfId="12066"/>
    <cellStyle name="20% - Accent4 2 4 5 9" xfId="12067"/>
    <cellStyle name="20% - Accent4 2 4 6" xfId="12068"/>
    <cellStyle name="20% - Accent4 2 4 6 2" xfId="12069"/>
    <cellStyle name="20% - Accent4 2 4 6 2 2" xfId="12070"/>
    <cellStyle name="20% - Accent4 2 4 6 2 3" xfId="12071"/>
    <cellStyle name="20% - Accent4 2 4 6 3" xfId="12072"/>
    <cellStyle name="20% - Accent4 2 4 6 3 2" xfId="12073"/>
    <cellStyle name="20% - Accent4 2 4 6 4" xfId="12074"/>
    <cellStyle name="20% - Accent4 2 4 6 5" xfId="12075"/>
    <cellStyle name="20% - Accent4 2 4 6 6" xfId="12076"/>
    <cellStyle name="20% - Accent4 2 4 6 7" xfId="12077"/>
    <cellStyle name="20% - Accent4 2 4 6 8" xfId="12078"/>
    <cellStyle name="20% - Accent4 2 4 6 9" xfId="12079"/>
    <cellStyle name="20% - Accent4 2 4 7" xfId="12080"/>
    <cellStyle name="20% - Accent4 2 4 7 2" xfId="12081"/>
    <cellStyle name="20% - Accent4 2 4 7 2 2" xfId="12082"/>
    <cellStyle name="20% - Accent4 2 4 7 2 3" xfId="12083"/>
    <cellStyle name="20% - Accent4 2 4 7 3" xfId="12084"/>
    <cellStyle name="20% - Accent4 2 4 7 3 2" xfId="12085"/>
    <cellStyle name="20% - Accent4 2 4 7 4" xfId="12086"/>
    <cellStyle name="20% - Accent4 2 4 7 5" xfId="12087"/>
    <cellStyle name="20% - Accent4 2 4 7 6" xfId="12088"/>
    <cellStyle name="20% - Accent4 2 4 7 7" xfId="12089"/>
    <cellStyle name="20% - Accent4 2 4 7 8" xfId="12090"/>
    <cellStyle name="20% - Accent4 2 4 7 9" xfId="12091"/>
    <cellStyle name="20% - Accent4 2 4 8" xfId="12092"/>
    <cellStyle name="20% - Accent4 2 4 8 2" xfId="12093"/>
    <cellStyle name="20% - Accent4 2 4 8 3" xfId="12094"/>
    <cellStyle name="20% - Accent4 2 4 9" xfId="12095"/>
    <cellStyle name="20% - Accent4 2 4 9 2" xfId="12096"/>
    <cellStyle name="20% - Accent4 2 5" xfId="12097"/>
    <cellStyle name="20% - Accent4 2 5 10" xfId="12098"/>
    <cellStyle name="20% - Accent4 2 5 11" xfId="12099"/>
    <cellStyle name="20% - Accent4 2 5 12" xfId="12100"/>
    <cellStyle name="20% - Accent4 2 5 13" xfId="12101"/>
    <cellStyle name="20% - Accent4 2 5 14" xfId="12102"/>
    <cellStyle name="20% - Accent4 2 5 15" xfId="12103"/>
    <cellStyle name="20% - Accent4 2 5 2" xfId="12104"/>
    <cellStyle name="20% - Accent4 2 5 2 10" xfId="12105"/>
    <cellStyle name="20% - Accent4 2 5 2 11" xfId="12106"/>
    <cellStyle name="20% - Accent4 2 5 2 12" xfId="12107"/>
    <cellStyle name="20% - Accent4 2 5 2 13" xfId="12108"/>
    <cellStyle name="20% - Accent4 2 5 2 2" xfId="12109"/>
    <cellStyle name="20% - Accent4 2 5 2 2 10" xfId="12110"/>
    <cellStyle name="20% - Accent4 2 5 2 2 11" xfId="12111"/>
    <cellStyle name="20% - Accent4 2 5 2 2 12" xfId="12112"/>
    <cellStyle name="20% - Accent4 2 5 2 2 2" xfId="12113"/>
    <cellStyle name="20% - Accent4 2 5 2 2 2 2" xfId="12114"/>
    <cellStyle name="20% - Accent4 2 5 2 2 2 2 2" xfId="12115"/>
    <cellStyle name="20% - Accent4 2 5 2 2 2 2 3" xfId="12116"/>
    <cellStyle name="20% - Accent4 2 5 2 2 2 3" xfId="12117"/>
    <cellStyle name="20% - Accent4 2 5 2 2 2 3 2" xfId="12118"/>
    <cellStyle name="20% - Accent4 2 5 2 2 2 4" xfId="12119"/>
    <cellStyle name="20% - Accent4 2 5 2 2 2 5" xfId="12120"/>
    <cellStyle name="20% - Accent4 2 5 2 2 2 6" xfId="12121"/>
    <cellStyle name="20% - Accent4 2 5 2 2 2 7" xfId="12122"/>
    <cellStyle name="20% - Accent4 2 5 2 2 2 8" xfId="12123"/>
    <cellStyle name="20% - Accent4 2 5 2 2 2 9" xfId="12124"/>
    <cellStyle name="20% - Accent4 2 5 2 2 3" xfId="12125"/>
    <cellStyle name="20% - Accent4 2 5 2 2 3 2" xfId="12126"/>
    <cellStyle name="20% - Accent4 2 5 2 2 3 2 2" xfId="12127"/>
    <cellStyle name="20% - Accent4 2 5 2 2 3 2 3" xfId="12128"/>
    <cellStyle name="20% - Accent4 2 5 2 2 3 3" xfId="12129"/>
    <cellStyle name="20% - Accent4 2 5 2 2 3 3 2" xfId="12130"/>
    <cellStyle name="20% - Accent4 2 5 2 2 3 4" xfId="12131"/>
    <cellStyle name="20% - Accent4 2 5 2 2 3 5" xfId="12132"/>
    <cellStyle name="20% - Accent4 2 5 2 2 3 6" xfId="12133"/>
    <cellStyle name="20% - Accent4 2 5 2 2 3 7" xfId="12134"/>
    <cellStyle name="20% - Accent4 2 5 2 2 3 8" xfId="12135"/>
    <cellStyle name="20% - Accent4 2 5 2 2 3 9" xfId="12136"/>
    <cellStyle name="20% - Accent4 2 5 2 2 4" xfId="12137"/>
    <cellStyle name="20% - Accent4 2 5 2 2 4 2" xfId="12138"/>
    <cellStyle name="20% - Accent4 2 5 2 2 4 2 2" xfId="12139"/>
    <cellStyle name="20% - Accent4 2 5 2 2 4 2 3" xfId="12140"/>
    <cellStyle name="20% - Accent4 2 5 2 2 4 3" xfId="12141"/>
    <cellStyle name="20% - Accent4 2 5 2 2 4 3 2" xfId="12142"/>
    <cellStyle name="20% - Accent4 2 5 2 2 4 4" xfId="12143"/>
    <cellStyle name="20% - Accent4 2 5 2 2 4 5" xfId="12144"/>
    <cellStyle name="20% - Accent4 2 5 2 2 4 6" xfId="12145"/>
    <cellStyle name="20% - Accent4 2 5 2 2 4 7" xfId="12146"/>
    <cellStyle name="20% - Accent4 2 5 2 2 4 8" xfId="12147"/>
    <cellStyle name="20% - Accent4 2 5 2 2 4 9" xfId="12148"/>
    <cellStyle name="20% - Accent4 2 5 2 2 5" xfId="12149"/>
    <cellStyle name="20% - Accent4 2 5 2 2 5 2" xfId="12150"/>
    <cellStyle name="20% - Accent4 2 5 2 2 5 3" xfId="12151"/>
    <cellStyle name="20% - Accent4 2 5 2 2 6" xfId="12152"/>
    <cellStyle name="20% - Accent4 2 5 2 2 6 2" xfId="12153"/>
    <cellStyle name="20% - Accent4 2 5 2 2 7" xfId="12154"/>
    <cellStyle name="20% - Accent4 2 5 2 2 8" xfId="12155"/>
    <cellStyle name="20% - Accent4 2 5 2 2 9" xfId="12156"/>
    <cellStyle name="20% - Accent4 2 5 2 3" xfId="12157"/>
    <cellStyle name="20% - Accent4 2 5 2 3 2" xfId="12158"/>
    <cellStyle name="20% - Accent4 2 5 2 3 2 2" xfId="12159"/>
    <cellStyle name="20% - Accent4 2 5 2 3 2 3" xfId="12160"/>
    <cellStyle name="20% - Accent4 2 5 2 3 3" xfId="12161"/>
    <cellStyle name="20% - Accent4 2 5 2 3 3 2" xfId="12162"/>
    <cellStyle name="20% - Accent4 2 5 2 3 4" xfId="12163"/>
    <cellStyle name="20% - Accent4 2 5 2 3 5" xfId="12164"/>
    <cellStyle name="20% - Accent4 2 5 2 3 6" xfId="12165"/>
    <cellStyle name="20% - Accent4 2 5 2 3 7" xfId="12166"/>
    <cellStyle name="20% - Accent4 2 5 2 3 8" xfId="12167"/>
    <cellStyle name="20% - Accent4 2 5 2 3 9" xfId="12168"/>
    <cellStyle name="20% - Accent4 2 5 2 4" xfId="12169"/>
    <cellStyle name="20% - Accent4 2 5 2 4 2" xfId="12170"/>
    <cellStyle name="20% - Accent4 2 5 2 4 2 2" xfId="12171"/>
    <cellStyle name="20% - Accent4 2 5 2 4 2 3" xfId="12172"/>
    <cellStyle name="20% - Accent4 2 5 2 4 3" xfId="12173"/>
    <cellStyle name="20% - Accent4 2 5 2 4 3 2" xfId="12174"/>
    <cellStyle name="20% - Accent4 2 5 2 4 4" xfId="12175"/>
    <cellStyle name="20% - Accent4 2 5 2 4 5" xfId="12176"/>
    <cellStyle name="20% - Accent4 2 5 2 4 6" xfId="12177"/>
    <cellStyle name="20% - Accent4 2 5 2 4 7" xfId="12178"/>
    <cellStyle name="20% - Accent4 2 5 2 4 8" xfId="12179"/>
    <cellStyle name="20% - Accent4 2 5 2 4 9" xfId="12180"/>
    <cellStyle name="20% - Accent4 2 5 2 5" xfId="12181"/>
    <cellStyle name="20% - Accent4 2 5 2 5 2" xfId="12182"/>
    <cellStyle name="20% - Accent4 2 5 2 5 2 2" xfId="12183"/>
    <cellStyle name="20% - Accent4 2 5 2 5 2 3" xfId="12184"/>
    <cellStyle name="20% - Accent4 2 5 2 5 3" xfId="12185"/>
    <cellStyle name="20% - Accent4 2 5 2 5 3 2" xfId="12186"/>
    <cellStyle name="20% - Accent4 2 5 2 5 4" xfId="12187"/>
    <cellStyle name="20% - Accent4 2 5 2 5 5" xfId="12188"/>
    <cellStyle name="20% - Accent4 2 5 2 5 6" xfId="12189"/>
    <cellStyle name="20% - Accent4 2 5 2 5 7" xfId="12190"/>
    <cellStyle name="20% - Accent4 2 5 2 5 8" xfId="12191"/>
    <cellStyle name="20% - Accent4 2 5 2 5 9" xfId="12192"/>
    <cellStyle name="20% - Accent4 2 5 2 6" xfId="12193"/>
    <cellStyle name="20% - Accent4 2 5 2 6 2" xfId="12194"/>
    <cellStyle name="20% - Accent4 2 5 2 6 3" xfId="12195"/>
    <cellStyle name="20% - Accent4 2 5 2 7" xfId="12196"/>
    <cellStyle name="20% - Accent4 2 5 2 7 2" xfId="12197"/>
    <cellStyle name="20% - Accent4 2 5 2 8" xfId="12198"/>
    <cellStyle name="20% - Accent4 2 5 2 9" xfId="12199"/>
    <cellStyle name="20% - Accent4 2 5 3" xfId="12200"/>
    <cellStyle name="20% - Accent4 2 5 3 10" xfId="12201"/>
    <cellStyle name="20% - Accent4 2 5 3 11" xfId="12202"/>
    <cellStyle name="20% - Accent4 2 5 3 12" xfId="12203"/>
    <cellStyle name="20% - Accent4 2 5 3 13" xfId="12204"/>
    <cellStyle name="20% - Accent4 2 5 3 2" xfId="12205"/>
    <cellStyle name="20% - Accent4 2 5 3 2 10" xfId="12206"/>
    <cellStyle name="20% - Accent4 2 5 3 2 11" xfId="12207"/>
    <cellStyle name="20% - Accent4 2 5 3 2 12" xfId="12208"/>
    <cellStyle name="20% - Accent4 2 5 3 2 2" xfId="12209"/>
    <cellStyle name="20% - Accent4 2 5 3 2 2 2" xfId="12210"/>
    <cellStyle name="20% - Accent4 2 5 3 2 2 2 2" xfId="12211"/>
    <cellStyle name="20% - Accent4 2 5 3 2 2 2 3" xfId="12212"/>
    <cellStyle name="20% - Accent4 2 5 3 2 2 3" xfId="12213"/>
    <cellStyle name="20% - Accent4 2 5 3 2 2 3 2" xfId="12214"/>
    <cellStyle name="20% - Accent4 2 5 3 2 2 4" xfId="12215"/>
    <cellStyle name="20% - Accent4 2 5 3 2 2 5" xfId="12216"/>
    <cellStyle name="20% - Accent4 2 5 3 2 2 6" xfId="12217"/>
    <cellStyle name="20% - Accent4 2 5 3 2 2 7" xfId="12218"/>
    <cellStyle name="20% - Accent4 2 5 3 2 2 8" xfId="12219"/>
    <cellStyle name="20% - Accent4 2 5 3 2 2 9" xfId="12220"/>
    <cellStyle name="20% - Accent4 2 5 3 2 3" xfId="12221"/>
    <cellStyle name="20% - Accent4 2 5 3 2 3 2" xfId="12222"/>
    <cellStyle name="20% - Accent4 2 5 3 2 3 2 2" xfId="12223"/>
    <cellStyle name="20% - Accent4 2 5 3 2 3 2 3" xfId="12224"/>
    <cellStyle name="20% - Accent4 2 5 3 2 3 3" xfId="12225"/>
    <cellStyle name="20% - Accent4 2 5 3 2 3 3 2" xfId="12226"/>
    <cellStyle name="20% - Accent4 2 5 3 2 3 4" xfId="12227"/>
    <cellStyle name="20% - Accent4 2 5 3 2 3 5" xfId="12228"/>
    <cellStyle name="20% - Accent4 2 5 3 2 3 6" xfId="12229"/>
    <cellStyle name="20% - Accent4 2 5 3 2 3 7" xfId="12230"/>
    <cellStyle name="20% - Accent4 2 5 3 2 3 8" xfId="12231"/>
    <cellStyle name="20% - Accent4 2 5 3 2 3 9" xfId="12232"/>
    <cellStyle name="20% - Accent4 2 5 3 2 4" xfId="12233"/>
    <cellStyle name="20% - Accent4 2 5 3 2 4 2" xfId="12234"/>
    <cellStyle name="20% - Accent4 2 5 3 2 4 2 2" xfId="12235"/>
    <cellStyle name="20% - Accent4 2 5 3 2 4 2 3" xfId="12236"/>
    <cellStyle name="20% - Accent4 2 5 3 2 4 3" xfId="12237"/>
    <cellStyle name="20% - Accent4 2 5 3 2 4 3 2" xfId="12238"/>
    <cellStyle name="20% - Accent4 2 5 3 2 4 4" xfId="12239"/>
    <cellStyle name="20% - Accent4 2 5 3 2 4 5" xfId="12240"/>
    <cellStyle name="20% - Accent4 2 5 3 2 4 6" xfId="12241"/>
    <cellStyle name="20% - Accent4 2 5 3 2 4 7" xfId="12242"/>
    <cellStyle name="20% - Accent4 2 5 3 2 4 8" xfId="12243"/>
    <cellStyle name="20% - Accent4 2 5 3 2 4 9" xfId="12244"/>
    <cellStyle name="20% - Accent4 2 5 3 2 5" xfId="12245"/>
    <cellStyle name="20% - Accent4 2 5 3 2 5 2" xfId="12246"/>
    <cellStyle name="20% - Accent4 2 5 3 2 5 3" xfId="12247"/>
    <cellStyle name="20% - Accent4 2 5 3 2 6" xfId="12248"/>
    <cellStyle name="20% - Accent4 2 5 3 2 6 2" xfId="12249"/>
    <cellStyle name="20% - Accent4 2 5 3 2 7" xfId="12250"/>
    <cellStyle name="20% - Accent4 2 5 3 2 8" xfId="12251"/>
    <cellStyle name="20% - Accent4 2 5 3 2 9" xfId="12252"/>
    <cellStyle name="20% - Accent4 2 5 3 3" xfId="12253"/>
    <cellStyle name="20% - Accent4 2 5 3 3 2" xfId="12254"/>
    <cellStyle name="20% - Accent4 2 5 3 3 2 2" xfId="12255"/>
    <cellStyle name="20% - Accent4 2 5 3 3 2 3" xfId="12256"/>
    <cellStyle name="20% - Accent4 2 5 3 3 3" xfId="12257"/>
    <cellStyle name="20% - Accent4 2 5 3 3 3 2" xfId="12258"/>
    <cellStyle name="20% - Accent4 2 5 3 3 4" xfId="12259"/>
    <cellStyle name="20% - Accent4 2 5 3 3 5" xfId="12260"/>
    <cellStyle name="20% - Accent4 2 5 3 3 6" xfId="12261"/>
    <cellStyle name="20% - Accent4 2 5 3 3 7" xfId="12262"/>
    <cellStyle name="20% - Accent4 2 5 3 3 8" xfId="12263"/>
    <cellStyle name="20% - Accent4 2 5 3 3 9" xfId="12264"/>
    <cellStyle name="20% - Accent4 2 5 3 4" xfId="12265"/>
    <cellStyle name="20% - Accent4 2 5 3 4 2" xfId="12266"/>
    <cellStyle name="20% - Accent4 2 5 3 4 2 2" xfId="12267"/>
    <cellStyle name="20% - Accent4 2 5 3 4 2 3" xfId="12268"/>
    <cellStyle name="20% - Accent4 2 5 3 4 3" xfId="12269"/>
    <cellStyle name="20% - Accent4 2 5 3 4 3 2" xfId="12270"/>
    <cellStyle name="20% - Accent4 2 5 3 4 4" xfId="12271"/>
    <cellStyle name="20% - Accent4 2 5 3 4 5" xfId="12272"/>
    <cellStyle name="20% - Accent4 2 5 3 4 6" xfId="12273"/>
    <cellStyle name="20% - Accent4 2 5 3 4 7" xfId="12274"/>
    <cellStyle name="20% - Accent4 2 5 3 4 8" xfId="12275"/>
    <cellStyle name="20% - Accent4 2 5 3 4 9" xfId="12276"/>
    <cellStyle name="20% - Accent4 2 5 3 5" xfId="12277"/>
    <cellStyle name="20% - Accent4 2 5 3 5 2" xfId="12278"/>
    <cellStyle name="20% - Accent4 2 5 3 5 2 2" xfId="12279"/>
    <cellStyle name="20% - Accent4 2 5 3 5 2 3" xfId="12280"/>
    <cellStyle name="20% - Accent4 2 5 3 5 3" xfId="12281"/>
    <cellStyle name="20% - Accent4 2 5 3 5 3 2" xfId="12282"/>
    <cellStyle name="20% - Accent4 2 5 3 5 4" xfId="12283"/>
    <cellStyle name="20% - Accent4 2 5 3 5 5" xfId="12284"/>
    <cellStyle name="20% - Accent4 2 5 3 5 6" xfId="12285"/>
    <cellStyle name="20% - Accent4 2 5 3 5 7" xfId="12286"/>
    <cellStyle name="20% - Accent4 2 5 3 5 8" xfId="12287"/>
    <cellStyle name="20% - Accent4 2 5 3 5 9" xfId="12288"/>
    <cellStyle name="20% - Accent4 2 5 3 6" xfId="12289"/>
    <cellStyle name="20% - Accent4 2 5 3 6 2" xfId="12290"/>
    <cellStyle name="20% - Accent4 2 5 3 6 3" xfId="12291"/>
    <cellStyle name="20% - Accent4 2 5 3 7" xfId="12292"/>
    <cellStyle name="20% - Accent4 2 5 3 7 2" xfId="12293"/>
    <cellStyle name="20% - Accent4 2 5 3 8" xfId="12294"/>
    <cellStyle name="20% - Accent4 2 5 3 9" xfId="12295"/>
    <cellStyle name="20% - Accent4 2 5 4" xfId="12296"/>
    <cellStyle name="20% - Accent4 2 5 4 10" xfId="12297"/>
    <cellStyle name="20% - Accent4 2 5 4 11" xfId="12298"/>
    <cellStyle name="20% - Accent4 2 5 4 12" xfId="12299"/>
    <cellStyle name="20% - Accent4 2 5 4 2" xfId="12300"/>
    <cellStyle name="20% - Accent4 2 5 4 2 2" xfId="12301"/>
    <cellStyle name="20% - Accent4 2 5 4 2 2 2" xfId="12302"/>
    <cellStyle name="20% - Accent4 2 5 4 2 2 3" xfId="12303"/>
    <cellStyle name="20% - Accent4 2 5 4 2 3" xfId="12304"/>
    <cellStyle name="20% - Accent4 2 5 4 2 3 2" xfId="12305"/>
    <cellStyle name="20% - Accent4 2 5 4 2 4" xfId="12306"/>
    <cellStyle name="20% - Accent4 2 5 4 2 5" xfId="12307"/>
    <cellStyle name="20% - Accent4 2 5 4 2 6" xfId="12308"/>
    <cellStyle name="20% - Accent4 2 5 4 2 7" xfId="12309"/>
    <cellStyle name="20% - Accent4 2 5 4 2 8" xfId="12310"/>
    <cellStyle name="20% - Accent4 2 5 4 2 9" xfId="12311"/>
    <cellStyle name="20% - Accent4 2 5 4 3" xfId="12312"/>
    <cellStyle name="20% - Accent4 2 5 4 3 2" xfId="12313"/>
    <cellStyle name="20% - Accent4 2 5 4 3 2 2" xfId="12314"/>
    <cellStyle name="20% - Accent4 2 5 4 3 2 3" xfId="12315"/>
    <cellStyle name="20% - Accent4 2 5 4 3 3" xfId="12316"/>
    <cellStyle name="20% - Accent4 2 5 4 3 3 2" xfId="12317"/>
    <cellStyle name="20% - Accent4 2 5 4 3 4" xfId="12318"/>
    <cellStyle name="20% - Accent4 2 5 4 3 5" xfId="12319"/>
    <cellStyle name="20% - Accent4 2 5 4 3 6" xfId="12320"/>
    <cellStyle name="20% - Accent4 2 5 4 3 7" xfId="12321"/>
    <cellStyle name="20% - Accent4 2 5 4 3 8" xfId="12322"/>
    <cellStyle name="20% - Accent4 2 5 4 3 9" xfId="12323"/>
    <cellStyle name="20% - Accent4 2 5 4 4" xfId="12324"/>
    <cellStyle name="20% - Accent4 2 5 4 4 2" xfId="12325"/>
    <cellStyle name="20% - Accent4 2 5 4 4 2 2" xfId="12326"/>
    <cellStyle name="20% - Accent4 2 5 4 4 2 3" xfId="12327"/>
    <cellStyle name="20% - Accent4 2 5 4 4 3" xfId="12328"/>
    <cellStyle name="20% - Accent4 2 5 4 4 3 2" xfId="12329"/>
    <cellStyle name="20% - Accent4 2 5 4 4 4" xfId="12330"/>
    <cellStyle name="20% - Accent4 2 5 4 4 5" xfId="12331"/>
    <cellStyle name="20% - Accent4 2 5 4 4 6" xfId="12332"/>
    <cellStyle name="20% - Accent4 2 5 4 4 7" xfId="12333"/>
    <cellStyle name="20% - Accent4 2 5 4 4 8" xfId="12334"/>
    <cellStyle name="20% - Accent4 2 5 4 4 9" xfId="12335"/>
    <cellStyle name="20% - Accent4 2 5 4 5" xfId="12336"/>
    <cellStyle name="20% - Accent4 2 5 4 5 2" xfId="12337"/>
    <cellStyle name="20% - Accent4 2 5 4 5 3" xfId="12338"/>
    <cellStyle name="20% - Accent4 2 5 4 6" xfId="12339"/>
    <cellStyle name="20% - Accent4 2 5 4 6 2" xfId="12340"/>
    <cellStyle name="20% - Accent4 2 5 4 7" xfId="12341"/>
    <cellStyle name="20% - Accent4 2 5 4 8" xfId="12342"/>
    <cellStyle name="20% - Accent4 2 5 4 9" xfId="12343"/>
    <cellStyle name="20% - Accent4 2 5 5" xfId="12344"/>
    <cellStyle name="20% - Accent4 2 5 5 2" xfId="12345"/>
    <cellStyle name="20% - Accent4 2 5 5 2 2" xfId="12346"/>
    <cellStyle name="20% - Accent4 2 5 5 2 3" xfId="12347"/>
    <cellStyle name="20% - Accent4 2 5 5 3" xfId="12348"/>
    <cellStyle name="20% - Accent4 2 5 5 3 2" xfId="12349"/>
    <cellStyle name="20% - Accent4 2 5 5 4" xfId="12350"/>
    <cellStyle name="20% - Accent4 2 5 5 5" xfId="12351"/>
    <cellStyle name="20% - Accent4 2 5 5 6" xfId="12352"/>
    <cellStyle name="20% - Accent4 2 5 5 7" xfId="12353"/>
    <cellStyle name="20% - Accent4 2 5 5 8" xfId="12354"/>
    <cellStyle name="20% - Accent4 2 5 5 9" xfId="12355"/>
    <cellStyle name="20% - Accent4 2 5 6" xfId="12356"/>
    <cellStyle name="20% - Accent4 2 5 6 2" xfId="12357"/>
    <cellStyle name="20% - Accent4 2 5 6 2 2" xfId="12358"/>
    <cellStyle name="20% - Accent4 2 5 6 2 3" xfId="12359"/>
    <cellStyle name="20% - Accent4 2 5 6 3" xfId="12360"/>
    <cellStyle name="20% - Accent4 2 5 6 3 2" xfId="12361"/>
    <cellStyle name="20% - Accent4 2 5 6 4" xfId="12362"/>
    <cellStyle name="20% - Accent4 2 5 6 5" xfId="12363"/>
    <cellStyle name="20% - Accent4 2 5 6 6" xfId="12364"/>
    <cellStyle name="20% - Accent4 2 5 6 7" xfId="12365"/>
    <cellStyle name="20% - Accent4 2 5 6 8" xfId="12366"/>
    <cellStyle name="20% - Accent4 2 5 6 9" xfId="12367"/>
    <cellStyle name="20% - Accent4 2 5 7" xfId="12368"/>
    <cellStyle name="20% - Accent4 2 5 7 2" xfId="12369"/>
    <cellStyle name="20% - Accent4 2 5 7 2 2" xfId="12370"/>
    <cellStyle name="20% - Accent4 2 5 7 2 3" xfId="12371"/>
    <cellStyle name="20% - Accent4 2 5 7 3" xfId="12372"/>
    <cellStyle name="20% - Accent4 2 5 7 3 2" xfId="12373"/>
    <cellStyle name="20% - Accent4 2 5 7 4" xfId="12374"/>
    <cellStyle name="20% - Accent4 2 5 7 5" xfId="12375"/>
    <cellStyle name="20% - Accent4 2 5 7 6" xfId="12376"/>
    <cellStyle name="20% - Accent4 2 5 7 7" xfId="12377"/>
    <cellStyle name="20% - Accent4 2 5 7 8" xfId="12378"/>
    <cellStyle name="20% - Accent4 2 5 7 9" xfId="12379"/>
    <cellStyle name="20% - Accent4 2 5 8" xfId="12380"/>
    <cellStyle name="20% - Accent4 2 5 8 2" xfId="12381"/>
    <cellStyle name="20% - Accent4 2 5 8 3" xfId="12382"/>
    <cellStyle name="20% - Accent4 2 5 9" xfId="12383"/>
    <cellStyle name="20% - Accent4 2 5 9 2" xfId="12384"/>
    <cellStyle name="20% - Accent4 2 6" xfId="12385"/>
    <cellStyle name="20% - Accent4 2 6 10" xfId="12386"/>
    <cellStyle name="20% - Accent4 2 6 11" xfId="12387"/>
    <cellStyle name="20% - Accent4 2 6 12" xfId="12388"/>
    <cellStyle name="20% - Accent4 2 6 13" xfId="12389"/>
    <cellStyle name="20% - Accent4 2 6 14" xfId="12390"/>
    <cellStyle name="20% - Accent4 2 6 15" xfId="12391"/>
    <cellStyle name="20% - Accent4 2 6 2" xfId="12392"/>
    <cellStyle name="20% - Accent4 2 6 2 10" xfId="12393"/>
    <cellStyle name="20% - Accent4 2 6 2 11" xfId="12394"/>
    <cellStyle name="20% - Accent4 2 6 2 12" xfId="12395"/>
    <cellStyle name="20% - Accent4 2 6 2 13" xfId="12396"/>
    <cellStyle name="20% - Accent4 2 6 2 2" xfId="12397"/>
    <cellStyle name="20% - Accent4 2 6 2 2 10" xfId="12398"/>
    <cellStyle name="20% - Accent4 2 6 2 2 11" xfId="12399"/>
    <cellStyle name="20% - Accent4 2 6 2 2 12" xfId="12400"/>
    <cellStyle name="20% - Accent4 2 6 2 2 2" xfId="12401"/>
    <cellStyle name="20% - Accent4 2 6 2 2 2 2" xfId="12402"/>
    <cellStyle name="20% - Accent4 2 6 2 2 2 2 2" xfId="12403"/>
    <cellStyle name="20% - Accent4 2 6 2 2 2 2 3" xfId="12404"/>
    <cellStyle name="20% - Accent4 2 6 2 2 2 3" xfId="12405"/>
    <cellStyle name="20% - Accent4 2 6 2 2 2 3 2" xfId="12406"/>
    <cellStyle name="20% - Accent4 2 6 2 2 2 4" xfId="12407"/>
    <cellStyle name="20% - Accent4 2 6 2 2 2 5" xfId="12408"/>
    <cellStyle name="20% - Accent4 2 6 2 2 2 6" xfId="12409"/>
    <cellStyle name="20% - Accent4 2 6 2 2 2 7" xfId="12410"/>
    <cellStyle name="20% - Accent4 2 6 2 2 2 8" xfId="12411"/>
    <cellStyle name="20% - Accent4 2 6 2 2 2 9" xfId="12412"/>
    <cellStyle name="20% - Accent4 2 6 2 2 3" xfId="12413"/>
    <cellStyle name="20% - Accent4 2 6 2 2 3 2" xfId="12414"/>
    <cellStyle name="20% - Accent4 2 6 2 2 3 2 2" xfId="12415"/>
    <cellStyle name="20% - Accent4 2 6 2 2 3 2 3" xfId="12416"/>
    <cellStyle name="20% - Accent4 2 6 2 2 3 3" xfId="12417"/>
    <cellStyle name="20% - Accent4 2 6 2 2 3 3 2" xfId="12418"/>
    <cellStyle name="20% - Accent4 2 6 2 2 3 4" xfId="12419"/>
    <cellStyle name="20% - Accent4 2 6 2 2 3 5" xfId="12420"/>
    <cellStyle name="20% - Accent4 2 6 2 2 3 6" xfId="12421"/>
    <cellStyle name="20% - Accent4 2 6 2 2 3 7" xfId="12422"/>
    <cellStyle name="20% - Accent4 2 6 2 2 3 8" xfId="12423"/>
    <cellStyle name="20% - Accent4 2 6 2 2 3 9" xfId="12424"/>
    <cellStyle name="20% - Accent4 2 6 2 2 4" xfId="12425"/>
    <cellStyle name="20% - Accent4 2 6 2 2 4 2" xfId="12426"/>
    <cellStyle name="20% - Accent4 2 6 2 2 4 2 2" xfId="12427"/>
    <cellStyle name="20% - Accent4 2 6 2 2 4 2 3" xfId="12428"/>
    <cellStyle name="20% - Accent4 2 6 2 2 4 3" xfId="12429"/>
    <cellStyle name="20% - Accent4 2 6 2 2 4 3 2" xfId="12430"/>
    <cellStyle name="20% - Accent4 2 6 2 2 4 4" xfId="12431"/>
    <cellStyle name="20% - Accent4 2 6 2 2 4 5" xfId="12432"/>
    <cellStyle name="20% - Accent4 2 6 2 2 4 6" xfId="12433"/>
    <cellStyle name="20% - Accent4 2 6 2 2 4 7" xfId="12434"/>
    <cellStyle name="20% - Accent4 2 6 2 2 4 8" xfId="12435"/>
    <cellStyle name="20% - Accent4 2 6 2 2 4 9" xfId="12436"/>
    <cellStyle name="20% - Accent4 2 6 2 2 5" xfId="12437"/>
    <cellStyle name="20% - Accent4 2 6 2 2 5 2" xfId="12438"/>
    <cellStyle name="20% - Accent4 2 6 2 2 5 3" xfId="12439"/>
    <cellStyle name="20% - Accent4 2 6 2 2 6" xfId="12440"/>
    <cellStyle name="20% - Accent4 2 6 2 2 6 2" xfId="12441"/>
    <cellStyle name="20% - Accent4 2 6 2 2 7" xfId="12442"/>
    <cellStyle name="20% - Accent4 2 6 2 2 8" xfId="12443"/>
    <cellStyle name="20% - Accent4 2 6 2 2 9" xfId="12444"/>
    <cellStyle name="20% - Accent4 2 6 2 3" xfId="12445"/>
    <cellStyle name="20% - Accent4 2 6 2 3 2" xfId="12446"/>
    <cellStyle name="20% - Accent4 2 6 2 3 2 2" xfId="12447"/>
    <cellStyle name="20% - Accent4 2 6 2 3 2 3" xfId="12448"/>
    <cellStyle name="20% - Accent4 2 6 2 3 3" xfId="12449"/>
    <cellStyle name="20% - Accent4 2 6 2 3 3 2" xfId="12450"/>
    <cellStyle name="20% - Accent4 2 6 2 3 4" xfId="12451"/>
    <cellStyle name="20% - Accent4 2 6 2 3 5" xfId="12452"/>
    <cellStyle name="20% - Accent4 2 6 2 3 6" xfId="12453"/>
    <cellStyle name="20% - Accent4 2 6 2 3 7" xfId="12454"/>
    <cellStyle name="20% - Accent4 2 6 2 3 8" xfId="12455"/>
    <cellStyle name="20% - Accent4 2 6 2 3 9" xfId="12456"/>
    <cellStyle name="20% - Accent4 2 6 2 4" xfId="12457"/>
    <cellStyle name="20% - Accent4 2 6 2 4 2" xfId="12458"/>
    <cellStyle name="20% - Accent4 2 6 2 4 2 2" xfId="12459"/>
    <cellStyle name="20% - Accent4 2 6 2 4 2 3" xfId="12460"/>
    <cellStyle name="20% - Accent4 2 6 2 4 3" xfId="12461"/>
    <cellStyle name="20% - Accent4 2 6 2 4 3 2" xfId="12462"/>
    <cellStyle name="20% - Accent4 2 6 2 4 4" xfId="12463"/>
    <cellStyle name="20% - Accent4 2 6 2 4 5" xfId="12464"/>
    <cellStyle name="20% - Accent4 2 6 2 4 6" xfId="12465"/>
    <cellStyle name="20% - Accent4 2 6 2 4 7" xfId="12466"/>
    <cellStyle name="20% - Accent4 2 6 2 4 8" xfId="12467"/>
    <cellStyle name="20% - Accent4 2 6 2 4 9" xfId="12468"/>
    <cellStyle name="20% - Accent4 2 6 2 5" xfId="12469"/>
    <cellStyle name="20% - Accent4 2 6 2 5 2" xfId="12470"/>
    <cellStyle name="20% - Accent4 2 6 2 5 2 2" xfId="12471"/>
    <cellStyle name="20% - Accent4 2 6 2 5 2 3" xfId="12472"/>
    <cellStyle name="20% - Accent4 2 6 2 5 3" xfId="12473"/>
    <cellStyle name="20% - Accent4 2 6 2 5 3 2" xfId="12474"/>
    <cellStyle name="20% - Accent4 2 6 2 5 4" xfId="12475"/>
    <cellStyle name="20% - Accent4 2 6 2 5 5" xfId="12476"/>
    <cellStyle name="20% - Accent4 2 6 2 5 6" xfId="12477"/>
    <cellStyle name="20% - Accent4 2 6 2 5 7" xfId="12478"/>
    <cellStyle name="20% - Accent4 2 6 2 5 8" xfId="12479"/>
    <cellStyle name="20% - Accent4 2 6 2 5 9" xfId="12480"/>
    <cellStyle name="20% - Accent4 2 6 2 6" xfId="12481"/>
    <cellStyle name="20% - Accent4 2 6 2 6 2" xfId="12482"/>
    <cellStyle name="20% - Accent4 2 6 2 6 3" xfId="12483"/>
    <cellStyle name="20% - Accent4 2 6 2 7" xfId="12484"/>
    <cellStyle name="20% - Accent4 2 6 2 7 2" xfId="12485"/>
    <cellStyle name="20% - Accent4 2 6 2 8" xfId="12486"/>
    <cellStyle name="20% - Accent4 2 6 2 9" xfId="12487"/>
    <cellStyle name="20% - Accent4 2 6 3" xfId="12488"/>
    <cellStyle name="20% - Accent4 2 6 3 10" xfId="12489"/>
    <cellStyle name="20% - Accent4 2 6 3 11" xfId="12490"/>
    <cellStyle name="20% - Accent4 2 6 3 12" xfId="12491"/>
    <cellStyle name="20% - Accent4 2 6 3 13" xfId="12492"/>
    <cellStyle name="20% - Accent4 2 6 3 2" xfId="12493"/>
    <cellStyle name="20% - Accent4 2 6 3 2 10" xfId="12494"/>
    <cellStyle name="20% - Accent4 2 6 3 2 11" xfId="12495"/>
    <cellStyle name="20% - Accent4 2 6 3 2 12" xfId="12496"/>
    <cellStyle name="20% - Accent4 2 6 3 2 2" xfId="12497"/>
    <cellStyle name="20% - Accent4 2 6 3 2 2 2" xfId="12498"/>
    <cellStyle name="20% - Accent4 2 6 3 2 2 2 2" xfId="12499"/>
    <cellStyle name="20% - Accent4 2 6 3 2 2 2 3" xfId="12500"/>
    <cellStyle name="20% - Accent4 2 6 3 2 2 3" xfId="12501"/>
    <cellStyle name="20% - Accent4 2 6 3 2 2 3 2" xfId="12502"/>
    <cellStyle name="20% - Accent4 2 6 3 2 2 4" xfId="12503"/>
    <cellStyle name="20% - Accent4 2 6 3 2 2 5" xfId="12504"/>
    <cellStyle name="20% - Accent4 2 6 3 2 2 6" xfId="12505"/>
    <cellStyle name="20% - Accent4 2 6 3 2 2 7" xfId="12506"/>
    <cellStyle name="20% - Accent4 2 6 3 2 2 8" xfId="12507"/>
    <cellStyle name="20% - Accent4 2 6 3 2 2 9" xfId="12508"/>
    <cellStyle name="20% - Accent4 2 6 3 2 3" xfId="12509"/>
    <cellStyle name="20% - Accent4 2 6 3 2 3 2" xfId="12510"/>
    <cellStyle name="20% - Accent4 2 6 3 2 3 2 2" xfId="12511"/>
    <cellStyle name="20% - Accent4 2 6 3 2 3 2 3" xfId="12512"/>
    <cellStyle name="20% - Accent4 2 6 3 2 3 3" xfId="12513"/>
    <cellStyle name="20% - Accent4 2 6 3 2 3 3 2" xfId="12514"/>
    <cellStyle name="20% - Accent4 2 6 3 2 3 4" xfId="12515"/>
    <cellStyle name="20% - Accent4 2 6 3 2 3 5" xfId="12516"/>
    <cellStyle name="20% - Accent4 2 6 3 2 3 6" xfId="12517"/>
    <cellStyle name="20% - Accent4 2 6 3 2 3 7" xfId="12518"/>
    <cellStyle name="20% - Accent4 2 6 3 2 3 8" xfId="12519"/>
    <cellStyle name="20% - Accent4 2 6 3 2 3 9" xfId="12520"/>
    <cellStyle name="20% - Accent4 2 6 3 2 4" xfId="12521"/>
    <cellStyle name="20% - Accent4 2 6 3 2 4 2" xfId="12522"/>
    <cellStyle name="20% - Accent4 2 6 3 2 4 2 2" xfId="12523"/>
    <cellStyle name="20% - Accent4 2 6 3 2 4 2 3" xfId="12524"/>
    <cellStyle name="20% - Accent4 2 6 3 2 4 3" xfId="12525"/>
    <cellStyle name="20% - Accent4 2 6 3 2 4 3 2" xfId="12526"/>
    <cellStyle name="20% - Accent4 2 6 3 2 4 4" xfId="12527"/>
    <cellStyle name="20% - Accent4 2 6 3 2 4 5" xfId="12528"/>
    <cellStyle name="20% - Accent4 2 6 3 2 4 6" xfId="12529"/>
    <cellStyle name="20% - Accent4 2 6 3 2 4 7" xfId="12530"/>
    <cellStyle name="20% - Accent4 2 6 3 2 4 8" xfId="12531"/>
    <cellStyle name="20% - Accent4 2 6 3 2 4 9" xfId="12532"/>
    <cellStyle name="20% - Accent4 2 6 3 2 5" xfId="12533"/>
    <cellStyle name="20% - Accent4 2 6 3 2 5 2" xfId="12534"/>
    <cellStyle name="20% - Accent4 2 6 3 2 5 3" xfId="12535"/>
    <cellStyle name="20% - Accent4 2 6 3 2 6" xfId="12536"/>
    <cellStyle name="20% - Accent4 2 6 3 2 6 2" xfId="12537"/>
    <cellStyle name="20% - Accent4 2 6 3 2 7" xfId="12538"/>
    <cellStyle name="20% - Accent4 2 6 3 2 8" xfId="12539"/>
    <cellStyle name="20% - Accent4 2 6 3 2 9" xfId="12540"/>
    <cellStyle name="20% - Accent4 2 6 3 3" xfId="12541"/>
    <cellStyle name="20% - Accent4 2 6 3 3 2" xfId="12542"/>
    <cellStyle name="20% - Accent4 2 6 3 3 2 2" xfId="12543"/>
    <cellStyle name="20% - Accent4 2 6 3 3 2 3" xfId="12544"/>
    <cellStyle name="20% - Accent4 2 6 3 3 3" xfId="12545"/>
    <cellStyle name="20% - Accent4 2 6 3 3 3 2" xfId="12546"/>
    <cellStyle name="20% - Accent4 2 6 3 3 4" xfId="12547"/>
    <cellStyle name="20% - Accent4 2 6 3 3 5" xfId="12548"/>
    <cellStyle name="20% - Accent4 2 6 3 3 6" xfId="12549"/>
    <cellStyle name="20% - Accent4 2 6 3 3 7" xfId="12550"/>
    <cellStyle name="20% - Accent4 2 6 3 3 8" xfId="12551"/>
    <cellStyle name="20% - Accent4 2 6 3 3 9" xfId="12552"/>
    <cellStyle name="20% - Accent4 2 6 3 4" xfId="12553"/>
    <cellStyle name="20% - Accent4 2 6 3 4 2" xfId="12554"/>
    <cellStyle name="20% - Accent4 2 6 3 4 2 2" xfId="12555"/>
    <cellStyle name="20% - Accent4 2 6 3 4 2 3" xfId="12556"/>
    <cellStyle name="20% - Accent4 2 6 3 4 3" xfId="12557"/>
    <cellStyle name="20% - Accent4 2 6 3 4 3 2" xfId="12558"/>
    <cellStyle name="20% - Accent4 2 6 3 4 4" xfId="12559"/>
    <cellStyle name="20% - Accent4 2 6 3 4 5" xfId="12560"/>
    <cellStyle name="20% - Accent4 2 6 3 4 6" xfId="12561"/>
    <cellStyle name="20% - Accent4 2 6 3 4 7" xfId="12562"/>
    <cellStyle name="20% - Accent4 2 6 3 4 8" xfId="12563"/>
    <cellStyle name="20% - Accent4 2 6 3 4 9" xfId="12564"/>
    <cellStyle name="20% - Accent4 2 6 3 5" xfId="12565"/>
    <cellStyle name="20% - Accent4 2 6 3 5 2" xfId="12566"/>
    <cellStyle name="20% - Accent4 2 6 3 5 2 2" xfId="12567"/>
    <cellStyle name="20% - Accent4 2 6 3 5 2 3" xfId="12568"/>
    <cellStyle name="20% - Accent4 2 6 3 5 3" xfId="12569"/>
    <cellStyle name="20% - Accent4 2 6 3 5 3 2" xfId="12570"/>
    <cellStyle name="20% - Accent4 2 6 3 5 4" xfId="12571"/>
    <cellStyle name="20% - Accent4 2 6 3 5 5" xfId="12572"/>
    <cellStyle name="20% - Accent4 2 6 3 5 6" xfId="12573"/>
    <cellStyle name="20% - Accent4 2 6 3 5 7" xfId="12574"/>
    <cellStyle name="20% - Accent4 2 6 3 5 8" xfId="12575"/>
    <cellStyle name="20% - Accent4 2 6 3 5 9" xfId="12576"/>
    <cellStyle name="20% - Accent4 2 6 3 6" xfId="12577"/>
    <cellStyle name="20% - Accent4 2 6 3 6 2" xfId="12578"/>
    <cellStyle name="20% - Accent4 2 6 3 6 3" xfId="12579"/>
    <cellStyle name="20% - Accent4 2 6 3 7" xfId="12580"/>
    <cellStyle name="20% - Accent4 2 6 3 7 2" xfId="12581"/>
    <cellStyle name="20% - Accent4 2 6 3 8" xfId="12582"/>
    <cellStyle name="20% - Accent4 2 6 3 9" xfId="12583"/>
    <cellStyle name="20% - Accent4 2 6 4" xfId="12584"/>
    <cellStyle name="20% - Accent4 2 6 4 10" xfId="12585"/>
    <cellStyle name="20% - Accent4 2 6 4 11" xfId="12586"/>
    <cellStyle name="20% - Accent4 2 6 4 12" xfId="12587"/>
    <cellStyle name="20% - Accent4 2 6 4 2" xfId="12588"/>
    <cellStyle name="20% - Accent4 2 6 4 2 2" xfId="12589"/>
    <cellStyle name="20% - Accent4 2 6 4 2 2 2" xfId="12590"/>
    <cellStyle name="20% - Accent4 2 6 4 2 2 3" xfId="12591"/>
    <cellStyle name="20% - Accent4 2 6 4 2 3" xfId="12592"/>
    <cellStyle name="20% - Accent4 2 6 4 2 3 2" xfId="12593"/>
    <cellStyle name="20% - Accent4 2 6 4 2 4" xfId="12594"/>
    <cellStyle name="20% - Accent4 2 6 4 2 5" xfId="12595"/>
    <cellStyle name="20% - Accent4 2 6 4 2 6" xfId="12596"/>
    <cellStyle name="20% - Accent4 2 6 4 2 7" xfId="12597"/>
    <cellStyle name="20% - Accent4 2 6 4 2 8" xfId="12598"/>
    <cellStyle name="20% - Accent4 2 6 4 2 9" xfId="12599"/>
    <cellStyle name="20% - Accent4 2 6 4 3" xfId="12600"/>
    <cellStyle name="20% - Accent4 2 6 4 3 2" xfId="12601"/>
    <cellStyle name="20% - Accent4 2 6 4 3 2 2" xfId="12602"/>
    <cellStyle name="20% - Accent4 2 6 4 3 2 3" xfId="12603"/>
    <cellStyle name="20% - Accent4 2 6 4 3 3" xfId="12604"/>
    <cellStyle name="20% - Accent4 2 6 4 3 3 2" xfId="12605"/>
    <cellStyle name="20% - Accent4 2 6 4 3 4" xfId="12606"/>
    <cellStyle name="20% - Accent4 2 6 4 3 5" xfId="12607"/>
    <cellStyle name="20% - Accent4 2 6 4 3 6" xfId="12608"/>
    <cellStyle name="20% - Accent4 2 6 4 3 7" xfId="12609"/>
    <cellStyle name="20% - Accent4 2 6 4 3 8" xfId="12610"/>
    <cellStyle name="20% - Accent4 2 6 4 3 9" xfId="12611"/>
    <cellStyle name="20% - Accent4 2 6 4 4" xfId="12612"/>
    <cellStyle name="20% - Accent4 2 6 4 4 2" xfId="12613"/>
    <cellStyle name="20% - Accent4 2 6 4 4 2 2" xfId="12614"/>
    <cellStyle name="20% - Accent4 2 6 4 4 2 3" xfId="12615"/>
    <cellStyle name="20% - Accent4 2 6 4 4 3" xfId="12616"/>
    <cellStyle name="20% - Accent4 2 6 4 4 3 2" xfId="12617"/>
    <cellStyle name="20% - Accent4 2 6 4 4 4" xfId="12618"/>
    <cellStyle name="20% - Accent4 2 6 4 4 5" xfId="12619"/>
    <cellStyle name="20% - Accent4 2 6 4 4 6" xfId="12620"/>
    <cellStyle name="20% - Accent4 2 6 4 4 7" xfId="12621"/>
    <cellStyle name="20% - Accent4 2 6 4 4 8" xfId="12622"/>
    <cellStyle name="20% - Accent4 2 6 4 4 9" xfId="12623"/>
    <cellStyle name="20% - Accent4 2 6 4 5" xfId="12624"/>
    <cellStyle name="20% - Accent4 2 6 4 5 2" xfId="12625"/>
    <cellStyle name="20% - Accent4 2 6 4 5 3" xfId="12626"/>
    <cellStyle name="20% - Accent4 2 6 4 6" xfId="12627"/>
    <cellStyle name="20% - Accent4 2 6 4 6 2" xfId="12628"/>
    <cellStyle name="20% - Accent4 2 6 4 7" xfId="12629"/>
    <cellStyle name="20% - Accent4 2 6 4 8" xfId="12630"/>
    <cellStyle name="20% - Accent4 2 6 4 9" xfId="12631"/>
    <cellStyle name="20% - Accent4 2 6 5" xfId="12632"/>
    <cellStyle name="20% - Accent4 2 6 5 2" xfId="12633"/>
    <cellStyle name="20% - Accent4 2 6 5 2 2" xfId="12634"/>
    <cellStyle name="20% - Accent4 2 6 5 2 3" xfId="12635"/>
    <cellStyle name="20% - Accent4 2 6 5 3" xfId="12636"/>
    <cellStyle name="20% - Accent4 2 6 5 3 2" xfId="12637"/>
    <cellStyle name="20% - Accent4 2 6 5 4" xfId="12638"/>
    <cellStyle name="20% - Accent4 2 6 5 5" xfId="12639"/>
    <cellStyle name="20% - Accent4 2 6 5 6" xfId="12640"/>
    <cellStyle name="20% - Accent4 2 6 5 7" xfId="12641"/>
    <cellStyle name="20% - Accent4 2 6 5 8" xfId="12642"/>
    <cellStyle name="20% - Accent4 2 6 5 9" xfId="12643"/>
    <cellStyle name="20% - Accent4 2 6 6" xfId="12644"/>
    <cellStyle name="20% - Accent4 2 6 6 2" xfId="12645"/>
    <cellStyle name="20% - Accent4 2 6 6 2 2" xfId="12646"/>
    <cellStyle name="20% - Accent4 2 6 6 2 3" xfId="12647"/>
    <cellStyle name="20% - Accent4 2 6 6 3" xfId="12648"/>
    <cellStyle name="20% - Accent4 2 6 6 3 2" xfId="12649"/>
    <cellStyle name="20% - Accent4 2 6 6 4" xfId="12650"/>
    <cellStyle name="20% - Accent4 2 6 6 5" xfId="12651"/>
    <cellStyle name="20% - Accent4 2 6 6 6" xfId="12652"/>
    <cellStyle name="20% - Accent4 2 6 6 7" xfId="12653"/>
    <cellStyle name="20% - Accent4 2 6 6 8" xfId="12654"/>
    <cellStyle name="20% - Accent4 2 6 6 9" xfId="12655"/>
    <cellStyle name="20% - Accent4 2 6 7" xfId="12656"/>
    <cellStyle name="20% - Accent4 2 6 7 2" xfId="12657"/>
    <cellStyle name="20% - Accent4 2 6 7 2 2" xfId="12658"/>
    <cellStyle name="20% - Accent4 2 6 7 2 3" xfId="12659"/>
    <cellStyle name="20% - Accent4 2 6 7 3" xfId="12660"/>
    <cellStyle name="20% - Accent4 2 6 7 3 2" xfId="12661"/>
    <cellStyle name="20% - Accent4 2 6 7 4" xfId="12662"/>
    <cellStyle name="20% - Accent4 2 6 7 5" xfId="12663"/>
    <cellStyle name="20% - Accent4 2 6 7 6" xfId="12664"/>
    <cellStyle name="20% - Accent4 2 6 7 7" xfId="12665"/>
    <cellStyle name="20% - Accent4 2 6 7 8" xfId="12666"/>
    <cellStyle name="20% - Accent4 2 6 7 9" xfId="12667"/>
    <cellStyle name="20% - Accent4 2 6 8" xfId="12668"/>
    <cellStyle name="20% - Accent4 2 6 8 2" xfId="12669"/>
    <cellStyle name="20% - Accent4 2 6 8 3" xfId="12670"/>
    <cellStyle name="20% - Accent4 2 6 9" xfId="12671"/>
    <cellStyle name="20% - Accent4 2 6 9 2" xfId="12672"/>
    <cellStyle name="20% - Accent4 2 7" xfId="12673"/>
    <cellStyle name="20% - Accent4 2 7 10" xfId="12674"/>
    <cellStyle name="20% - Accent4 2 7 11" xfId="12675"/>
    <cellStyle name="20% - Accent4 2 7 12" xfId="12676"/>
    <cellStyle name="20% - Accent4 2 7 13" xfId="12677"/>
    <cellStyle name="20% - Accent4 2 7 2" xfId="12678"/>
    <cellStyle name="20% - Accent4 2 7 2 10" xfId="12679"/>
    <cellStyle name="20% - Accent4 2 7 2 11" xfId="12680"/>
    <cellStyle name="20% - Accent4 2 7 2 12" xfId="12681"/>
    <cellStyle name="20% - Accent4 2 7 2 2" xfId="12682"/>
    <cellStyle name="20% - Accent4 2 7 2 2 2" xfId="12683"/>
    <cellStyle name="20% - Accent4 2 7 2 2 2 2" xfId="12684"/>
    <cellStyle name="20% - Accent4 2 7 2 2 2 3" xfId="12685"/>
    <cellStyle name="20% - Accent4 2 7 2 2 3" xfId="12686"/>
    <cellStyle name="20% - Accent4 2 7 2 2 3 2" xfId="12687"/>
    <cellStyle name="20% - Accent4 2 7 2 2 4" xfId="12688"/>
    <cellStyle name="20% - Accent4 2 7 2 2 5" xfId="12689"/>
    <cellStyle name="20% - Accent4 2 7 2 2 6" xfId="12690"/>
    <cellStyle name="20% - Accent4 2 7 2 2 7" xfId="12691"/>
    <cellStyle name="20% - Accent4 2 7 2 2 8" xfId="12692"/>
    <cellStyle name="20% - Accent4 2 7 2 2 9" xfId="12693"/>
    <cellStyle name="20% - Accent4 2 7 2 3" xfId="12694"/>
    <cellStyle name="20% - Accent4 2 7 2 3 2" xfId="12695"/>
    <cellStyle name="20% - Accent4 2 7 2 3 2 2" xfId="12696"/>
    <cellStyle name="20% - Accent4 2 7 2 3 2 3" xfId="12697"/>
    <cellStyle name="20% - Accent4 2 7 2 3 3" xfId="12698"/>
    <cellStyle name="20% - Accent4 2 7 2 3 3 2" xfId="12699"/>
    <cellStyle name="20% - Accent4 2 7 2 3 4" xfId="12700"/>
    <cellStyle name="20% - Accent4 2 7 2 3 5" xfId="12701"/>
    <cellStyle name="20% - Accent4 2 7 2 3 6" xfId="12702"/>
    <cellStyle name="20% - Accent4 2 7 2 3 7" xfId="12703"/>
    <cellStyle name="20% - Accent4 2 7 2 3 8" xfId="12704"/>
    <cellStyle name="20% - Accent4 2 7 2 3 9" xfId="12705"/>
    <cellStyle name="20% - Accent4 2 7 2 4" xfId="12706"/>
    <cellStyle name="20% - Accent4 2 7 2 4 2" xfId="12707"/>
    <cellStyle name="20% - Accent4 2 7 2 4 2 2" xfId="12708"/>
    <cellStyle name="20% - Accent4 2 7 2 4 2 3" xfId="12709"/>
    <cellStyle name="20% - Accent4 2 7 2 4 3" xfId="12710"/>
    <cellStyle name="20% - Accent4 2 7 2 4 3 2" xfId="12711"/>
    <cellStyle name="20% - Accent4 2 7 2 4 4" xfId="12712"/>
    <cellStyle name="20% - Accent4 2 7 2 4 5" xfId="12713"/>
    <cellStyle name="20% - Accent4 2 7 2 4 6" xfId="12714"/>
    <cellStyle name="20% - Accent4 2 7 2 4 7" xfId="12715"/>
    <cellStyle name="20% - Accent4 2 7 2 4 8" xfId="12716"/>
    <cellStyle name="20% - Accent4 2 7 2 4 9" xfId="12717"/>
    <cellStyle name="20% - Accent4 2 7 2 5" xfId="12718"/>
    <cellStyle name="20% - Accent4 2 7 2 5 2" xfId="12719"/>
    <cellStyle name="20% - Accent4 2 7 2 5 3" xfId="12720"/>
    <cellStyle name="20% - Accent4 2 7 2 6" xfId="12721"/>
    <cellStyle name="20% - Accent4 2 7 2 6 2" xfId="12722"/>
    <cellStyle name="20% - Accent4 2 7 2 7" xfId="12723"/>
    <cellStyle name="20% - Accent4 2 7 2 8" xfId="12724"/>
    <cellStyle name="20% - Accent4 2 7 2 9" xfId="12725"/>
    <cellStyle name="20% - Accent4 2 7 3" xfId="12726"/>
    <cellStyle name="20% - Accent4 2 7 3 2" xfId="12727"/>
    <cellStyle name="20% - Accent4 2 7 3 2 2" xfId="12728"/>
    <cellStyle name="20% - Accent4 2 7 3 2 3" xfId="12729"/>
    <cellStyle name="20% - Accent4 2 7 3 3" xfId="12730"/>
    <cellStyle name="20% - Accent4 2 7 3 3 2" xfId="12731"/>
    <cellStyle name="20% - Accent4 2 7 3 4" xfId="12732"/>
    <cellStyle name="20% - Accent4 2 7 3 5" xfId="12733"/>
    <cellStyle name="20% - Accent4 2 7 3 6" xfId="12734"/>
    <cellStyle name="20% - Accent4 2 7 3 7" xfId="12735"/>
    <cellStyle name="20% - Accent4 2 7 3 8" xfId="12736"/>
    <cellStyle name="20% - Accent4 2 7 3 9" xfId="12737"/>
    <cellStyle name="20% - Accent4 2 7 4" xfId="12738"/>
    <cellStyle name="20% - Accent4 2 7 4 2" xfId="12739"/>
    <cellStyle name="20% - Accent4 2 7 4 2 2" xfId="12740"/>
    <cellStyle name="20% - Accent4 2 7 4 2 3" xfId="12741"/>
    <cellStyle name="20% - Accent4 2 7 4 3" xfId="12742"/>
    <cellStyle name="20% - Accent4 2 7 4 3 2" xfId="12743"/>
    <cellStyle name="20% - Accent4 2 7 4 4" xfId="12744"/>
    <cellStyle name="20% - Accent4 2 7 4 5" xfId="12745"/>
    <cellStyle name="20% - Accent4 2 7 4 6" xfId="12746"/>
    <cellStyle name="20% - Accent4 2 7 4 7" xfId="12747"/>
    <cellStyle name="20% - Accent4 2 7 4 8" xfId="12748"/>
    <cellStyle name="20% - Accent4 2 7 4 9" xfId="12749"/>
    <cellStyle name="20% - Accent4 2 7 5" xfId="12750"/>
    <cellStyle name="20% - Accent4 2 7 5 2" xfId="12751"/>
    <cellStyle name="20% - Accent4 2 7 5 2 2" xfId="12752"/>
    <cellStyle name="20% - Accent4 2 7 5 2 3" xfId="12753"/>
    <cellStyle name="20% - Accent4 2 7 5 3" xfId="12754"/>
    <cellStyle name="20% - Accent4 2 7 5 3 2" xfId="12755"/>
    <cellStyle name="20% - Accent4 2 7 5 4" xfId="12756"/>
    <cellStyle name="20% - Accent4 2 7 5 5" xfId="12757"/>
    <cellStyle name="20% - Accent4 2 7 5 6" xfId="12758"/>
    <cellStyle name="20% - Accent4 2 7 5 7" xfId="12759"/>
    <cellStyle name="20% - Accent4 2 7 5 8" xfId="12760"/>
    <cellStyle name="20% - Accent4 2 7 5 9" xfId="12761"/>
    <cellStyle name="20% - Accent4 2 7 6" xfId="12762"/>
    <cellStyle name="20% - Accent4 2 7 6 2" xfId="12763"/>
    <cellStyle name="20% - Accent4 2 7 6 3" xfId="12764"/>
    <cellStyle name="20% - Accent4 2 7 7" xfId="12765"/>
    <cellStyle name="20% - Accent4 2 7 7 2" xfId="12766"/>
    <cellStyle name="20% - Accent4 2 7 8" xfId="12767"/>
    <cellStyle name="20% - Accent4 2 7 9" xfId="12768"/>
    <cellStyle name="20% - Accent4 2 8" xfId="12769"/>
    <cellStyle name="20% - Accent4 2 8 10" xfId="12770"/>
    <cellStyle name="20% - Accent4 2 8 11" xfId="12771"/>
    <cellStyle name="20% - Accent4 2 8 12" xfId="12772"/>
    <cellStyle name="20% - Accent4 2 8 13" xfId="12773"/>
    <cellStyle name="20% - Accent4 2 8 2" xfId="12774"/>
    <cellStyle name="20% - Accent4 2 8 2 10" xfId="12775"/>
    <cellStyle name="20% - Accent4 2 8 2 11" xfId="12776"/>
    <cellStyle name="20% - Accent4 2 8 2 12" xfId="12777"/>
    <cellStyle name="20% - Accent4 2 8 2 2" xfId="12778"/>
    <cellStyle name="20% - Accent4 2 8 2 2 2" xfId="12779"/>
    <cellStyle name="20% - Accent4 2 8 2 2 2 2" xfId="12780"/>
    <cellStyle name="20% - Accent4 2 8 2 2 2 3" xfId="12781"/>
    <cellStyle name="20% - Accent4 2 8 2 2 3" xfId="12782"/>
    <cellStyle name="20% - Accent4 2 8 2 2 3 2" xfId="12783"/>
    <cellStyle name="20% - Accent4 2 8 2 2 4" xfId="12784"/>
    <cellStyle name="20% - Accent4 2 8 2 2 5" xfId="12785"/>
    <cellStyle name="20% - Accent4 2 8 2 2 6" xfId="12786"/>
    <cellStyle name="20% - Accent4 2 8 2 2 7" xfId="12787"/>
    <cellStyle name="20% - Accent4 2 8 2 2 8" xfId="12788"/>
    <cellStyle name="20% - Accent4 2 8 2 2 9" xfId="12789"/>
    <cellStyle name="20% - Accent4 2 8 2 3" xfId="12790"/>
    <cellStyle name="20% - Accent4 2 8 2 3 2" xfId="12791"/>
    <cellStyle name="20% - Accent4 2 8 2 3 2 2" xfId="12792"/>
    <cellStyle name="20% - Accent4 2 8 2 3 2 3" xfId="12793"/>
    <cellStyle name="20% - Accent4 2 8 2 3 3" xfId="12794"/>
    <cellStyle name="20% - Accent4 2 8 2 3 3 2" xfId="12795"/>
    <cellStyle name="20% - Accent4 2 8 2 3 4" xfId="12796"/>
    <cellStyle name="20% - Accent4 2 8 2 3 5" xfId="12797"/>
    <cellStyle name="20% - Accent4 2 8 2 3 6" xfId="12798"/>
    <cellStyle name="20% - Accent4 2 8 2 3 7" xfId="12799"/>
    <cellStyle name="20% - Accent4 2 8 2 3 8" xfId="12800"/>
    <cellStyle name="20% - Accent4 2 8 2 3 9" xfId="12801"/>
    <cellStyle name="20% - Accent4 2 8 2 4" xfId="12802"/>
    <cellStyle name="20% - Accent4 2 8 2 4 2" xfId="12803"/>
    <cellStyle name="20% - Accent4 2 8 2 4 2 2" xfId="12804"/>
    <cellStyle name="20% - Accent4 2 8 2 4 2 3" xfId="12805"/>
    <cellStyle name="20% - Accent4 2 8 2 4 3" xfId="12806"/>
    <cellStyle name="20% - Accent4 2 8 2 4 3 2" xfId="12807"/>
    <cellStyle name="20% - Accent4 2 8 2 4 4" xfId="12808"/>
    <cellStyle name="20% - Accent4 2 8 2 4 5" xfId="12809"/>
    <cellStyle name="20% - Accent4 2 8 2 4 6" xfId="12810"/>
    <cellStyle name="20% - Accent4 2 8 2 4 7" xfId="12811"/>
    <cellStyle name="20% - Accent4 2 8 2 4 8" xfId="12812"/>
    <cellStyle name="20% - Accent4 2 8 2 4 9" xfId="12813"/>
    <cellStyle name="20% - Accent4 2 8 2 5" xfId="12814"/>
    <cellStyle name="20% - Accent4 2 8 2 5 2" xfId="12815"/>
    <cellStyle name="20% - Accent4 2 8 2 5 3" xfId="12816"/>
    <cellStyle name="20% - Accent4 2 8 2 6" xfId="12817"/>
    <cellStyle name="20% - Accent4 2 8 2 6 2" xfId="12818"/>
    <cellStyle name="20% - Accent4 2 8 2 7" xfId="12819"/>
    <cellStyle name="20% - Accent4 2 8 2 8" xfId="12820"/>
    <cellStyle name="20% - Accent4 2 8 2 9" xfId="12821"/>
    <cellStyle name="20% - Accent4 2 8 3" xfId="12822"/>
    <cellStyle name="20% - Accent4 2 8 3 2" xfId="12823"/>
    <cellStyle name="20% - Accent4 2 8 3 2 2" xfId="12824"/>
    <cellStyle name="20% - Accent4 2 8 3 2 3" xfId="12825"/>
    <cellStyle name="20% - Accent4 2 8 3 3" xfId="12826"/>
    <cellStyle name="20% - Accent4 2 8 3 3 2" xfId="12827"/>
    <cellStyle name="20% - Accent4 2 8 3 4" xfId="12828"/>
    <cellStyle name="20% - Accent4 2 8 3 5" xfId="12829"/>
    <cellStyle name="20% - Accent4 2 8 3 6" xfId="12830"/>
    <cellStyle name="20% - Accent4 2 8 3 7" xfId="12831"/>
    <cellStyle name="20% - Accent4 2 8 3 8" xfId="12832"/>
    <cellStyle name="20% - Accent4 2 8 3 9" xfId="12833"/>
    <cellStyle name="20% - Accent4 2 8 4" xfId="12834"/>
    <cellStyle name="20% - Accent4 2 8 4 2" xfId="12835"/>
    <cellStyle name="20% - Accent4 2 8 4 2 2" xfId="12836"/>
    <cellStyle name="20% - Accent4 2 8 4 2 3" xfId="12837"/>
    <cellStyle name="20% - Accent4 2 8 4 3" xfId="12838"/>
    <cellStyle name="20% - Accent4 2 8 4 3 2" xfId="12839"/>
    <cellStyle name="20% - Accent4 2 8 4 4" xfId="12840"/>
    <cellStyle name="20% - Accent4 2 8 4 5" xfId="12841"/>
    <cellStyle name="20% - Accent4 2 8 4 6" xfId="12842"/>
    <cellStyle name="20% - Accent4 2 8 4 7" xfId="12843"/>
    <cellStyle name="20% - Accent4 2 8 4 8" xfId="12844"/>
    <cellStyle name="20% - Accent4 2 8 4 9" xfId="12845"/>
    <cellStyle name="20% - Accent4 2 8 5" xfId="12846"/>
    <cellStyle name="20% - Accent4 2 8 5 2" xfId="12847"/>
    <cellStyle name="20% - Accent4 2 8 5 2 2" xfId="12848"/>
    <cellStyle name="20% - Accent4 2 8 5 2 3" xfId="12849"/>
    <cellStyle name="20% - Accent4 2 8 5 3" xfId="12850"/>
    <cellStyle name="20% - Accent4 2 8 5 3 2" xfId="12851"/>
    <cellStyle name="20% - Accent4 2 8 5 4" xfId="12852"/>
    <cellStyle name="20% - Accent4 2 8 5 5" xfId="12853"/>
    <cellStyle name="20% - Accent4 2 8 5 6" xfId="12854"/>
    <cellStyle name="20% - Accent4 2 8 5 7" xfId="12855"/>
    <cellStyle name="20% - Accent4 2 8 5 8" xfId="12856"/>
    <cellStyle name="20% - Accent4 2 8 5 9" xfId="12857"/>
    <cellStyle name="20% - Accent4 2 8 6" xfId="12858"/>
    <cellStyle name="20% - Accent4 2 8 6 2" xfId="12859"/>
    <cellStyle name="20% - Accent4 2 8 6 3" xfId="12860"/>
    <cellStyle name="20% - Accent4 2 8 7" xfId="12861"/>
    <cellStyle name="20% - Accent4 2 8 7 2" xfId="12862"/>
    <cellStyle name="20% - Accent4 2 8 8" xfId="12863"/>
    <cellStyle name="20% - Accent4 2 8 9" xfId="12864"/>
    <cellStyle name="20% - Accent4 2 9" xfId="12865"/>
    <cellStyle name="20% - Accent4 2 9 10" xfId="12866"/>
    <cellStyle name="20% - Accent4 2 9 11" xfId="12867"/>
    <cellStyle name="20% - Accent4 2 9 12" xfId="12868"/>
    <cellStyle name="20% - Accent4 2 9 2" xfId="12869"/>
    <cellStyle name="20% - Accent4 2 9 2 2" xfId="12870"/>
    <cellStyle name="20% - Accent4 2 9 2 2 2" xfId="12871"/>
    <cellStyle name="20% - Accent4 2 9 2 2 3" xfId="12872"/>
    <cellStyle name="20% - Accent4 2 9 2 3" xfId="12873"/>
    <cellStyle name="20% - Accent4 2 9 2 3 2" xfId="12874"/>
    <cellStyle name="20% - Accent4 2 9 2 4" xfId="12875"/>
    <cellStyle name="20% - Accent4 2 9 2 5" xfId="12876"/>
    <cellStyle name="20% - Accent4 2 9 2 6" xfId="12877"/>
    <cellStyle name="20% - Accent4 2 9 2 7" xfId="12878"/>
    <cellStyle name="20% - Accent4 2 9 2 8" xfId="12879"/>
    <cellStyle name="20% - Accent4 2 9 2 9" xfId="12880"/>
    <cellStyle name="20% - Accent4 2 9 3" xfId="12881"/>
    <cellStyle name="20% - Accent4 2 9 3 2" xfId="12882"/>
    <cellStyle name="20% - Accent4 2 9 3 2 2" xfId="12883"/>
    <cellStyle name="20% - Accent4 2 9 3 2 3" xfId="12884"/>
    <cellStyle name="20% - Accent4 2 9 3 3" xfId="12885"/>
    <cellStyle name="20% - Accent4 2 9 3 3 2" xfId="12886"/>
    <cellStyle name="20% - Accent4 2 9 3 4" xfId="12887"/>
    <cellStyle name="20% - Accent4 2 9 3 5" xfId="12888"/>
    <cellStyle name="20% - Accent4 2 9 3 6" xfId="12889"/>
    <cellStyle name="20% - Accent4 2 9 3 7" xfId="12890"/>
    <cellStyle name="20% - Accent4 2 9 3 8" xfId="12891"/>
    <cellStyle name="20% - Accent4 2 9 3 9" xfId="12892"/>
    <cellStyle name="20% - Accent4 2 9 4" xfId="12893"/>
    <cellStyle name="20% - Accent4 2 9 4 2" xfId="12894"/>
    <cellStyle name="20% - Accent4 2 9 4 2 2" xfId="12895"/>
    <cellStyle name="20% - Accent4 2 9 4 2 3" xfId="12896"/>
    <cellStyle name="20% - Accent4 2 9 4 3" xfId="12897"/>
    <cellStyle name="20% - Accent4 2 9 4 3 2" xfId="12898"/>
    <cellStyle name="20% - Accent4 2 9 4 4" xfId="12899"/>
    <cellStyle name="20% - Accent4 2 9 4 5" xfId="12900"/>
    <cellStyle name="20% - Accent4 2 9 4 6" xfId="12901"/>
    <cellStyle name="20% - Accent4 2 9 4 7" xfId="12902"/>
    <cellStyle name="20% - Accent4 2 9 4 8" xfId="12903"/>
    <cellStyle name="20% - Accent4 2 9 4 9" xfId="12904"/>
    <cellStyle name="20% - Accent4 2 9 5" xfId="12905"/>
    <cellStyle name="20% - Accent4 2 9 5 2" xfId="12906"/>
    <cellStyle name="20% - Accent4 2 9 5 3" xfId="12907"/>
    <cellStyle name="20% - Accent4 2 9 6" xfId="12908"/>
    <cellStyle name="20% - Accent4 2 9 6 2" xfId="12909"/>
    <cellStyle name="20% - Accent4 2 9 7" xfId="12910"/>
    <cellStyle name="20% - Accent4 2 9 8" xfId="12911"/>
    <cellStyle name="20% - Accent4 2 9 9" xfId="12912"/>
    <cellStyle name="20% - Accent4 3" xfId="12913"/>
    <cellStyle name="20% - Accent4 3 10" xfId="12914"/>
    <cellStyle name="20% - Accent4 3 10 2" xfId="12915"/>
    <cellStyle name="20% - Accent4 3 10 2 2" xfId="12916"/>
    <cellStyle name="20% - Accent4 3 10 2 3" xfId="12917"/>
    <cellStyle name="20% - Accent4 3 10 3" xfId="12918"/>
    <cellStyle name="20% - Accent4 3 10 3 2" xfId="12919"/>
    <cellStyle name="20% - Accent4 3 10 4" xfId="12920"/>
    <cellStyle name="20% - Accent4 3 10 5" xfId="12921"/>
    <cellStyle name="20% - Accent4 3 10 6" xfId="12922"/>
    <cellStyle name="20% - Accent4 3 10 7" xfId="12923"/>
    <cellStyle name="20% - Accent4 3 10 8" xfId="12924"/>
    <cellStyle name="20% - Accent4 3 10 9" xfId="12925"/>
    <cellStyle name="20% - Accent4 3 11" xfId="12926"/>
    <cellStyle name="20% - Accent4 3 11 2" xfId="12927"/>
    <cellStyle name="20% - Accent4 3 11 2 2" xfId="12928"/>
    <cellStyle name="20% - Accent4 3 11 2 3" xfId="12929"/>
    <cellStyle name="20% - Accent4 3 11 3" xfId="12930"/>
    <cellStyle name="20% - Accent4 3 11 3 2" xfId="12931"/>
    <cellStyle name="20% - Accent4 3 11 4" xfId="12932"/>
    <cellStyle name="20% - Accent4 3 11 5" xfId="12933"/>
    <cellStyle name="20% - Accent4 3 11 6" xfId="12934"/>
    <cellStyle name="20% - Accent4 3 11 7" xfId="12935"/>
    <cellStyle name="20% - Accent4 3 11 8" xfId="12936"/>
    <cellStyle name="20% - Accent4 3 11 9" xfId="12937"/>
    <cellStyle name="20% - Accent4 3 12" xfId="12938"/>
    <cellStyle name="20% - Accent4 3 12 2" xfId="12939"/>
    <cellStyle name="20% - Accent4 3 12 2 2" xfId="12940"/>
    <cellStyle name="20% - Accent4 3 12 2 3" xfId="12941"/>
    <cellStyle name="20% - Accent4 3 12 3" xfId="12942"/>
    <cellStyle name="20% - Accent4 3 12 3 2" xfId="12943"/>
    <cellStyle name="20% - Accent4 3 12 4" xfId="12944"/>
    <cellStyle name="20% - Accent4 3 12 5" xfId="12945"/>
    <cellStyle name="20% - Accent4 3 12 6" xfId="12946"/>
    <cellStyle name="20% - Accent4 3 12 7" xfId="12947"/>
    <cellStyle name="20% - Accent4 3 12 8" xfId="12948"/>
    <cellStyle name="20% - Accent4 3 12 9" xfId="12949"/>
    <cellStyle name="20% - Accent4 3 13" xfId="12950"/>
    <cellStyle name="20% - Accent4 3 13 2" xfId="12951"/>
    <cellStyle name="20% - Accent4 3 14" xfId="12952"/>
    <cellStyle name="20% - Accent4 3 14 2" xfId="12953"/>
    <cellStyle name="20% - Accent4 3 15" xfId="12954"/>
    <cellStyle name="20% - Accent4 3 16" xfId="12955"/>
    <cellStyle name="20% - Accent4 3 17" xfId="12956"/>
    <cellStyle name="20% - Accent4 3 18" xfId="12957"/>
    <cellStyle name="20% - Accent4 3 19" xfId="12958"/>
    <cellStyle name="20% - Accent4 3 2" xfId="12959"/>
    <cellStyle name="20% - Accent4 3 2 10" xfId="12960"/>
    <cellStyle name="20% - Accent4 3 2 11" xfId="12961"/>
    <cellStyle name="20% - Accent4 3 2 12" xfId="12962"/>
    <cellStyle name="20% - Accent4 3 2 13" xfId="12963"/>
    <cellStyle name="20% - Accent4 3 2 14" xfId="12964"/>
    <cellStyle name="20% - Accent4 3 2 15" xfId="12965"/>
    <cellStyle name="20% - Accent4 3 2 2" xfId="12966"/>
    <cellStyle name="20% - Accent4 3 2 2 10" xfId="12967"/>
    <cellStyle name="20% - Accent4 3 2 2 11" xfId="12968"/>
    <cellStyle name="20% - Accent4 3 2 2 12" xfId="12969"/>
    <cellStyle name="20% - Accent4 3 2 2 13" xfId="12970"/>
    <cellStyle name="20% - Accent4 3 2 2 2" xfId="12971"/>
    <cellStyle name="20% - Accent4 3 2 2 2 10" xfId="12972"/>
    <cellStyle name="20% - Accent4 3 2 2 2 11" xfId="12973"/>
    <cellStyle name="20% - Accent4 3 2 2 2 12" xfId="12974"/>
    <cellStyle name="20% - Accent4 3 2 2 2 2" xfId="12975"/>
    <cellStyle name="20% - Accent4 3 2 2 2 2 2" xfId="12976"/>
    <cellStyle name="20% - Accent4 3 2 2 2 2 2 2" xfId="12977"/>
    <cellStyle name="20% - Accent4 3 2 2 2 2 2 3" xfId="12978"/>
    <cellStyle name="20% - Accent4 3 2 2 2 2 3" xfId="12979"/>
    <cellStyle name="20% - Accent4 3 2 2 2 2 3 2" xfId="12980"/>
    <cellStyle name="20% - Accent4 3 2 2 2 2 4" xfId="12981"/>
    <cellStyle name="20% - Accent4 3 2 2 2 2 5" xfId="12982"/>
    <cellStyle name="20% - Accent4 3 2 2 2 2 6" xfId="12983"/>
    <cellStyle name="20% - Accent4 3 2 2 2 2 7" xfId="12984"/>
    <cellStyle name="20% - Accent4 3 2 2 2 2 8" xfId="12985"/>
    <cellStyle name="20% - Accent4 3 2 2 2 2 9" xfId="12986"/>
    <cellStyle name="20% - Accent4 3 2 2 2 3" xfId="12987"/>
    <cellStyle name="20% - Accent4 3 2 2 2 3 2" xfId="12988"/>
    <cellStyle name="20% - Accent4 3 2 2 2 3 2 2" xfId="12989"/>
    <cellStyle name="20% - Accent4 3 2 2 2 3 2 3" xfId="12990"/>
    <cellStyle name="20% - Accent4 3 2 2 2 3 3" xfId="12991"/>
    <cellStyle name="20% - Accent4 3 2 2 2 3 3 2" xfId="12992"/>
    <cellStyle name="20% - Accent4 3 2 2 2 3 4" xfId="12993"/>
    <cellStyle name="20% - Accent4 3 2 2 2 3 5" xfId="12994"/>
    <cellStyle name="20% - Accent4 3 2 2 2 3 6" xfId="12995"/>
    <cellStyle name="20% - Accent4 3 2 2 2 3 7" xfId="12996"/>
    <cellStyle name="20% - Accent4 3 2 2 2 3 8" xfId="12997"/>
    <cellStyle name="20% - Accent4 3 2 2 2 3 9" xfId="12998"/>
    <cellStyle name="20% - Accent4 3 2 2 2 4" xfId="12999"/>
    <cellStyle name="20% - Accent4 3 2 2 2 4 2" xfId="13000"/>
    <cellStyle name="20% - Accent4 3 2 2 2 4 2 2" xfId="13001"/>
    <cellStyle name="20% - Accent4 3 2 2 2 4 2 3" xfId="13002"/>
    <cellStyle name="20% - Accent4 3 2 2 2 4 3" xfId="13003"/>
    <cellStyle name="20% - Accent4 3 2 2 2 4 3 2" xfId="13004"/>
    <cellStyle name="20% - Accent4 3 2 2 2 4 4" xfId="13005"/>
    <cellStyle name="20% - Accent4 3 2 2 2 4 5" xfId="13006"/>
    <cellStyle name="20% - Accent4 3 2 2 2 4 6" xfId="13007"/>
    <cellStyle name="20% - Accent4 3 2 2 2 4 7" xfId="13008"/>
    <cellStyle name="20% - Accent4 3 2 2 2 4 8" xfId="13009"/>
    <cellStyle name="20% - Accent4 3 2 2 2 4 9" xfId="13010"/>
    <cellStyle name="20% - Accent4 3 2 2 2 5" xfId="13011"/>
    <cellStyle name="20% - Accent4 3 2 2 2 5 2" xfId="13012"/>
    <cellStyle name="20% - Accent4 3 2 2 2 5 3" xfId="13013"/>
    <cellStyle name="20% - Accent4 3 2 2 2 6" xfId="13014"/>
    <cellStyle name="20% - Accent4 3 2 2 2 6 2" xfId="13015"/>
    <cellStyle name="20% - Accent4 3 2 2 2 7" xfId="13016"/>
    <cellStyle name="20% - Accent4 3 2 2 2 8" xfId="13017"/>
    <cellStyle name="20% - Accent4 3 2 2 2 9" xfId="13018"/>
    <cellStyle name="20% - Accent4 3 2 2 3" xfId="13019"/>
    <cellStyle name="20% - Accent4 3 2 2 3 2" xfId="13020"/>
    <cellStyle name="20% - Accent4 3 2 2 3 2 2" xfId="13021"/>
    <cellStyle name="20% - Accent4 3 2 2 3 2 3" xfId="13022"/>
    <cellStyle name="20% - Accent4 3 2 2 3 3" xfId="13023"/>
    <cellStyle name="20% - Accent4 3 2 2 3 3 2" xfId="13024"/>
    <cellStyle name="20% - Accent4 3 2 2 3 4" xfId="13025"/>
    <cellStyle name="20% - Accent4 3 2 2 3 5" xfId="13026"/>
    <cellStyle name="20% - Accent4 3 2 2 3 6" xfId="13027"/>
    <cellStyle name="20% - Accent4 3 2 2 3 7" xfId="13028"/>
    <cellStyle name="20% - Accent4 3 2 2 3 8" xfId="13029"/>
    <cellStyle name="20% - Accent4 3 2 2 3 9" xfId="13030"/>
    <cellStyle name="20% - Accent4 3 2 2 4" xfId="13031"/>
    <cellStyle name="20% - Accent4 3 2 2 4 2" xfId="13032"/>
    <cellStyle name="20% - Accent4 3 2 2 4 2 2" xfId="13033"/>
    <cellStyle name="20% - Accent4 3 2 2 4 2 3" xfId="13034"/>
    <cellStyle name="20% - Accent4 3 2 2 4 3" xfId="13035"/>
    <cellStyle name="20% - Accent4 3 2 2 4 3 2" xfId="13036"/>
    <cellStyle name="20% - Accent4 3 2 2 4 4" xfId="13037"/>
    <cellStyle name="20% - Accent4 3 2 2 4 5" xfId="13038"/>
    <cellStyle name="20% - Accent4 3 2 2 4 6" xfId="13039"/>
    <cellStyle name="20% - Accent4 3 2 2 4 7" xfId="13040"/>
    <cellStyle name="20% - Accent4 3 2 2 4 8" xfId="13041"/>
    <cellStyle name="20% - Accent4 3 2 2 4 9" xfId="13042"/>
    <cellStyle name="20% - Accent4 3 2 2 5" xfId="13043"/>
    <cellStyle name="20% - Accent4 3 2 2 5 2" xfId="13044"/>
    <cellStyle name="20% - Accent4 3 2 2 5 2 2" xfId="13045"/>
    <cellStyle name="20% - Accent4 3 2 2 5 2 3" xfId="13046"/>
    <cellStyle name="20% - Accent4 3 2 2 5 3" xfId="13047"/>
    <cellStyle name="20% - Accent4 3 2 2 5 3 2" xfId="13048"/>
    <cellStyle name="20% - Accent4 3 2 2 5 4" xfId="13049"/>
    <cellStyle name="20% - Accent4 3 2 2 5 5" xfId="13050"/>
    <cellStyle name="20% - Accent4 3 2 2 5 6" xfId="13051"/>
    <cellStyle name="20% - Accent4 3 2 2 5 7" xfId="13052"/>
    <cellStyle name="20% - Accent4 3 2 2 5 8" xfId="13053"/>
    <cellStyle name="20% - Accent4 3 2 2 5 9" xfId="13054"/>
    <cellStyle name="20% - Accent4 3 2 2 6" xfId="13055"/>
    <cellStyle name="20% - Accent4 3 2 2 6 2" xfId="13056"/>
    <cellStyle name="20% - Accent4 3 2 2 6 3" xfId="13057"/>
    <cellStyle name="20% - Accent4 3 2 2 7" xfId="13058"/>
    <cellStyle name="20% - Accent4 3 2 2 7 2" xfId="13059"/>
    <cellStyle name="20% - Accent4 3 2 2 8" xfId="13060"/>
    <cellStyle name="20% - Accent4 3 2 2 9" xfId="13061"/>
    <cellStyle name="20% - Accent4 3 2 3" xfId="13062"/>
    <cellStyle name="20% - Accent4 3 2 3 10" xfId="13063"/>
    <cellStyle name="20% - Accent4 3 2 3 11" xfId="13064"/>
    <cellStyle name="20% - Accent4 3 2 3 12" xfId="13065"/>
    <cellStyle name="20% - Accent4 3 2 3 13" xfId="13066"/>
    <cellStyle name="20% - Accent4 3 2 3 2" xfId="13067"/>
    <cellStyle name="20% - Accent4 3 2 3 2 10" xfId="13068"/>
    <cellStyle name="20% - Accent4 3 2 3 2 11" xfId="13069"/>
    <cellStyle name="20% - Accent4 3 2 3 2 12" xfId="13070"/>
    <cellStyle name="20% - Accent4 3 2 3 2 2" xfId="13071"/>
    <cellStyle name="20% - Accent4 3 2 3 2 2 2" xfId="13072"/>
    <cellStyle name="20% - Accent4 3 2 3 2 2 2 2" xfId="13073"/>
    <cellStyle name="20% - Accent4 3 2 3 2 2 2 3" xfId="13074"/>
    <cellStyle name="20% - Accent4 3 2 3 2 2 3" xfId="13075"/>
    <cellStyle name="20% - Accent4 3 2 3 2 2 3 2" xfId="13076"/>
    <cellStyle name="20% - Accent4 3 2 3 2 2 4" xfId="13077"/>
    <cellStyle name="20% - Accent4 3 2 3 2 2 5" xfId="13078"/>
    <cellStyle name="20% - Accent4 3 2 3 2 2 6" xfId="13079"/>
    <cellStyle name="20% - Accent4 3 2 3 2 2 7" xfId="13080"/>
    <cellStyle name="20% - Accent4 3 2 3 2 2 8" xfId="13081"/>
    <cellStyle name="20% - Accent4 3 2 3 2 2 9" xfId="13082"/>
    <cellStyle name="20% - Accent4 3 2 3 2 3" xfId="13083"/>
    <cellStyle name="20% - Accent4 3 2 3 2 3 2" xfId="13084"/>
    <cellStyle name="20% - Accent4 3 2 3 2 3 2 2" xfId="13085"/>
    <cellStyle name="20% - Accent4 3 2 3 2 3 2 3" xfId="13086"/>
    <cellStyle name="20% - Accent4 3 2 3 2 3 3" xfId="13087"/>
    <cellStyle name="20% - Accent4 3 2 3 2 3 3 2" xfId="13088"/>
    <cellStyle name="20% - Accent4 3 2 3 2 3 4" xfId="13089"/>
    <cellStyle name="20% - Accent4 3 2 3 2 3 5" xfId="13090"/>
    <cellStyle name="20% - Accent4 3 2 3 2 3 6" xfId="13091"/>
    <cellStyle name="20% - Accent4 3 2 3 2 3 7" xfId="13092"/>
    <cellStyle name="20% - Accent4 3 2 3 2 3 8" xfId="13093"/>
    <cellStyle name="20% - Accent4 3 2 3 2 3 9" xfId="13094"/>
    <cellStyle name="20% - Accent4 3 2 3 2 4" xfId="13095"/>
    <cellStyle name="20% - Accent4 3 2 3 2 4 2" xfId="13096"/>
    <cellStyle name="20% - Accent4 3 2 3 2 4 2 2" xfId="13097"/>
    <cellStyle name="20% - Accent4 3 2 3 2 4 2 3" xfId="13098"/>
    <cellStyle name="20% - Accent4 3 2 3 2 4 3" xfId="13099"/>
    <cellStyle name="20% - Accent4 3 2 3 2 4 3 2" xfId="13100"/>
    <cellStyle name="20% - Accent4 3 2 3 2 4 4" xfId="13101"/>
    <cellStyle name="20% - Accent4 3 2 3 2 4 5" xfId="13102"/>
    <cellStyle name="20% - Accent4 3 2 3 2 4 6" xfId="13103"/>
    <cellStyle name="20% - Accent4 3 2 3 2 4 7" xfId="13104"/>
    <cellStyle name="20% - Accent4 3 2 3 2 4 8" xfId="13105"/>
    <cellStyle name="20% - Accent4 3 2 3 2 4 9" xfId="13106"/>
    <cellStyle name="20% - Accent4 3 2 3 2 5" xfId="13107"/>
    <cellStyle name="20% - Accent4 3 2 3 2 5 2" xfId="13108"/>
    <cellStyle name="20% - Accent4 3 2 3 2 5 3" xfId="13109"/>
    <cellStyle name="20% - Accent4 3 2 3 2 6" xfId="13110"/>
    <cellStyle name="20% - Accent4 3 2 3 2 6 2" xfId="13111"/>
    <cellStyle name="20% - Accent4 3 2 3 2 7" xfId="13112"/>
    <cellStyle name="20% - Accent4 3 2 3 2 8" xfId="13113"/>
    <cellStyle name="20% - Accent4 3 2 3 2 9" xfId="13114"/>
    <cellStyle name="20% - Accent4 3 2 3 3" xfId="13115"/>
    <cellStyle name="20% - Accent4 3 2 3 3 2" xfId="13116"/>
    <cellStyle name="20% - Accent4 3 2 3 3 2 2" xfId="13117"/>
    <cellStyle name="20% - Accent4 3 2 3 3 2 3" xfId="13118"/>
    <cellStyle name="20% - Accent4 3 2 3 3 3" xfId="13119"/>
    <cellStyle name="20% - Accent4 3 2 3 3 3 2" xfId="13120"/>
    <cellStyle name="20% - Accent4 3 2 3 3 4" xfId="13121"/>
    <cellStyle name="20% - Accent4 3 2 3 3 5" xfId="13122"/>
    <cellStyle name="20% - Accent4 3 2 3 3 6" xfId="13123"/>
    <cellStyle name="20% - Accent4 3 2 3 3 7" xfId="13124"/>
    <cellStyle name="20% - Accent4 3 2 3 3 8" xfId="13125"/>
    <cellStyle name="20% - Accent4 3 2 3 3 9" xfId="13126"/>
    <cellStyle name="20% - Accent4 3 2 3 4" xfId="13127"/>
    <cellStyle name="20% - Accent4 3 2 3 4 2" xfId="13128"/>
    <cellStyle name="20% - Accent4 3 2 3 4 2 2" xfId="13129"/>
    <cellStyle name="20% - Accent4 3 2 3 4 2 3" xfId="13130"/>
    <cellStyle name="20% - Accent4 3 2 3 4 3" xfId="13131"/>
    <cellStyle name="20% - Accent4 3 2 3 4 3 2" xfId="13132"/>
    <cellStyle name="20% - Accent4 3 2 3 4 4" xfId="13133"/>
    <cellStyle name="20% - Accent4 3 2 3 4 5" xfId="13134"/>
    <cellStyle name="20% - Accent4 3 2 3 4 6" xfId="13135"/>
    <cellStyle name="20% - Accent4 3 2 3 4 7" xfId="13136"/>
    <cellStyle name="20% - Accent4 3 2 3 4 8" xfId="13137"/>
    <cellStyle name="20% - Accent4 3 2 3 4 9" xfId="13138"/>
    <cellStyle name="20% - Accent4 3 2 3 5" xfId="13139"/>
    <cellStyle name="20% - Accent4 3 2 3 5 2" xfId="13140"/>
    <cellStyle name="20% - Accent4 3 2 3 5 2 2" xfId="13141"/>
    <cellStyle name="20% - Accent4 3 2 3 5 2 3" xfId="13142"/>
    <cellStyle name="20% - Accent4 3 2 3 5 3" xfId="13143"/>
    <cellStyle name="20% - Accent4 3 2 3 5 3 2" xfId="13144"/>
    <cellStyle name="20% - Accent4 3 2 3 5 4" xfId="13145"/>
    <cellStyle name="20% - Accent4 3 2 3 5 5" xfId="13146"/>
    <cellStyle name="20% - Accent4 3 2 3 5 6" xfId="13147"/>
    <cellStyle name="20% - Accent4 3 2 3 5 7" xfId="13148"/>
    <cellStyle name="20% - Accent4 3 2 3 5 8" xfId="13149"/>
    <cellStyle name="20% - Accent4 3 2 3 5 9" xfId="13150"/>
    <cellStyle name="20% - Accent4 3 2 3 6" xfId="13151"/>
    <cellStyle name="20% - Accent4 3 2 3 6 2" xfId="13152"/>
    <cellStyle name="20% - Accent4 3 2 3 6 3" xfId="13153"/>
    <cellStyle name="20% - Accent4 3 2 3 7" xfId="13154"/>
    <cellStyle name="20% - Accent4 3 2 3 7 2" xfId="13155"/>
    <cellStyle name="20% - Accent4 3 2 3 8" xfId="13156"/>
    <cellStyle name="20% - Accent4 3 2 3 9" xfId="13157"/>
    <cellStyle name="20% - Accent4 3 2 4" xfId="13158"/>
    <cellStyle name="20% - Accent4 3 2 4 10" xfId="13159"/>
    <cellStyle name="20% - Accent4 3 2 4 11" xfId="13160"/>
    <cellStyle name="20% - Accent4 3 2 4 12" xfId="13161"/>
    <cellStyle name="20% - Accent4 3 2 4 2" xfId="13162"/>
    <cellStyle name="20% - Accent4 3 2 4 2 2" xfId="13163"/>
    <cellStyle name="20% - Accent4 3 2 4 2 2 2" xfId="13164"/>
    <cellStyle name="20% - Accent4 3 2 4 2 2 3" xfId="13165"/>
    <cellStyle name="20% - Accent4 3 2 4 2 3" xfId="13166"/>
    <cellStyle name="20% - Accent4 3 2 4 2 3 2" xfId="13167"/>
    <cellStyle name="20% - Accent4 3 2 4 2 4" xfId="13168"/>
    <cellStyle name="20% - Accent4 3 2 4 2 5" xfId="13169"/>
    <cellStyle name="20% - Accent4 3 2 4 2 6" xfId="13170"/>
    <cellStyle name="20% - Accent4 3 2 4 2 7" xfId="13171"/>
    <cellStyle name="20% - Accent4 3 2 4 2 8" xfId="13172"/>
    <cellStyle name="20% - Accent4 3 2 4 2 9" xfId="13173"/>
    <cellStyle name="20% - Accent4 3 2 4 3" xfId="13174"/>
    <cellStyle name="20% - Accent4 3 2 4 3 2" xfId="13175"/>
    <cellStyle name="20% - Accent4 3 2 4 3 2 2" xfId="13176"/>
    <cellStyle name="20% - Accent4 3 2 4 3 2 3" xfId="13177"/>
    <cellStyle name="20% - Accent4 3 2 4 3 3" xfId="13178"/>
    <cellStyle name="20% - Accent4 3 2 4 3 3 2" xfId="13179"/>
    <cellStyle name="20% - Accent4 3 2 4 3 4" xfId="13180"/>
    <cellStyle name="20% - Accent4 3 2 4 3 5" xfId="13181"/>
    <cellStyle name="20% - Accent4 3 2 4 3 6" xfId="13182"/>
    <cellStyle name="20% - Accent4 3 2 4 3 7" xfId="13183"/>
    <cellStyle name="20% - Accent4 3 2 4 3 8" xfId="13184"/>
    <cellStyle name="20% - Accent4 3 2 4 3 9" xfId="13185"/>
    <cellStyle name="20% - Accent4 3 2 4 4" xfId="13186"/>
    <cellStyle name="20% - Accent4 3 2 4 4 2" xfId="13187"/>
    <cellStyle name="20% - Accent4 3 2 4 4 2 2" xfId="13188"/>
    <cellStyle name="20% - Accent4 3 2 4 4 2 3" xfId="13189"/>
    <cellStyle name="20% - Accent4 3 2 4 4 3" xfId="13190"/>
    <cellStyle name="20% - Accent4 3 2 4 4 3 2" xfId="13191"/>
    <cellStyle name="20% - Accent4 3 2 4 4 4" xfId="13192"/>
    <cellStyle name="20% - Accent4 3 2 4 4 5" xfId="13193"/>
    <cellStyle name="20% - Accent4 3 2 4 4 6" xfId="13194"/>
    <cellStyle name="20% - Accent4 3 2 4 4 7" xfId="13195"/>
    <cellStyle name="20% - Accent4 3 2 4 4 8" xfId="13196"/>
    <cellStyle name="20% - Accent4 3 2 4 4 9" xfId="13197"/>
    <cellStyle name="20% - Accent4 3 2 4 5" xfId="13198"/>
    <cellStyle name="20% - Accent4 3 2 4 5 2" xfId="13199"/>
    <cellStyle name="20% - Accent4 3 2 4 5 3" xfId="13200"/>
    <cellStyle name="20% - Accent4 3 2 4 6" xfId="13201"/>
    <cellStyle name="20% - Accent4 3 2 4 6 2" xfId="13202"/>
    <cellStyle name="20% - Accent4 3 2 4 7" xfId="13203"/>
    <cellStyle name="20% - Accent4 3 2 4 8" xfId="13204"/>
    <cellStyle name="20% - Accent4 3 2 4 9" xfId="13205"/>
    <cellStyle name="20% - Accent4 3 2 5" xfId="13206"/>
    <cellStyle name="20% - Accent4 3 2 5 2" xfId="13207"/>
    <cellStyle name="20% - Accent4 3 2 5 2 2" xfId="13208"/>
    <cellStyle name="20% - Accent4 3 2 5 2 3" xfId="13209"/>
    <cellStyle name="20% - Accent4 3 2 5 3" xfId="13210"/>
    <cellStyle name="20% - Accent4 3 2 5 3 2" xfId="13211"/>
    <cellStyle name="20% - Accent4 3 2 5 4" xfId="13212"/>
    <cellStyle name="20% - Accent4 3 2 5 5" xfId="13213"/>
    <cellStyle name="20% - Accent4 3 2 5 6" xfId="13214"/>
    <cellStyle name="20% - Accent4 3 2 5 7" xfId="13215"/>
    <cellStyle name="20% - Accent4 3 2 5 8" xfId="13216"/>
    <cellStyle name="20% - Accent4 3 2 5 9" xfId="13217"/>
    <cellStyle name="20% - Accent4 3 2 6" xfId="13218"/>
    <cellStyle name="20% - Accent4 3 2 6 2" xfId="13219"/>
    <cellStyle name="20% - Accent4 3 2 6 2 2" xfId="13220"/>
    <cellStyle name="20% - Accent4 3 2 6 2 3" xfId="13221"/>
    <cellStyle name="20% - Accent4 3 2 6 3" xfId="13222"/>
    <cellStyle name="20% - Accent4 3 2 6 3 2" xfId="13223"/>
    <cellStyle name="20% - Accent4 3 2 6 4" xfId="13224"/>
    <cellStyle name="20% - Accent4 3 2 6 5" xfId="13225"/>
    <cellStyle name="20% - Accent4 3 2 6 6" xfId="13226"/>
    <cellStyle name="20% - Accent4 3 2 6 7" xfId="13227"/>
    <cellStyle name="20% - Accent4 3 2 6 8" xfId="13228"/>
    <cellStyle name="20% - Accent4 3 2 6 9" xfId="13229"/>
    <cellStyle name="20% - Accent4 3 2 7" xfId="13230"/>
    <cellStyle name="20% - Accent4 3 2 7 2" xfId="13231"/>
    <cellStyle name="20% - Accent4 3 2 7 2 2" xfId="13232"/>
    <cellStyle name="20% - Accent4 3 2 7 2 3" xfId="13233"/>
    <cellStyle name="20% - Accent4 3 2 7 3" xfId="13234"/>
    <cellStyle name="20% - Accent4 3 2 7 3 2" xfId="13235"/>
    <cellStyle name="20% - Accent4 3 2 7 4" xfId="13236"/>
    <cellStyle name="20% - Accent4 3 2 7 5" xfId="13237"/>
    <cellStyle name="20% - Accent4 3 2 7 6" xfId="13238"/>
    <cellStyle name="20% - Accent4 3 2 7 7" xfId="13239"/>
    <cellStyle name="20% - Accent4 3 2 7 8" xfId="13240"/>
    <cellStyle name="20% - Accent4 3 2 7 9" xfId="13241"/>
    <cellStyle name="20% - Accent4 3 2 8" xfId="13242"/>
    <cellStyle name="20% - Accent4 3 2 8 2" xfId="13243"/>
    <cellStyle name="20% - Accent4 3 2 8 3" xfId="13244"/>
    <cellStyle name="20% - Accent4 3 2 9" xfId="13245"/>
    <cellStyle name="20% - Accent4 3 2 9 2" xfId="13246"/>
    <cellStyle name="20% - Accent4 3 3" xfId="13247"/>
    <cellStyle name="20% - Accent4 3 3 10" xfId="13248"/>
    <cellStyle name="20% - Accent4 3 3 11" xfId="13249"/>
    <cellStyle name="20% - Accent4 3 3 12" xfId="13250"/>
    <cellStyle name="20% - Accent4 3 3 13" xfId="13251"/>
    <cellStyle name="20% - Accent4 3 3 14" xfId="13252"/>
    <cellStyle name="20% - Accent4 3 3 15" xfId="13253"/>
    <cellStyle name="20% - Accent4 3 3 2" xfId="13254"/>
    <cellStyle name="20% - Accent4 3 3 2 10" xfId="13255"/>
    <cellStyle name="20% - Accent4 3 3 2 11" xfId="13256"/>
    <cellStyle name="20% - Accent4 3 3 2 12" xfId="13257"/>
    <cellStyle name="20% - Accent4 3 3 2 13" xfId="13258"/>
    <cellStyle name="20% - Accent4 3 3 2 2" xfId="13259"/>
    <cellStyle name="20% - Accent4 3 3 2 2 10" xfId="13260"/>
    <cellStyle name="20% - Accent4 3 3 2 2 11" xfId="13261"/>
    <cellStyle name="20% - Accent4 3 3 2 2 12" xfId="13262"/>
    <cellStyle name="20% - Accent4 3 3 2 2 2" xfId="13263"/>
    <cellStyle name="20% - Accent4 3 3 2 2 2 2" xfId="13264"/>
    <cellStyle name="20% - Accent4 3 3 2 2 2 2 2" xfId="13265"/>
    <cellStyle name="20% - Accent4 3 3 2 2 2 2 3" xfId="13266"/>
    <cellStyle name="20% - Accent4 3 3 2 2 2 3" xfId="13267"/>
    <cellStyle name="20% - Accent4 3 3 2 2 2 3 2" xfId="13268"/>
    <cellStyle name="20% - Accent4 3 3 2 2 2 4" xfId="13269"/>
    <cellStyle name="20% - Accent4 3 3 2 2 2 5" xfId="13270"/>
    <cellStyle name="20% - Accent4 3 3 2 2 2 6" xfId="13271"/>
    <cellStyle name="20% - Accent4 3 3 2 2 2 7" xfId="13272"/>
    <cellStyle name="20% - Accent4 3 3 2 2 2 8" xfId="13273"/>
    <cellStyle name="20% - Accent4 3 3 2 2 2 9" xfId="13274"/>
    <cellStyle name="20% - Accent4 3 3 2 2 3" xfId="13275"/>
    <cellStyle name="20% - Accent4 3 3 2 2 3 2" xfId="13276"/>
    <cellStyle name="20% - Accent4 3 3 2 2 3 2 2" xfId="13277"/>
    <cellStyle name="20% - Accent4 3 3 2 2 3 2 3" xfId="13278"/>
    <cellStyle name="20% - Accent4 3 3 2 2 3 3" xfId="13279"/>
    <cellStyle name="20% - Accent4 3 3 2 2 3 3 2" xfId="13280"/>
    <cellStyle name="20% - Accent4 3 3 2 2 3 4" xfId="13281"/>
    <cellStyle name="20% - Accent4 3 3 2 2 3 5" xfId="13282"/>
    <cellStyle name="20% - Accent4 3 3 2 2 3 6" xfId="13283"/>
    <cellStyle name="20% - Accent4 3 3 2 2 3 7" xfId="13284"/>
    <cellStyle name="20% - Accent4 3 3 2 2 3 8" xfId="13285"/>
    <cellStyle name="20% - Accent4 3 3 2 2 3 9" xfId="13286"/>
    <cellStyle name="20% - Accent4 3 3 2 2 4" xfId="13287"/>
    <cellStyle name="20% - Accent4 3 3 2 2 4 2" xfId="13288"/>
    <cellStyle name="20% - Accent4 3 3 2 2 4 2 2" xfId="13289"/>
    <cellStyle name="20% - Accent4 3 3 2 2 4 2 3" xfId="13290"/>
    <cellStyle name="20% - Accent4 3 3 2 2 4 3" xfId="13291"/>
    <cellStyle name="20% - Accent4 3 3 2 2 4 3 2" xfId="13292"/>
    <cellStyle name="20% - Accent4 3 3 2 2 4 4" xfId="13293"/>
    <cellStyle name="20% - Accent4 3 3 2 2 4 5" xfId="13294"/>
    <cellStyle name="20% - Accent4 3 3 2 2 4 6" xfId="13295"/>
    <cellStyle name="20% - Accent4 3 3 2 2 4 7" xfId="13296"/>
    <cellStyle name="20% - Accent4 3 3 2 2 4 8" xfId="13297"/>
    <cellStyle name="20% - Accent4 3 3 2 2 4 9" xfId="13298"/>
    <cellStyle name="20% - Accent4 3 3 2 2 5" xfId="13299"/>
    <cellStyle name="20% - Accent4 3 3 2 2 5 2" xfId="13300"/>
    <cellStyle name="20% - Accent4 3 3 2 2 5 3" xfId="13301"/>
    <cellStyle name="20% - Accent4 3 3 2 2 6" xfId="13302"/>
    <cellStyle name="20% - Accent4 3 3 2 2 6 2" xfId="13303"/>
    <cellStyle name="20% - Accent4 3 3 2 2 7" xfId="13304"/>
    <cellStyle name="20% - Accent4 3 3 2 2 8" xfId="13305"/>
    <cellStyle name="20% - Accent4 3 3 2 2 9" xfId="13306"/>
    <cellStyle name="20% - Accent4 3 3 2 3" xfId="13307"/>
    <cellStyle name="20% - Accent4 3 3 2 3 2" xfId="13308"/>
    <cellStyle name="20% - Accent4 3 3 2 3 2 2" xfId="13309"/>
    <cellStyle name="20% - Accent4 3 3 2 3 2 3" xfId="13310"/>
    <cellStyle name="20% - Accent4 3 3 2 3 3" xfId="13311"/>
    <cellStyle name="20% - Accent4 3 3 2 3 3 2" xfId="13312"/>
    <cellStyle name="20% - Accent4 3 3 2 3 4" xfId="13313"/>
    <cellStyle name="20% - Accent4 3 3 2 3 5" xfId="13314"/>
    <cellStyle name="20% - Accent4 3 3 2 3 6" xfId="13315"/>
    <cellStyle name="20% - Accent4 3 3 2 3 7" xfId="13316"/>
    <cellStyle name="20% - Accent4 3 3 2 3 8" xfId="13317"/>
    <cellStyle name="20% - Accent4 3 3 2 3 9" xfId="13318"/>
    <cellStyle name="20% - Accent4 3 3 2 4" xfId="13319"/>
    <cellStyle name="20% - Accent4 3 3 2 4 2" xfId="13320"/>
    <cellStyle name="20% - Accent4 3 3 2 4 2 2" xfId="13321"/>
    <cellStyle name="20% - Accent4 3 3 2 4 2 3" xfId="13322"/>
    <cellStyle name="20% - Accent4 3 3 2 4 3" xfId="13323"/>
    <cellStyle name="20% - Accent4 3 3 2 4 3 2" xfId="13324"/>
    <cellStyle name="20% - Accent4 3 3 2 4 4" xfId="13325"/>
    <cellStyle name="20% - Accent4 3 3 2 4 5" xfId="13326"/>
    <cellStyle name="20% - Accent4 3 3 2 4 6" xfId="13327"/>
    <cellStyle name="20% - Accent4 3 3 2 4 7" xfId="13328"/>
    <cellStyle name="20% - Accent4 3 3 2 4 8" xfId="13329"/>
    <cellStyle name="20% - Accent4 3 3 2 4 9" xfId="13330"/>
    <cellStyle name="20% - Accent4 3 3 2 5" xfId="13331"/>
    <cellStyle name="20% - Accent4 3 3 2 5 2" xfId="13332"/>
    <cellStyle name="20% - Accent4 3 3 2 5 2 2" xfId="13333"/>
    <cellStyle name="20% - Accent4 3 3 2 5 2 3" xfId="13334"/>
    <cellStyle name="20% - Accent4 3 3 2 5 3" xfId="13335"/>
    <cellStyle name="20% - Accent4 3 3 2 5 3 2" xfId="13336"/>
    <cellStyle name="20% - Accent4 3 3 2 5 4" xfId="13337"/>
    <cellStyle name="20% - Accent4 3 3 2 5 5" xfId="13338"/>
    <cellStyle name="20% - Accent4 3 3 2 5 6" xfId="13339"/>
    <cellStyle name="20% - Accent4 3 3 2 5 7" xfId="13340"/>
    <cellStyle name="20% - Accent4 3 3 2 5 8" xfId="13341"/>
    <cellStyle name="20% - Accent4 3 3 2 5 9" xfId="13342"/>
    <cellStyle name="20% - Accent4 3 3 2 6" xfId="13343"/>
    <cellStyle name="20% - Accent4 3 3 2 6 2" xfId="13344"/>
    <cellStyle name="20% - Accent4 3 3 2 6 3" xfId="13345"/>
    <cellStyle name="20% - Accent4 3 3 2 7" xfId="13346"/>
    <cellStyle name="20% - Accent4 3 3 2 7 2" xfId="13347"/>
    <cellStyle name="20% - Accent4 3 3 2 8" xfId="13348"/>
    <cellStyle name="20% - Accent4 3 3 2 9" xfId="13349"/>
    <cellStyle name="20% - Accent4 3 3 3" xfId="13350"/>
    <cellStyle name="20% - Accent4 3 3 3 10" xfId="13351"/>
    <cellStyle name="20% - Accent4 3 3 3 11" xfId="13352"/>
    <cellStyle name="20% - Accent4 3 3 3 12" xfId="13353"/>
    <cellStyle name="20% - Accent4 3 3 3 13" xfId="13354"/>
    <cellStyle name="20% - Accent4 3 3 3 2" xfId="13355"/>
    <cellStyle name="20% - Accent4 3 3 3 2 10" xfId="13356"/>
    <cellStyle name="20% - Accent4 3 3 3 2 11" xfId="13357"/>
    <cellStyle name="20% - Accent4 3 3 3 2 12" xfId="13358"/>
    <cellStyle name="20% - Accent4 3 3 3 2 2" xfId="13359"/>
    <cellStyle name="20% - Accent4 3 3 3 2 2 2" xfId="13360"/>
    <cellStyle name="20% - Accent4 3 3 3 2 2 2 2" xfId="13361"/>
    <cellStyle name="20% - Accent4 3 3 3 2 2 2 3" xfId="13362"/>
    <cellStyle name="20% - Accent4 3 3 3 2 2 3" xfId="13363"/>
    <cellStyle name="20% - Accent4 3 3 3 2 2 3 2" xfId="13364"/>
    <cellStyle name="20% - Accent4 3 3 3 2 2 4" xfId="13365"/>
    <cellStyle name="20% - Accent4 3 3 3 2 2 5" xfId="13366"/>
    <cellStyle name="20% - Accent4 3 3 3 2 2 6" xfId="13367"/>
    <cellStyle name="20% - Accent4 3 3 3 2 2 7" xfId="13368"/>
    <cellStyle name="20% - Accent4 3 3 3 2 2 8" xfId="13369"/>
    <cellStyle name="20% - Accent4 3 3 3 2 2 9" xfId="13370"/>
    <cellStyle name="20% - Accent4 3 3 3 2 3" xfId="13371"/>
    <cellStyle name="20% - Accent4 3 3 3 2 3 2" xfId="13372"/>
    <cellStyle name="20% - Accent4 3 3 3 2 3 2 2" xfId="13373"/>
    <cellStyle name="20% - Accent4 3 3 3 2 3 2 3" xfId="13374"/>
    <cellStyle name="20% - Accent4 3 3 3 2 3 3" xfId="13375"/>
    <cellStyle name="20% - Accent4 3 3 3 2 3 3 2" xfId="13376"/>
    <cellStyle name="20% - Accent4 3 3 3 2 3 4" xfId="13377"/>
    <cellStyle name="20% - Accent4 3 3 3 2 3 5" xfId="13378"/>
    <cellStyle name="20% - Accent4 3 3 3 2 3 6" xfId="13379"/>
    <cellStyle name="20% - Accent4 3 3 3 2 3 7" xfId="13380"/>
    <cellStyle name="20% - Accent4 3 3 3 2 3 8" xfId="13381"/>
    <cellStyle name="20% - Accent4 3 3 3 2 3 9" xfId="13382"/>
    <cellStyle name="20% - Accent4 3 3 3 2 4" xfId="13383"/>
    <cellStyle name="20% - Accent4 3 3 3 2 4 2" xfId="13384"/>
    <cellStyle name="20% - Accent4 3 3 3 2 4 2 2" xfId="13385"/>
    <cellStyle name="20% - Accent4 3 3 3 2 4 2 3" xfId="13386"/>
    <cellStyle name="20% - Accent4 3 3 3 2 4 3" xfId="13387"/>
    <cellStyle name="20% - Accent4 3 3 3 2 4 3 2" xfId="13388"/>
    <cellStyle name="20% - Accent4 3 3 3 2 4 4" xfId="13389"/>
    <cellStyle name="20% - Accent4 3 3 3 2 4 5" xfId="13390"/>
    <cellStyle name="20% - Accent4 3 3 3 2 4 6" xfId="13391"/>
    <cellStyle name="20% - Accent4 3 3 3 2 4 7" xfId="13392"/>
    <cellStyle name="20% - Accent4 3 3 3 2 4 8" xfId="13393"/>
    <cellStyle name="20% - Accent4 3 3 3 2 4 9" xfId="13394"/>
    <cellStyle name="20% - Accent4 3 3 3 2 5" xfId="13395"/>
    <cellStyle name="20% - Accent4 3 3 3 2 5 2" xfId="13396"/>
    <cellStyle name="20% - Accent4 3 3 3 2 5 3" xfId="13397"/>
    <cellStyle name="20% - Accent4 3 3 3 2 6" xfId="13398"/>
    <cellStyle name="20% - Accent4 3 3 3 2 6 2" xfId="13399"/>
    <cellStyle name="20% - Accent4 3 3 3 2 7" xfId="13400"/>
    <cellStyle name="20% - Accent4 3 3 3 2 8" xfId="13401"/>
    <cellStyle name="20% - Accent4 3 3 3 2 9" xfId="13402"/>
    <cellStyle name="20% - Accent4 3 3 3 3" xfId="13403"/>
    <cellStyle name="20% - Accent4 3 3 3 3 2" xfId="13404"/>
    <cellStyle name="20% - Accent4 3 3 3 3 2 2" xfId="13405"/>
    <cellStyle name="20% - Accent4 3 3 3 3 2 3" xfId="13406"/>
    <cellStyle name="20% - Accent4 3 3 3 3 3" xfId="13407"/>
    <cellStyle name="20% - Accent4 3 3 3 3 3 2" xfId="13408"/>
    <cellStyle name="20% - Accent4 3 3 3 3 4" xfId="13409"/>
    <cellStyle name="20% - Accent4 3 3 3 3 5" xfId="13410"/>
    <cellStyle name="20% - Accent4 3 3 3 3 6" xfId="13411"/>
    <cellStyle name="20% - Accent4 3 3 3 3 7" xfId="13412"/>
    <cellStyle name="20% - Accent4 3 3 3 3 8" xfId="13413"/>
    <cellStyle name="20% - Accent4 3 3 3 3 9" xfId="13414"/>
    <cellStyle name="20% - Accent4 3 3 3 4" xfId="13415"/>
    <cellStyle name="20% - Accent4 3 3 3 4 2" xfId="13416"/>
    <cellStyle name="20% - Accent4 3 3 3 4 2 2" xfId="13417"/>
    <cellStyle name="20% - Accent4 3 3 3 4 2 3" xfId="13418"/>
    <cellStyle name="20% - Accent4 3 3 3 4 3" xfId="13419"/>
    <cellStyle name="20% - Accent4 3 3 3 4 3 2" xfId="13420"/>
    <cellStyle name="20% - Accent4 3 3 3 4 4" xfId="13421"/>
    <cellStyle name="20% - Accent4 3 3 3 4 5" xfId="13422"/>
    <cellStyle name="20% - Accent4 3 3 3 4 6" xfId="13423"/>
    <cellStyle name="20% - Accent4 3 3 3 4 7" xfId="13424"/>
    <cellStyle name="20% - Accent4 3 3 3 4 8" xfId="13425"/>
    <cellStyle name="20% - Accent4 3 3 3 4 9" xfId="13426"/>
    <cellStyle name="20% - Accent4 3 3 3 5" xfId="13427"/>
    <cellStyle name="20% - Accent4 3 3 3 5 2" xfId="13428"/>
    <cellStyle name="20% - Accent4 3 3 3 5 2 2" xfId="13429"/>
    <cellStyle name="20% - Accent4 3 3 3 5 2 3" xfId="13430"/>
    <cellStyle name="20% - Accent4 3 3 3 5 3" xfId="13431"/>
    <cellStyle name="20% - Accent4 3 3 3 5 3 2" xfId="13432"/>
    <cellStyle name="20% - Accent4 3 3 3 5 4" xfId="13433"/>
    <cellStyle name="20% - Accent4 3 3 3 5 5" xfId="13434"/>
    <cellStyle name="20% - Accent4 3 3 3 5 6" xfId="13435"/>
    <cellStyle name="20% - Accent4 3 3 3 5 7" xfId="13436"/>
    <cellStyle name="20% - Accent4 3 3 3 5 8" xfId="13437"/>
    <cellStyle name="20% - Accent4 3 3 3 5 9" xfId="13438"/>
    <cellStyle name="20% - Accent4 3 3 3 6" xfId="13439"/>
    <cellStyle name="20% - Accent4 3 3 3 6 2" xfId="13440"/>
    <cellStyle name="20% - Accent4 3 3 3 6 3" xfId="13441"/>
    <cellStyle name="20% - Accent4 3 3 3 7" xfId="13442"/>
    <cellStyle name="20% - Accent4 3 3 3 7 2" xfId="13443"/>
    <cellStyle name="20% - Accent4 3 3 3 8" xfId="13444"/>
    <cellStyle name="20% - Accent4 3 3 3 9" xfId="13445"/>
    <cellStyle name="20% - Accent4 3 3 4" xfId="13446"/>
    <cellStyle name="20% - Accent4 3 3 4 10" xfId="13447"/>
    <cellStyle name="20% - Accent4 3 3 4 11" xfId="13448"/>
    <cellStyle name="20% - Accent4 3 3 4 12" xfId="13449"/>
    <cellStyle name="20% - Accent4 3 3 4 2" xfId="13450"/>
    <cellStyle name="20% - Accent4 3 3 4 2 2" xfId="13451"/>
    <cellStyle name="20% - Accent4 3 3 4 2 2 2" xfId="13452"/>
    <cellStyle name="20% - Accent4 3 3 4 2 2 3" xfId="13453"/>
    <cellStyle name="20% - Accent4 3 3 4 2 3" xfId="13454"/>
    <cellStyle name="20% - Accent4 3 3 4 2 3 2" xfId="13455"/>
    <cellStyle name="20% - Accent4 3 3 4 2 4" xfId="13456"/>
    <cellStyle name="20% - Accent4 3 3 4 2 5" xfId="13457"/>
    <cellStyle name="20% - Accent4 3 3 4 2 6" xfId="13458"/>
    <cellStyle name="20% - Accent4 3 3 4 2 7" xfId="13459"/>
    <cellStyle name="20% - Accent4 3 3 4 2 8" xfId="13460"/>
    <cellStyle name="20% - Accent4 3 3 4 2 9" xfId="13461"/>
    <cellStyle name="20% - Accent4 3 3 4 3" xfId="13462"/>
    <cellStyle name="20% - Accent4 3 3 4 3 2" xfId="13463"/>
    <cellStyle name="20% - Accent4 3 3 4 3 2 2" xfId="13464"/>
    <cellStyle name="20% - Accent4 3 3 4 3 2 3" xfId="13465"/>
    <cellStyle name="20% - Accent4 3 3 4 3 3" xfId="13466"/>
    <cellStyle name="20% - Accent4 3 3 4 3 3 2" xfId="13467"/>
    <cellStyle name="20% - Accent4 3 3 4 3 4" xfId="13468"/>
    <cellStyle name="20% - Accent4 3 3 4 3 5" xfId="13469"/>
    <cellStyle name="20% - Accent4 3 3 4 3 6" xfId="13470"/>
    <cellStyle name="20% - Accent4 3 3 4 3 7" xfId="13471"/>
    <cellStyle name="20% - Accent4 3 3 4 3 8" xfId="13472"/>
    <cellStyle name="20% - Accent4 3 3 4 3 9" xfId="13473"/>
    <cellStyle name="20% - Accent4 3 3 4 4" xfId="13474"/>
    <cellStyle name="20% - Accent4 3 3 4 4 2" xfId="13475"/>
    <cellStyle name="20% - Accent4 3 3 4 4 2 2" xfId="13476"/>
    <cellStyle name="20% - Accent4 3 3 4 4 2 3" xfId="13477"/>
    <cellStyle name="20% - Accent4 3 3 4 4 3" xfId="13478"/>
    <cellStyle name="20% - Accent4 3 3 4 4 3 2" xfId="13479"/>
    <cellStyle name="20% - Accent4 3 3 4 4 4" xfId="13480"/>
    <cellStyle name="20% - Accent4 3 3 4 4 5" xfId="13481"/>
    <cellStyle name="20% - Accent4 3 3 4 4 6" xfId="13482"/>
    <cellStyle name="20% - Accent4 3 3 4 4 7" xfId="13483"/>
    <cellStyle name="20% - Accent4 3 3 4 4 8" xfId="13484"/>
    <cellStyle name="20% - Accent4 3 3 4 4 9" xfId="13485"/>
    <cellStyle name="20% - Accent4 3 3 4 5" xfId="13486"/>
    <cellStyle name="20% - Accent4 3 3 4 5 2" xfId="13487"/>
    <cellStyle name="20% - Accent4 3 3 4 5 3" xfId="13488"/>
    <cellStyle name="20% - Accent4 3 3 4 6" xfId="13489"/>
    <cellStyle name="20% - Accent4 3 3 4 6 2" xfId="13490"/>
    <cellStyle name="20% - Accent4 3 3 4 7" xfId="13491"/>
    <cellStyle name="20% - Accent4 3 3 4 8" xfId="13492"/>
    <cellStyle name="20% - Accent4 3 3 4 9" xfId="13493"/>
    <cellStyle name="20% - Accent4 3 3 5" xfId="13494"/>
    <cellStyle name="20% - Accent4 3 3 5 2" xfId="13495"/>
    <cellStyle name="20% - Accent4 3 3 5 2 2" xfId="13496"/>
    <cellStyle name="20% - Accent4 3 3 5 2 3" xfId="13497"/>
    <cellStyle name="20% - Accent4 3 3 5 3" xfId="13498"/>
    <cellStyle name="20% - Accent4 3 3 5 3 2" xfId="13499"/>
    <cellStyle name="20% - Accent4 3 3 5 4" xfId="13500"/>
    <cellStyle name="20% - Accent4 3 3 5 5" xfId="13501"/>
    <cellStyle name="20% - Accent4 3 3 5 6" xfId="13502"/>
    <cellStyle name="20% - Accent4 3 3 5 7" xfId="13503"/>
    <cellStyle name="20% - Accent4 3 3 5 8" xfId="13504"/>
    <cellStyle name="20% - Accent4 3 3 5 9" xfId="13505"/>
    <cellStyle name="20% - Accent4 3 3 6" xfId="13506"/>
    <cellStyle name="20% - Accent4 3 3 6 2" xfId="13507"/>
    <cellStyle name="20% - Accent4 3 3 6 2 2" xfId="13508"/>
    <cellStyle name="20% - Accent4 3 3 6 2 3" xfId="13509"/>
    <cellStyle name="20% - Accent4 3 3 6 3" xfId="13510"/>
    <cellStyle name="20% - Accent4 3 3 6 3 2" xfId="13511"/>
    <cellStyle name="20% - Accent4 3 3 6 4" xfId="13512"/>
    <cellStyle name="20% - Accent4 3 3 6 5" xfId="13513"/>
    <cellStyle name="20% - Accent4 3 3 6 6" xfId="13514"/>
    <cellStyle name="20% - Accent4 3 3 6 7" xfId="13515"/>
    <cellStyle name="20% - Accent4 3 3 6 8" xfId="13516"/>
    <cellStyle name="20% - Accent4 3 3 6 9" xfId="13517"/>
    <cellStyle name="20% - Accent4 3 3 7" xfId="13518"/>
    <cellStyle name="20% - Accent4 3 3 7 2" xfId="13519"/>
    <cellStyle name="20% - Accent4 3 3 7 2 2" xfId="13520"/>
    <cellStyle name="20% - Accent4 3 3 7 2 3" xfId="13521"/>
    <cellStyle name="20% - Accent4 3 3 7 3" xfId="13522"/>
    <cellStyle name="20% - Accent4 3 3 7 3 2" xfId="13523"/>
    <cellStyle name="20% - Accent4 3 3 7 4" xfId="13524"/>
    <cellStyle name="20% - Accent4 3 3 7 5" xfId="13525"/>
    <cellStyle name="20% - Accent4 3 3 7 6" xfId="13526"/>
    <cellStyle name="20% - Accent4 3 3 7 7" xfId="13527"/>
    <cellStyle name="20% - Accent4 3 3 7 8" xfId="13528"/>
    <cellStyle name="20% - Accent4 3 3 7 9" xfId="13529"/>
    <cellStyle name="20% - Accent4 3 3 8" xfId="13530"/>
    <cellStyle name="20% - Accent4 3 3 8 2" xfId="13531"/>
    <cellStyle name="20% - Accent4 3 3 8 3" xfId="13532"/>
    <cellStyle name="20% - Accent4 3 3 9" xfId="13533"/>
    <cellStyle name="20% - Accent4 3 3 9 2" xfId="13534"/>
    <cellStyle name="20% - Accent4 3 4" xfId="13535"/>
    <cellStyle name="20% - Accent4 3 4 10" xfId="13536"/>
    <cellStyle name="20% - Accent4 3 4 11" xfId="13537"/>
    <cellStyle name="20% - Accent4 3 4 12" xfId="13538"/>
    <cellStyle name="20% - Accent4 3 4 13" xfId="13539"/>
    <cellStyle name="20% - Accent4 3 4 14" xfId="13540"/>
    <cellStyle name="20% - Accent4 3 4 15" xfId="13541"/>
    <cellStyle name="20% - Accent4 3 4 2" xfId="13542"/>
    <cellStyle name="20% - Accent4 3 4 2 10" xfId="13543"/>
    <cellStyle name="20% - Accent4 3 4 2 11" xfId="13544"/>
    <cellStyle name="20% - Accent4 3 4 2 12" xfId="13545"/>
    <cellStyle name="20% - Accent4 3 4 2 13" xfId="13546"/>
    <cellStyle name="20% - Accent4 3 4 2 2" xfId="13547"/>
    <cellStyle name="20% - Accent4 3 4 2 2 10" xfId="13548"/>
    <cellStyle name="20% - Accent4 3 4 2 2 11" xfId="13549"/>
    <cellStyle name="20% - Accent4 3 4 2 2 12" xfId="13550"/>
    <cellStyle name="20% - Accent4 3 4 2 2 2" xfId="13551"/>
    <cellStyle name="20% - Accent4 3 4 2 2 2 2" xfId="13552"/>
    <cellStyle name="20% - Accent4 3 4 2 2 2 2 2" xfId="13553"/>
    <cellStyle name="20% - Accent4 3 4 2 2 2 2 3" xfId="13554"/>
    <cellStyle name="20% - Accent4 3 4 2 2 2 3" xfId="13555"/>
    <cellStyle name="20% - Accent4 3 4 2 2 2 3 2" xfId="13556"/>
    <cellStyle name="20% - Accent4 3 4 2 2 2 4" xfId="13557"/>
    <cellStyle name="20% - Accent4 3 4 2 2 2 5" xfId="13558"/>
    <cellStyle name="20% - Accent4 3 4 2 2 2 6" xfId="13559"/>
    <cellStyle name="20% - Accent4 3 4 2 2 2 7" xfId="13560"/>
    <cellStyle name="20% - Accent4 3 4 2 2 2 8" xfId="13561"/>
    <cellStyle name="20% - Accent4 3 4 2 2 2 9" xfId="13562"/>
    <cellStyle name="20% - Accent4 3 4 2 2 3" xfId="13563"/>
    <cellStyle name="20% - Accent4 3 4 2 2 3 2" xfId="13564"/>
    <cellStyle name="20% - Accent4 3 4 2 2 3 2 2" xfId="13565"/>
    <cellStyle name="20% - Accent4 3 4 2 2 3 2 3" xfId="13566"/>
    <cellStyle name="20% - Accent4 3 4 2 2 3 3" xfId="13567"/>
    <cellStyle name="20% - Accent4 3 4 2 2 3 3 2" xfId="13568"/>
    <cellStyle name="20% - Accent4 3 4 2 2 3 4" xfId="13569"/>
    <cellStyle name="20% - Accent4 3 4 2 2 3 5" xfId="13570"/>
    <cellStyle name="20% - Accent4 3 4 2 2 3 6" xfId="13571"/>
    <cellStyle name="20% - Accent4 3 4 2 2 3 7" xfId="13572"/>
    <cellStyle name="20% - Accent4 3 4 2 2 3 8" xfId="13573"/>
    <cellStyle name="20% - Accent4 3 4 2 2 3 9" xfId="13574"/>
    <cellStyle name="20% - Accent4 3 4 2 2 4" xfId="13575"/>
    <cellStyle name="20% - Accent4 3 4 2 2 4 2" xfId="13576"/>
    <cellStyle name="20% - Accent4 3 4 2 2 4 2 2" xfId="13577"/>
    <cellStyle name="20% - Accent4 3 4 2 2 4 2 3" xfId="13578"/>
    <cellStyle name="20% - Accent4 3 4 2 2 4 3" xfId="13579"/>
    <cellStyle name="20% - Accent4 3 4 2 2 4 3 2" xfId="13580"/>
    <cellStyle name="20% - Accent4 3 4 2 2 4 4" xfId="13581"/>
    <cellStyle name="20% - Accent4 3 4 2 2 4 5" xfId="13582"/>
    <cellStyle name="20% - Accent4 3 4 2 2 4 6" xfId="13583"/>
    <cellStyle name="20% - Accent4 3 4 2 2 4 7" xfId="13584"/>
    <cellStyle name="20% - Accent4 3 4 2 2 4 8" xfId="13585"/>
    <cellStyle name="20% - Accent4 3 4 2 2 4 9" xfId="13586"/>
    <cellStyle name="20% - Accent4 3 4 2 2 5" xfId="13587"/>
    <cellStyle name="20% - Accent4 3 4 2 2 5 2" xfId="13588"/>
    <cellStyle name="20% - Accent4 3 4 2 2 5 3" xfId="13589"/>
    <cellStyle name="20% - Accent4 3 4 2 2 6" xfId="13590"/>
    <cellStyle name="20% - Accent4 3 4 2 2 6 2" xfId="13591"/>
    <cellStyle name="20% - Accent4 3 4 2 2 7" xfId="13592"/>
    <cellStyle name="20% - Accent4 3 4 2 2 8" xfId="13593"/>
    <cellStyle name="20% - Accent4 3 4 2 2 9" xfId="13594"/>
    <cellStyle name="20% - Accent4 3 4 2 3" xfId="13595"/>
    <cellStyle name="20% - Accent4 3 4 2 3 2" xfId="13596"/>
    <cellStyle name="20% - Accent4 3 4 2 3 2 2" xfId="13597"/>
    <cellStyle name="20% - Accent4 3 4 2 3 2 3" xfId="13598"/>
    <cellStyle name="20% - Accent4 3 4 2 3 3" xfId="13599"/>
    <cellStyle name="20% - Accent4 3 4 2 3 3 2" xfId="13600"/>
    <cellStyle name="20% - Accent4 3 4 2 3 4" xfId="13601"/>
    <cellStyle name="20% - Accent4 3 4 2 3 5" xfId="13602"/>
    <cellStyle name="20% - Accent4 3 4 2 3 6" xfId="13603"/>
    <cellStyle name="20% - Accent4 3 4 2 3 7" xfId="13604"/>
    <cellStyle name="20% - Accent4 3 4 2 3 8" xfId="13605"/>
    <cellStyle name="20% - Accent4 3 4 2 3 9" xfId="13606"/>
    <cellStyle name="20% - Accent4 3 4 2 4" xfId="13607"/>
    <cellStyle name="20% - Accent4 3 4 2 4 2" xfId="13608"/>
    <cellStyle name="20% - Accent4 3 4 2 4 2 2" xfId="13609"/>
    <cellStyle name="20% - Accent4 3 4 2 4 2 3" xfId="13610"/>
    <cellStyle name="20% - Accent4 3 4 2 4 3" xfId="13611"/>
    <cellStyle name="20% - Accent4 3 4 2 4 3 2" xfId="13612"/>
    <cellStyle name="20% - Accent4 3 4 2 4 4" xfId="13613"/>
    <cellStyle name="20% - Accent4 3 4 2 4 5" xfId="13614"/>
    <cellStyle name="20% - Accent4 3 4 2 4 6" xfId="13615"/>
    <cellStyle name="20% - Accent4 3 4 2 4 7" xfId="13616"/>
    <cellStyle name="20% - Accent4 3 4 2 4 8" xfId="13617"/>
    <cellStyle name="20% - Accent4 3 4 2 4 9" xfId="13618"/>
    <cellStyle name="20% - Accent4 3 4 2 5" xfId="13619"/>
    <cellStyle name="20% - Accent4 3 4 2 5 2" xfId="13620"/>
    <cellStyle name="20% - Accent4 3 4 2 5 2 2" xfId="13621"/>
    <cellStyle name="20% - Accent4 3 4 2 5 2 3" xfId="13622"/>
    <cellStyle name="20% - Accent4 3 4 2 5 3" xfId="13623"/>
    <cellStyle name="20% - Accent4 3 4 2 5 3 2" xfId="13624"/>
    <cellStyle name="20% - Accent4 3 4 2 5 4" xfId="13625"/>
    <cellStyle name="20% - Accent4 3 4 2 5 5" xfId="13626"/>
    <cellStyle name="20% - Accent4 3 4 2 5 6" xfId="13627"/>
    <cellStyle name="20% - Accent4 3 4 2 5 7" xfId="13628"/>
    <cellStyle name="20% - Accent4 3 4 2 5 8" xfId="13629"/>
    <cellStyle name="20% - Accent4 3 4 2 5 9" xfId="13630"/>
    <cellStyle name="20% - Accent4 3 4 2 6" xfId="13631"/>
    <cellStyle name="20% - Accent4 3 4 2 6 2" xfId="13632"/>
    <cellStyle name="20% - Accent4 3 4 2 6 3" xfId="13633"/>
    <cellStyle name="20% - Accent4 3 4 2 7" xfId="13634"/>
    <cellStyle name="20% - Accent4 3 4 2 7 2" xfId="13635"/>
    <cellStyle name="20% - Accent4 3 4 2 8" xfId="13636"/>
    <cellStyle name="20% - Accent4 3 4 2 9" xfId="13637"/>
    <cellStyle name="20% - Accent4 3 4 3" xfId="13638"/>
    <cellStyle name="20% - Accent4 3 4 3 10" xfId="13639"/>
    <cellStyle name="20% - Accent4 3 4 3 11" xfId="13640"/>
    <cellStyle name="20% - Accent4 3 4 3 12" xfId="13641"/>
    <cellStyle name="20% - Accent4 3 4 3 13" xfId="13642"/>
    <cellStyle name="20% - Accent4 3 4 3 2" xfId="13643"/>
    <cellStyle name="20% - Accent4 3 4 3 2 10" xfId="13644"/>
    <cellStyle name="20% - Accent4 3 4 3 2 11" xfId="13645"/>
    <cellStyle name="20% - Accent4 3 4 3 2 12" xfId="13646"/>
    <cellStyle name="20% - Accent4 3 4 3 2 2" xfId="13647"/>
    <cellStyle name="20% - Accent4 3 4 3 2 2 2" xfId="13648"/>
    <cellStyle name="20% - Accent4 3 4 3 2 2 2 2" xfId="13649"/>
    <cellStyle name="20% - Accent4 3 4 3 2 2 2 3" xfId="13650"/>
    <cellStyle name="20% - Accent4 3 4 3 2 2 3" xfId="13651"/>
    <cellStyle name="20% - Accent4 3 4 3 2 2 3 2" xfId="13652"/>
    <cellStyle name="20% - Accent4 3 4 3 2 2 4" xfId="13653"/>
    <cellStyle name="20% - Accent4 3 4 3 2 2 5" xfId="13654"/>
    <cellStyle name="20% - Accent4 3 4 3 2 2 6" xfId="13655"/>
    <cellStyle name="20% - Accent4 3 4 3 2 2 7" xfId="13656"/>
    <cellStyle name="20% - Accent4 3 4 3 2 2 8" xfId="13657"/>
    <cellStyle name="20% - Accent4 3 4 3 2 2 9" xfId="13658"/>
    <cellStyle name="20% - Accent4 3 4 3 2 3" xfId="13659"/>
    <cellStyle name="20% - Accent4 3 4 3 2 3 2" xfId="13660"/>
    <cellStyle name="20% - Accent4 3 4 3 2 3 2 2" xfId="13661"/>
    <cellStyle name="20% - Accent4 3 4 3 2 3 2 3" xfId="13662"/>
    <cellStyle name="20% - Accent4 3 4 3 2 3 3" xfId="13663"/>
    <cellStyle name="20% - Accent4 3 4 3 2 3 3 2" xfId="13664"/>
    <cellStyle name="20% - Accent4 3 4 3 2 3 4" xfId="13665"/>
    <cellStyle name="20% - Accent4 3 4 3 2 3 5" xfId="13666"/>
    <cellStyle name="20% - Accent4 3 4 3 2 3 6" xfId="13667"/>
    <cellStyle name="20% - Accent4 3 4 3 2 3 7" xfId="13668"/>
    <cellStyle name="20% - Accent4 3 4 3 2 3 8" xfId="13669"/>
    <cellStyle name="20% - Accent4 3 4 3 2 3 9" xfId="13670"/>
    <cellStyle name="20% - Accent4 3 4 3 2 4" xfId="13671"/>
    <cellStyle name="20% - Accent4 3 4 3 2 4 2" xfId="13672"/>
    <cellStyle name="20% - Accent4 3 4 3 2 4 2 2" xfId="13673"/>
    <cellStyle name="20% - Accent4 3 4 3 2 4 2 3" xfId="13674"/>
    <cellStyle name="20% - Accent4 3 4 3 2 4 3" xfId="13675"/>
    <cellStyle name="20% - Accent4 3 4 3 2 4 3 2" xfId="13676"/>
    <cellStyle name="20% - Accent4 3 4 3 2 4 4" xfId="13677"/>
    <cellStyle name="20% - Accent4 3 4 3 2 4 5" xfId="13678"/>
    <cellStyle name="20% - Accent4 3 4 3 2 4 6" xfId="13679"/>
    <cellStyle name="20% - Accent4 3 4 3 2 4 7" xfId="13680"/>
    <cellStyle name="20% - Accent4 3 4 3 2 4 8" xfId="13681"/>
    <cellStyle name="20% - Accent4 3 4 3 2 4 9" xfId="13682"/>
    <cellStyle name="20% - Accent4 3 4 3 2 5" xfId="13683"/>
    <cellStyle name="20% - Accent4 3 4 3 2 5 2" xfId="13684"/>
    <cellStyle name="20% - Accent4 3 4 3 2 5 3" xfId="13685"/>
    <cellStyle name="20% - Accent4 3 4 3 2 6" xfId="13686"/>
    <cellStyle name="20% - Accent4 3 4 3 2 6 2" xfId="13687"/>
    <cellStyle name="20% - Accent4 3 4 3 2 7" xfId="13688"/>
    <cellStyle name="20% - Accent4 3 4 3 2 8" xfId="13689"/>
    <cellStyle name="20% - Accent4 3 4 3 2 9" xfId="13690"/>
    <cellStyle name="20% - Accent4 3 4 3 3" xfId="13691"/>
    <cellStyle name="20% - Accent4 3 4 3 3 2" xfId="13692"/>
    <cellStyle name="20% - Accent4 3 4 3 3 2 2" xfId="13693"/>
    <cellStyle name="20% - Accent4 3 4 3 3 2 3" xfId="13694"/>
    <cellStyle name="20% - Accent4 3 4 3 3 3" xfId="13695"/>
    <cellStyle name="20% - Accent4 3 4 3 3 3 2" xfId="13696"/>
    <cellStyle name="20% - Accent4 3 4 3 3 4" xfId="13697"/>
    <cellStyle name="20% - Accent4 3 4 3 3 5" xfId="13698"/>
    <cellStyle name="20% - Accent4 3 4 3 3 6" xfId="13699"/>
    <cellStyle name="20% - Accent4 3 4 3 3 7" xfId="13700"/>
    <cellStyle name="20% - Accent4 3 4 3 3 8" xfId="13701"/>
    <cellStyle name="20% - Accent4 3 4 3 3 9" xfId="13702"/>
    <cellStyle name="20% - Accent4 3 4 3 4" xfId="13703"/>
    <cellStyle name="20% - Accent4 3 4 3 4 2" xfId="13704"/>
    <cellStyle name="20% - Accent4 3 4 3 4 2 2" xfId="13705"/>
    <cellStyle name="20% - Accent4 3 4 3 4 2 3" xfId="13706"/>
    <cellStyle name="20% - Accent4 3 4 3 4 3" xfId="13707"/>
    <cellStyle name="20% - Accent4 3 4 3 4 3 2" xfId="13708"/>
    <cellStyle name="20% - Accent4 3 4 3 4 4" xfId="13709"/>
    <cellStyle name="20% - Accent4 3 4 3 4 5" xfId="13710"/>
    <cellStyle name="20% - Accent4 3 4 3 4 6" xfId="13711"/>
    <cellStyle name="20% - Accent4 3 4 3 4 7" xfId="13712"/>
    <cellStyle name="20% - Accent4 3 4 3 4 8" xfId="13713"/>
    <cellStyle name="20% - Accent4 3 4 3 4 9" xfId="13714"/>
    <cellStyle name="20% - Accent4 3 4 3 5" xfId="13715"/>
    <cellStyle name="20% - Accent4 3 4 3 5 2" xfId="13716"/>
    <cellStyle name="20% - Accent4 3 4 3 5 2 2" xfId="13717"/>
    <cellStyle name="20% - Accent4 3 4 3 5 2 3" xfId="13718"/>
    <cellStyle name="20% - Accent4 3 4 3 5 3" xfId="13719"/>
    <cellStyle name="20% - Accent4 3 4 3 5 3 2" xfId="13720"/>
    <cellStyle name="20% - Accent4 3 4 3 5 4" xfId="13721"/>
    <cellStyle name="20% - Accent4 3 4 3 5 5" xfId="13722"/>
    <cellStyle name="20% - Accent4 3 4 3 5 6" xfId="13723"/>
    <cellStyle name="20% - Accent4 3 4 3 5 7" xfId="13724"/>
    <cellStyle name="20% - Accent4 3 4 3 5 8" xfId="13725"/>
    <cellStyle name="20% - Accent4 3 4 3 5 9" xfId="13726"/>
    <cellStyle name="20% - Accent4 3 4 3 6" xfId="13727"/>
    <cellStyle name="20% - Accent4 3 4 3 6 2" xfId="13728"/>
    <cellStyle name="20% - Accent4 3 4 3 6 3" xfId="13729"/>
    <cellStyle name="20% - Accent4 3 4 3 7" xfId="13730"/>
    <cellStyle name="20% - Accent4 3 4 3 7 2" xfId="13731"/>
    <cellStyle name="20% - Accent4 3 4 3 8" xfId="13732"/>
    <cellStyle name="20% - Accent4 3 4 3 9" xfId="13733"/>
    <cellStyle name="20% - Accent4 3 4 4" xfId="13734"/>
    <cellStyle name="20% - Accent4 3 4 4 10" xfId="13735"/>
    <cellStyle name="20% - Accent4 3 4 4 11" xfId="13736"/>
    <cellStyle name="20% - Accent4 3 4 4 12" xfId="13737"/>
    <cellStyle name="20% - Accent4 3 4 4 2" xfId="13738"/>
    <cellStyle name="20% - Accent4 3 4 4 2 2" xfId="13739"/>
    <cellStyle name="20% - Accent4 3 4 4 2 2 2" xfId="13740"/>
    <cellStyle name="20% - Accent4 3 4 4 2 2 3" xfId="13741"/>
    <cellStyle name="20% - Accent4 3 4 4 2 3" xfId="13742"/>
    <cellStyle name="20% - Accent4 3 4 4 2 3 2" xfId="13743"/>
    <cellStyle name="20% - Accent4 3 4 4 2 4" xfId="13744"/>
    <cellStyle name="20% - Accent4 3 4 4 2 5" xfId="13745"/>
    <cellStyle name="20% - Accent4 3 4 4 2 6" xfId="13746"/>
    <cellStyle name="20% - Accent4 3 4 4 2 7" xfId="13747"/>
    <cellStyle name="20% - Accent4 3 4 4 2 8" xfId="13748"/>
    <cellStyle name="20% - Accent4 3 4 4 2 9" xfId="13749"/>
    <cellStyle name="20% - Accent4 3 4 4 3" xfId="13750"/>
    <cellStyle name="20% - Accent4 3 4 4 3 2" xfId="13751"/>
    <cellStyle name="20% - Accent4 3 4 4 3 2 2" xfId="13752"/>
    <cellStyle name="20% - Accent4 3 4 4 3 2 3" xfId="13753"/>
    <cellStyle name="20% - Accent4 3 4 4 3 3" xfId="13754"/>
    <cellStyle name="20% - Accent4 3 4 4 3 3 2" xfId="13755"/>
    <cellStyle name="20% - Accent4 3 4 4 3 4" xfId="13756"/>
    <cellStyle name="20% - Accent4 3 4 4 3 5" xfId="13757"/>
    <cellStyle name="20% - Accent4 3 4 4 3 6" xfId="13758"/>
    <cellStyle name="20% - Accent4 3 4 4 3 7" xfId="13759"/>
    <cellStyle name="20% - Accent4 3 4 4 3 8" xfId="13760"/>
    <cellStyle name="20% - Accent4 3 4 4 3 9" xfId="13761"/>
    <cellStyle name="20% - Accent4 3 4 4 4" xfId="13762"/>
    <cellStyle name="20% - Accent4 3 4 4 4 2" xfId="13763"/>
    <cellStyle name="20% - Accent4 3 4 4 4 2 2" xfId="13764"/>
    <cellStyle name="20% - Accent4 3 4 4 4 2 3" xfId="13765"/>
    <cellStyle name="20% - Accent4 3 4 4 4 3" xfId="13766"/>
    <cellStyle name="20% - Accent4 3 4 4 4 3 2" xfId="13767"/>
    <cellStyle name="20% - Accent4 3 4 4 4 4" xfId="13768"/>
    <cellStyle name="20% - Accent4 3 4 4 4 5" xfId="13769"/>
    <cellStyle name="20% - Accent4 3 4 4 4 6" xfId="13770"/>
    <cellStyle name="20% - Accent4 3 4 4 4 7" xfId="13771"/>
    <cellStyle name="20% - Accent4 3 4 4 4 8" xfId="13772"/>
    <cellStyle name="20% - Accent4 3 4 4 4 9" xfId="13773"/>
    <cellStyle name="20% - Accent4 3 4 4 5" xfId="13774"/>
    <cellStyle name="20% - Accent4 3 4 4 5 2" xfId="13775"/>
    <cellStyle name="20% - Accent4 3 4 4 5 3" xfId="13776"/>
    <cellStyle name="20% - Accent4 3 4 4 6" xfId="13777"/>
    <cellStyle name="20% - Accent4 3 4 4 6 2" xfId="13778"/>
    <cellStyle name="20% - Accent4 3 4 4 7" xfId="13779"/>
    <cellStyle name="20% - Accent4 3 4 4 8" xfId="13780"/>
    <cellStyle name="20% - Accent4 3 4 4 9" xfId="13781"/>
    <cellStyle name="20% - Accent4 3 4 5" xfId="13782"/>
    <cellStyle name="20% - Accent4 3 4 5 2" xfId="13783"/>
    <cellStyle name="20% - Accent4 3 4 5 2 2" xfId="13784"/>
    <cellStyle name="20% - Accent4 3 4 5 2 3" xfId="13785"/>
    <cellStyle name="20% - Accent4 3 4 5 3" xfId="13786"/>
    <cellStyle name="20% - Accent4 3 4 5 3 2" xfId="13787"/>
    <cellStyle name="20% - Accent4 3 4 5 4" xfId="13788"/>
    <cellStyle name="20% - Accent4 3 4 5 5" xfId="13789"/>
    <cellStyle name="20% - Accent4 3 4 5 6" xfId="13790"/>
    <cellStyle name="20% - Accent4 3 4 5 7" xfId="13791"/>
    <cellStyle name="20% - Accent4 3 4 5 8" xfId="13792"/>
    <cellStyle name="20% - Accent4 3 4 5 9" xfId="13793"/>
    <cellStyle name="20% - Accent4 3 4 6" xfId="13794"/>
    <cellStyle name="20% - Accent4 3 4 6 2" xfId="13795"/>
    <cellStyle name="20% - Accent4 3 4 6 2 2" xfId="13796"/>
    <cellStyle name="20% - Accent4 3 4 6 2 3" xfId="13797"/>
    <cellStyle name="20% - Accent4 3 4 6 3" xfId="13798"/>
    <cellStyle name="20% - Accent4 3 4 6 3 2" xfId="13799"/>
    <cellStyle name="20% - Accent4 3 4 6 4" xfId="13800"/>
    <cellStyle name="20% - Accent4 3 4 6 5" xfId="13801"/>
    <cellStyle name="20% - Accent4 3 4 6 6" xfId="13802"/>
    <cellStyle name="20% - Accent4 3 4 6 7" xfId="13803"/>
    <cellStyle name="20% - Accent4 3 4 6 8" xfId="13804"/>
    <cellStyle name="20% - Accent4 3 4 6 9" xfId="13805"/>
    <cellStyle name="20% - Accent4 3 4 7" xfId="13806"/>
    <cellStyle name="20% - Accent4 3 4 7 2" xfId="13807"/>
    <cellStyle name="20% - Accent4 3 4 7 2 2" xfId="13808"/>
    <cellStyle name="20% - Accent4 3 4 7 2 3" xfId="13809"/>
    <cellStyle name="20% - Accent4 3 4 7 3" xfId="13810"/>
    <cellStyle name="20% - Accent4 3 4 7 3 2" xfId="13811"/>
    <cellStyle name="20% - Accent4 3 4 7 4" xfId="13812"/>
    <cellStyle name="20% - Accent4 3 4 7 5" xfId="13813"/>
    <cellStyle name="20% - Accent4 3 4 7 6" xfId="13814"/>
    <cellStyle name="20% - Accent4 3 4 7 7" xfId="13815"/>
    <cellStyle name="20% - Accent4 3 4 7 8" xfId="13816"/>
    <cellStyle name="20% - Accent4 3 4 7 9" xfId="13817"/>
    <cellStyle name="20% - Accent4 3 4 8" xfId="13818"/>
    <cellStyle name="20% - Accent4 3 4 8 2" xfId="13819"/>
    <cellStyle name="20% - Accent4 3 4 8 3" xfId="13820"/>
    <cellStyle name="20% - Accent4 3 4 9" xfId="13821"/>
    <cellStyle name="20% - Accent4 3 4 9 2" xfId="13822"/>
    <cellStyle name="20% - Accent4 3 5" xfId="13823"/>
    <cellStyle name="20% - Accent4 3 5 10" xfId="13824"/>
    <cellStyle name="20% - Accent4 3 5 11" xfId="13825"/>
    <cellStyle name="20% - Accent4 3 5 12" xfId="13826"/>
    <cellStyle name="20% - Accent4 3 5 13" xfId="13827"/>
    <cellStyle name="20% - Accent4 3 5 14" xfId="13828"/>
    <cellStyle name="20% - Accent4 3 5 15" xfId="13829"/>
    <cellStyle name="20% - Accent4 3 5 2" xfId="13830"/>
    <cellStyle name="20% - Accent4 3 5 2 10" xfId="13831"/>
    <cellStyle name="20% - Accent4 3 5 2 11" xfId="13832"/>
    <cellStyle name="20% - Accent4 3 5 2 12" xfId="13833"/>
    <cellStyle name="20% - Accent4 3 5 2 13" xfId="13834"/>
    <cellStyle name="20% - Accent4 3 5 2 2" xfId="13835"/>
    <cellStyle name="20% - Accent4 3 5 2 2 10" xfId="13836"/>
    <cellStyle name="20% - Accent4 3 5 2 2 11" xfId="13837"/>
    <cellStyle name="20% - Accent4 3 5 2 2 12" xfId="13838"/>
    <cellStyle name="20% - Accent4 3 5 2 2 2" xfId="13839"/>
    <cellStyle name="20% - Accent4 3 5 2 2 2 2" xfId="13840"/>
    <cellStyle name="20% - Accent4 3 5 2 2 2 2 2" xfId="13841"/>
    <cellStyle name="20% - Accent4 3 5 2 2 2 2 3" xfId="13842"/>
    <cellStyle name="20% - Accent4 3 5 2 2 2 3" xfId="13843"/>
    <cellStyle name="20% - Accent4 3 5 2 2 2 3 2" xfId="13844"/>
    <cellStyle name="20% - Accent4 3 5 2 2 2 4" xfId="13845"/>
    <cellStyle name="20% - Accent4 3 5 2 2 2 5" xfId="13846"/>
    <cellStyle name="20% - Accent4 3 5 2 2 2 6" xfId="13847"/>
    <cellStyle name="20% - Accent4 3 5 2 2 2 7" xfId="13848"/>
    <cellStyle name="20% - Accent4 3 5 2 2 2 8" xfId="13849"/>
    <cellStyle name="20% - Accent4 3 5 2 2 2 9" xfId="13850"/>
    <cellStyle name="20% - Accent4 3 5 2 2 3" xfId="13851"/>
    <cellStyle name="20% - Accent4 3 5 2 2 3 2" xfId="13852"/>
    <cellStyle name="20% - Accent4 3 5 2 2 3 2 2" xfId="13853"/>
    <cellStyle name="20% - Accent4 3 5 2 2 3 2 3" xfId="13854"/>
    <cellStyle name="20% - Accent4 3 5 2 2 3 3" xfId="13855"/>
    <cellStyle name="20% - Accent4 3 5 2 2 3 3 2" xfId="13856"/>
    <cellStyle name="20% - Accent4 3 5 2 2 3 4" xfId="13857"/>
    <cellStyle name="20% - Accent4 3 5 2 2 3 5" xfId="13858"/>
    <cellStyle name="20% - Accent4 3 5 2 2 3 6" xfId="13859"/>
    <cellStyle name="20% - Accent4 3 5 2 2 3 7" xfId="13860"/>
    <cellStyle name="20% - Accent4 3 5 2 2 3 8" xfId="13861"/>
    <cellStyle name="20% - Accent4 3 5 2 2 3 9" xfId="13862"/>
    <cellStyle name="20% - Accent4 3 5 2 2 4" xfId="13863"/>
    <cellStyle name="20% - Accent4 3 5 2 2 4 2" xfId="13864"/>
    <cellStyle name="20% - Accent4 3 5 2 2 4 2 2" xfId="13865"/>
    <cellStyle name="20% - Accent4 3 5 2 2 4 2 3" xfId="13866"/>
    <cellStyle name="20% - Accent4 3 5 2 2 4 3" xfId="13867"/>
    <cellStyle name="20% - Accent4 3 5 2 2 4 3 2" xfId="13868"/>
    <cellStyle name="20% - Accent4 3 5 2 2 4 4" xfId="13869"/>
    <cellStyle name="20% - Accent4 3 5 2 2 4 5" xfId="13870"/>
    <cellStyle name="20% - Accent4 3 5 2 2 4 6" xfId="13871"/>
    <cellStyle name="20% - Accent4 3 5 2 2 4 7" xfId="13872"/>
    <cellStyle name="20% - Accent4 3 5 2 2 4 8" xfId="13873"/>
    <cellStyle name="20% - Accent4 3 5 2 2 4 9" xfId="13874"/>
    <cellStyle name="20% - Accent4 3 5 2 2 5" xfId="13875"/>
    <cellStyle name="20% - Accent4 3 5 2 2 5 2" xfId="13876"/>
    <cellStyle name="20% - Accent4 3 5 2 2 5 3" xfId="13877"/>
    <cellStyle name="20% - Accent4 3 5 2 2 6" xfId="13878"/>
    <cellStyle name="20% - Accent4 3 5 2 2 6 2" xfId="13879"/>
    <cellStyle name="20% - Accent4 3 5 2 2 7" xfId="13880"/>
    <cellStyle name="20% - Accent4 3 5 2 2 8" xfId="13881"/>
    <cellStyle name="20% - Accent4 3 5 2 2 9" xfId="13882"/>
    <cellStyle name="20% - Accent4 3 5 2 3" xfId="13883"/>
    <cellStyle name="20% - Accent4 3 5 2 3 2" xfId="13884"/>
    <cellStyle name="20% - Accent4 3 5 2 3 2 2" xfId="13885"/>
    <cellStyle name="20% - Accent4 3 5 2 3 2 3" xfId="13886"/>
    <cellStyle name="20% - Accent4 3 5 2 3 3" xfId="13887"/>
    <cellStyle name="20% - Accent4 3 5 2 3 3 2" xfId="13888"/>
    <cellStyle name="20% - Accent4 3 5 2 3 4" xfId="13889"/>
    <cellStyle name="20% - Accent4 3 5 2 3 5" xfId="13890"/>
    <cellStyle name="20% - Accent4 3 5 2 3 6" xfId="13891"/>
    <cellStyle name="20% - Accent4 3 5 2 3 7" xfId="13892"/>
    <cellStyle name="20% - Accent4 3 5 2 3 8" xfId="13893"/>
    <cellStyle name="20% - Accent4 3 5 2 3 9" xfId="13894"/>
    <cellStyle name="20% - Accent4 3 5 2 4" xfId="13895"/>
    <cellStyle name="20% - Accent4 3 5 2 4 2" xfId="13896"/>
    <cellStyle name="20% - Accent4 3 5 2 4 2 2" xfId="13897"/>
    <cellStyle name="20% - Accent4 3 5 2 4 2 3" xfId="13898"/>
    <cellStyle name="20% - Accent4 3 5 2 4 3" xfId="13899"/>
    <cellStyle name="20% - Accent4 3 5 2 4 3 2" xfId="13900"/>
    <cellStyle name="20% - Accent4 3 5 2 4 4" xfId="13901"/>
    <cellStyle name="20% - Accent4 3 5 2 4 5" xfId="13902"/>
    <cellStyle name="20% - Accent4 3 5 2 4 6" xfId="13903"/>
    <cellStyle name="20% - Accent4 3 5 2 4 7" xfId="13904"/>
    <cellStyle name="20% - Accent4 3 5 2 4 8" xfId="13905"/>
    <cellStyle name="20% - Accent4 3 5 2 4 9" xfId="13906"/>
    <cellStyle name="20% - Accent4 3 5 2 5" xfId="13907"/>
    <cellStyle name="20% - Accent4 3 5 2 5 2" xfId="13908"/>
    <cellStyle name="20% - Accent4 3 5 2 5 2 2" xfId="13909"/>
    <cellStyle name="20% - Accent4 3 5 2 5 2 3" xfId="13910"/>
    <cellStyle name="20% - Accent4 3 5 2 5 3" xfId="13911"/>
    <cellStyle name="20% - Accent4 3 5 2 5 3 2" xfId="13912"/>
    <cellStyle name="20% - Accent4 3 5 2 5 4" xfId="13913"/>
    <cellStyle name="20% - Accent4 3 5 2 5 5" xfId="13914"/>
    <cellStyle name="20% - Accent4 3 5 2 5 6" xfId="13915"/>
    <cellStyle name="20% - Accent4 3 5 2 5 7" xfId="13916"/>
    <cellStyle name="20% - Accent4 3 5 2 5 8" xfId="13917"/>
    <cellStyle name="20% - Accent4 3 5 2 5 9" xfId="13918"/>
    <cellStyle name="20% - Accent4 3 5 2 6" xfId="13919"/>
    <cellStyle name="20% - Accent4 3 5 2 6 2" xfId="13920"/>
    <cellStyle name="20% - Accent4 3 5 2 6 3" xfId="13921"/>
    <cellStyle name="20% - Accent4 3 5 2 7" xfId="13922"/>
    <cellStyle name="20% - Accent4 3 5 2 7 2" xfId="13923"/>
    <cellStyle name="20% - Accent4 3 5 2 8" xfId="13924"/>
    <cellStyle name="20% - Accent4 3 5 2 9" xfId="13925"/>
    <cellStyle name="20% - Accent4 3 5 3" xfId="13926"/>
    <cellStyle name="20% - Accent4 3 5 3 10" xfId="13927"/>
    <cellStyle name="20% - Accent4 3 5 3 11" xfId="13928"/>
    <cellStyle name="20% - Accent4 3 5 3 12" xfId="13929"/>
    <cellStyle name="20% - Accent4 3 5 3 13" xfId="13930"/>
    <cellStyle name="20% - Accent4 3 5 3 2" xfId="13931"/>
    <cellStyle name="20% - Accent4 3 5 3 2 10" xfId="13932"/>
    <cellStyle name="20% - Accent4 3 5 3 2 11" xfId="13933"/>
    <cellStyle name="20% - Accent4 3 5 3 2 12" xfId="13934"/>
    <cellStyle name="20% - Accent4 3 5 3 2 2" xfId="13935"/>
    <cellStyle name="20% - Accent4 3 5 3 2 2 2" xfId="13936"/>
    <cellStyle name="20% - Accent4 3 5 3 2 2 2 2" xfId="13937"/>
    <cellStyle name="20% - Accent4 3 5 3 2 2 2 3" xfId="13938"/>
    <cellStyle name="20% - Accent4 3 5 3 2 2 3" xfId="13939"/>
    <cellStyle name="20% - Accent4 3 5 3 2 2 3 2" xfId="13940"/>
    <cellStyle name="20% - Accent4 3 5 3 2 2 4" xfId="13941"/>
    <cellStyle name="20% - Accent4 3 5 3 2 2 5" xfId="13942"/>
    <cellStyle name="20% - Accent4 3 5 3 2 2 6" xfId="13943"/>
    <cellStyle name="20% - Accent4 3 5 3 2 2 7" xfId="13944"/>
    <cellStyle name="20% - Accent4 3 5 3 2 2 8" xfId="13945"/>
    <cellStyle name="20% - Accent4 3 5 3 2 2 9" xfId="13946"/>
    <cellStyle name="20% - Accent4 3 5 3 2 3" xfId="13947"/>
    <cellStyle name="20% - Accent4 3 5 3 2 3 2" xfId="13948"/>
    <cellStyle name="20% - Accent4 3 5 3 2 3 2 2" xfId="13949"/>
    <cellStyle name="20% - Accent4 3 5 3 2 3 2 3" xfId="13950"/>
    <cellStyle name="20% - Accent4 3 5 3 2 3 3" xfId="13951"/>
    <cellStyle name="20% - Accent4 3 5 3 2 3 3 2" xfId="13952"/>
    <cellStyle name="20% - Accent4 3 5 3 2 3 4" xfId="13953"/>
    <cellStyle name="20% - Accent4 3 5 3 2 3 5" xfId="13954"/>
    <cellStyle name="20% - Accent4 3 5 3 2 3 6" xfId="13955"/>
    <cellStyle name="20% - Accent4 3 5 3 2 3 7" xfId="13956"/>
    <cellStyle name="20% - Accent4 3 5 3 2 3 8" xfId="13957"/>
    <cellStyle name="20% - Accent4 3 5 3 2 3 9" xfId="13958"/>
    <cellStyle name="20% - Accent4 3 5 3 2 4" xfId="13959"/>
    <cellStyle name="20% - Accent4 3 5 3 2 4 2" xfId="13960"/>
    <cellStyle name="20% - Accent4 3 5 3 2 4 2 2" xfId="13961"/>
    <cellStyle name="20% - Accent4 3 5 3 2 4 2 3" xfId="13962"/>
    <cellStyle name="20% - Accent4 3 5 3 2 4 3" xfId="13963"/>
    <cellStyle name="20% - Accent4 3 5 3 2 4 3 2" xfId="13964"/>
    <cellStyle name="20% - Accent4 3 5 3 2 4 4" xfId="13965"/>
    <cellStyle name="20% - Accent4 3 5 3 2 4 5" xfId="13966"/>
    <cellStyle name="20% - Accent4 3 5 3 2 4 6" xfId="13967"/>
    <cellStyle name="20% - Accent4 3 5 3 2 4 7" xfId="13968"/>
    <cellStyle name="20% - Accent4 3 5 3 2 4 8" xfId="13969"/>
    <cellStyle name="20% - Accent4 3 5 3 2 4 9" xfId="13970"/>
    <cellStyle name="20% - Accent4 3 5 3 2 5" xfId="13971"/>
    <cellStyle name="20% - Accent4 3 5 3 2 5 2" xfId="13972"/>
    <cellStyle name="20% - Accent4 3 5 3 2 5 3" xfId="13973"/>
    <cellStyle name="20% - Accent4 3 5 3 2 6" xfId="13974"/>
    <cellStyle name="20% - Accent4 3 5 3 2 6 2" xfId="13975"/>
    <cellStyle name="20% - Accent4 3 5 3 2 7" xfId="13976"/>
    <cellStyle name="20% - Accent4 3 5 3 2 8" xfId="13977"/>
    <cellStyle name="20% - Accent4 3 5 3 2 9" xfId="13978"/>
    <cellStyle name="20% - Accent4 3 5 3 3" xfId="13979"/>
    <cellStyle name="20% - Accent4 3 5 3 3 2" xfId="13980"/>
    <cellStyle name="20% - Accent4 3 5 3 3 2 2" xfId="13981"/>
    <cellStyle name="20% - Accent4 3 5 3 3 2 3" xfId="13982"/>
    <cellStyle name="20% - Accent4 3 5 3 3 3" xfId="13983"/>
    <cellStyle name="20% - Accent4 3 5 3 3 3 2" xfId="13984"/>
    <cellStyle name="20% - Accent4 3 5 3 3 4" xfId="13985"/>
    <cellStyle name="20% - Accent4 3 5 3 3 5" xfId="13986"/>
    <cellStyle name="20% - Accent4 3 5 3 3 6" xfId="13987"/>
    <cellStyle name="20% - Accent4 3 5 3 3 7" xfId="13988"/>
    <cellStyle name="20% - Accent4 3 5 3 3 8" xfId="13989"/>
    <cellStyle name="20% - Accent4 3 5 3 3 9" xfId="13990"/>
    <cellStyle name="20% - Accent4 3 5 3 4" xfId="13991"/>
    <cellStyle name="20% - Accent4 3 5 3 4 2" xfId="13992"/>
    <cellStyle name="20% - Accent4 3 5 3 4 2 2" xfId="13993"/>
    <cellStyle name="20% - Accent4 3 5 3 4 2 3" xfId="13994"/>
    <cellStyle name="20% - Accent4 3 5 3 4 3" xfId="13995"/>
    <cellStyle name="20% - Accent4 3 5 3 4 3 2" xfId="13996"/>
    <cellStyle name="20% - Accent4 3 5 3 4 4" xfId="13997"/>
    <cellStyle name="20% - Accent4 3 5 3 4 5" xfId="13998"/>
    <cellStyle name="20% - Accent4 3 5 3 4 6" xfId="13999"/>
    <cellStyle name="20% - Accent4 3 5 3 4 7" xfId="14000"/>
    <cellStyle name="20% - Accent4 3 5 3 4 8" xfId="14001"/>
    <cellStyle name="20% - Accent4 3 5 3 4 9" xfId="14002"/>
    <cellStyle name="20% - Accent4 3 5 3 5" xfId="14003"/>
    <cellStyle name="20% - Accent4 3 5 3 5 2" xfId="14004"/>
    <cellStyle name="20% - Accent4 3 5 3 5 2 2" xfId="14005"/>
    <cellStyle name="20% - Accent4 3 5 3 5 2 3" xfId="14006"/>
    <cellStyle name="20% - Accent4 3 5 3 5 3" xfId="14007"/>
    <cellStyle name="20% - Accent4 3 5 3 5 3 2" xfId="14008"/>
    <cellStyle name="20% - Accent4 3 5 3 5 4" xfId="14009"/>
    <cellStyle name="20% - Accent4 3 5 3 5 5" xfId="14010"/>
    <cellStyle name="20% - Accent4 3 5 3 5 6" xfId="14011"/>
    <cellStyle name="20% - Accent4 3 5 3 5 7" xfId="14012"/>
    <cellStyle name="20% - Accent4 3 5 3 5 8" xfId="14013"/>
    <cellStyle name="20% - Accent4 3 5 3 5 9" xfId="14014"/>
    <cellStyle name="20% - Accent4 3 5 3 6" xfId="14015"/>
    <cellStyle name="20% - Accent4 3 5 3 6 2" xfId="14016"/>
    <cellStyle name="20% - Accent4 3 5 3 6 3" xfId="14017"/>
    <cellStyle name="20% - Accent4 3 5 3 7" xfId="14018"/>
    <cellStyle name="20% - Accent4 3 5 3 7 2" xfId="14019"/>
    <cellStyle name="20% - Accent4 3 5 3 8" xfId="14020"/>
    <cellStyle name="20% - Accent4 3 5 3 9" xfId="14021"/>
    <cellStyle name="20% - Accent4 3 5 4" xfId="14022"/>
    <cellStyle name="20% - Accent4 3 5 4 10" xfId="14023"/>
    <cellStyle name="20% - Accent4 3 5 4 11" xfId="14024"/>
    <cellStyle name="20% - Accent4 3 5 4 12" xfId="14025"/>
    <cellStyle name="20% - Accent4 3 5 4 2" xfId="14026"/>
    <cellStyle name="20% - Accent4 3 5 4 2 2" xfId="14027"/>
    <cellStyle name="20% - Accent4 3 5 4 2 2 2" xfId="14028"/>
    <cellStyle name="20% - Accent4 3 5 4 2 2 3" xfId="14029"/>
    <cellStyle name="20% - Accent4 3 5 4 2 3" xfId="14030"/>
    <cellStyle name="20% - Accent4 3 5 4 2 3 2" xfId="14031"/>
    <cellStyle name="20% - Accent4 3 5 4 2 4" xfId="14032"/>
    <cellStyle name="20% - Accent4 3 5 4 2 5" xfId="14033"/>
    <cellStyle name="20% - Accent4 3 5 4 2 6" xfId="14034"/>
    <cellStyle name="20% - Accent4 3 5 4 2 7" xfId="14035"/>
    <cellStyle name="20% - Accent4 3 5 4 2 8" xfId="14036"/>
    <cellStyle name="20% - Accent4 3 5 4 2 9" xfId="14037"/>
    <cellStyle name="20% - Accent4 3 5 4 3" xfId="14038"/>
    <cellStyle name="20% - Accent4 3 5 4 3 2" xfId="14039"/>
    <cellStyle name="20% - Accent4 3 5 4 3 2 2" xfId="14040"/>
    <cellStyle name="20% - Accent4 3 5 4 3 2 3" xfId="14041"/>
    <cellStyle name="20% - Accent4 3 5 4 3 3" xfId="14042"/>
    <cellStyle name="20% - Accent4 3 5 4 3 3 2" xfId="14043"/>
    <cellStyle name="20% - Accent4 3 5 4 3 4" xfId="14044"/>
    <cellStyle name="20% - Accent4 3 5 4 3 5" xfId="14045"/>
    <cellStyle name="20% - Accent4 3 5 4 3 6" xfId="14046"/>
    <cellStyle name="20% - Accent4 3 5 4 3 7" xfId="14047"/>
    <cellStyle name="20% - Accent4 3 5 4 3 8" xfId="14048"/>
    <cellStyle name="20% - Accent4 3 5 4 3 9" xfId="14049"/>
    <cellStyle name="20% - Accent4 3 5 4 4" xfId="14050"/>
    <cellStyle name="20% - Accent4 3 5 4 4 2" xfId="14051"/>
    <cellStyle name="20% - Accent4 3 5 4 4 2 2" xfId="14052"/>
    <cellStyle name="20% - Accent4 3 5 4 4 2 3" xfId="14053"/>
    <cellStyle name="20% - Accent4 3 5 4 4 3" xfId="14054"/>
    <cellStyle name="20% - Accent4 3 5 4 4 3 2" xfId="14055"/>
    <cellStyle name="20% - Accent4 3 5 4 4 4" xfId="14056"/>
    <cellStyle name="20% - Accent4 3 5 4 4 5" xfId="14057"/>
    <cellStyle name="20% - Accent4 3 5 4 4 6" xfId="14058"/>
    <cellStyle name="20% - Accent4 3 5 4 4 7" xfId="14059"/>
    <cellStyle name="20% - Accent4 3 5 4 4 8" xfId="14060"/>
    <cellStyle name="20% - Accent4 3 5 4 4 9" xfId="14061"/>
    <cellStyle name="20% - Accent4 3 5 4 5" xfId="14062"/>
    <cellStyle name="20% - Accent4 3 5 4 5 2" xfId="14063"/>
    <cellStyle name="20% - Accent4 3 5 4 5 3" xfId="14064"/>
    <cellStyle name="20% - Accent4 3 5 4 6" xfId="14065"/>
    <cellStyle name="20% - Accent4 3 5 4 6 2" xfId="14066"/>
    <cellStyle name="20% - Accent4 3 5 4 7" xfId="14067"/>
    <cellStyle name="20% - Accent4 3 5 4 8" xfId="14068"/>
    <cellStyle name="20% - Accent4 3 5 4 9" xfId="14069"/>
    <cellStyle name="20% - Accent4 3 5 5" xfId="14070"/>
    <cellStyle name="20% - Accent4 3 5 5 2" xfId="14071"/>
    <cellStyle name="20% - Accent4 3 5 5 2 2" xfId="14072"/>
    <cellStyle name="20% - Accent4 3 5 5 2 3" xfId="14073"/>
    <cellStyle name="20% - Accent4 3 5 5 3" xfId="14074"/>
    <cellStyle name="20% - Accent4 3 5 5 3 2" xfId="14075"/>
    <cellStyle name="20% - Accent4 3 5 5 4" xfId="14076"/>
    <cellStyle name="20% - Accent4 3 5 5 5" xfId="14077"/>
    <cellStyle name="20% - Accent4 3 5 5 6" xfId="14078"/>
    <cellStyle name="20% - Accent4 3 5 5 7" xfId="14079"/>
    <cellStyle name="20% - Accent4 3 5 5 8" xfId="14080"/>
    <cellStyle name="20% - Accent4 3 5 5 9" xfId="14081"/>
    <cellStyle name="20% - Accent4 3 5 6" xfId="14082"/>
    <cellStyle name="20% - Accent4 3 5 6 2" xfId="14083"/>
    <cellStyle name="20% - Accent4 3 5 6 2 2" xfId="14084"/>
    <cellStyle name="20% - Accent4 3 5 6 2 3" xfId="14085"/>
    <cellStyle name="20% - Accent4 3 5 6 3" xfId="14086"/>
    <cellStyle name="20% - Accent4 3 5 6 3 2" xfId="14087"/>
    <cellStyle name="20% - Accent4 3 5 6 4" xfId="14088"/>
    <cellStyle name="20% - Accent4 3 5 6 5" xfId="14089"/>
    <cellStyle name="20% - Accent4 3 5 6 6" xfId="14090"/>
    <cellStyle name="20% - Accent4 3 5 6 7" xfId="14091"/>
    <cellStyle name="20% - Accent4 3 5 6 8" xfId="14092"/>
    <cellStyle name="20% - Accent4 3 5 6 9" xfId="14093"/>
    <cellStyle name="20% - Accent4 3 5 7" xfId="14094"/>
    <cellStyle name="20% - Accent4 3 5 7 2" xfId="14095"/>
    <cellStyle name="20% - Accent4 3 5 7 2 2" xfId="14096"/>
    <cellStyle name="20% - Accent4 3 5 7 2 3" xfId="14097"/>
    <cellStyle name="20% - Accent4 3 5 7 3" xfId="14098"/>
    <cellStyle name="20% - Accent4 3 5 7 3 2" xfId="14099"/>
    <cellStyle name="20% - Accent4 3 5 7 4" xfId="14100"/>
    <cellStyle name="20% - Accent4 3 5 7 5" xfId="14101"/>
    <cellStyle name="20% - Accent4 3 5 7 6" xfId="14102"/>
    <cellStyle name="20% - Accent4 3 5 7 7" xfId="14103"/>
    <cellStyle name="20% - Accent4 3 5 7 8" xfId="14104"/>
    <cellStyle name="20% - Accent4 3 5 7 9" xfId="14105"/>
    <cellStyle name="20% - Accent4 3 5 8" xfId="14106"/>
    <cellStyle name="20% - Accent4 3 5 8 2" xfId="14107"/>
    <cellStyle name="20% - Accent4 3 5 8 3" xfId="14108"/>
    <cellStyle name="20% - Accent4 3 5 9" xfId="14109"/>
    <cellStyle name="20% - Accent4 3 5 9 2" xfId="14110"/>
    <cellStyle name="20% - Accent4 3 6" xfId="14111"/>
    <cellStyle name="20% - Accent4 3 6 10" xfId="14112"/>
    <cellStyle name="20% - Accent4 3 6 11" xfId="14113"/>
    <cellStyle name="20% - Accent4 3 6 12" xfId="14114"/>
    <cellStyle name="20% - Accent4 3 6 13" xfId="14115"/>
    <cellStyle name="20% - Accent4 3 6 14" xfId="14116"/>
    <cellStyle name="20% - Accent4 3 6 15" xfId="14117"/>
    <cellStyle name="20% - Accent4 3 6 2" xfId="14118"/>
    <cellStyle name="20% - Accent4 3 6 2 10" xfId="14119"/>
    <cellStyle name="20% - Accent4 3 6 2 11" xfId="14120"/>
    <cellStyle name="20% - Accent4 3 6 2 12" xfId="14121"/>
    <cellStyle name="20% - Accent4 3 6 2 13" xfId="14122"/>
    <cellStyle name="20% - Accent4 3 6 2 2" xfId="14123"/>
    <cellStyle name="20% - Accent4 3 6 2 2 10" xfId="14124"/>
    <cellStyle name="20% - Accent4 3 6 2 2 11" xfId="14125"/>
    <cellStyle name="20% - Accent4 3 6 2 2 12" xfId="14126"/>
    <cellStyle name="20% - Accent4 3 6 2 2 2" xfId="14127"/>
    <cellStyle name="20% - Accent4 3 6 2 2 2 2" xfId="14128"/>
    <cellStyle name="20% - Accent4 3 6 2 2 2 2 2" xfId="14129"/>
    <cellStyle name="20% - Accent4 3 6 2 2 2 2 3" xfId="14130"/>
    <cellStyle name="20% - Accent4 3 6 2 2 2 3" xfId="14131"/>
    <cellStyle name="20% - Accent4 3 6 2 2 2 3 2" xfId="14132"/>
    <cellStyle name="20% - Accent4 3 6 2 2 2 4" xfId="14133"/>
    <cellStyle name="20% - Accent4 3 6 2 2 2 5" xfId="14134"/>
    <cellStyle name="20% - Accent4 3 6 2 2 2 6" xfId="14135"/>
    <cellStyle name="20% - Accent4 3 6 2 2 2 7" xfId="14136"/>
    <cellStyle name="20% - Accent4 3 6 2 2 2 8" xfId="14137"/>
    <cellStyle name="20% - Accent4 3 6 2 2 2 9" xfId="14138"/>
    <cellStyle name="20% - Accent4 3 6 2 2 3" xfId="14139"/>
    <cellStyle name="20% - Accent4 3 6 2 2 3 2" xfId="14140"/>
    <cellStyle name="20% - Accent4 3 6 2 2 3 2 2" xfId="14141"/>
    <cellStyle name="20% - Accent4 3 6 2 2 3 2 3" xfId="14142"/>
    <cellStyle name="20% - Accent4 3 6 2 2 3 3" xfId="14143"/>
    <cellStyle name="20% - Accent4 3 6 2 2 3 3 2" xfId="14144"/>
    <cellStyle name="20% - Accent4 3 6 2 2 3 4" xfId="14145"/>
    <cellStyle name="20% - Accent4 3 6 2 2 3 5" xfId="14146"/>
    <cellStyle name="20% - Accent4 3 6 2 2 3 6" xfId="14147"/>
    <cellStyle name="20% - Accent4 3 6 2 2 3 7" xfId="14148"/>
    <cellStyle name="20% - Accent4 3 6 2 2 3 8" xfId="14149"/>
    <cellStyle name="20% - Accent4 3 6 2 2 3 9" xfId="14150"/>
    <cellStyle name="20% - Accent4 3 6 2 2 4" xfId="14151"/>
    <cellStyle name="20% - Accent4 3 6 2 2 4 2" xfId="14152"/>
    <cellStyle name="20% - Accent4 3 6 2 2 4 2 2" xfId="14153"/>
    <cellStyle name="20% - Accent4 3 6 2 2 4 2 3" xfId="14154"/>
    <cellStyle name="20% - Accent4 3 6 2 2 4 3" xfId="14155"/>
    <cellStyle name="20% - Accent4 3 6 2 2 4 3 2" xfId="14156"/>
    <cellStyle name="20% - Accent4 3 6 2 2 4 4" xfId="14157"/>
    <cellStyle name="20% - Accent4 3 6 2 2 4 5" xfId="14158"/>
    <cellStyle name="20% - Accent4 3 6 2 2 4 6" xfId="14159"/>
    <cellStyle name="20% - Accent4 3 6 2 2 4 7" xfId="14160"/>
    <cellStyle name="20% - Accent4 3 6 2 2 4 8" xfId="14161"/>
    <cellStyle name="20% - Accent4 3 6 2 2 4 9" xfId="14162"/>
    <cellStyle name="20% - Accent4 3 6 2 2 5" xfId="14163"/>
    <cellStyle name="20% - Accent4 3 6 2 2 5 2" xfId="14164"/>
    <cellStyle name="20% - Accent4 3 6 2 2 5 3" xfId="14165"/>
    <cellStyle name="20% - Accent4 3 6 2 2 6" xfId="14166"/>
    <cellStyle name="20% - Accent4 3 6 2 2 6 2" xfId="14167"/>
    <cellStyle name="20% - Accent4 3 6 2 2 7" xfId="14168"/>
    <cellStyle name="20% - Accent4 3 6 2 2 8" xfId="14169"/>
    <cellStyle name="20% - Accent4 3 6 2 2 9" xfId="14170"/>
    <cellStyle name="20% - Accent4 3 6 2 3" xfId="14171"/>
    <cellStyle name="20% - Accent4 3 6 2 3 2" xfId="14172"/>
    <cellStyle name="20% - Accent4 3 6 2 3 2 2" xfId="14173"/>
    <cellStyle name="20% - Accent4 3 6 2 3 2 3" xfId="14174"/>
    <cellStyle name="20% - Accent4 3 6 2 3 3" xfId="14175"/>
    <cellStyle name="20% - Accent4 3 6 2 3 3 2" xfId="14176"/>
    <cellStyle name="20% - Accent4 3 6 2 3 4" xfId="14177"/>
    <cellStyle name="20% - Accent4 3 6 2 3 5" xfId="14178"/>
    <cellStyle name="20% - Accent4 3 6 2 3 6" xfId="14179"/>
    <cellStyle name="20% - Accent4 3 6 2 3 7" xfId="14180"/>
    <cellStyle name="20% - Accent4 3 6 2 3 8" xfId="14181"/>
    <cellStyle name="20% - Accent4 3 6 2 3 9" xfId="14182"/>
    <cellStyle name="20% - Accent4 3 6 2 4" xfId="14183"/>
    <cellStyle name="20% - Accent4 3 6 2 4 2" xfId="14184"/>
    <cellStyle name="20% - Accent4 3 6 2 4 2 2" xfId="14185"/>
    <cellStyle name="20% - Accent4 3 6 2 4 2 3" xfId="14186"/>
    <cellStyle name="20% - Accent4 3 6 2 4 3" xfId="14187"/>
    <cellStyle name="20% - Accent4 3 6 2 4 3 2" xfId="14188"/>
    <cellStyle name="20% - Accent4 3 6 2 4 4" xfId="14189"/>
    <cellStyle name="20% - Accent4 3 6 2 4 5" xfId="14190"/>
    <cellStyle name="20% - Accent4 3 6 2 4 6" xfId="14191"/>
    <cellStyle name="20% - Accent4 3 6 2 4 7" xfId="14192"/>
    <cellStyle name="20% - Accent4 3 6 2 4 8" xfId="14193"/>
    <cellStyle name="20% - Accent4 3 6 2 4 9" xfId="14194"/>
    <cellStyle name="20% - Accent4 3 6 2 5" xfId="14195"/>
    <cellStyle name="20% - Accent4 3 6 2 5 2" xfId="14196"/>
    <cellStyle name="20% - Accent4 3 6 2 5 2 2" xfId="14197"/>
    <cellStyle name="20% - Accent4 3 6 2 5 2 3" xfId="14198"/>
    <cellStyle name="20% - Accent4 3 6 2 5 3" xfId="14199"/>
    <cellStyle name="20% - Accent4 3 6 2 5 3 2" xfId="14200"/>
    <cellStyle name="20% - Accent4 3 6 2 5 4" xfId="14201"/>
    <cellStyle name="20% - Accent4 3 6 2 5 5" xfId="14202"/>
    <cellStyle name="20% - Accent4 3 6 2 5 6" xfId="14203"/>
    <cellStyle name="20% - Accent4 3 6 2 5 7" xfId="14204"/>
    <cellStyle name="20% - Accent4 3 6 2 5 8" xfId="14205"/>
    <cellStyle name="20% - Accent4 3 6 2 5 9" xfId="14206"/>
    <cellStyle name="20% - Accent4 3 6 2 6" xfId="14207"/>
    <cellStyle name="20% - Accent4 3 6 2 6 2" xfId="14208"/>
    <cellStyle name="20% - Accent4 3 6 2 6 3" xfId="14209"/>
    <cellStyle name="20% - Accent4 3 6 2 7" xfId="14210"/>
    <cellStyle name="20% - Accent4 3 6 2 7 2" xfId="14211"/>
    <cellStyle name="20% - Accent4 3 6 2 8" xfId="14212"/>
    <cellStyle name="20% - Accent4 3 6 2 9" xfId="14213"/>
    <cellStyle name="20% - Accent4 3 6 3" xfId="14214"/>
    <cellStyle name="20% - Accent4 3 6 3 10" xfId="14215"/>
    <cellStyle name="20% - Accent4 3 6 3 11" xfId="14216"/>
    <cellStyle name="20% - Accent4 3 6 3 12" xfId="14217"/>
    <cellStyle name="20% - Accent4 3 6 3 13" xfId="14218"/>
    <cellStyle name="20% - Accent4 3 6 3 2" xfId="14219"/>
    <cellStyle name="20% - Accent4 3 6 3 2 10" xfId="14220"/>
    <cellStyle name="20% - Accent4 3 6 3 2 11" xfId="14221"/>
    <cellStyle name="20% - Accent4 3 6 3 2 12" xfId="14222"/>
    <cellStyle name="20% - Accent4 3 6 3 2 2" xfId="14223"/>
    <cellStyle name="20% - Accent4 3 6 3 2 2 2" xfId="14224"/>
    <cellStyle name="20% - Accent4 3 6 3 2 2 2 2" xfId="14225"/>
    <cellStyle name="20% - Accent4 3 6 3 2 2 2 3" xfId="14226"/>
    <cellStyle name="20% - Accent4 3 6 3 2 2 3" xfId="14227"/>
    <cellStyle name="20% - Accent4 3 6 3 2 2 3 2" xfId="14228"/>
    <cellStyle name="20% - Accent4 3 6 3 2 2 4" xfId="14229"/>
    <cellStyle name="20% - Accent4 3 6 3 2 2 5" xfId="14230"/>
    <cellStyle name="20% - Accent4 3 6 3 2 2 6" xfId="14231"/>
    <cellStyle name="20% - Accent4 3 6 3 2 2 7" xfId="14232"/>
    <cellStyle name="20% - Accent4 3 6 3 2 2 8" xfId="14233"/>
    <cellStyle name="20% - Accent4 3 6 3 2 2 9" xfId="14234"/>
    <cellStyle name="20% - Accent4 3 6 3 2 3" xfId="14235"/>
    <cellStyle name="20% - Accent4 3 6 3 2 3 2" xfId="14236"/>
    <cellStyle name="20% - Accent4 3 6 3 2 3 2 2" xfId="14237"/>
    <cellStyle name="20% - Accent4 3 6 3 2 3 2 3" xfId="14238"/>
    <cellStyle name="20% - Accent4 3 6 3 2 3 3" xfId="14239"/>
    <cellStyle name="20% - Accent4 3 6 3 2 3 3 2" xfId="14240"/>
    <cellStyle name="20% - Accent4 3 6 3 2 3 4" xfId="14241"/>
    <cellStyle name="20% - Accent4 3 6 3 2 3 5" xfId="14242"/>
    <cellStyle name="20% - Accent4 3 6 3 2 3 6" xfId="14243"/>
    <cellStyle name="20% - Accent4 3 6 3 2 3 7" xfId="14244"/>
    <cellStyle name="20% - Accent4 3 6 3 2 3 8" xfId="14245"/>
    <cellStyle name="20% - Accent4 3 6 3 2 3 9" xfId="14246"/>
    <cellStyle name="20% - Accent4 3 6 3 2 4" xfId="14247"/>
    <cellStyle name="20% - Accent4 3 6 3 2 4 2" xfId="14248"/>
    <cellStyle name="20% - Accent4 3 6 3 2 4 2 2" xfId="14249"/>
    <cellStyle name="20% - Accent4 3 6 3 2 4 2 3" xfId="14250"/>
    <cellStyle name="20% - Accent4 3 6 3 2 4 3" xfId="14251"/>
    <cellStyle name="20% - Accent4 3 6 3 2 4 3 2" xfId="14252"/>
    <cellStyle name="20% - Accent4 3 6 3 2 4 4" xfId="14253"/>
    <cellStyle name="20% - Accent4 3 6 3 2 4 5" xfId="14254"/>
    <cellStyle name="20% - Accent4 3 6 3 2 4 6" xfId="14255"/>
    <cellStyle name="20% - Accent4 3 6 3 2 4 7" xfId="14256"/>
    <cellStyle name="20% - Accent4 3 6 3 2 4 8" xfId="14257"/>
    <cellStyle name="20% - Accent4 3 6 3 2 4 9" xfId="14258"/>
    <cellStyle name="20% - Accent4 3 6 3 2 5" xfId="14259"/>
    <cellStyle name="20% - Accent4 3 6 3 2 5 2" xfId="14260"/>
    <cellStyle name="20% - Accent4 3 6 3 2 5 3" xfId="14261"/>
    <cellStyle name="20% - Accent4 3 6 3 2 6" xfId="14262"/>
    <cellStyle name="20% - Accent4 3 6 3 2 6 2" xfId="14263"/>
    <cellStyle name="20% - Accent4 3 6 3 2 7" xfId="14264"/>
    <cellStyle name="20% - Accent4 3 6 3 2 8" xfId="14265"/>
    <cellStyle name="20% - Accent4 3 6 3 2 9" xfId="14266"/>
    <cellStyle name="20% - Accent4 3 6 3 3" xfId="14267"/>
    <cellStyle name="20% - Accent4 3 6 3 3 2" xfId="14268"/>
    <cellStyle name="20% - Accent4 3 6 3 3 2 2" xfId="14269"/>
    <cellStyle name="20% - Accent4 3 6 3 3 2 3" xfId="14270"/>
    <cellStyle name="20% - Accent4 3 6 3 3 3" xfId="14271"/>
    <cellStyle name="20% - Accent4 3 6 3 3 3 2" xfId="14272"/>
    <cellStyle name="20% - Accent4 3 6 3 3 4" xfId="14273"/>
    <cellStyle name="20% - Accent4 3 6 3 3 5" xfId="14274"/>
    <cellStyle name="20% - Accent4 3 6 3 3 6" xfId="14275"/>
    <cellStyle name="20% - Accent4 3 6 3 3 7" xfId="14276"/>
    <cellStyle name="20% - Accent4 3 6 3 3 8" xfId="14277"/>
    <cellStyle name="20% - Accent4 3 6 3 3 9" xfId="14278"/>
    <cellStyle name="20% - Accent4 3 6 3 4" xfId="14279"/>
    <cellStyle name="20% - Accent4 3 6 3 4 2" xfId="14280"/>
    <cellStyle name="20% - Accent4 3 6 3 4 2 2" xfId="14281"/>
    <cellStyle name="20% - Accent4 3 6 3 4 2 3" xfId="14282"/>
    <cellStyle name="20% - Accent4 3 6 3 4 3" xfId="14283"/>
    <cellStyle name="20% - Accent4 3 6 3 4 3 2" xfId="14284"/>
    <cellStyle name="20% - Accent4 3 6 3 4 4" xfId="14285"/>
    <cellStyle name="20% - Accent4 3 6 3 4 5" xfId="14286"/>
    <cellStyle name="20% - Accent4 3 6 3 4 6" xfId="14287"/>
    <cellStyle name="20% - Accent4 3 6 3 4 7" xfId="14288"/>
    <cellStyle name="20% - Accent4 3 6 3 4 8" xfId="14289"/>
    <cellStyle name="20% - Accent4 3 6 3 4 9" xfId="14290"/>
    <cellStyle name="20% - Accent4 3 6 3 5" xfId="14291"/>
    <cellStyle name="20% - Accent4 3 6 3 5 2" xfId="14292"/>
    <cellStyle name="20% - Accent4 3 6 3 5 2 2" xfId="14293"/>
    <cellStyle name="20% - Accent4 3 6 3 5 2 3" xfId="14294"/>
    <cellStyle name="20% - Accent4 3 6 3 5 3" xfId="14295"/>
    <cellStyle name="20% - Accent4 3 6 3 5 3 2" xfId="14296"/>
    <cellStyle name="20% - Accent4 3 6 3 5 4" xfId="14297"/>
    <cellStyle name="20% - Accent4 3 6 3 5 5" xfId="14298"/>
    <cellStyle name="20% - Accent4 3 6 3 5 6" xfId="14299"/>
    <cellStyle name="20% - Accent4 3 6 3 5 7" xfId="14300"/>
    <cellStyle name="20% - Accent4 3 6 3 5 8" xfId="14301"/>
    <cellStyle name="20% - Accent4 3 6 3 5 9" xfId="14302"/>
    <cellStyle name="20% - Accent4 3 6 3 6" xfId="14303"/>
    <cellStyle name="20% - Accent4 3 6 3 6 2" xfId="14304"/>
    <cellStyle name="20% - Accent4 3 6 3 6 3" xfId="14305"/>
    <cellStyle name="20% - Accent4 3 6 3 7" xfId="14306"/>
    <cellStyle name="20% - Accent4 3 6 3 7 2" xfId="14307"/>
    <cellStyle name="20% - Accent4 3 6 3 8" xfId="14308"/>
    <cellStyle name="20% - Accent4 3 6 3 9" xfId="14309"/>
    <cellStyle name="20% - Accent4 3 6 4" xfId="14310"/>
    <cellStyle name="20% - Accent4 3 6 4 10" xfId="14311"/>
    <cellStyle name="20% - Accent4 3 6 4 11" xfId="14312"/>
    <cellStyle name="20% - Accent4 3 6 4 12" xfId="14313"/>
    <cellStyle name="20% - Accent4 3 6 4 2" xfId="14314"/>
    <cellStyle name="20% - Accent4 3 6 4 2 2" xfId="14315"/>
    <cellStyle name="20% - Accent4 3 6 4 2 2 2" xfId="14316"/>
    <cellStyle name="20% - Accent4 3 6 4 2 2 3" xfId="14317"/>
    <cellStyle name="20% - Accent4 3 6 4 2 3" xfId="14318"/>
    <cellStyle name="20% - Accent4 3 6 4 2 3 2" xfId="14319"/>
    <cellStyle name="20% - Accent4 3 6 4 2 4" xfId="14320"/>
    <cellStyle name="20% - Accent4 3 6 4 2 5" xfId="14321"/>
    <cellStyle name="20% - Accent4 3 6 4 2 6" xfId="14322"/>
    <cellStyle name="20% - Accent4 3 6 4 2 7" xfId="14323"/>
    <cellStyle name="20% - Accent4 3 6 4 2 8" xfId="14324"/>
    <cellStyle name="20% - Accent4 3 6 4 2 9" xfId="14325"/>
    <cellStyle name="20% - Accent4 3 6 4 3" xfId="14326"/>
    <cellStyle name="20% - Accent4 3 6 4 3 2" xfId="14327"/>
    <cellStyle name="20% - Accent4 3 6 4 3 2 2" xfId="14328"/>
    <cellStyle name="20% - Accent4 3 6 4 3 2 3" xfId="14329"/>
    <cellStyle name="20% - Accent4 3 6 4 3 3" xfId="14330"/>
    <cellStyle name="20% - Accent4 3 6 4 3 3 2" xfId="14331"/>
    <cellStyle name="20% - Accent4 3 6 4 3 4" xfId="14332"/>
    <cellStyle name="20% - Accent4 3 6 4 3 5" xfId="14333"/>
    <cellStyle name="20% - Accent4 3 6 4 3 6" xfId="14334"/>
    <cellStyle name="20% - Accent4 3 6 4 3 7" xfId="14335"/>
    <cellStyle name="20% - Accent4 3 6 4 3 8" xfId="14336"/>
    <cellStyle name="20% - Accent4 3 6 4 3 9" xfId="14337"/>
    <cellStyle name="20% - Accent4 3 6 4 4" xfId="14338"/>
    <cellStyle name="20% - Accent4 3 6 4 4 2" xfId="14339"/>
    <cellStyle name="20% - Accent4 3 6 4 4 2 2" xfId="14340"/>
    <cellStyle name="20% - Accent4 3 6 4 4 2 3" xfId="14341"/>
    <cellStyle name="20% - Accent4 3 6 4 4 3" xfId="14342"/>
    <cellStyle name="20% - Accent4 3 6 4 4 3 2" xfId="14343"/>
    <cellStyle name="20% - Accent4 3 6 4 4 4" xfId="14344"/>
    <cellStyle name="20% - Accent4 3 6 4 4 5" xfId="14345"/>
    <cellStyle name="20% - Accent4 3 6 4 4 6" xfId="14346"/>
    <cellStyle name="20% - Accent4 3 6 4 4 7" xfId="14347"/>
    <cellStyle name="20% - Accent4 3 6 4 4 8" xfId="14348"/>
    <cellStyle name="20% - Accent4 3 6 4 4 9" xfId="14349"/>
    <cellStyle name="20% - Accent4 3 6 4 5" xfId="14350"/>
    <cellStyle name="20% - Accent4 3 6 4 5 2" xfId="14351"/>
    <cellStyle name="20% - Accent4 3 6 4 5 3" xfId="14352"/>
    <cellStyle name="20% - Accent4 3 6 4 6" xfId="14353"/>
    <cellStyle name="20% - Accent4 3 6 4 6 2" xfId="14354"/>
    <cellStyle name="20% - Accent4 3 6 4 7" xfId="14355"/>
    <cellStyle name="20% - Accent4 3 6 4 8" xfId="14356"/>
    <cellStyle name="20% - Accent4 3 6 4 9" xfId="14357"/>
    <cellStyle name="20% - Accent4 3 6 5" xfId="14358"/>
    <cellStyle name="20% - Accent4 3 6 5 2" xfId="14359"/>
    <cellStyle name="20% - Accent4 3 6 5 2 2" xfId="14360"/>
    <cellStyle name="20% - Accent4 3 6 5 2 3" xfId="14361"/>
    <cellStyle name="20% - Accent4 3 6 5 3" xfId="14362"/>
    <cellStyle name="20% - Accent4 3 6 5 3 2" xfId="14363"/>
    <cellStyle name="20% - Accent4 3 6 5 4" xfId="14364"/>
    <cellStyle name="20% - Accent4 3 6 5 5" xfId="14365"/>
    <cellStyle name="20% - Accent4 3 6 5 6" xfId="14366"/>
    <cellStyle name="20% - Accent4 3 6 5 7" xfId="14367"/>
    <cellStyle name="20% - Accent4 3 6 5 8" xfId="14368"/>
    <cellStyle name="20% - Accent4 3 6 5 9" xfId="14369"/>
    <cellStyle name="20% - Accent4 3 6 6" xfId="14370"/>
    <cellStyle name="20% - Accent4 3 6 6 2" xfId="14371"/>
    <cellStyle name="20% - Accent4 3 6 6 2 2" xfId="14372"/>
    <cellStyle name="20% - Accent4 3 6 6 2 3" xfId="14373"/>
    <cellStyle name="20% - Accent4 3 6 6 3" xfId="14374"/>
    <cellStyle name="20% - Accent4 3 6 6 3 2" xfId="14375"/>
    <cellStyle name="20% - Accent4 3 6 6 4" xfId="14376"/>
    <cellStyle name="20% - Accent4 3 6 6 5" xfId="14377"/>
    <cellStyle name="20% - Accent4 3 6 6 6" xfId="14378"/>
    <cellStyle name="20% - Accent4 3 6 6 7" xfId="14379"/>
    <cellStyle name="20% - Accent4 3 6 6 8" xfId="14380"/>
    <cellStyle name="20% - Accent4 3 6 6 9" xfId="14381"/>
    <cellStyle name="20% - Accent4 3 6 7" xfId="14382"/>
    <cellStyle name="20% - Accent4 3 6 7 2" xfId="14383"/>
    <cellStyle name="20% - Accent4 3 6 7 2 2" xfId="14384"/>
    <cellStyle name="20% - Accent4 3 6 7 2 3" xfId="14385"/>
    <cellStyle name="20% - Accent4 3 6 7 3" xfId="14386"/>
    <cellStyle name="20% - Accent4 3 6 7 3 2" xfId="14387"/>
    <cellStyle name="20% - Accent4 3 6 7 4" xfId="14388"/>
    <cellStyle name="20% - Accent4 3 6 7 5" xfId="14389"/>
    <cellStyle name="20% - Accent4 3 6 7 6" xfId="14390"/>
    <cellStyle name="20% - Accent4 3 6 7 7" xfId="14391"/>
    <cellStyle name="20% - Accent4 3 6 7 8" xfId="14392"/>
    <cellStyle name="20% - Accent4 3 6 7 9" xfId="14393"/>
    <cellStyle name="20% - Accent4 3 6 8" xfId="14394"/>
    <cellStyle name="20% - Accent4 3 6 8 2" xfId="14395"/>
    <cellStyle name="20% - Accent4 3 6 8 3" xfId="14396"/>
    <cellStyle name="20% - Accent4 3 6 9" xfId="14397"/>
    <cellStyle name="20% - Accent4 3 6 9 2" xfId="14398"/>
    <cellStyle name="20% - Accent4 3 7" xfId="14399"/>
    <cellStyle name="20% - Accent4 3 7 10" xfId="14400"/>
    <cellStyle name="20% - Accent4 3 7 11" xfId="14401"/>
    <cellStyle name="20% - Accent4 3 7 12" xfId="14402"/>
    <cellStyle name="20% - Accent4 3 7 13" xfId="14403"/>
    <cellStyle name="20% - Accent4 3 7 2" xfId="14404"/>
    <cellStyle name="20% - Accent4 3 7 2 10" xfId="14405"/>
    <cellStyle name="20% - Accent4 3 7 2 11" xfId="14406"/>
    <cellStyle name="20% - Accent4 3 7 2 12" xfId="14407"/>
    <cellStyle name="20% - Accent4 3 7 2 2" xfId="14408"/>
    <cellStyle name="20% - Accent4 3 7 2 2 2" xfId="14409"/>
    <cellStyle name="20% - Accent4 3 7 2 2 2 2" xfId="14410"/>
    <cellStyle name="20% - Accent4 3 7 2 2 2 3" xfId="14411"/>
    <cellStyle name="20% - Accent4 3 7 2 2 3" xfId="14412"/>
    <cellStyle name="20% - Accent4 3 7 2 2 3 2" xfId="14413"/>
    <cellStyle name="20% - Accent4 3 7 2 2 4" xfId="14414"/>
    <cellStyle name="20% - Accent4 3 7 2 2 5" xfId="14415"/>
    <cellStyle name="20% - Accent4 3 7 2 2 6" xfId="14416"/>
    <cellStyle name="20% - Accent4 3 7 2 2 7" xfId="14417"/>
    <cellStyle name="20% - Accent4 3 7 2 2 8" xfId="14418"/>
    <cellStyle name="20% - Accent4 3 7 2 2 9" xfId="14419"/>
    <cellStyle name="20% - Accent4 3 7 2 3" xfId="14420"/>
    <cellStyle name="20% - Accent4 3 7 2 3 2" xfId="14421"/>
    <cellStyle name="20% - Accent4 3 7 2 3 2 2" xfId="14422"/>
    <cellStyle name="20% - Accent4 3 7 2 3 2 3" xfId="14423"/>
    <cellStyle name="20% - Accent4 3 7 2 3 3" xfId="14424"/>
    <cellStyle name="20% - Accent4 3 7 2 3 3 2" xfId="14425"/>
    <cellStyle name="20% - Accent4 3 7 2 3 4" xfId="14426"/>
    <cellStyle name="20% - Accent4 3 7 2 3 5" xfId="14427"/>
    <cellStyle name="20% - Accent4 3 7 2 3 6" xfId="14428"/>
    <cellStyle name="20% - Accent4 3 7 2 3 7" xfId="14429"/>
    <cellStyle name="20% - Accent4 3 7 2 3 8" xfId="14430"/>
    <cellStyle name="20% - Accent4 3 7 2 3 9" xfId="14431"/>
    <cellStyle name="20% - Accent4 3 7 2 4" xfId="14432"/>
    <cellStyle name="20% - Accent4 3 7 2 4 2" xfId="14433"/>
    <cellStyle name="20% - Accent4 3 7 2 4 2 2" xfId="14434"/>
    <cellStyle name="20% - Accent4 3 7 2 4 2 3" xfId="14435"/>
    <cellStyle name="20% - Accent4 3 7 2 4 3" xfId="14436"/>
    <cellStyle name="20% - Accent4 3 7 2 4 3 2" xfId="14437"/>
    <cellStyle name="20% - Accent4 3 7 2 4 4" xfId="14438"/>
    <cellStyle name="20% - Accent4 3 7 2 4 5" xfId="14439"/>
    <cellStyle name="20% - Accent4 3 7 2 4 6" xfId="14440"/>
    <cellStyle name="20% - Accent4 3 7 2 4 7" xfId="14441"/>
    <cellStyle name="20% - Accent4 3 7 2 4 8" xfId="14442"/>
    <cellStyle name="20% - Accent4 3 7 2 4 9" xfId="14443"/>
    <cellStyle name="20% - Accent4 3 7 2 5" xfId="14444"/>
    <cellStyle name="20% - Accent4 3 7 2 5 2" xfId="14445"/>
    <cellStyle name="20% - Accent4 3 7 2 5 3" xfId="14446"/>
    <cellStyle name="20% - Accent4 3 7 2 6" xfId="14447"/>
    <cellStyle name="20% - Accent4 3 7 2 6 2" xfId="14448"/>
    <cellStyle name="20% - Accent4 3 7 2 7" xfId="14449"/>
    <cellStyle name="20% - Accent4 3 7 2 8" xfId="14450"/>
    <cellStyle name="20% - Accent4 3 7 2 9" xfId="14451"/>
    <cellStyle name="20% - Accent4 3 7 3" xfId="14452"/>
    <cellStyle name="20% - Accent4 3 7 3 2" xfId="14453"/>
    <cellStyle name="20% - Accent4 3 7 3 2 2" xfId="14454"/>
    <cellStyle name="20% - Accent4 3 7 3 2 3" xfId="14455"/>
    <cellStyle name="20% - Accent4 3 7 3 3" xfId="14456"/>
    <cellStyle name="20% - Accent4 3 7 3 3 2" xfId="14457"/>
    <cellStyle name="20% - Accent4 3 7 3 4" xfId="14458"/>
    <cellStyle name="20% - Accent4 3 7 3 5" xfId="14459"/>
    <cellStyle name="20% - Accent4 3 7 3 6" xfId="14460"/>
    <cellStyle name="20% - Accent4 3 7 3 7" xfId="14461"/>
    <cellStyle name="20% - Accent4 3 7 3 8" xfId="14462"/>
    <cellStyle name="20% - Accent4 3 7 3 9" xfId="14463"/>
    <cellStyle name="20% - Accent4 3 7 4" xfId="14464"/>
    <cellStyle name="20% - Accent4 3 7 4 2" xfId="14465"/>
    <cellStyle name="20% - Accent4 3 7 4 2 2" xfId="14466"/>
    <cellStyle name="20% - Accent4 3 7 4 2 3" xfId="14467"/>
    <cellStyle name="20% - Accent4 3 7 4 3" xfId="14468"/>
    <cellStyle name="20% - Accent4 3 7 4 3 2" xfId="14469"/>
    <cellStyle name="20% - Accent4 3 7 4 4" xfId="14470"/>
    <cellStyle name="20% - Accent4 3 7 4 5" xfId="14471"/>
    <cellStyle name="20% - Accent4 3 7 4 6" xfId="14472"/>
    <cellStyle name="20% - Accent4 3 7 4 7" xfId="14473"/>
    <cellStyle name="20% - Accent4 3 7 4 8" xfId="14474"/>
    <cellStyle name="20% - Accent4 3 7 4 9" xfId="14475"/>
    <cellStyle name="20% - Accent4 3 7 5" xfId="14476"/>
    <cellStyle name="20% - Accent4 3 7 5 2" xfId="14477"/>
    <cellStyle name="20% - Accent4 3 7 5 2 2" xfId="14478"/>
    <cellStyle name="20% - Accent4 3 7 5 2 3" xfId="14479"/>
    <cellStyle name="20% - Accent4 3 7 5 3" xfId="14480"/>
    <cellStyle name="20% - Accent4 3 7 5 3 2" xfId="14481"/>
    <cellStyle name="20% - Accent4 3 7 5 4" xfId="14482"/>
    <cellStyle name="20% - Accent4 3 7 5 5" xfId="14483"/>
    <cellStyle name="20% - Accent4 3 7 5 6" xfId="14484"/>
    <cellStyle name="20% - Accent4 3 7 5 7" xfId="14485"/>
    <cellStyle name="20% - Accent4 3 7 5 8" xfId="14486"/>
    <cellStyle name="20% - Accent4 3 7 5 9" xfId="14487"/>
    <cellStyle name="20% - Accent4 3 7 6" xfId="14488"/>
    <cellStyle name="20% - Accent4 3 7 6 2" xfId="14489"/>
    <cellStyle name="20% - Accent4 3 7 6 3" xfId="14490"/>
    <cellStyle name="20% - Accent4 3 7 7" xfId="14491"/>
    <cellStyle name="20% - Accent4 3 7 7 2" xfId="14492"/>
    <cellStyle name="20% - Accent4 3 7 8" xfId="14493"/>
    <cellStyle name="20% - Accent4 3 7 9" xfId="14494"/>
    <cellStyle name="20% - Accent4 3 8" xfId="14495"/>
    <cellStyle name="20% - Accent4 3 8 10" xfId="14496"/>
    <cellStyle name="20% - Accent4 3 8 11" xfId="14497"/>
    <cellStyle name="20% - Accent4 3 8 12" xfId="14498"/>
    <cellStyle name="20% - Accent4 3 8 13" xfId="14499"/>
    <cellStyle name="20% - Accent4 3 8 2" xfId="14500"/>
    <cellStyle name="20% - Accent4 3 8 2 10" xfId="14501"/>
    <cellStyle name="20% - Accent4 3 8 2 11" xfId="14502"/>
    <cellStyle name="20% - Accent4 3 8 2 12" xfId="14503"/>
    <cellStyle name="20% - Accent4 3 8 2 2" xfId="14504"/>
    <cellStyle name="20% - Accent4 3 8 2 2 2" xfId="14505"/>
    <cellStyle name="20% - Accent4 3 8 2 2 2 2" xfId="14506"/>
    <cellStyle name="20% - Accent4 3 8 2 2 2 3" xfId="14507"/>
    <cellStyle name="20% - Accent4 3 8 2 2 3" xfId="14508"/>
    <cellStyle name="20% - Accent4 3 8 2 2 3 2" xfId="14509"/>
    <cellStyle name="20% - Accent4 3 8 2 2 4" xfId="14510"/>
    <cellStyle name="20% - Accent4 3 8 2 2 5" xfId="14511"/>
    <cellStyle name="20% - Accent4 3 8 2 2 6" xfId="14512"/>
    <cellStyle name="20% - Accent4 3 8 2 2 7" xfId="14513"/>
    <cellStyle name="20% - Accent4 3 8 2 2 8" xfId="14514"/>
    <cellStyle name="20% - Accent4 3 8 2 2 9" xfId="14515"/>
    <cellStyle name="20% - Accent4 3 8 2 3" xfId="14516"/>
    <cellStyle name="20% - Accent4 3 8 2 3 2" xfId="14517"/>
    <cellStyle name="20% - Accent4 3 8 2 3 2 2" xfId="14518"/>
    <cellStyle name="20% - Accent4 3 8 2 3 2 3" xfId="14519"/>
    <cellStyle name="20% - Accent4 3 8 2 3 3" xfId="14520"/>
    <cellStyle name="20% - Accent4 3 8 2 3 3 2" xfId="14521"/>
    <cellStyle name="20% - Accent4 3 8 2 3 4" xfId="14522"/>
    <cellStyle name="20% - Accent4 3 8 2 3 5" xfId="14523"/>
    <cellStyle name="20% - Accent4 3 8 2 3 6" xfId="14524"/>
    <cellStyle name="20% - Accent4 3 8 2 3 7" xfId="14525"/>
    <cellStyle name="20% - Accent4 3 8 2 3 8" xfId="14526"/>
    <cellStyle name="20% - Accent4 3 8 2 3 9" xfId="14527"/>
    <cellStyle name="20% - Accent4 3 8 2 4" xfId="14528"/>
    <cellStyle name="20% - Accent4 3 8 2 4 2" xfId="14529"/>
    <cellStyle name="20% - Accent4 3 8 2 4 2 2" xfId="14530"/>
    <cellStyle name="20% - Accent4 3 8 2 4 2 3" xfId="14531"/>
    <cellStyle name="20% - Accent4 3 8 2 4 3" xfId="14532"/>
    <cellStyle name="20% - Accent4 3 8 2 4 3 2" xfId="14533"/>
    <cellStyle name="20% - Accent4 3 8 2 4 4" xfId="14534"/>
    <cellStyle name="20% - Accent4 3 8 2 4 5" xfId="14535"/>
    <cellStyle name="20% - Accent4 3 8 2 4 6" xfId="14536"/>
    <cellStyle name="20% - Accent4 3 8 2 4 7" xfId="14537"/>
    <cellStyle name="20% - Accent4 3 8 2 4 8" xfId="14538"/>
    <cellStyle name="20% - Accent4 3 8 2 4 9" xfId="14539"/>
    <cellStyle name="20% - Accent4 3 8 2 5" xfId="14540"/>
    <cellStyle name="20% - Accent4 3 8 2 5 2" xfId="14541"/>
    <cellStyle name="20% - Accent4 3 8 2 5 3" xfId="14542"/>
    <cellStyle name="20% - Accent4 3 8 2 6" xfId="14543"/>
    <cellStyle name="20% - Accent4 3 8 2 6 2" xfId="14544"/>
    <cellStyle name="20% - Accent4 3 8 2 7" xfId="14545"/>
    <cellStyle name="20% - Accent4 3 8 2 8" xfId="14546"/>
    <cellStyle name="20% - Accent4 3 8 2 9" xfId="14547"/>
    <cellStyle name="20% - Accent4 3 8 3" xfId="14548"/>
    <cellStyle name="20% - Accent4 3 8 3 2" xfId="14549"/>
    <cellStyle name="20% - Accent4 3 8 3 2 2" xfId="14550"/>
    <cellStyle name="20% - Accent4 3 8 3 2 3" xfId="14551"/>
    <cellStyle name="20% - Accent4 3 8 3 3" xfId="14552"/>
    <cellStyle name="20% - Accent4 3 8 3 3 2" xfId="14553"/>
    <cellStyle name="20% - Accent4 3 8 3 4" xfId="14554"/>
    <cellStyle name="20% - Accent4 3 8 3 5" xfId="14555"/>
    <cellStyle name="20% - Accent4 3 8 3 6" xfId="14556"/>
    <cellStyle name="20% - Accent4 3 8 3 7" xfId="14557"/>
    <cellStyle name="20% - Accent4 3 8 3 8" xfId="14558"/>
    <cellStyle name="20% - Accent4 3 8 3 9" xfId="14559"/>
    <cellStyle name="20% - Accent4 3 8 4" xfId="14560"/>
    <cellStyle name="20% - Accent4 3 8 4 2" xfId="14561"/>
    <cellStyle name="20% - Accent4 3 8 4 2 2" xfId="14562"/>
    <cellStyle name="20% - Accent4 3 8 4 2 3" xfId="14563"/>
    <cellStyle name="20% - Accent4 3 8 4 3" xfId="14564"/>
    <cellStyle name="20% - Accent4 3 8 4 3 2" xfId="14565"/>
    <cellStyle name="20% - Accent4 3 8 4 4" xfId="14566"/>
    <cellStyle name="20% - Accent4 3 8 4 5" xfId="14567"/>
    <cellStyle name="20% - Accent4 3 8 4 6" xfId="14568"/>
    <cellStyle name="20% - Accent4 3 8 4 7" xfId="14569"/>
    <cellStyle name="20% - Accent4 3 8 4 8" xfId="14570"/>
    <cellStyle name="20% - Accent4 3 8 4 9" xfId="14571"/>
    <cellStyle name="20% - Accent4 3 8 5" xfId="14572"/>
    <cellStyle name="20% - Accent4 3 8 5 2" xfId="14573"/>
    <cellStyle name="20% - Accent4 3 8 5 2 2" xfId="14574"/>
    <cellStyle name="20% - Accent4 3 8 5 2 3" xfId="14575"/>
    <cellStyle name="20% - Accent4 3 8 5 3" xfId="14576"/>
    <cellStyle name="20% - Accent4 3 8 5 3 2" xfId="14577"/>
    <cellStyle name="20% - Accent4 3 8 5 4" xfId="14578"/>
    <cellStyle name="20% - Accent4 3 8 5 5" xfId="14579"/>
    <cellStyle name="20% - Accent4 3 8 5 6" xfId="14580"/>
    <cellStyle name="20% - Accent4 3 8 5 7" xfId="14581"/>
    <cellStyle name="20% - Accent4 3 8 5 8" xfId="14582"/>
    <cellStyle name="20% - Accent4 3 8 5 9" xfId="14583"/>
    <cellStyle name="20% - Accent4 3 8 6" xfId="14584"/>
    <cellStyle name="20% - Accent4 3 8 6 2" xfId="14585"/>
    <cellStyle name="20% - Accent4 3 8 6 3" xfId="14586"/>
    <cellStyle name="20% - Accent4 3 8 7" xfId="14587"/>
    <cellStyle name="20% - Accent4 3 8 7 2" xfId="14588"/>
    <cellStyle name="20% - Accent4 3 8 8" xfId="14589"/>
    <cellStyle name="20% - Accent4 3 8 9" xfId="14590"/>
    <cellStyle name="20% - Accent4 3 9" xfId="14591"/>
    <cellStyle name="20% - Accent4 3 9 10" xfId="14592"/>
    <cellStyle name="20% - Accent4 3 9 11" xfId="14593"/>
    <cellStyle name="20% - Accent4 3 9 12" xfId="14594"/>
    <cellStyle name="20% - Accent4 3 9 2" xfId="14595"/>
    <cellStyle name="20% - Accent4 3 9 2 2" xfId="14596"/>
    <cellStyle name="20% - Accent4 3 9 2 2 2" xfId="14597"/>
    <cellStyle name="20% - Accent4 3 9 2 2 3" xfId="14598"/>
    <cellStyle name="20% - Accent4 3 9 2 3" xfId="14599"/>
    <cellStyle name="20% - Accent4 3 9 2 3 2" xfId="14600"/>
    <cellStyle name="20% - Accent4 3 9 2 4" xfId="14601"/>
    <cellStyle name="20% - Accent4 3 9 2 5" xfId="14602"/>
    <cellStyle name="20% - Accent4 3 9 2 6" xfId="14603"/>
    <cellStyle name="20% - Accent4 3 9 2 7" xfId="14604"/>
    <cellStyle name="20% - Accent4 3 9 2 8" xfId="14605"/>
    <cellStyle name="20% - Accent4 3 9 2 9" xfId="14606"/>
    <cellStyle name="20% - Accent4 3 9 3" xfId="14607"/>
    <cellStyle name="20% - Accent4 3 9 3 2" xfId="14608"/>
    <cellStyle name="20% - Accent4 3 9 3 2 2" xfId="14609"/>
    <cellStyle name="20% - Accent4 3 9 3 2 3" xfId="14610"/>
    <cellStyle name="20% - Accent4 3 9 3 3" xfId="14611"/>
    <cellStyle name="20% - Accent4 3 9 3 3 2" xfId="14612"/>
    <cellStyle name="20% - Accent4 3 9 3 4" xfId="14613"/>
    <cellStyle name="20% - Accent4 3 9 3 5" xfId="14614"/>
    <cellStyle name="20% - Accent4 3 9 3 6" xfId="14615"/>
    <cellStyle name="20% - Accent4 3 9 3 7" xfId="14616"/>
    <cellStyle name="20% - Accent4 3 9 3 8" xfId="14617"/>
    <cellStyle name="20% - Accent4 3 9 3 9" xfId="14618"/>
    <cellStyle name="20% - Accent4 3 9 4" xfId="14619"/>
    <cellStyle name="20% - Accent4 3 9 4 2" xfId="14620"/>
    <cellStyle name="20% - Accent4 3 9 4 2 2" xfId="14621"/>
    <cellStyle name="20% - Accent4 3 9 4 2 3" xfId="14622"/>
    <cellStyle name="20% - Accent4 3 9 4 3" xfId="14623"/>
    <cellStyle name="20% - Accent4 3 9 4 3 2" xfId="14624"/>
    <cellStyle name="20% - Accent4 3 9 4 4" xfId="14625"/>
    <cellStyle name="20% - Accent4 3 9 4 5" xfId="14626"/>
    <cellStyle name="20% - Accent4 3 9 4 6" xfId="14627"/>
    <cellStyle name="20% - Accent4 3 9 4 7" xfId="14628"/>
    <cellStyle name="20% - Accent4 3 9 4 8" xfId="14629"/>
    <cellStyle name="20% - Accent4 3 9 4 9" xfId="14630"/>
    <cellStyle name="20% - Accent4 3 9 5" xfId="14631"/>
    <cellStyle name="20% - Accent4 3 9 5 2" xfId="14632"/>
    <cellStyle name="20% - Accent4 3 9 5 3" xfId="14633"/>
    <cellStyle name="20% - Accent4 3 9 6" xfId="14634"/>
    <cellStyle name="20% - Accent4 3 9 6 2" xfId="14635"/>
    <cellStyle name="20% - Accent4 3 9 7" xfId="14636"/>
    <cellStyle name="20% - Accent4 3 9 8" xfId="14637"/>
    <cellStyle name="20% - Accent4 3 9 9" xfId="14638"/>
    <cellStyle name="20% - Accent4 4" xfId="14639"/>
    <cellStyle name="20% - Accent4 4 2" xfId="14640"/>
    <cellStyle name="20% - Accent4 4 2 2" xfId="14641"/>
    <cellStyle name="20% - Accent4 4 2 2 2" xfId="14642"/>
    <cellStyle name="20% - Accent4 4 2 2 2 2" xfId="14643"/>
    <cellStyle name="20% - Accent4 4 2 2 3" xfId="14644"/>
    <cellStyle name="20% - Accent4 4 2 2 4" xfId="14645"/>
    <cellStyle name="20% - Accent4 4 2 3" xfId="14646"/>
    <cellStyle name="20% - Accent4 4 2 3 2" xfId="14647"/>
    <cellStyle name="20% - Accent4 4 2 3 2 2" xfId="14648"/>
    <cellStyle name="20% - Accent4 4 2 3 3" xfId="14649"/>
    <cellStyle name="20% - Accent4 4 2 3 4" xfId="14650"/>
    <cellStyle name="20% - Accent4 4 2 4" xfId="14651"/>
    <cellStyle name="20% - Accent4 4 2 4 2" xfId="14652"/>
    <cellStyle name="20% - Accent4 4 2 5" xfId="14653"/>
    <cellStyle name="20% - Accent4 4 2 6" xfId="14654"/>
    <cellStyle name="20% - Accent4 4 2 7" xfId="14655"/>
    <cellStyle name="20% - Accent4 4 3" xfId="14656"/>
    <cellStyle name="20% - Accent4 4 3 2" xfId="14657"/>
    <cellStyle name="20% - Accent4 4 3 2 2" xfId="14658"/>
    <cellStyle name="20% - Accent4 4 3 3" xfId="14659"/>
    <cellStyle name="20% - Accent4 4 3 4" xfId="14660"/>
    <cellStyle name="20% - Accent4 4 4" xfId="14661"/>
    <cellStyle name="20% - Accent4 4 4 2" xfId="14662"/>
    <cellStyle name="20% - Accent4 4 4 2 2" xfId="14663"/>
    <cellStyle name="20% - Accent4 4 4 3" xfId="14664"/>
    <cellStyle name="20% - Accent4 4 4 4" xfId="14665"/>
    <cellStyle name="20% - Accent4 4 5" xfId="14666"/>
    <cellStyle name="20% - Accent4 4 5 2" xfId="14667"/>
    <cellStyle name="20% - Accent4 4 6" xfId="14668"/>
    <cellStyle name="20% - Accent4 4 7" xfId="14669"/>
    <cellStyle name="20% - Accent4 4 8" xfId="14670"/>
    <cellStyle name="20% - Accent4 5" xfId="14671"/>
    <cellStyle name="20% - Accent4 5 2" xfId="14672"/>
    <cellStyle name="20% - Accent4 5 2 2" xfId="14673"/>
    <cellStyle name="20% - Accent4 5 2 2 2" xfId="14674"/>
    <cellStyle name="20% - Accent4 5 2 2 2 2" xfId="14675"/>
    <cellStyle name="20% - Accent4 5 2 2 3" xfId="14676"/>
    <cellStyle name="20% - Accent4 5 2 2 4" xfId="14677"/>
    <cellStyle name="20% - Accent4 5 2 3" xfId="14678"/>
    <cellStyle name="20% - Accent4 5 2 3 2" xfId="14679"/>
    <cellStyle name="20% - Accent4 5 2 4" xfId="14680"/>
    <cellStyle name="20% - Accent4 5 2 5" xfId="14681"/>
    <cellStyle name="20% - Accent4 5 2 6" xfId="14682"/>
    <cellStyle name="20% - Accent4 5 3" xfId="14683"/>
    <cellStyle name="20% - Accent4 5 3 2" xfId="14684"/>
    <cellStyle name="20% - Accent4 5 3 2 2" xfId="14685"/>
    <cellStyle name="20% - Accent4 5 3 3" xfId="14686"/>
    <cellStyle name="20% - Accent4 5 3 4" xfId="14687"/>
    <cellStyle name="20% - Accent4 5 4" xfId="14688"/>
    <cellStyle name="20% - Accent4 5 4 2" xfId="14689"/>
    <cellStyle name="20% - Accent4 5 4 2 2" xfId="14690"/>
    <cellStyle name="20% - Accent4 5 4 3" xfId="14691"/>
    <cellStyle name="20% - Accent4 5 4 4" xfId="14692"/>
    <cellStyle name="20% - Accent4 5 5" xfId="14693"/>
    <cellStyle name="20% - Accent4 5 5 2" xfId="14694"/>
    <cellStyle name="20% - Accent4 5 6" xfId="14695"/>
    <cellStyle name="20% - Accent4 5 7" xfId="14696"/>
    <cellStyle name="20% - Accent4 5 8" xfId="14697"/>
    <cellStyle name="20% - Accent4 6" xfId="14698"/>
    <cellStyle name="20% - Accent4 6 2" xfId="14699"/>
    <cellStyle name="20% - Accent4 6 2 2" xfId="14700"/>
    <cellStyle name="20% - Accent4 6 2 2 2" xfId="14701"/>
    <cellStyle name="20% - Accent4 6 2 2 2 2" xfId="14702"/>
    <cellStyle name="20% - Accent4 6 2 2 3" xfId="14703"/>
    <cellStyle name="20% - Accent4 6 2 2 4" xfId="14704"/>
    <cellStyle name="20% - Accent4 6 2 3" xfId="14705"/>
    <cellStyle name="20% - Accent4 6 2 3 2" xfId="14706"/>
    <cellStyle name="20% - Accent4 6 2 4" xfId="14707"/>
    <cellStyle name="20% - Accent4 6 2 5" xfId="14708"/>
    <cellStyle name="20% - Accent4 6 2 6" xfId="14709"/>
    <cellStyle name="20% - Accent4 6 3" xfId="14710"/>
    <cellStyle name="20% - Accent4 6 3 2" xfId="14711"/>
    <cellStyle name="20% - Accent4 6 3 2 2" xfId="14712"/>
    <cellStyle name="20% - Accent4 6 3 3" xfId="14713"/>
    <cellStyle name="20% - Accent4 6 3 4" xfId="14714"/>
    <cellStyle name="20% - Accent4 6 4" xfId="14715"/>
    <cellStyle name="20% - Accent4 6 4 2" xfId="14716"/>
    <cellStyle name="20% - Accent4 6 4 2 2" xfId="14717"/>
    <cellStyle name="20% - Accent4 6 4 3" xfId="14718"/>
    <cellStyle name="20% - Accent4 6 4 4" xfId="14719"/>
    <cellStyle name="20% - Accent4 6 5" xfId="14720"/>
    <cellStyle name="20% - Accent4 6 5 2" xfId="14721"/>
    <cellStyle name="20% - Accent4 6 6" xfId="14722"/>
    <cellStyle name="20% - Accent4 6 7" xfId="14723"/>
    <cellStyle name="20% - Accent4 6 8" xfId="14724"/>
    <cellStyle name="20% - Accent4 7" xfId="14725"/>
    <cellStyle name="20% - Accent4 7 2" xfId="14726"/>
    <cellStyle name="20% - Accent4 7 3" xfId="14727"/>
    <cellStyle name="20% - Accent4 7 3 2" xfId="14728"/>
    <cellStyle name="20% - Accent4 7 4" xfId="14729"/>
    <cellStyle name="20% - Accent4 7 5" xfId="14730"/>
    <cellStyle name="20% - Accent4 8" xfId="14731"/>
    <cellStyle name="20% - Accent4 8 2" xfId="14732"/>
    <cellStyle name="20% - Accent4 8 2 2" xfId="14733"/>
    <cellStyle name="20% - Accent4 8 2 2 2" xfId="14734"/>
    <cellStyle name="20% - Accent4 8 2 3" xfId="14735"/>
    <cellStyle name="20% - Accent4 8 2 4" xfId="14736"/>
    <cellStyle name="20% - Accent4 8 3" xfId="14737"/>
    <cellStyle name="20% - Accent4 8 3 2" xfId="14738"/>
    <cellStyle name="20% - Accent4 8 4" xfId="14739"/>
    <cellStyle name="20% - Accent4 8 5" xfId="14740"/>
    <cellStyle name="20% - Accent4 8 6" xfId="14741"/>
    <cellStyle name="20% - Accent4 9" xfId="14742"/>
    <cellStyle name="20% - Accent4 9 2" xfId="14743"/>
    <cellStyle name="20% - Accent4 9 2 2" xfId="14744"/>
    <cellStyle name="20% - Accent4 9 2 2 2" xfId="14745"/>
    <cellStyle name="20% - Accent4 9 2 3" xfId="14746"/>
    <cellStyle name="20% - Accent4 9 2 4" xfId="14747"/>
    <cellStyle name="20% - Accent4 9 3" xfId="14748"/>
    <cellStyle name="20% - Accent4 9 3 2" xfId="14749"/>
    <cellStyle name="20% - Accent4 9 4" xfId="14750"/>
    <cellStyle name="20% - Accent4 9 5" xfId="14751"/>
    <cellStyle name="20% - Accent4 9 6" xfId="14752"/>
    <cellStyle name="20% - Accent5 10" xfId="14753"/>
    <cellStyle name="20% - Accent5 10 2" xfId="14754"/>
    <cellStyle name="20% - Accent5 10 2 2" xfId="14755"/>
    <cellStyle name="20% - Accent5 10 3" xfId="14756"/>
    <cellStyle name="20% - Accent5 10 4" xfId="14757"/>
    <cellStyle name="20% - Accent5 10 5" xfId="14758"/>
    <cellStyle name="20% - Accent5 11" xfId="14759"/>
    <cellStyle name="20% - Accent5 11 2" xfId="14760"/>
    <cellStyle name="20% - Accent5 11 2 2" xfId="14761"/>
    <cellStyle name="20% - Accent5 11 3" xfId="14762"/>
    <cellStyle name="20% - Accent5 11 4" xfId="14763"/>
    <cellStyle name="20% - Accent5 11 5" xfId="14764"/>
    <cellStyle name="20% - Accent5 12" xfId="14765"/>
    <cellStyle name="20% - Accent5 12 2" xfId="14766"/>
    <cellStyle name="20% - Accent5 12 2 2" xfId="14767"/>
    <cellStyle name="20% - Accent5 12 3" xfId="14768"/>
    <cellStyle name="20% - Accent5 12 4" xfId="14769"/>
    <cellStyle name="20% - Accent5 13" xfId="14770"/>
    <cellStyle name="20% - Accent5 13 2" xfId="14771"/>
    <cellStyle name="20% - Accent5 14" xfId="14772"/>
    <cellStyle name="20% - Accent5 15" xfId="14773"/>
    <cellStyle name="20% - Accent5 16" xfId="14774"/>
    <cellStyle name="20% - Accent5 17" xfId="14775"/>
    <cellStyle name="20% - Accent5 18" xfId="14776"/>
    <cellStyle name="20% - Accent5 2" xfId="192"/>
    <cellStyle name="20% - Accent5 2 10" xfId="14777"/>
    <cellStyle name="20% - Accent5 2 10 2" xfId="14778"/>
    <cellStyle name="20% - Accent5 2 10 2 2" xfId="14779"/>
    <cellStyle name="20% - Accent5 2 10 2 3" xfId="14780"/>
    <cellStyle name="20% - Accent5 2 10 3" xfId="14781"/>
    <cellStyle name="20% - Accent5 2 10 3 2" xfId="14782"/>
    <cellStyle name="20% - Accent5 2 10 4" xfId="14783"/>
    <cellStyle name="20% - Accent5 2 10 5" xfId="14784"/>
    <cellStyle name="20% - Accent5 2 10 6" xfId="14785"/>
    <cellStyle name="20% - Accent5 2 10 7" xfId="14786"/>
    <cellStyle name="20% - Accent5 2 10 8" xfId="14787"/>
    <cellStyle name="20% - Accent5 2 10 9" xfId="14788"/>
    <cellStyle name="20% - Accent5 2 11" xfId="14789"/>
    <cellStyle name="20% - Accent5 2 11 2" xfId="14790"/>
    <cellStyle name="20% - Accent5 2 11 2 2" xfId="14791"/>
    <cellStyle name="20% - Accent5 2 11 2 3" xfId="14792"/>
    <cellStyle name="20% - Accent5 2 11 3" xfId="14793"/>
    <cellStyle name="20% - Accent5 2 11 3 2" xfId="14794"/>
    <cellStyle name="20% - Accent5 2 11 4" xfId="14795"/>
    <cellStyle name="20% - Accent5 2 11 5" xfId="14796"/>
    <cellStyle name="20% - Accent5 2 11 6" xfId="14797"/>
    <cellStyle name="20% - Accent5 2 11 7" xfId="14798"/>
    <cellStyle name="20% - Accent5 2 11 8" xfId="14799"/>
    <cellStyle name="20% - Accent5 2 11 9" xfId="14800"/>
    <cellStyle name="20% - Accent5 2 12" xfId="14801"/>
    <cellStyle name="20% - Accent5 2 12 2" xfId="14802"/>
    <cellStyle name="20% - Accent5 2 12 2 2" xfId="14803"/>
    <cellStyle name="20% - Accent5 2 12 2 3" xfId="14804"/>
    <cellStyle name="20% - Accent5 2 12 3" xfId="14805"/>
    <cellStyle name="20% - Accent5 2 12 3 2" xfId="14806"/>
    <cellStyle name="20% - Accent5 2 12 4" xfId="14807"/>
    <cellStyle name="20% - Accent5 2 12 5" xfId="14808"/>
    <cellStyle name="20% - Accent5 2 12 6" xfId="14809"/>
    <cellStyle name="20% - Accent5 2 12 7" xfId="14810"/>
    <cellStyle name="20% - Accent5 2 12 8" xfId="14811"/>
    <cellStyle name="20% - Accent5 2 12 9" xfId="14812"/>
    <cellStyle name="20% - Accent5 2 13" xfId="14813"/>
    <cellStyle name="20% - Accent5 2 13 2" xfId="14814"/>
    <cellStyle name="20% - Accent5 2 14" xfId="14815"/>
    <cellStyle name="20% - Accent5 2 14 2" xfId="14816"/>
    <cellStyle name="20% - Accent5 2 15" xfId="14817"/>
    <cellStyle name="20% - Accent5 2 16" xfId="14818"/>
    <cellStyle name="20% - Accent5 2 17" xfId="14819"/>
    <cellStyle name="20% - Accent5 2 18" xfId="14820"/>
    <cellStyle name="20% - Accent5 2 19" xfId="14821"/>
    <cellStyle name="20% - Accent5 2 2" xfId="14822"/>
    <cellStyle name="20% - Accent5 2 2 10" xfId="14823"/>
    <cellStyle name="20% - Accent5 2 2 11" xfId="14824"/>
    <cellStyle name="20% - Accent5 2 2 12" xfId="14825"/>
    <cellStyle name="20% - Accent5 2 2 13" xfId="14826"/>
    <cellStyle name="20% - Accent5 2 2 14" xfId="14827"/>
    <cellStyle name="20% - Accent5 2 2 15" xfId="14828"/>
    <cellStyle name="20% - Accent5 2 2 2" xfId="14829"/>
    <cellStyle name="20% - Accent5 2 2 2 10" xfId="14830"/>
    <cellStyle name="20% - Accent5 2 2 2 11" xfId="14831"/>
    <cellStyle name="20% - Accent5 2 2 2 12" xfId="14832"/>
    <cellStyle name="20% - Accent5 2 2 2 13" xfId="14833"/>
    <cellStyle name="20% - Accent5 2 2 2 2" xfId="14834"/>
    <cellStyle name="20% - Accent5 2 2 2 2 10" xfId="14835"/>
    <cellStyle name="20% - Accent5 2 2 2 2 11" xfId="14836"/>
    <cellStyle name="20% - Accent5 2 2 2 2 12" xfId="14837"/>
    <cellStyle name="20% - Accent5 2 2 2 2 2" xfId="14838"/>
    <cellStyle name="20% - Accent5 2 2 2 2 2 2" xfId="14839"/>
    <cellStyle name="20% - Accent5 2 2 2 2 2 2 2" xfId="14840"/>
    <cellStyle name="20% - Accent5 2 2 2 2 2 2 3" xfId="14841"/>
    <cellStyle name="20% - Accent5 2 2 2 2 2 3" xfId="14842"/>
    <cellStyle name="20% - Accent5 2 2 2 2 2 3 2" xfId="14843"/>
    <cellStyle name="20% - Accent5 2 2 2 2 2 4" xfId="14844"/>
    <cellStyle name="20% - Accent5 2 2 2 2 2 5" xfId="14845"/>
    <cellStyle name="20% - Accent5 2 2 2 2 2 6" xfId="14846"/>
    <cellStyle name="20% - Accent5 2 2 2 2 2 7" xfId="14847"/>
    <cellStyle name="20% - Accent5 2 2 2 2 2 8" xfId="14848"/>
    <cellStyle name="20% - Accent5 2 2 2 2 2 9" xfId="14849"/>
    <cellStyle name="20% - Accent5 2 2 2 2 3" xfId="14850"/>
    <cellStyle name="20% - Accent5 2 2 2 2 3 2" xfId="14851"/>
    <cellStyle name="20% - Accent5 2 2 2 2 3 2 2" xfId="14852"/>
    <cellStyle name="20% - Accent5 2 2 2 2 3 2 3" xfId="14853"/>
    <cellStyle name="20% - Accent5 2 2 2 2 3 3" xfId="14854"/>
    <cellStyle name="20% - Accent5 2 2 2 2 3 3 2" xfId="14855"/>
    <cellStyle name="20% - Accent5 2 2 2 2 3 4" xfId="14856"/>
    <cellStyle name="20% - Accent5 2 2 2 2 3 5" xfId="14857"/>
    <cellStyle name="20% - Accent5 2 2 2 2 3 6" xfId="14858"/>
    <cellStyle name="20% - Accent5 2 2 2 2 3 7" xfId="14859"/>
    <cellStyle name="20% - Accent5 2 2 2 2 3 8" xfId="14860"/>
    <cellStyle name="20% - Accent5 2 2 2 2 3 9" xfId="14861"/>
    <cellStyle name="20% - Accent5 2 2 2 2 4" xfId="14862"/>
    <cellStyle name="20% - Accent5 2 2 2 2 4 2" xfId="14863"/>
    <cellStyle name="20% - Accent5 2 2 2 2 4 2 2" xfId="14864"/>
    <cellStyle name="20% - Accent5 2 2 2 2 4 2 3" xfId="14865"/>
    <cellStyle name="20% - Accent5 2 2 2 2 4 3" xfId="14866"/>
    <cellStyle name="20% - Accent5 2 2 2 2 4 3 2" xfId="14867"/>
    <cellStyle name="20% - Accent5 2 2 2 2 4 4" xfId="14868"/>
    <cellStyle name="20% - Accent5 2 2 2 2 4 5" xfId="14869"/>
    <cellStyle name="20% - Accent5 2 2 2 2 4 6" xfId="14870"/>
    <cellStyle name="20% - Accent5 2 2 2 2 4 7" xfId="14871"/>
    <cellStyle name="20% - Accent5 2 2 2 2 4 8" xfId="14872"/>
    <cellStyle name="20% - Accent5 2 2 2 2 4 9" xfId="14873"/>
    <cellStyle name="20% - Accent5 2 2 2 2 5" xfId="14874"/>
    <cellStyle name="20% - Accent5 2 2 2 2 5 2" xfId="14875"/>
    <cellStyle name="20% - Accent5 2 2 2 2 5 3" xfId="14876"/>
    <cellStyle name="20% - Accent5 2 2 2 2 6" xfId="14877"/>
    <cellStyle name="20% - Accent5 2 2 2 2 6 2" xfId="14878"/>
    <cellStyle name="20% - Accent5 2 2 2 2 7" xfId="14879"/>
    <cellStyle name="20% - Accent5 2 2 2 2 8" xfId="14880"/>
    <cellStyle name="20% - Accent5 2 2 2 2 9" xfId="14881"/>
    <cellStyle name="20% - Accent5 2 2 2 3" xfId="14882"/>
    <cellStyle name="20% - Accent5 2 2 2 3 2" xfId="14883"/>
    <cellStyle name="20% - Accent5 2 2 2 3 2 2" xfId="14884"/>
    <cellStyle name="20% - Accent5 2 2 2 3 2 3" xfId="14885"/>
    <cellStyle name="20% - Accent5 2 2 2 3 3" xfId="14886"/>
    <cellStyle name="20% - Accent5 2 2 2 3 3 2" xfId="14887"/>
    <cellStyle name="20% - Accent5 2 2 2 3 4" xfId="14888"/>
    <cellStyle name="20% - Accent5 2 2 2 3 5" xfId="14889"/>
    <cellStyle name="20% - Accent5 2 2 2 3 6" xfId="14890"/>
    <cellStyle name="20% - Accent5 2 2 2 3 7" xfId="14891"/>
    <cellStyle name="20% - Accent5 2 2 2 3 8" xfId="14892"/>
    <cellStyle name="20% - Accent5 2 2 2 3 9" xfId="14893"/>
    <cellStyle name="20% - Accent5 2 2 2 4" xfId="14894"/>
    <cellStyle name="20% - Accent5 2 2 2 4 2" xfId="14895"/>
    <cellStyle name="20% - Accent5 2 2 2 4 2 2" xfId="14896"/>
    <cellStyle name="20% - Accent5 2 2 2 4 2 3" xfId="14897"/>
    <cellStyle name="20% - Accent5 2 2 2 4 3" xfId="14898"/>
    <cellStyle name="20% - Accent5 2 2 2 4 3 2" xfId="14899"/>
    <cellStyle name="20% - Accent5 2 2 2 4 4" xfId="14900"/>
    <cellStyle name="20% - Accent5 2 2 2 4 5" xfId="14901"/>
    <cellStyle name="20% - Accent5 2 2 2 4 6" xfId="14902"/>
    <cellStyle name="20% - Accent5 2 2 2 4 7" xfId="14903"/>
    <cellStyle name="20% - Accent5 2 2 2 4 8" xfId="14904"/>
    <cellStyle name="20% - Accent5 2 2 2 4 9" xfId="14905"/>
    <cellStyle name="20% - Accent5 2 2 2 5" xfId="14906"/>
    <cellStyle name="20% - Accent5 2 2 2 5 2" xfId="14907"/>
    <cellStyle name="20% - Accent5 2 2 2 5 2 2" xfId="14908"/>
    <cellStyle name="20% - Accent5 2 2 2 5 2 3" xfId="14909"/>
    <cellStyle name="20% - Accent5 2 2 2 5 3" xfId="14910"/>
    <cellStyle name="20% - Accent5 2 2 2 5 3 2" xfId="14911"/>
    <cellStyle name="20% - Accent5 2 2 2 5 4" xfId="14912"/>
    <cellStyle name="20% - Accent5 2 2 2 5 5" xfId="14913"/>
    <cellStyle name="20% - Accent5 2 2 2 5 6" xfId="14914"/>
    <cellStyle name="20% - Accent5 2 2 2 5 7" xfId="14915"/>
    <cellStyle name="20% - Accent5 2 2 2 5 8" xfId="14916"/>
    <cellStyle name="20% - Accent5 2 2 2 5 9" xfId="14917"/>
    <cellStyle name="20% - Accent5 2 2 2 6" xfId="14918"/>
    <cellStyle name="20% - Accent5 2 2 2 6 2" xfId="14919"/>
    <cellStyle name="20% - Accent5 2 2 2 6 3" xfId="14920"/>
    <cellStyle name="20% - Accent5 2 2 2 7" xfId="14921"/>
    <cellStyle name="20% - Accent5 2 2 2 7 2" xfId="14922"/>
    <cellStyle name="20% - Accent5 2 2 2 8" xfId="14923"/>
    <cellStyle name="20% - Accent5 2 2 2 9" xfId="14924"/>
    <cellStyle name="20% - Accent5 2 2 3" xfId="14925"/>
    <cellStyle name="20% - Accent5 2 2 3 10" xfId="14926"/>
    <cellStyle name="20% - Accent5 2 2 3 11" xfId="14927"/>
    <cellStyle name="20% - Accent5 2 2 3 12" xfId="14928"/>
    <cellStyle name="20% - Accent5 2 2 3 13" xfId="14929"/>
    <cellStyle name="20% - Accent5 2 2 3 2" xfId="14930"/>
    <cellStyle name="20% - Accent5 2 2 3 2 10" xfId="14931"/>
    <cellStyle name="20% - Accent5 2 2 3 2 11" xfId="14932"/>
    <cellStyle name="20% - Accent5 2 2 3 2 12" xfId="14933"/>
    <cellStyle name="20% - Accent5 2 2 3 2 2" xfId="14934"/>
    <cellStyle name="20% - Accent5 2 2 3 2 2 2" xfId="14935"/>
    <cellStyle name="20% - Accent5 2 2 3 2 2 2 2" xfId="14936"/>
    <cellStyle name="20% - Accent5 2 2 3 2 2 2 3" xfId="14937"/>
    <cellStyle name="20% - Accent5 2 2 3 2 2 3" xfId="14938"/>
    <cellStyle name="20% - Accent5 2 2 3 2 2 3 2" xfId="14939"/>
    <cellStyle name="20% - Accent5 2 2 3 2 2 4" xfId="14940"/>
    <cellStyle name="20% - Accent5 2 2 3 2 2 5" xfId="14941"/>
    <cellStyle name="20% - Accent5 2 2 3 2 2 6" xfId="14942"/>
    <cellStyle name="20% - Accent5 2 2 3 2 2 7" xfId="14943"/>
    <cellStyle name="20% - Accent5 2 2 3 2 2 8" xfId="14944"/>
    <cellStyle name="20% - Accent5 2 2 3 2 2 9" xfId="14945"/>
    <cellStyle name="20% - Accent5 2 2 3 2 3" xfId="14946"/>
    <cellStyle name="20% - Accent5 2 2 3 2 3 2" xfId="14947"/>
    <cellStyle name="20% - Accent5 2 2 3 2 3 2 2" xfId="14948"/>
    <cellStyle name="20% - Accent5 2 2 3 2 3 2 3" xfId="14949"/>
    <cellStyle name="20% - Accent5 2 2 3 2 3 3" xfId="14950"/>
    <cellStyle name="20% - Accent5 2 2 3 2 3 3 2" xfId="14951"/>
    <cellStyle name="20% - Accent5 2 2 3 2 3 4" xfId="14952"/>
    <cellStyle name="20% - Accent5 2 2 3 2 3 5" xfId="14953"/>
    <cellStyle name="20% - Accent5 2 2 3 2 3 6" xfId="14954"/>
    <cellStyle name="20% - Accent5 2 2 3 2 3 7" xfId="14955"/>
    <cellStyle name="20% - Accent5 2 2 3 2 3 8" xfId="14956"/>
    <cellStyle name="20% - Accent5 2 2 3 2 3 9" xfId="14957"/>
    <cellStyle name="20% - Accent5 2 2 3 2 4" xfId="14958"/>
    <cellStyle name="20% - Accent5 2 2 3 2 4 2" xfId="14959"/>
    <cellStyle name="20% - Accent5 2 2 3 2 4 2 2" xfId="14960"/>
    <cellStyle name="20% - Accent5 2 2 3 2 4 2 3" xfId="14961"/>
    <cellStyle name="20% - Accent5 2 2 3 2 4 3" xfId="14962"/>
    <cellStyle name="20% - Accent5 2 2 3 2 4 3 2" xfId="14963"/>
    <cellStyle name="20% - Accent5 2 2 3 2 4 4" xfId="14964"/>
    <cellStyle name="20% - Accent5 2 2 3 2 4 5" xfId="14965"/>
    <cellStyle name="20% - Accent5 2 2 3 2 4 6" xfId="14966"/>
    <cellStyle name="20% - Accent5 2 2 3 2 4 7" xfId="14967"/>
    <cellStyle name="20% - Accent5 2 2 3 2 4 8" xfId="14968"/>
    <cellStyle name="20% - Accent5 2 2 3 2 4 9" xfId="14969"/>
    <cellStyle name="20% - Accent5 2 2 3 2 5" xfId="14970"/>
    <cellStyle name="20% - Accent5 2 2 3 2 5 2" xfId="14971"/>
    <cellStyle name="20% - Accent5 2 2 3 2 5 3" xfId="14972"/>
    <cellStyle name="20% - Accent5 2 2 3 2 6" xfId="14973"/>
    <cellStyle name="20% - Accent5 2 2 3 2 6 2" xfId="14974"/>
    <cellStyle name="20% - Accent5 2 2 3 2 7" xfId="14975"/>
    <cellStyle name="20% - Accent5 2 2 3 2 8" xfId="14976"/>
    <cellStyle name="20% - Accent5 2 2 3 2 9" xfId="14977"/>
    <cellStyle name="20% - Accent5 2 2 3 3" xfId="14978"/>
    <cellStyle name="20% - Accent5 2 2 3 3 2" xfId="14979"/>
    <cellStyle name="20% - Accent5 2 2 3 3 2 2" xfId="14980"/>
    <cellStyle name="20% - Accent5 2 2 3 3 2 3" xfId="14981"/>
    <cellStyle name="20% - Accent5 2 2 3 3 3" xfId="14982"/>
    <cellStyle name="20% - Accent5 2 2 3 3 3 2" xfId="14983"/>
    <cellStyle name="20% - Accent5 2 2 3 3 4" xfId="14984"/>
    <cellStyle name="20% - Accent5 2 2 3 3 5" xfId="14985"/>
    <cellStyle name="20% - Accent5 2 2 3 3 6" xfId="14986"/>
    <cellStyle name="20% - Accent5 2 2 3 3 7" xfId="14987"/>
    <cellStyle name="20% - Accent5 2 2 3 3 8" xfId="14988"/>
    <cellStyle name="20% - Accent5 2 2 3 3 9" xfId="14989"/>
    <cellStyle name="20% - Accent5 2 2 3 4" xfId="14990"/>
    <cellStyle name="20% - Accent5 2 2 3 4 2" xfId="14991"/>
    <cellStyle name="20% - Accent5 2 2 3 4 2 2" xfId="14992"/>
    <cellStyle name="20% - Accent5 2 2 3 4 2 3" xfId="14993"/>
    <cellStyle name="20% - Accent5 2 2 3 4 3" xfId="14994"/>
    <cellStyle name="20% - Accent5 2 2 3 4 3 2" xfId="14995"/>
    <cellStyle name="20% - Accent5 2 2 3 4 4" xfId="14996"/>
    <cellStyle name="20% - Accent5 2 2 3 4 5" xfId="14997"/>
    <cellStyle name="20% - Accent5 2 2 3 4 6" xfId="14998"/>
    <cellStyle name="20% - Accent5 2 2 3 4 7" xfId="14999"/>
    <cellStyle name="20% - Accent5 2 2 3 4 8" xfId="15000"/>
    <cellStyle name="20% - Accent5 2 2 3 4 9" xfId="15001"/>
    <cellStyle name="20% - Accent5 2 2 3 5" xfId="15002"/>
    <cellStyle name="20% - Accent5 2 2 3 5 2" xfId="15003"/>
    <cellStyle name="20% - Accent5 2 2 3 5 2 2" xfId="15004"/>
    <cellStyle name="20% - Accent5 2 2 3 5 2 3" xfId="15005"/>
    <cellStyle name="20% - Accent5 2 2 3 5 3" xfId="15006"/>
    <cellStyle name="20% - Accent5 2 2 3 5 3 2" xfId="15007"/>
    <cellStyle name="20% - Accent5 2 2 3 5 4" xfId="15008"/>
    <cellStyle name="20% - Accent5 2 2 3 5 5" xfId="15009"/>
    <cellStyle name="20% - Accent5 2 2 3 5 6" xfId="15010"/>
    <cellStyle name="20% - Accent5 2 2 3 5 7" xfId="15011"/>
    <cellStyle name="20% - Accent5 2 2 3 5 8" xfId="15012"/>
    <cellStyle name="20% - Accent5 2 2 3 5 9" xfId="15013"/>
    <cellStyle name="20% - Accent5 2 2 3 6" xfId="15014"/>
    <cellStyle name="20% - Accent5 2 2 3 6 2" xfId="15015"/>
    <cellStyle name="20% - Accent5 2 2 3 6 3" xfId="15016"/>
    <cellStyle name="20% - Accent5 2 2 3 7" xfId="15017"/>
    <cellStyle name="20% - Accent5 2 2 3 7 2" xfId="15018"/>
    <cellStyle name="20% - Accent5 2 2 3 8" xfId="15019"/>
    <cellStyle name="20% - Accent5 2 2 3 9" xfId="15020"/>
    <cellStyle name="20% - Accent5 2 2 4" xfId="15021"/>
    <cellStyle name="20% - Accent5 2 2 4 10" xfId="15022"/>
    <cellStyle name="20% - Accent5 2 2 4 11" xfId="15023"/>
    <cellStyle name="20% - Accent5 2 2 4 12" xfId="15024"/>
    <cellStyle name="20% - Accent5 2 2 4 2" xfId="15025"/>
    <cellStyle name="20% - Accent5 2 2 4 2 2" xfId="15026"/>
    <cellStyle name="20% - Accent5 2 2 4 2 2 2" xfId="15027"/>
    <cellStyle name="20% - Accent5 2 2 4 2 2 3" xfId="15028"/>
    <cellStyle name="20% - Accent5 2 2 4 2 3" xfId="15029"/>
    <cellStyle name="20% - Accent5 2 2 4 2 3 2" xfId="15030"/>
    <cellStyle name="20% - Accent5 2 2 4 2 4" xfId="15031"/>
    <cellStyle name="20% - Accent5 2 2 4 2 5" xfId="15032"/>
    <cellStyle name="20% - Accent5 2 2 4 2 6" xfId="15033"/>
    <cellStyle name="20% - Accent5 2 2 4 2 7" xfId="15034"/>
    <cellStyle name="20% - Accent5 2 2 4 2 8" xfId="15035"/>
    <cellStyle name="20% - Accent5 2 2 4 2 9" xfId="15036"/>
    <cellStyle name="20% - Accent5 2 2 4 3" xfId="15037"/>
    <cellStyle name="20% - Accent5 2 2 4 3 2" xfId="15038"/>
    <cellStyle name="20% - Accent5 2 2 4 3 2 2" xfId="15039"/>
    <cellStyle name="20% - Accent5 2 2 4 3 2 3" xfId="15040"/>
    <cellStyle name="20% - Accent5 2 2 4 3 3" xfId="15041"/>
    <cellStyle name="20% - Accent5 2 2 4 3 3 2" xfId="15042"/>
    <cellStyle name="20% - Accent5 2 2 4 3 4" xfId="15043"/>
    <cellStyle name="20% - Accent5 2 2 4 3 5" xfId="15044"/>
    <cellStyle name="20% - Accent5 2 2 4 3 6" xfId="15045"/>
    <cellStyle name="20% - Accent5 2 2 4 3 7" xfId="15046"/>
    <cellStyle name="20% - Accent5 2 2 4 3 8" xfId="15047"/>
    <cellStyle name="20% - Accent5 2 2 4 3 9" xfId="15048"/>
    <cellStyle name="20% - Accent5 2 2 4 4" xfId="15049"/>
    <cellStyle name="20% - Accent5 2 2 4 4 2" xfId="15050"/>
    <cellStyle name="20% - Accent5 2 2 4 4 2 2" xfId="15051"/>
    <cellStyle name="20% - Accent5 2 2 4 4 2 3" xfId="15052"/>
    <cellStyle name="20% - Accent5 2 2 4 4 3" xfId="15053"/>
    <cellStyle name="20% - Accent5 2 2 4 4 3 2" xfId="15054"/>
    <cellStyle name="20% - Accent5 2 2 4 4 4" xfId="15055"/>
    <cellStyle name="20% - Accent5 2 2 4 4 5" xfId="15056"/>
    <cellStyle name="20% - Accent5 2 2 4 4 6" xfId="15057"/>
    <cellStyle name="20% - Accent5 2 2 4 4 7" xfId="15058"/>
    <cellStyle name="20% - Accent5 2 2 4 4 8" xfId="15059"/>
    <cellStyle name="20% - Accent5 2 2 4 4 9" xfId="15060"/>
    <cellStyle name="20% - Accent5 2 2 4 5" xfId="15061"/>
    <cellStyle name="20% - Accent5 2 2 4 5 2" xfId="15062"/>
    <cellStyle name="20% - Accent5 2 2 4 5 3" xfId="15063"/>
    <cellStyle name="20% - Accent5 2 2 4 6" xfId="15064"/>
    <cellStyle name="20% - Accent5 2 2 4 6 2" xfId="15065"/>
    <cellStyle name="20% - Accent5 2 2 4 7" xfId="15066"/>
    <cellStyle name="20% - Accent5 2 2 4 8" xfId="15067"/>
    <cellStyle name="20% - Accent5 2 2 4 9" xfId="15068"/>
    <cellStyle name="20% - Accent5 2 2 5" xfId="15069"/>
    <cellStyle name="20% - Accent5 2 2 5 2" xfId="15070"/>
    <cellStyle name="20% - Accent5 2 2 5 2 2" xfId="15071"/>
    <cellStyle name="20% - Accent5 2 2 5 2 3" xfId="15072"/>
    <cellStyle name="20% - Accent5 2 2 5 3" xfId="15073"/>
    <cellStyle name="20% - Accent5 2 2 5 3 2" xfId="15074"/>
    <cellStyle name="20% - Accent5 2 2 5 4" xfId="15075"/>
    <cellStyle name="20% - Accent5 2 2 5 5" xfId="15076"/>
    <cellStyle name="20% - Accent5 2 2 5 6" xfId="15077"/>
    <cellStyle name="20% - Accent5 2 2 5 7" xfId="15078"/>
    <cellStyle name="20% - Accent5 2 2 5 8" xfId="15079"/>
    <cellStyle name="20% - Accent5 2 2 5 9" xfId="15080"/>
    <cellStyle name="20% - Accent5 2 2 6" xfId="15081"/>
    <cellStyle name="20% - Accent5 2 2 6 2" xfId="15082"/>
    <cellStyle name="20% - Accent5 2 2 6 2 2" xfId="15083"/>
    <cellStyle name="20% - Accent5 2 2 6 2 3" xfId="15084"/>
    <cellStyle name="20% - Accent5 2 2 6 3" xfId="15085"/>
    <cellStyle name="20% - Accent5 2 2 6 3 2" xfId="15086"/>
    <cellStyle name="20% - Accent5 2 2 6 4" xfId="15087"/>
    <cellStyle name="20% - Accent5 2 2 6 5" xfId="15088"/>
    <cellStyle name="20% - Accent5 2 2 6 6" xfId="15089"/>
    <cellStyle name="20% - Accent5 2 2 6 7" xfId="15090"/>
    <cellStyle name="20% - Accent5 2 2 6 8" xfId="15091"/>
    <cellStyle name="20% - Accent5 2 2 6 9" xfId="15092"/>
    <cellStyle name="20% - Accent5 2 2 7" xfId="15093"/>
    <cellStyle name="20% - Accent5 2 2 7 2" xfId="15094"/>
    <cellStyle name="20% - Accent5 2 2 7 2 2" xfId="15095"/>
    <cellStyle name="20% - Accent5 2 2 7 2 3" xfId="15096"/>
    <cellStyle name="20% - Accent5 2 2 7 3" xfId="15097"/>
    <cellStyle name="20% - Accent5 2 2 7 3 2" xfId="15098"/>
    <cellStyle name="20% - Accent5 2 2 7 4" xfId="15099"/>
    <cellStyle name="20% - Accent5 2 2 7 5" xfId="15100"/>
    <cellStyle name="20% - Accent5 2 2 7 6" xfId="15101"/>
    <cellStyle name="20% - Accent5 2 2 7 7" xfId="15102"/>
    <cellStyle name="20% - Accent5 2 2 7 8" xfId="15103"/>
    <cellStyle name="20% - Accent5 2 2 7 9" xfId="15104"/>
    <cellStyle name="20% - Accent5 2 2 8" xfId="15105"/>
    <cellStyle name="20% - Accent5 2 2 8 2" xfId="15106"/>
    <cellStyle name="20% - Accent5 2 2 8 3" xfId="15107"/>
    <cellStyle name="20% - Accent5 2 2 9" xfId="15108"/>
    <cellStyle name="20% - Accent5 2 2 9 2" xfId="15109"/>
    <cellStyle name="20% - Accent5 2 3" xfId="15110"/>
    <cellStyle name="20% - Accent5 2 3 10" xfId="15111"/>
    <cellStyle name="20% - Accent5 2 3 11" xfId="15112"/>
    <cellStyle name="20% - Accent5 2 3 12" xfId="15113"/>
    <cellStyle name="20% - Accent5 2 3 13" xfId="15114"/>
    <cellStyle name="20% - Accent5 2 3 14" xfId="15115"/>
    <cellStyle name="20% - Accent5 2 3 15" xfId="15116"/>
    <cellStyle name="20% - Accent5 2 3 2" xfId="15117"/>
    <cellStyle name="20% - Accent5 2 3 2 10" xfId="15118"/>
    <cellStyle name="20% - Accent5 2 3 2 11" xfId="15119"/>
    <cellStyle name="20% - Accent5 2 3 2 12" xfId="15120"/>
    <cellStyle name="20% - Accent5 2 3 2 13" xfId="15121"/>
    <cellStyle name="20% - Accent5 2 3 2 2" xfId="15122"/>
    <cellStyle name="20% - Accent5 2 3 2 2 10" xfId="15123"/>
    <cellStyle name="20% - Accent5 2 3 2 2 11" xfId="15124"/>
    <cellStyle name="20% - Accent5 2 3 2 2 12" xfId="15125"/>
    <cellStyle name="20% - Accent5 2 3 2 2 2" xfId="15126"/>
    <cellStyle name="20% - Accent5 2 3 2 2 2 2" xfId="15127"/>
    <cellStyle name="20% - Accent5 2 3 2 2 2 2 2" xfId="15128"/>
    <cellStyle name="20% - Accent5 2 3 2 2 2 2 3" xfId="15129"/>
    <cellStyle name="20% - Accent5 2 3 2 2 2 3" xfId="15130"/>
    <cellStyle name="20% - Accent5 2 3 2 2 2 3 2" xfId="15131"/>
    <cellStyle name="20% - Accent5 2 3 2 2 2 4" xfId="15132"/>
    <cellStyle name="20% - Accent5 2 3 2 2 2 5" xfId="15133"/>
    <cellStyle name="20% - Accent5 2 3 2 2 2 6" xfId="15134"/>
    <cellStyle name="20% - Accent5 2 3 2 2 2 7" xfId="15135"/>
    <cellStyle name="20% - Accent5 2 3 2 2 2 8" xfId="15136"/>
    <cellStyle name="20% - Accent5 2 3 2 2 2 9" xfId="15137"/>
    <cellStyle name="20% - Accent5 2 3 2 2 3" xfId="15138"/>
    <cellStyle name="20% - Accent5 2 3 2 2 3 2" xfId="15139"/>
    <cellStyle name="20% - Accent5 2 3 2 2 3 2 2" xfId="15140"/>
    <cellStyle name="20% - Accent5 2 3 2 2 3 2 3" xfId="15141"/>
    <cellStyle name="20% - Accent5 2 3 2 2 3 3" xfId="15142"/>
    <cellStyle name="20% - Accent5 2 3 2 2 3 3 2" xfId="15143"/>
    <cellStyle name="20% - Accent5 2 3 2 2 3 4" xfId="15144"/>
    <cellStyle name="20% - Accent5 2 3 2 2 3 5" xfId="15145"/>
    <cellStyle name="20% - Accent5 2 3 2 2 3 6" xfId="15146"/>
    <cellStyle name="20% - Accent5 2 3 2 2 3 7" xfId="15147"/>
    <cellStyle name="20% - Accent5 2 3 2 2 3 8" xfId="15148"/>
    <cellStyle name="20% - Accent5 2 3 2 2 3 9" xfId="15149"/>
    <cellStyle name="20% - Accent5 2 3 2 2 4" xfId="15150"/>
    <cellStyle name="20% - Accent5 2 3 2 2 4 2" xfId="15151"/>
    <cellStyle name="20% - Accent5 2 3 2 2 4 2 2" xfId="15152"/>
    <cellStyle name="20% - Accent5 2 3 2 2 4 2 3" xfId="15153"/>
    <cellStyle name="20% - Accent5 2 3 2 2 4 3" xfId="15154"/>
    <cellStyle name="20% - Accent5 2 3 2 2 4 3 2" xfId="15155"/>
    <cellStyle name="20% - Accent5 2 3 2 2 4 4" xfId="15156"/>
    <cellStyle name="20% - Accent5 2 3 2 2 4 5" xfId="15157"/>
    <cellStyle name="20% - Accent5 2 3 2 2 4 6" xfId="15158"/>
    <cellStyle name="20% - Accent5 2 3 2 2 4 7" xfId="15159"/>
    <cellStyle name="20% - Accent5 2 3 2 2 4 8" xfId="15160"/>
    <cellStyle name="20% - Accent5 2 3 2 2 4 9" xfId="15161"/>
    <cellStyle name="20% - Accent5 2 3 2 2 5" xfId="15162"/>
    <cellStyle name="20% - Accent5 2 3 2 2 5 2" xfId="15163"/>
    <cellStyle name="20% - Accent5 2 3 2 2 5 3" xfId="15164"/>
    <cellStyle name="20% - Accent5 2 3 2 2 6" xfId="15165"/>
    <cellStyle name="20% - Accent5 2 3 2 2 6 2" xfId="15166"/>
    <cellStyle name="20% - Accent5 2 3 2 2 7" xfId="15167"/>
    <cellStyle name="20% - Accent5 2 3 2 2 8" xfId="15168"/>
    <cellStyle name="20% - Accent5 2 3 2 2 9" xfId="15169"/>
    <cellStyle name="20% - Accent5 2 3 2 3" xfId="15170"/>
    <cellStyle name="20% - Accent5 2 3 2 3 2" xfId="15171"/>
    <cellStyle name="20% - Accent5 2 3 2 3 2 2" xfId="15172"/>
    <cellStyle name="20% - Accent5 2 3 2 3 2 3" xfId="15173"/>
    <cellStyle name="20% - Accent5 2 3 2 3 3" xfId="15174"/>
    <cellStyle name="20% - Accent5 2 3 2 3 3 2" xfId="15175"/>
    <cellStyle name="20% - Accent5 2 3 2 3 4" xfId="15176"/>
    <cellStyle name="20% - Accent5 2 3 2 3 5" xfId="15177"/>
    <cellStyle name="20% - Accent5 2 3 2 3 6" xfId="15178"/>
    <cellStyle name="20% - Accent5 2 3 2 3 7" xfId="15179"/>
    <cellStyle name="20% - Accent5 2 3 2 3 8" xfId="15180"/>
    <cellStyle name="20% - Accent5 2 3 2 3 9" xfId="15181"/>
    <cellStyle name="20% - Accent5 2 3 2 4" xfId="15182"/>
    <cellStyle name="20% - Accent5 2 3 2 4 2" xfId="15183"/>
    <cellStyle name="20% - Accent5 2 3 2 4 2 2" xfId="15184"/>
    <cellStyle name="20% - Accent5 2 3 2 4 2 3" xfId="15185"/>
    <cellStyle name="20% - Accent5 2 3 2 4 3" xfId="15186"/>
    <cellStyle name="20% - Accent5 2 3 2 4 3 2" xfId="15187"/>
    <cellStyle name="20% - Accent5 2 3 2 4 4" xfId="15188"/>
    <cellStyle name="20% - Accent5 2 3 2 4 5" xfId="15189"/>
    <cellStyle name="20% - Accent5 2 3 2 4 6" xfId="15190"/>
    <cellStyle name="20% - Accent5 2 3 2 4 7" xfId="15191"/>
    <cellStyle name="20% - Accent5 2 3 2 4 8" xfId="15192"/>
    <cellStyle name="20% - Accent5 2 3 2 4 9" xfId="15193"/>
    <cellStyle name="20% - Accent5 2 3 2 5" xfId="15194"/>
    <cellStyle name="20% - Accent5 2 3 2 5 2" xfId="15195"/>
    <cellStyle name="20% - Accent5 2 3 2 5 2 2" xfId="15196"/>
    <cellStyle name="20% - Accent5 2 3 2 5 2 3" xfId="15197"/>
    <cellStyle name="20% - Accent5 2 3 2 5 3" xfId="15198"/>
    <cellStyle name="20% - Accent5 2 3 2 5 3 2" xfId="15199"/>
    <cellStyle name="20% - Accent5 2 3 2 5 4" xfId="15200"/>
    <cellStyle name="20% - Accent5 2 3 2 5 5" xfId="15201"/>
    <cellStyle name="20% - Accent5 2 3 2 5 6" xfId="15202"/>
    <cellStyle name="20% - Accent5 2 3 2 5 7" xfId="15203"/>
    <cellStyle name="20% - Accent5 2 3 2 5 8" xfId="15204"/>
    <cellStyle name="20% - Accent5 2 3 2 5 9" xfId="15205"/>
    <cellStyle name="20% - Accent5 2 3 2 6" xfId="15206"/>
    <cellStyle name="20% - Accent5 2 3 2 6 2" xfId="15207"/>
    <cellStyle name="20% - Accent5 2 3 2 6 3" xfId="15208"/>
    <cellStyle name="20% - Accent5 2 3 2 7" xfId="15209"/>
    <cellStyle name="20% - Accent5 2 3 2 7 2" xfId="15210"/>
    <cellStyle name="20% - Accent5 2 3 2 8" xfId="15211"/>
    <cellStyle name="20% - Accent5 2 3 2 9" xfId="15212"/>
    <cellStyle name="20% - Accent5 2 3 3" xfId="15213"/>
    <cellStyle name="20% - Accent5 2 3 3 10" xfId="15214"/>
    <cellStyle name="20% - Accent5 2 3 3 11" xfId="15215"/>
    <cellStyle name="20% - Accent5 2 3 3 12" xfId="15216"/>
    <cellStyle name="20% - Accent5 2 3 3 13" xfId="15217"/>
    <cellStyle name="20% - Accent5 2 3 3 2" xfId="15218"/>
    <cellStyle name="20% - Accent5 2 3 3 2 10" xfId="15219"/>
    <cellStyle name="20% - Accent5 2 3 3 2 11" xfId="15220"/>
    <cellStyle name="20% - Accent5 2 3 3 2 12" xfId="15221"/>
    <cellStyle name="20% - Accent5 2 3 3 2 2" xfId="15222"/>
    <cellStyle name="20% - Accent5 2 3 3 2 2 2" xfId="15223"/>
    <cellStyle name="20% - Accent5 2 3 3 2 2 2 2" xfId="15224"/>
    <cellStyle name="20% - Accent5 2 3 3 2 2 2 3" xfId="15225"/>
    <cellStyle name="20% - Accent5 2 3 3 2 2 3" xfId="15226"/>
    <cellStyle name="20% - Accent5 2 3 3 2 2 3 2" xfId="15227"/>
    <cellStyle name="20% - Accent5 2 3 3 2 2 4" xfId="15228"/>
    <cellStyle name="20% - Accent5 2 3 3 2 2 5" xfId="15229"/>
    <cellStyle name="20% - Accent5 2 3 3 2 2 6" xfId="15230"/>
    <cellStyle name="20% - Accent5 2 3 3 2 2 7" xfId="15231"/>
    <cellStyle name="20% - Accent5 2 3 3 2 2 8" xfId="15232"/>
    <cellStyle name="20% - Accent5 2 3 3 2 2 9" xfId="15233"/>
    <cellStyle name="20% - Accent5 2 3 3 2 3" xfId="15234"/>
    <cellStyle name="20% - Accent5 2 3 3 2 3 2" xfId="15235"/>
    <cellStyle name="20% - Accent5 2 3 3 2 3 2 2" xfId="15236"/>
    <cellStyle name="20% - Accent5 2 3 3 2 3 2 3" xfId="15237"/>
    <cellStyle name="20% - Accent5 2 3 3 2 3 3" xfId="15238"/>
    <cellStyle name="20% - Accent5 2 3 3 2 3 3 2" xfId="15239"/>
    <cellStyle name="20% - Accent5 2 3 3 2 3 4" xfId="15240"/>
    <cellStyle name="20% - Accent5 2 3 3 2 3 5" xfId="15241"/>
    <cellStyle name="20% - Accent5 2 3 3 2 3 6" xfId="15242"/>
    <cellStyle name="20% - Accent5 2 3 3 2 3 7" xfId="15243"/>
    <cellStyle name="20% - Accent5 2 3 3 2 3 8" xfId="15244"/>
    <cellStyle name="20% - Accent5 2 3 3 2 3 9" xfId="15245"/>
    <cellStyle name="20% - Accent5 2 3 3 2 4" xfId="15246"/>
    <cellStyle name="20% - Accent5 2 3 3 2 4 2" xfId="15247"/>
    <cellStyle name="20% - Accent5 2 3 3 2 4 2 2" xfId="15248"/>
    <cellStyle name="20% - Accent5 2 3 3 2 4 2 3" xfId="15249"/>
    <cellStyle name="20% - Accent5 2 3 3 2 4 3" xfId="15250"/>
    <cellStyle name="20% - Accent5 2 3 3 2 4 3 2" xfId="15251"/>
    <cellStyle name="20% - Accent5 2 3 3 2 4 4" xfId="15252"/>
    <cellStyle name="20% - Accent5 2 3 3 2 4 5" xfId="15253"/>
    <cellStyle name="20% - Accent5 2 3 3 2 4 6" xfId="15254"/>
    <cellStyle name="20% - Accent5 2 3 3 2 4 7" xfId="15255"/>
    <cellStyle name="20% - Accent5 2 3 3 2 4 8" xfId="15256"/>
    <cellStyle name="20% - Accent5 2 3 3 2 4 9" xfId="15257"/>
    <cellStyle name="20% - Accent5 2 3 3 2 5" xfId="15258"/>
    <cellStyle name="20% - Accent5 2 3 3 2 5 2" xfId="15259"/>
    <cellStyle name="20% - Accent5 2 3 3 2 5 3" xfId="15260"/>
    <cellStyle name="20% - Accent5 2 3 3 2 6" xfId="15261"/>
    <cellStyle name="20% - Accent5 2 3 3 2 6 2" xfId="15262"/>
    <cellStyle name="20% - Accent5 2 3 3 2 7" xfId="15263"/>
    <cellStyle name="20% - Accent5 2 3 3 2 8" xfId="15264"/>
    <cellStyle name="20% - Accent5 2 3 3 2 9" xfId="15265"/>
    <cellStyle name="20% - Accent5 2 3 3 3" xfId="15266"/>
    <cellStyle name="20% - Accent5 2 3 3 3 2" xfId="15267"/>
    <cellStyle name="20% - Accent5 2 3 3 3 2 2" xfId="15268"/>
    <cellStyle name="20% - Accent5 2 3 3 3 2 3" xfId="15269"/>
    <cellStyle name="20% - Accent5 2 3 3 3 3" xfId="15270"/>
    <cellStyle name="20% - Accent5 2 3 3 3 3 2" xfId="15271"/>
    <cellStyle name="20% - Accent5 2 3 3 3 4" xfId="15272"/>
    <cellStyle name="20% - Accent5 2 3 3 3 5" xfId="15273"/>
    <cellStyle name="20% - Accent5 2 3 3 3 6" xfId="15274"/>
    <cellStyle name="20% - Accent5 2 3 3 3 7" xfId="15275"/>
    <cellStyle name="20% - Accent5 2 3 3 3 8" xfId="15276"/>
    <cellStyle name="20% - Accent5 2 3 3 3 9" xfId="15277"/>
    <cellStyle name="20% - Accent5 2 3 3 4" xfId="15278"/>
    <cellStyle name="20% - Accent5 2 3 3 4 2" xfId="15279"/>
    <cellStyle name="20% - Accent5 2 3 3 4 2 2" xfId="15280"/>
    <cellStyle name="20% - Accent5 2 3 3 4 2 3" xfId="15281"/>
    <cellStyle name="20% - Accent5 2 3 3 4 3" xfId="15282"/>
    <cellStyle name="20% - Accent5 2 3 3 4 3 2" xfId="15283"/>
    <cellStyle name="20% - Accent5 2 3 3 4 4" xfId="15284"/>
    <cellStyle name="20% - Accent5 2 3 3 4 5" xfId="15285"/>
    <cellStyle name="20% - Accent5 2 3 3 4 6" xfId="15286"/>
    <cellStyle name="20% - Accent5 2 3 3 4 7" xfId="15287"/>
    <cellStyle name="20% - Accent5 2 3 3 4 8" xfId="15288"/>
    <cellStyle name="20% - Accent5 2 3 3 4 9" xfId="15289"/>
    <cellStyle name="20% - Accent5 2 3 3 5" xfId="15290"/>
    <cellStyle name="20% - Accent5 2 3 3 5 2" xfId="15291"/>
    <cellStyle name="20% - Accent5 2 3 3 5 2 2" xfId="15292"/>
    <cellStyle name="20% - Accent5 2 3 3 5 2 3" xfId="15293"/>
    <cellStyle name="20% - Accent5 2 3 3 5 3" xfId="15294"/>
    <cellStyle name="20% - Accent5 2 3 3 5 3 2" xfId="15295"/>
    <cellStyle name="20% - Accent5 2 3 3 5 4" xfId="15296"/>
    <cellStyle name="20% - Accent5 2 3 3 5 5" xfId="15297"/>
    <cellStyle name="20% - Accent5 2 3 3 5 6" xfId="15298"/>
    <cellStyle name="20% - Accent5 2 3 3 5 7" xfId="15299"/>
    <cellStyle name="20% - Accent5 2 3 3 5 8" xfId="15300"/>
    <cellStyle name="20% - Accent5 2 3 3 5 9" xfId="15301"/>
    <cellStyle name="20% - Accent5 2 3 3 6" xfId="15302"/>
    <cellStyle name="20% - Accent5 2 3 3 6 2" xfId="15303"/>
    <cellStyle name="20% - Accent5 2 3 3 6 3" xfId="15304"/>
    <cellStyle name="20% - Accent5 2 3 3 7" xfId="15305"/>
    <cellStyle name="20% - Accent5 2 3 3 7 2" xfId="15306"/>
    <cellStyle name="20% - Accent5 2 3 3 8" xfId="15307"/>
    <cellStyle name="20% - Accent5 2 3 3 9" xfId="15308"/>
    <cellStyle name="20% - Accent5 2 3 4" xfId="15309"/>
    <cellStyle name="20% - Accent5 2 3 4 10" xfId="15310"/>
    <cellStyle name="20% - Accent5 2 3 4 11" xfId="15311"/>
    <cellStyle name="20% - Accent5 2 3 4 12" xfId="15312"/>
    <cellStyle name="20% - Accent5 2 3 4 2" xfId="15313"/>
    <cellStyle name="20% - Accent5 2 3 4 2 2" xfId="15314"/>
    <cellStyle name="20% - Accent5 2 3 4 2 2 2" xfId="15315"/>
    <cellStyle name="20% - Accent5 2 3 4 2 2 3" xfId="15316"/>
    <cellStyle name="20% - Accent5 2 3 4 2 3" xfId="15317"/>
    <cellStyle name="20% - Accent5 2 3 4 2 3 2" xfId="15318"/>
    <cellStyle name="20% - Accent5 2 3 4 2 4" xfId="15319"/>
    <cellStyle name="20% - Accent5 2 3 4 2 5" xfId="15320"/>
    <cellStyle name="20% - Accent5 2 3 4 2 6" xfId="15321"/>
    <cellStyle name="20% - Accent5 2 3 4 2 7" xfId="15322"/>
    <cellStyle name="20% - Accent5 2 3 4 2 8" xfId="15323"/>
    <cellStyle name="20% - Accent5 2 3 4 2 9" xfId="15324"/>
    <cellStyle name="20% - Accent5 2 3 4 3" xfId="15325"/>
    <cellStyle name="20% - Accent5 2 3 4 3 2" xfId="15326"/>
    <cellStyle name="20% - Accent5 2 3 4 3 2 2" xfId="15327"/>
    <cellStyle name="20% - Accent5 2 3 4 3 2 3" xfId="15328"/>
    <cellStyle name="20% - Accent5 2 3 4 3 3" xfId="15329"/>
    <cellStyle name="20% - Accent5 2 3 4 3 3 2" xfId="15330"/>
    <cellStyle name="20% - Accent5 2 3 4 3 4" xfId="15331"/>
    <cellStyle name="20% - Accent5 2 3 4 3 5" xfId="15332"/>
    <cellStyle name="20% - Accent5 2 3 4 3 6" xfId="15333"/>
    <cellStyle name="20% - Accent5 2 3 4 3 7" xfId="15334"/>
    <cellStyle name="20% - Accent5 2 3 4 3 8" xfId="15335"/>
    <cellStyle name="20% - Accent5 2 3 4 3 9" xfId="15336"/>
    <cellStyle name="20% - Accent5 2 3 4 4" xfId="15337"/>
    <cellStyle name="20% - Accent5 2 3 4 4 2" xfId="15338"/>
    <cellStyle name="20% - Accent5 2 3 4 4 2 2" xfId="15339"/>
    <cellStyle name="20% - Accent5 2 3 4 4 2 3" xfId="15340"/>
    <cellStyle name="20% - Accent5 2 3 4 4 3" xfId="15341"/>
    <cellStyle name="20% - Accent5 2 3 4 4 3 2" xfId="15342"/>
    <cellStyle name="20% - Accent5 2 3 4 4 4" xfId="15343"/>
    <cellStyle name="20% - Accent5 2 3 4 4 5" xfId="15344"/>
    <cellStyle name="20% - Accent5 2 3 4 4 6" xfId="15345"/>
    <cellStyle name="20% - Accent5 2 3 4 4 7" xfId="15346"/>
    <cellStyle name="20% - Accent5 2 3 4 4 8" xfId="15347"/>
    <cellStyle name="20% - Accent5 2 3 4 4 9" xfId="15348"/>
    <cellStyle name="20% - Accent5 2 3 4 5" xfId="15349"/>
    <cellStyle name="20% - Accent5 2 3 4 5 2" xfId="15350"/>
    <cellStyle name="20% - Accent5 2 3 4 5 3" xfId="15351"/>
    <cellStyle name="20% - Accent5 2 3 4 6" xfId="15352"/>
    <cellStyle name="20% - Accent5 2 3 4 6 2" xfId="15353"/>
    <cellStyle name="20% - Accent5 2 3 4 7" xfId="15354"/>
    <cellStyle name="20% - Accent5 2 3 4 8" xfId="15355"/>
    <cellStyle name="20% - Accent5 2 3 4 9" xfId="15356"/>
    <cellStyle name="20% - Accent5 2 3 5" xfId="15357"/>
    <cellStyle name="20% - Accent5 2 3 5 2" xfId="15358"/>
    <cellStyle name="20% - Accent5 2 3 5 2 2" xfId="15359"/>
    <cellStyle name="20% - Accent5 2 3 5 2 3" xfId="15360"/>
    <cellStyle name="20% - Accent5 2 3 5 3" xfId="15361"/>
    <cellStyle name="20% - Accent5 2 3 5 3 2" xfId="15362"/>
    <cellStyle name="20% - Accent5 2 3 5 4" xfId="15363"/>
    <cellStyle name="20% - Accent5 2 3 5 5" xfId="15364"/>
    <cellStyle name="20% - Accent5 2 3 5 6" xfId="15365"/>
    <cellStyle name="20% - Accent5 2 3 5 7" xfId="15366"/>
    <cellStyle name="20% - Accent5 2 3 5 8" xfId="15367"/>
    <cellStyle name="20% - Accent5 2 3 5 9" xfId="15368"/>
    <cellStyle name="20% - Accent5 2 3 6" xfId="15369"/>
    <cellStyle name="20% - Accent5 2 3 6 2" xfId="15370"/>
    <cellStyle name="20% - Accent5 2 3 6 2 2" xfId="15371"/>
    <cellStyle name="20% - Accent5 2 3 6 2 3" xfId="15372"/>
    <cellStyle name="20% - Accent5 2 3 6 3" xfId="15373"/>
    <cellStyle name="20% - Accent5 2 3 6 3 2" xfId="15374"/>
    <cellStyle name="20% - Accent5 2 3 6 4" xfId="15375"/>
    <cellStyle name="20% - Accent5 2 3 6 5" xfId="15376"/>
    <cellStyle name="20% - Accent5 2 3 6 6" xfId="15377"/>
    <cellStyle name="20% - Accent5 2 3 6 7" xfId="15378"/>
    <cellStyle name="20% - Accent5 2 3 6 8" xfId="15379"/>
    <cellStyle name="20% - Accent5 2 3 6 9" xfId="15380"/>
    <cellStyle name="20% - Accent5 2 3 7" xfId="15381"/>
    <cellStyle name="20% - Accent5 2 3 7 2" xfId="15382"/>
    <cellStyle name="20% - Accent5 2 3 7 2 2" xfId="15383"/>
    <cellStyle name="20% - Accent5 2 3 7 2 3" xfId="15384"/>
    <cellStyle name="20% - Accent5 2 3 7 3" xfId="15385"/>
    <cellStyle name="20% - Accent5 2 3 7 3 2" xfId="15386"/>
    <cellStyle name="20% - Accent5 2 3 7 4" xfId="15387"/>
    <cellStyle name="20% - Accent5 2 3 7 5" xfId="15388"/>
    <cellStyle name="20% - Accent5 2 3 7 6" xfId="15389"/>
    <cellStyle name="20% - Accent5 2 3 7 7" xfId="15390"/>
    <cellStyle name="20% - Accent5 2 3 7 8" xfId="15391"/>
    <cellStyle name="20% - Accent5 2 3 7 9" xfId="15392"/>
    <cellStyle name="20% - Accent5 2 3 8" xfId="15393"/>
    <cellStyle name="20% - Accent5 2 3 8 2" xfId="15394"/>
    <cellStyle name="20% - Accent5 2 3 8 3" xfId="15395"/>
    <cellStyle name="20% - Accent5 2 3 9" xfId="15396"/>
    <cellStyle name="20% - Accent5 2 3 9 2" xfId="15397"/>
    <cellStyle name="20% - Accent5 2 4" xfId="15398"/>
    <cellStyle name="20% - Accent5 2 4 10" xfId="15399"/>
    <cellStyle name="20% - Accent5 2 4 11" xfId="15400"/>
    <cellStyle name="20% - Accent5 2 4 12" xfId="15401"/>
    <cellStyle name="20% - Accent5 2 4 13" xfId="15402"/>
    <cellStyle name="20% - Accent5 2 4 14" xfId="15403"/>
    <cellStyle name="20% - Accent5 2 4 15" xfId="15404"/>
    <cellStyle name="20% - Accent5 2 4 2" xfId="15405"/>
    <cellStyle name="20% - Accent5 2 4 2 10" xfId="15406"/>
    <cellStyle name="20% - Accent5 2 4 2 11" xfId="15407"/>
    <cellStyle name="20% - Accent5 2 4 2 12" xfId="15408"/>
    <cellStyle name="20% - Accent5 2 4 2 13" xfId="15409"/>
    <cellStyle name="20% - Accent5 2 4 2 2" xfId="15410"/>
    <cellStyle name="20% - Accent5 2 4 2 2 10" xfId="15411"/>
    <cellStyle name="20% - Accent5 2 4 2 2 11" xfId="15412"/>
    <cellStyle name="20% - Accent5 2 4 2 2 12" xfId="15413"/>
    <cellStyle name="20% - Accent5 2 4 2 2 2" xfId="15414"/>
    <cellStyle name="20% - Accent5 2 4 2 2 2 2" xfId="15415"/>
    <cellStyle name="20% - Accent5 2 4 2 2 2 2 2" xfId="15416"/>
    <cellStyle name="20% - Accent5 2 4 2 2 2 2 3" xfId="15417"/>
    <cellStyle name="20% - Accent5 2 4 2 2 2 3" xfId="15418"/>
    <cellStyle name="20% - Accent5 2 4 2 2 2 3 2" xfId="15419"/>
    <cellStyle name="20% - Accent5 2 4 2 2 2 4" xfId="15420"/>
    <cellStyle name="20% - Accent5 2 4 2 2 2 5" xfId="15421"/>
    <cellStyle name="20% - Accent5 2 4 2 2 2 6" xfId="15422"/>
    <cellStyle name="20% - Accent5 2 4 2 2 2 7" xfId="15423"/>
    <cellStyle name="20% - Accent5 2 4 2 2 2 8" xfId="15424"/>
    <cellStyle name="20% - Accent5 2 4 2 2 2 9" xfId="15425"/>
    <cellStyle name="20% - Accent5 2 4 2 2 3" xfId="15426"/>
    <cellStyle name="20% - Accent5 2 4 2 2 3 2" xfId="15427"/>
    <cellStyle name="20% - Accent5 2 4 2 2 3 2 2" xfId="15428"/>
    <cellStyle name="20% - Accent5 2 4 2 2 3 2 3" xfId="15429"/>
    <cellStyle name="20% - Accent5 2 4 2 2 3 3" xfId="15430"/>
    <cellStyle name="20% - Accent5 2 4 2 2 3 3 2" xfId="15431"/>
    <cellStyle name="20% - Accent5 2 4 2 2 3 4" xfId="15432"/>
    <cellStyle name="20% - Accent5 2 4 2 2 3 5" xfId="15433"/>
    <cellStyle name="20% - Accent5 2 4 2 2 3 6" xfId="15434"/>
    <cellStyle name="20% - Accent5 2 4 2 2 3 7" xfId="15435"/>
    <cellStyle name="20% - Accent5 2 4 2 2 3 8" xfId="15436"/>
    <cellStyle name="20% - Accent5 2 4 2 2 3 9" xfId="15437"/>
    <cellStyle name="20% - Accent5 2 4 2 2 4" xfId="15438"/>
    <cellStyle name="20% - Accent5 2 4 2 2 4 2" xfId="15439"/>
    <cellStyle name="20% - Accent5 2 4 2 2 4 2 2" xfId="15440"/>
    <cellStyle name="20% - Accent5 2 4 2 2 4 2 3" xfId="15441"/>
    <cellStyle name="20% - Accent5 2 4 2 2 4 3" xfId="15442"/>
    <cellStyle name="20% - Accent5 2 4 2 2 4 3 2" xfId="15443"/>
    <cellStyle name="20% - Accent5 2 4 2 2 4 4" xfId="15444"/>
    <cellStyle name="20% - Accent5 2 4 2 2 4 5" xfId="15445"/>
    <cellStyle name="20% - Accent5 2 4 2 2 4 6" xfId="15446"/>
    <cellStyle name="20% - Accent5 2 4 2 2 4 7" xfId="15447"/>
    <cellStyle name="20% - Accent5 2 4 2 2 4 8" xfId="15448"/>
    <cellStyle name="20% - Accent5 2 4 2 2 4 9" xfId="15449"/>
    <cellStyle name="20% - Accent5 2 4 2 2 5" xfId="15450"/>
    <cellStyle name="20% - Accent5 2 4 2 2 5 2" xfId="15451"/>
    <cellStyle name="20% - Accent5 2 4 2 2 5 3" xfId="15452"/>
    <cellStyle name="20% - Accent5 2 4 2 2 6" xfId="15453"/>
    <cellStyle name="20% - Accent5 2 4 2 2 6 2" xfId="15454"/>
    <cellStyle name="20% - Accent5 2 4 2 2 7" xfId="15455"/>
    <cellStyle name="20% - Accent5 2 4 2 2 8" xfId="15456"/>
    <cellStyle name="20% - Accent5 2 4 2 2 9" xfId="15457"/>
    <cellStyle name="20% - Accent5 2 4 2 3" xfId="15458"/>
    <cellStyle name="20% - Accent5 2 4 2 3 2" xfId="15459"/>
    <cellStyle name="20% - Accent5 2 4 2 3 2 2" xfId="15460"/>
    <cellStyle name="20% - Accent5 2 4 2 3 2 3" xfId="15461"/>
    <cellStyle name="20% - Accent5 2 4 2 3 3" xfId="15462"/>
    <cellStyle name="20% - Accent5 2 4 2 3 3 2" xfId="15463"/>
    <cellStyle name="20% - Accent5 2 4 2 3 4" xfId="15464"/>
    <cellStyle name="20% - Accent5 2 4 2 3 5" xfId="15465"/>
    <cellStyle name="20% - Accent5 2 4 2 3 6" xfId="15466"/>
    <cellStyle name="20% - Accent5 2 4 2 3 7" xfId="15467"/>
    <cellStyle name="20% - Accent5 2 4 2 3 8" xfId="15468"/>
    <cellStyle name="20% - Accent5 2 4 2 3 9" xfId="15469"/>
    <cellStyle name="20% - Accent5 2 4 2 4" xfId="15470"/>
    <cellStyle name="20% - Accent5 2 4 2 4 2" xfId="15471"/>
    <cellStyle name="20% - Accent5 2 4 2 4 2 2" xfId="15472"/>
    <cellStyle name="20% - Accent5 2 4 2 4 2 3" xfId="15473"/>
    <cellStyle name="20% - Accent5 2 4 2 4 3" xfId="15474"/>
    <cellStyle name="20% - Accent5 2 4 2 4 3 2" xfId="15475"/>
    <cellStyle name="20% - Accent5 2 4 2 4 4" xfId="15476"/>
    <cellStyle name="20% - Accent5 2 4 2 4 5" xfId="15477"/>
    <cellStyle name="20% - Accent5 2 4 2 4 6" xfId="15478"/>
    <cellStyle name="20% - Accent5 2 4 2 4 7" xfId="15479"/>
    <cellStyle name="20% - Accent5 2 4 2 4 8" xfId="15480"/>
    <cellStyle name="20% - Accent5 2 4 2 4 9" xfId="15481"/>
    <cellStyle name="20% - Accent5 2 4 2 5" xfId="15482"/>
    <cellStyle name="20% - Accent5 2 4 2 5 2" xfId="15483"/>
    <cellStyle name="20% - Accent5 2 4 2 5 2 2" xfId="15484"/>
    <cellStyle name="20% - Accent5 2 4 2 5 2 3" xfId="15485"/>
    <cellStyle name="20% - Accent5 2 4 2 5 3" xfId="15486"/>
    <cellStyle name="20% - Accent5 2 4 2 5 3 2" xfId="15487"/>
    <cellStyle name="20% - Accent5 2 4 2 5 4" xfId="15488"/>
    <cellStyle name="20% - Accent5 2 4 2 5 5" xfId="15489"/>
    <cellStyle name="20% - Accent5 2 4 2 5 6" xfId="15490"/>
    <cellStyle name="20% - Accent5 2 4 2 5 7" xfId="15491"/>
    <cellStyle name="20% - Accent5 2 4 2 5 8" xfId="15492"/>
    <cellStyle name="20% - Accent5 2 4 2 5 9" xfId="15493"/>
    <cellStyle name="20% - Accent5 2 4 2 6" xfId="15494"/>
    <cellStyle name="20% - Accent5 2 4 2 6 2" xfId="15495"/>
    <cellStyle name="20% - Accent5 2 4 2 6 3" xfId="15496"/>
    <cellStyle name="20% - Accent5 2 4 2 7" xfId="15497"/>
    <cellStyle name="20% - Accent5 2 4 2 7 2" xfId="15498"/>
    <cellStyle name="20% - Accent5 2 4 2 8" xfId="15499"/>
    <cellStyle name="20% - Accent5 2 4 2 9" xfId="15500"/>
    <cellStyle name="20% - Accent5 2 4 3" xfId="15501"/>
    <cellStyle name="20% - Accent5 2 4 3 10" xfId="15502"/>
    <cellStyle name="20% - Accent5 2 4 3 11" xfId="15503"/>
    <cellStyle name="20% - Accent5 2 4 3 12" xfId="15504"/>
    <cellStyle name="20% - Accent5 2 4 3 13" xfId="15505"/>
    <cellStyle name="20% - Accent5 2 4 3 2" xfId="15506"/>
    <cellStyle name="20% - Accent5 2 4 3 2 10" xfId="15507"/>
    <cellStyle name="20% - Accent5 2 4 3 2 11" xfId="15508"/>
    <cellStyle name="20% - Accent5 2 4 3 2 12" xfId="15509"/>
    <cellStyle name="20% - Accent5 2 4 3 2 2" xfId="15510"/>
    <cellStyle name="20% - Accent5 2 4 3 2 2 2" xfId="15511"/>
    <cellStyle name="20% - Accent5 2 4 3 2 2 2 2" xfId="15512"/>
    <cellStyle name="20% - Accent5 2 4 3 2 2 2 3" xfId="15513"/>
    <cellStyle name="20% - Accent5 2 4 3 2 2 3" xfId="15514"/>
    <cellStyle name="20% - Accent5 2 4 3 2 2 3 2" xfId="15515"/>
    <cellStyle name="20% - Accent5 2 4 3 2 2 4" xfId="15516"/>
    <cellStyle name="20% - Accent5 2 4 3 2 2 5" xfId="15517"/>
    <cellStyle name="20% - Accent5 2 4 3 2 2 6" xfId="15518"/>
    <cellStyle name="20% - Accent5 2 4 3 2 2 7" xfId="15519"/>
    <cellStyle name="20% - Accent5 2 4 3 2 2 8" xfId="15520"/>
    <cellStyle name="20% - Accent5 2 4 3 2 2 9" xfId="15521"/>
    <cellStyle name="20% - Accent5 2 4 3 2 3" xfId="15522"/>
    <cellStyle name="20% - Accent5 2 4 3 2 3 2" xfId="15523"/>
    <cellStyle name="20% - Accent5 2 4 3 2 3 2 2" xfId="15524"/>
    <cellStyle name="20% - Accent5 2 4 3 2 3 2 3" xfId="15525"/>
    <cellStyle name="20% - Accent5 2 4 3 2 3 3" xfId="15526"/>
    <cellStyle name="20% - Accent5 2 4 3 2 3 3 2" xfId="15527"/>
    <cellStyle name="20% - Accent5 2 4 3 2 3 4" xfId="15528"/>
    <cellStyle name="20% - Accent5 2 4 3 2 3 5" xfId="15529"/>
    <cellStyle name="20% - Accent5 2 4 3 2 3 6" xfId="15530"/>
    <cellStyle name="20% - Accent5 2 4 3 2 3 7" xfId="15531"/>
    <cellStyle name="20% - Accent5 2 4 3 2 3 8" xfId="15532"/>
    <cellStyle name="20% - Accent5 2 4 3 2 3 9" xfId="15533"/>
    <cellStyle name="20% - Accent5 2 4 3 2 4" xfId="15534"/>
    <cellStyle name="20% - Accent5 2 4 3 2 4 2" xfId="15535"/>
    <cellStyle name="20% - Accent5 2 4 3 2 4 2 2" xfId="15536"/>
    <cellStyle name="20% - Accent5 2 4 3 2 4 2 3" xfId="15537"/>
    <cellStyle name="20% - Accent5 2 4 3 2 4 3" xfId="15538"/>
    <cellStyle name="20% - Accent5 2 4 3 2 4 3 2" xfId="15539"/>
    <cellStyle name="20% - Accent5 2 4 3 2 4 4" xfId="15540"/>
    <cellStyle name="20% - Accent5 2 4 3 2 4 5" xfId="15541"/>
    <cellStyle name="20% - Accent5 2 4 3 2 4 6" xfId="15542"/>
    <cellStyle name="20% - Accent5 2 4 3 2 4 7" xfId="15543"/>
    <cellStyle name="20% - Accent5 2 4 3 2 4 8" xfId="15544"/>
    <cellStyle name="20% - Accent5 2 4 3 2 4 9" xfId="15545"/>
    <cellStyle name="20% - Accent5 2 4 3 2 5" xfId="15546"/>
    <cellStyle name="20% - Accent5 2 4 3 2 5 2" xfId="15547"/>
    <cellStyle name="20% - Accent5 2 4 3 2 5 3" xfId="15548"/>
    <cellStyle name="20% - Accent5 2 4 3 2 6" xfId="15549"/>
    <cellStyle name="20% - Accent5 2 4 3 2 6 2" xfId="15550"/>
    <cellStyle name="20% - Accent5 2 4 3 2 7" xfId="15551"/>
    <cellStyle name="20% - Accent5 2 4 3 2 8" xfId="15552"/>
    <cellStyle name="20% - Accent5 2 4 3 2 9" xfId="15553"/>
    <cellStyle name="20% - Accent5 2 4 3 3" xfId="15554"/>
    <cellStyle name="20% - Accent5 2 4 3 3 2" xfId="15555"/>
    <cellStyle name="20% - Accent5 2 4 3 3 2 2" xfId="15556"/>
    <cellStyle name="20% - Accent5 2 4 3 3 2 3" xfId="15557"/>
    <cellStyle name="20% - Accent5 2 4 3 3 3" xfId="15558"/>
    <cellStyle name="20% - Accent5 2 4 3 3 3 2" xfId="15559"/>
    <cellStyle name="20% - Accent5 2 4 3 3 4" xfId="15560"/>
    <cellStyle name="20% - Accent5 2 4 3 3 5" xfId="15561"/>
    <cellStyle name="20% - Accent5 2 4 3 3 6" xfId="15562"/>
    <cellStyle name="20% - Accent5 2 4 3 3 7" xfId="15563"/>
    <cellStyle name="20% - Accent5 2 4 3 3 8" xfId="15564"/>
    <cellStyle name="20% - Accent5 2 4 3 3 9" xfId="15565"/>
    <cellStyle name="20% - Accent5 2 4 3 4" xfId="15566"/>
    <cellStyle name="20% - Accent5 2 4 3 4 2" xfId="15567"/>
    <cellStyle name="20% - Accent5 2 4 3 4 2 2" xfId="15568"/>
    <cellStyle name="20% - Accent5 2 4 3 4 2 3" xfId="15569"/>
    <cellStyle name="20% - Accent5 2 4 3 4 3" xfId="15570"/>
    <cellStyle name="20% - Accent5 2 4 3 4 3 2" xfId="15571"/>
    <cellStyle name="20% - Accent5 2 4 3 4 4" xfId="15572"/>
    <cellStyle name="20% - Accent5 2 4 3 4 5" xfId="15573"/>
    <cellStyle name="20% - Accent5 2 4 3 4 6" xfId="15574"/>
    <cellStyle name="20% - Accent5 2 4 3 4 7" xfId="15575"/>
    <cellStyle name="20% - Accent5 2 4 3 4 8" xfId="15576"/>
    <cellStyle name="20% - Accent5 2 4 3 4 9" xfId="15577"/>
    <cellStyle name="20% - Accent5 2 4 3 5" xfId="15578"/>
    <cellStyle name="20% - Accent5 2 4 3 5 2" xfId="15579"/>
    <cellStyle name="20% - Accent5 2 4 3 5 2 2" xfId="15580"/>
    <cellStyle name="20% - Accent5 2 4 3 5 2 3" xfId="15581"/>
    <cellStyle name="20% - Accent5 2 4 3 5 3" xfId="15582"/>
    <cellStyle name="20% - Accent5 2 4 3 5 3 2" xfId="15583"/>
    <cellStyle name="20% - Accent5 2 4 3 5 4" xfId="15584"/>
    <cellStyle name="20% - Accent5 2 4 3 5 5" xfId="15585"/>
    <cellStyle name="20% - Accent5 2 4 3 5 6" xfId="15586"/>
    <cellStyle name="20% - Accent5 2 4 3 5 7" xfId="15587"/>
    <cellStyle name="20% - Accent5 2 4 3 5 8" xfId="15588"/>
    <cellStyle name="20% - Accent5 2 4 3 5 9" xfId="15589"/>
    <cellStyle name="20% - Accent5 2 4 3 6" xfId="15590"/>
    <cellStyle name="20% - Accent5 2 4 3 6 2" xfId="15591"/>
    <cellStyle name="20% - Accent5 2 4 3 6 3" xfId="15592"/>
    <cellStyle name="20% - Accent5 2 4 3 7" xfId="15593"/>
    <cellStyle name="20% - Accent5 2 4 3 7 2" xfId="15594"/>
    <cellStyle name="20% - Accent5 2 4 3 8" xfId="15595"/>
    <cellStyle name="20% - Accent5 2 4 3 9" xfId="15596"/>
    <cellStyle name="20% - Accent5 2 4 4" xfId="15597"/>
    <cellStyle name="20% - Accent5 2 4 4 10" xfId="15598"/>
    <cellStyle name="20% - Accent5 2 4 4 11" xfId="15599"/>
    <cellStyle name="20% - Accent5 2 4 4 12" xfId="15600"/>
    <cellStyle name="20% - Accent5 2 4 4 2" xfId="15601"/>
    <cellStyle name="20% - Accent5 2 4 4 2 2" xfId="15602"/>
    <cellStyle name="20% - Accent5 2 4 4 2 2 2" xfId="15603"/>
    <cellStyle name="20% - Accent5 2 4 4 2 2 3" xfId="15604"/>
    <cellStyle name="20% - Accent5 2 4 4 2 3" xfId="15605"/>
    <cellStyle name="20% - Accent5 2 4 4 2 3 2" xfId="15606"/>
    <cellStyle name="20% - Accent5 2 4 4 2 4" xfId="15607"/>
    <cellStyle name="20% - Accent5 2 4 4 2 5" xfId="15608"/>
    <cellStyle name="20% - Accent5 2 4 4 2 6" xfId="15609"/>
    <cellStyle name="20% - Accent5 2 4 4 2 7" xfId="15610"/>
    <cellStyle name="20% - Accent5 2 4 4 2 8" xfId="15611"/>
    <cellStyle name="20% - Accent5 2 4 4 2 9" xfId="15612"/>
    <cellStyle name="20% - Accent5 2 4 4 3" xfId="15613"/>
    <cellStyle name="20% - Accent5 2 4 4 3 2" xfId="15614"/>
    <cellStyle name="20% - Accent5 2 4 4 3 2 2" xfId="15615"/>
    <cellStyle name="20% - Accent5 2 4 4 3 2 3" xfId="15616"/>
    <cellStyle name="20% - Accent5 2 4 4 3 3" xfId="15617"/>
    <cellStyle name="20% - Accent5 2 4 4 3 3 2" xfId="15618"/>
    <cellStyle name="20% - Accent5 2 4 4 3 4" xfId="15619"/>
    <cellStyle name="20% - Accent5 2 4 4 3 5" xfId="15620"/>
    <cellStyle name="20% - Accent5 2 4 4 3 6" xfId="15621"/>
    <cellStyle name="20% - Accent5 2 4 4 3 7" xfId="15622"/>
    <cellStyle name="20% - Accent5 2 4 4 3 8" xfId="15623"/>
    <cellStyle name="20% - Accent5 2 4 4 3 9" xfId="15624"/>
    <cellStyle name="20% - Accent5 2 4 4 4" xfId="15625"/>
    <cellStyle name="20% - Accent5 2 4 4 4 2" xfId="15626"/>
    <cellStyle name="20% - Accent5 2 4 4 4 2 2" xfId="15627"/>
    <cellStyle name="20% - Accent5 2 4 4 4 2 3" xfId="15628"/>
    <cellStyle name="20% - Accent5 2 4 4 4 3" xfId="15629"/>
    <cellStyle name="20% - Accent5 2 4 4 4 3 2" xfId="15630"/>
    <cellStyle name="20% - Accent5 2 4 4 4 4" xfId="15631"/>
    <cellStyle name="20% - Accent5 2 4 4 4 5" xfId="15632"/>
    <cellStyle name="20% - Accent5 2 4 4 4 6" xfId="15633"/>
    <cellStyle name="20% - Accent5 2 4 4 4 7" xfId="15634"/>
    <cellStyle name="20% - Accent5 2 4 4 4 8" xfId="15635"/>
    <cellStyle name="20% - Accent5 2 4 4 4 9" xfId="15636"/>
    <cellStyle name="20% - Accent5 2 4 4 5" xfId="15637"/>
    <cellStyle name="20% - Accent5 2 4 4 5 2" xfId="15638"/>
    <cellStyle name="20% - Accent5 2 4 4 5 3" xfId="15639"/>
    <cellStyle name="20% - Accent5 2 4 4 6" xfId="15640"/>
    <cellStyle name="20% - Accent5 2 4 4 6 2" xfId="15641"/>
    <cellStyle name="20% - Accent5 2 4 4 7" xfId="15642"/>
    <cellStyle name="20% - Accent5 2 4 4 8" xfId="15643"/>
    <cellStyle name="20% - Accent5 2 4 4 9" xfId="15644"/>
    <cellStyle name="20% - Accent5 2 4 5" xfId="15645"/>
    <cellStyle name="20% - Accent5 2 4 5 2" xfId="15646"/>
    <cellStyle name="20% - Accent5 2 4 5 2 2" xfId="15647"/>
    <cellStyle name="20% - Accent5 2 4 5 2 3" xfId="15648"/>
    <cellStyle name="20% - Accent5 2 4 5 3" xfId="15649"/>
    <cellStyle name="20% - Accent5 2 4 5 3 2" xfId="15650"/>
    <cellStyle name="20% - Accent5 2 4 5 4" xfId="15651"/>
    <cellStyle name="20% - Accent5 2 4 5 5" xfId="15652"/>
    <cellStyle name="20% - Accent5 2 4 5 6" xfId="15653"/>
    <cellStyle name="20% - Accent5 2 4 5 7" xfId="15654"/>
    <cellStyle name="20% - Accent5 2 4 5 8" xfId="15655"/>
    <cellStyle name="20% - Accent5 2 4 5 9" xfId="15656"/>
    <cellStyle name="20% - Accent5 2 4 6" xfId="15657"/>
    <cellStyle name="20% - Accent5 2 4 6 2" xfId="15658"/>
    <cellStyle name="20% - Accent5 2 4 6 2 2" xfId="15659"/>
    <cellStyle name="20% - Accent5 2 4 6 2 3" xfId="15660"/>
    <cellStyle name="20% - Accent5 2 4 6 3" xfId="15661"/>
    <cellStyle name="20% - Accent5 2 4 6 3 2" xfId="15662"/>
    <cellStyle name="20% - Accent5 2 4 6 4" xfId="15663"/>
    <cellStyle name="20% - Accent5 2 4 6 5" xfId="15664"/>
    <cellStyle name="20% - Accent5 2 4 6 6" xfId="15665"/>
    <cellStyle name="20% - Accent5 2 4 6 7" xfId="15666"/>
    <cellStyle name="20% - Accent5 2 4 6 8" xfId="15667"/>
    <cellStyle name="20% - Accent5 2 4 6 9" xfId="15668"/>
    <cellStyle name="20% - Accent5 2 4 7" xfId="15669"/>
    <cellStyle name="20% - Accent5 2 4 7 2" xfId="15670"/>
    <cellStyle name="20% - Accent5 2 4 7 2 2" xfId="15671"/>
    <cellStyle name="20% - Accent5 2 4 7 2 3" xfId="15672"/>
    <cellStyle name="20% - Accent5 2 4 7 3" xfId="15673"/>
    <cellStyle name="20% - Accent5 2 4 7 3 2" xfId="15674"/>
    <cellStyle name="20% - Accent5 2 4 7 4" xfId="15675"/>
    <cellStyle name="20% - Accent5 2 4 7 5" xfId="15676"/>
    <cellStyle name="20% - Accent5 2 4 7 6" xfId="15677"/>
    <cellStyle name="20% - Accent5 2 4 7 7" xfId="15678"/>
    <cellStyle name="20% - Accent5 2 4 7 8" xfId="15679"/>
    <cellStyle name="20% - Accent5 2 4 7 9" xfId="15680"/>
    <cellStyle name="20% - Accent5 2 4 8" xfId="15681"/>
    <cellStyle name="20% - Accent5 2 4 8 2" xfId="15682"/>
    <cellStyle name="20% - Accent5 2 4 8 3" xfId="15683"/>
    <cellStyle name="20% - Accent5 2 4 9" xfId="15684"/>
    <cellStyle name="20% - Accent5 2 4 9 2" xfId="15685"/>
    <cellStyle name="20% - Accent5 2 5" xfId="15686"/>
    <cellStyle name="20% - Accent5 2 5 10" xfId="15687"/>
    <cellStyle name="20% - Accent5 2 5 11" xfId="15688"/>
    <cellStyle name="20% - Accent5 2 5 12" xfId="15689"/>
    <cellStyle name="20% - Accent5 2 5 13" xfId="15690"/>
    <cellStyle name="20% - Accent5 2 5 14" xfId="15691"/>
    <cellStyle name="20% - Accent5 2 5 15" xfId="15692"/>
    <cellStyle name="20% - Accent5 2 5 2" xfId="15693"/>
    <cellStyle name="20% - Accent5 2 5 2 10" xfId="15694"/>
    <cellStyle name="20% - Accent5 2 5 2 11" xfId="15695"/>
    <cellStyle name="20% - Accent5 2 5 2 12" xfId="15696"/>
    <cellStyle name="20% - Accent5 2 5 2 13" xfId="15697"/>
    <cellStyle name="20% - Accent5 2 5 2 2" xfId="15698"/>
    <cellStyle name="20% - Accent5 2 5 2 2 10" xfId="15699"/>
    <cellStyle name="20% - Accent5 2 5 2 2 11" xfId="15700"/>
    <cellStyle name="20% - Accent5 2 5 2 2 12" xfId="15701"/>
    <cellStyle name="20% - Accent5 2 5 2 2 2" xfId="15702"/>
    <cellStyle name="20% - Accent5 2 5 2 2 2 2" xfId="15703"/>
    <cellStyle name="20% - Accent5 2 5 2 2 2 2 2" xfId="15704"/>
    <cellStyle name="20% - Accent5 2 5 2 2 2 2 3" xfId="15705"/>
    <cellStyle name="20% - Accent5 2 5 2 2 2 3" xfId="15706"/>
    <cellStyle name="20% - Accent5 2 5 2 2 2 3 2" xfId="15707"/>
    <cellStyle name="20% - Accent5 2 5 2 2 2 4" xfId="15708"/>
    <cellStyle name="20% - Accent5 2 5 2 2 2 5" xfId="15709"/>
    <cellStyle name="20% - Accent5 2 5 2 2 2 6" xfId="15710"/>
    <cellStyle name="20% - Accent5 2 5 2 2 2 7" xfId="15711"/>
    <cellStyle name="20% - Accent5 2 5 2 2 2 8" xfId="15712"/>
    <cellStyle name="20% - Accent5 2 5 2 2 2 9" xfId="15713"/>
    <cellStyle name="20% - Accent5 2 5 2 2 3" xfId="15714"/>
    <cellStyle name="20% - Accent5 2 5 2 2 3 2" xfId="15715"/>
    <cellStyle name="20% - Accent5 2 5 2 2 3 2 2" xfId="15716"/>
    <cellStyle name="20% - Accent5 2 5 2 2 3 2 3" xfId="15717"/>
    <cellStyle name="20% - Accent5 2 5 2 2 3 3" xfId="15718"/>
    <cellStyle name="20% - Accent5 2 5 2 2 3 3 2" xfId="15719"/>
    <cellStyle name="20% - Accent5 2 5 2 2 3 4" xfId="15720"/>
    <cellStyle name="20% - Accent5 2 5 2 2 3 5" xfId="15721"/>
    <cellStyle name="20% - Accent5 2 5 2 2 3 6" xfId="15722"/>
    <cellStyle name="20% - Accent5 2 5 2 2 3 7" xfId="15723"/>
    <cellStyle name="20% - Accent5 2 5 2 2 3 8" xfId="15724"/>
    <cellStyle name="20% - Accent5 2 5 2 2 3 9" xfId="15725"/>
    <cellStyle name="20% - Accent5 2 5 2 2 4" xfId="15726"/>
    <cellStyle name="20% - Accent5 2 5 2 2 4 2" xfId="15727"/>
    <cellStyle name="20% - Accent5 2 5 2 2 4 2 2" xfId="15728"/>
    <cellStyle name="20% - Accent5 2 5 2 2 4 2 3" xfId="15729"/>
    <cellStyle name="20% - Accent5 2 5 2 2 4 3" xfId="15730"/>
    <cellStyle name="20% - Accent5 2 5 2 2 4 3 2" xfId="15731"/>
    <cellStyle name="20% - Accent5 2 5 2 2 4 4" xfId="15732"/>
    <cellStyle name="20% - Accent5 2 5 2 2 4 5" xfId="15733"/>
    <cellStyle name="20% - Accent5 2 5 2 2 4 6" xfId="15734"/>
    <cellStyle name="20% - Accent5 2 5 2 2 4 7" xfId="15735"/>
    <cellStyle name="20% - Accent5 2 5 2 2 4 8" xfId="15736"/>
    <cellStyle name="20% - Accent5 2 5 2 2 4 9" xfId="15737"/>
    <cellStyle name="20% - Accent5 2 5 2 2 5" xfId="15738"/>
    <cellStyle name="20% - Accent5 2 5 2 2 5 2" xfId="15739"/>
    <cellStyle name="20% - Accent5 2 5 2 2 5 3" xfId="15740"/>
    <cellStyle name="20% - Accent5 2 5 2 2 6" xfId="15741"/>
    <cellStyle name="20% - Accent5 2 5 2 2 6 2" xfId="15742"/>
    <cellStyle name="20% - Accent5 2 5 2 2 7" xfId="15743"/>
    <cellStyle name="20% - Accent5 2 5 2 2 8" xfId="15744"/>
    <cellStyle name="20% - Accent5 2 5 2 2 9" xfId="15745"/>
    <cellStyle name="20% - Accent5 2 5 2 3" xfId="15746"/>
    <cellStyle name="20% - Accent5 2 5 2 3 2" xfId="15747"/>
    <cellStyle name="20% - Accent5 2 5 2 3 2 2" xfId="15748"/>
    <cellStyle name="20% - Accent5 2 5 2 3 2 3" xfId="15749"/>
    <cellStyle name="20% - Accent5 2 5 2 3 3" xfId="15750"/>
    <cellStyle name="20% - Accent5 2 5 2 3 3 2" xfId="15751"/>
    <cellStyle name="20% - Accent5 2 5 2 3 4" xfId="15752"/>
    <cellStyle name="20% - Accent5 2 5 2 3 5" xfId="15753"/>
    <cellStyle name="20% - Accent5 2 5 2 3 6" xfId="15754"/>
    <cellStyle name="20% - Accent5 2 5 2 3 7" xfId="15755"/>
    <cellStyle name="20% - Accent5 2 5 2 3 8" xfId="15756"/>
    <cellStyle name="20% - Accent5 2 5 2 3 9" xfId="15757"/>
    <cellStyle name="20% - Accent5 2 5 2 4" xfId="15758"/>
    <cellStyle name="20% - Accent5 2 5 2 4 2" xfId="15759"/>
    <cellStyle name="20% - Accent5 2 5 2 4 2 2" xfId="15760"/>
    <cellStyle name="20% - Accent5 2 5 2 4 2 3" xfId="15761"/>
    <cellStyle name="20% - Accent5 2 5 2 4 3" xfId="15762"/>
    <cellStyle name="20% - Accent5 2 5 2 4 3 2" xfId="15763"/>
    <cellStyle name="20% - Accent5 2 5 2 4 4" xfId="15764"/>
    <cellStyle name="20% - Accent5 2 5 2 4 5" xfId="15765"/>
    <cellStyle name="20% - Accent5 2 5 2 4 6" xfId="15766"/>
    <cellStyle name="20% - Accent5 2 5 2 4 7" xfId="15767"/>
    <cellStyle name="20% - Accent5 2 5 2 4 8" xfId="15768"/>
    <cellStyle name="20% - Accent5 2 5 2 4 9" xfId="15769"/>
    <cellStyle name="20% - Accent5 2 5 2 5" xfId="15770"/>
    <cellStyle name="20% - Accent5 2 5 2 5 2" xfId="15771"/>
    <cellStyle name="20% - Accent5 2 5 2 5 2 2" xfId="15772"/>
    <cellStyle name="20% - Accent5 2 5 2 5 2 3" xfId="15773"/>
    <cellStyle name="20% - Accent5 2 5 2 5 3" xfId="15774"/>
    <cellStyle name="20% - Accent5 2 5 2 5 3 2" xfId="15775"/>
    <cellStyle name="20% - Accent5 2 5 2 5 4" xfId="15776"/>
    <cellStyle name="20% - Accent5 2 5 2 5 5" xfId="15777"/>
    <cellStyle name="20% - Accent5 2 5 2 5 6" xfId="15778"/>
    <cellStyle name="20% - Accent5 2 5 2 5 7" xfId="15779"/>
    <cellStyle name="20% - Accent5 2 5 2 5 8" xfId="15780"/>
    <cellStyle name="20% - Accent5 2 5 2 5 9" xfId="15781"/>
    <cellStyle name="20% - Accent5 2 5 2 6" xfId="15782"/>
    <cellStyle name="20% - Accent5 2 5 2 6 2" xfId="15783"/>
    <cellStyle name="20% - Accent5 2 5 2 6 3" xfId="15784"/>
    <cellStyle name="20% - Accent5 2 5 2 7" xfId="15785"/>
    <cellStyle name="20% - Accent5 2 5 2 7 2" xfId="15786"/>
    <cellStyle name="20% - Accent5 2 5 2 8" xfId="15787"/>
    <cellStyle name="20% - Accent5 2 5 2 9" xfId="15788"/>
    <cellStyle name="20% - Accent5 2 5 3" xfId="15789"/>
    <cellStyle name="20% - Accent5 2 5 3 10" xfId="15790"/>
    <cellStyle name="20% - Accent5 2 5 3 11" xfId="15791"/>
    <cellStyle name="20% - Accent5 2 5 3 12" xfId="15792"/>
    <cellStyle name="20% - Accent5 2 5 3 13" xfId="15793"/>
    <cellStyle name="20% - Accent5 2 5 3 2" xfId="15794"/>
    <cellStyle name="20% - Accent5 2 5 3 2 10" xfId="15795"/>
    <cellStyle name="20% - Accent5 2 5 3 2 11" xfId="15796"/>
    <cellStyle name="20% - Accent5 2 5 3 2 12" xfId="15797"/>
    <cellStyle name="20% - Accent5 2 5 3 2 2" xfId="15798"/>
    <cellStyle name="20% - Accent5 2 5 3 2 2 2" xfId="15799"/>
    <cellStyle name="20% - Accent5 2 5 3 2 2 2 2" xfId="15800"/>
    <cellStyle name="20% - Accent5 2 5 3 2 2 2 3" xfId="15801"/>
    <cellStyle name="20% - Accent5 2 5 3 2 2 3" xfId="15802"/>
    <cellStyle name="20% - Accent5 2 5 3 2 2 3 2" xfId="15803"/>
    <cellStyle name="20% - Accent5 2 5 3 2 2 4" xfId="15804"/>
    <cellStyle name="20% - Accent5 2 5 3 2 2 5" xfId="15805"/>
    <cellStyle name="20% - Accent5 2 5 3 2 2 6" xfId="15806"/>
    <cellStyle name="20% - Accent5 2 5 3 2 2 7" xfId="15807"/>
    <cellStyle name="20% - Accent5 2 5 3 2 2 8" xfId="15808"/>
    <cellStyle name="20% - Accent5 2 5 3 2 2 9" xfId="15809"/>
    <cellStyle name="20% - Accent5 2 5 3 2 3" xfId="15810"/>
    <cellStyle name="20% - Accent5 2 5 3 2 3 2" xfId="15811"/>
    <cellStyle name="20% - Accent5 2 5 3 2 3 2 2" xfId="15812"/>
    <cellStyle name="20% - Accent5 2 5 3 2 3 2 3" xfId="15813"/>
    <cellStyle name="20% - Accent5 2 5 3 2 3 3" xfId="15814"/>
    <cellStyle name="20% - Accent5 2 5 3 2 3 3 2" xfId="15815"/>
    <cellStyle name="20% - Accent5 2 5 3 2 3 4" xfId="15816"/>
    <cellStyle name="20% - Accent5 2 5 3 2 3 5" xfId="15817"/>
    <cellStyle name="20% - Accent5 2 5 3 2 3 6" xfId="15818"/>
    <cellStyle name="20% - Accent5 2 5 3 2 3 7" xfId="15819"/>
    <cellStyle name="20% - Accent5 2 5 3 2 3 8" xfId="15820"/>
    <cellStyle name="20% - Accent5 2 5 3 2 3 9" xfId="15821"/>
    <cellStyle name="20% - Accent5 2 5 3 2 4" xfId="15822"/>
    <cellStyle name="20% - Accent5 2 5 3 2 4 2" xfId="15823"/>
    <cellStyle name="20% - Accent5 2 5 3 2 4 2 2" xfId="15824"/>
    <cellStyle name="20% - Accent5 2 5 3 2 4 2 3" xfId="15825"/>
    <cellStyle name="20% - Accent5 2 5 3 2 4 3" xfId="15826"/>
    <cellStyle name="20% - Accent5 2 5 3 2 4 3 2" xfId="15827"/>
    <cellStyle name="20% - Accent5 2 5 3 2 4 4" xfId="15828"/>
    <cellStyle name="20% - Accent5 2 5 3 2 4 5" xfId="15829"/>
    <cellStyle name="20% - Accent5 2 5 3 2 4 6" xfId="15830"/>
    <cellStyle name="20% - Accent5 2 5 3 2 4 7" xfId="15831"/>
    <cellStyle name="20% - Accent5 2 5 3 2 4 8" xfId="15832"/>
    <cellStyle name="20% - Accent5 2 5 3 2 4 9" xfId="15833"/>
    <cellStyle name="20% - Accent5 2 5 3 2 5" xfId="15834"/>
    <cellStyle name="20% - Accent5 2 5 3 2 5 2" xfId="15835"/>
    <cellStyle name="20% - Accent5 2 5 3 2 5 3" xfId="15836"/>
    <cellStyle name="20% - Accent5 2 5 3 2 6" xfId="15837"/>
    <cellStyle name="20% - Accent5 2 5 3 2 6 2" xfId="15838"/>
    <cellStyle name="20% - Accent5 2 5 3 2 7" xfId="15839"/>
    <cellStyle name="20% - Accent5 2 5 3 2 8" xfId="15840"/>
    <cellStyle name="20% - Accent5 2 5 3 2 9" xfId="15841"/>
    <cellStyle name="20% - Accent5 2 5 3 3" xfId="15842"/>
    <cellStyle name="20% - Accent5 2 5 3 3 2" xfId="15843"/>
    <cellStyle name="20% - Accent5 2 5 3 3 2 2" xfId="15844"/>
    <cellStyle name="20% - Accent5 2 5 3 3 2 3" xfId="15845"/>
    <cellStyle name="20% - Accent5 2 5 3 3 3" xfId="15846"/>
    <cellStyle name="20% - Accent5 2 5 3 3 3 2" xfId="15847"/>
    <cellStyle name="20% - Accent5 2 5 3 3 4" xfId="15848"/>
    <cellStyle name="20% - Accent5 2 5 3 3 5" xfId="15849"/>
    <cellStyle name="20% - Accent5 2 5 3 3 6" xfId="15850"/>
    <cellStyle name="20% - Accent5 2 5 3 3 7" xfId="15851"/>
    <cellStyle name="20% - Accent5 2 5 3 3 8" xfId="15852"/>
    <cellStyle name="20% - Accent5 2 5 3 3 9" xfId="15853"/>
    <cellStyle name="20% - Accent5 2 5 3 4" xfId="15854"/>
    <cellStyle name="20% - Accent5 2 5 3 4 2" xfId="15855"/>
    <cellStyle name="20% - Accent5 2 5 3 4 2 2" xfId="15856"/>
    <cellStyle name="20% - Accent5 2 5 3 4 2 3" xfId="15857"/>
    <cellStyle name="20% - Accent5 2 5 3 4 3" xfId="15858"/>
    <cellStyle name="20% - Accent5 2 5 3 4 3 2" xfId="15859"/>
    <cellStyle name="20% - Accent5 2 5 3 4 4" xfId="15860"/>
    <cellStyle name="20% - Accent5 2 5 3 4 5" xfId="15861"/>
    <cellStyle name="20% - Accent5 2 5 3 4 6" xfId="15862"/>
    <cellStyle name="20% - Accent5 2 5 3 4 7" xfId="15863"/>
    <cellStyle name="20% - Accent5 2 5 3 4 8" xfId="15864"/>
    <cellStyle name="20% - Accent5 2 5 3 4 9" xfId="15865"/>
    <cellStyle name="20% - Accent5 2 5 3 5" xfId="15866"/>
    <cellStyle name="20% - Accent5 2 5 3 5 2" xfId="15867"/>
    <cellStyle name="20% - Accent5 2 5 3 5 2 2" xfId="15868"/>
    <cellStyle name="20% - Accent5 2 5 3 5 2 3" xfId="15869"/>
    <cellStyle name="20% - Accent5 2 5 3 5 3" xfId="15870"/>
    <cellStyle name="20% - Accent5 2 5 3 5 3 2" xfId="15871"/>
    <cellStyle name="20% - Accent5 2 5 3 5 4" xfId="15872"/>
    <cellStyle name="20% - Accent5 2 5 3 5 5" xfId="15873"/>
    <cellStyle name="20% - Accent5 2 5 3 5 6" xfId="15874"/>
    <cellStyle name="20% - Accent5 2 5 3 5 7" xfId="15875"/>
    <cellStyle name="20% - Accent5 2 5 3 5 8" xfId="15876"/>
    <cellStyle name="20% - Accent5 2 5 3 5 9" xfId="15877"/>
    <cellStyle name="20% - Accent5 2 5 3 6" xfId="15878"/>
    <cellStyle name="20% - Accent5 2 5 3 6 2" xfId="15879"/>
    <cellStyle name="20% - Accent5 2 5 3 6 3" xfId="15880"/>
    <cellStyle name="20% - Accent5 2 5 3 7" xfId="15881"/>
    <cellStyle name="20% - Accent5 2 5 3 7 2" xfId="15882"/>
    <cellStyle name="20% - Accent5 2 5 3 8" xfId="15883"/>
    <cellStyle name="20% - Accent5 2 5 3 9" xfId="15884"/>
    <cellStyle name="20% - Accent5 2 5 4" xfId="15885"/>
    <cellStyle name="20% - Accent5 2 5 4 10" xfId="15886"/>
    <cellStyle name="20% - Accent5 2 5 4 11" xfId="15887"/>
    <cellStyle name="20% - Accent5 2 5 4 12" xfId="15888"/>
    <cellStyle name="20% - Accent5 2 5 4 2" xfId="15889"/>
    <cellStyle name="20% - Accent5 2 5 4 2 2" xfId="15890"/>
    <cellStyle name="20% - Accent5 2 5 4 2 2 2" xfId="15891"/>
    <cellStyle name="20% - Accent5 2 5 4 2 2 3" xfId="15892"/>
    <cellStyle name="20% - Accent5 2 5 4 2 3" xfId="15893"/>
    <cellStyle name="20% - Accent5 2 5 4 2 3 2" xfId="15894"/>
    <cellStyle name="20% - Accent5 2 5 4 2 4" xfId="15895"/>
    <cellStyle name="20% - Accent5 2 5 4 2 5" xfId="15896"/>
    <cellStyle name="20% - Accent5 2 5 4 2 6" xfId="15897"/>
    <cellStyle name="20% - Accent5 2 5 4 2 7" xfId="15898"/>
    <cellStyle name="20% - Accent5 2 5 4 2 8" xfId="15899"/>
    <cellStyle name="20% - Accent5 2 5 4 2 9" xfId="15900"/>
    <cellStyle name="20% - Accent5 2 5 4 3" xfId="15901"/>
    <cellStyle name="20% - Accent5 2 5 4 3 2" xfId="15902"/>
    <cellStyle name="20% - Accent5 2 5 4 3 2 2" xfId="15903"/>
    <cellStyle name="20% - Accent5 2 5 4 3 2 3" xfId="15904"/>
    <cellStyle name="20% - Accent5 2 5 4 3 3" xfId="15905"/>
    <cellStyle name="20% - Accent5 2 5 4 3 3 2" xfId="15906"/>
    <cellStyle name="20% - Accent5 2 5 4 3 4" xfId="15907"/>
    <cellStyle name="20% - Accent5 2 5 4 3 5" xfId="15908"/>
    <cellStyle name="20% - Accent5 2 5 4 3 6" xfId="15909"/>
    <cellStyle name="20% - Accent5 2 5 4 3 7" xfId="15910"/>
    <cellStyle name="20% - Accent5 2 5 4 3 8" xfId="15911"/>
    <cellStyle name="20% - Accent5 2 5 4 3 9" xfId="15912"/>
    <cellStyle name="20% - Accent5 2 5 4 4" xfId="15913"/>
    <cellStyle name="20% - Accent5 2 5 4 4 2" xfId="15914"/>
    <cellStyle name="20% - Accent5 2 5 4 4 2 2" xfId="15915"/>
    <cellStyle name="20% - Accent5 2 5 4 4 2 3" xfId="15916"/>
    <cellStyle name="20% - Accent5 2 5 4 4 3" xfId="15917"/>
    <cellStyle name="20% - Accent5 2 5 4 4 3 2" xfId="15918"/>
    <cellStyle name="20% - Accent5 2 5 4 4 4" xfId="15919"/>
    <cellStyle name="20% - Accent5 2 5 4 4 5" xfId="15920"/>
    <cellStyle name="20% - Accent5 2 5 4 4 6" xfId="15921"/>
    <cellStyle name="20% - Accent5 2 5 4 4 7" xfId="15922"/>
    <cellStyle name="20% - Accent5 2 5 4 4 8" xfId="15923"/>
    <cellStyle name="20% - Accent5 2 5 4 4 9" xfId="15924"/>
    <cellStyle name="20% - Accent5 2 5 4 5" xfId="15925"/>
    <cellStyle name="20% - Accent5 2 5 4 5 2" xfId="15926"/>
    <cellStyle name="20% - Accent5 2 5 4 5 3" xfId="15927"/>
    <cellStyle name="20% - Accent5 2 5 4 6" xfId="15928"/>
    <cellStyle name="20% - Accent5 2 5 4 6 2" xfId="15929"/>
    <cellStyle name="20% - Accent5 2 5 4 7" xfId="15930"/>
    <cellStyle name="20% - Accent5 2 5 4 8" xfId="15931"/>
    <cellStyle name="20% - Accent5 2 5 4 9" xfId="15932"/>
    <cellStyle name="20% - Accent5 2 5 5" xfId="15933"/>
    <cellStyle name="20% - Accent5 2 5 5 2" xfId="15934"/>
    <cellStyle name="20% - Accent5 2 5 5 2 2" xfId="15935"/>
    <cellStyle name="20% - Accent5 2 5 5 2 3" xfId="15936"/>
    <cellStyle name="20% - Accent5 2 5 5 3" xfId="15937"/>
    <cellStyle name="20% - Accent5 2 5 5 3 2" xfId="15938"/>
    <cellStyle name="20% - Accent5 2 5 5 4" xfId="15939"/>
    <cellStyle name="20% - Accent5 2 5 5 5" xfId="15940"/>
    <cellStyle name="20% - Accent5 2 5 5 6" xfId="15941"/>
    <cellStyle name="20% - Accent5 2 5 5 7" xfId="15942"/>
    <cellStyle name="20% - Accent5 2 5 5 8" xfId="15943"/>
    <cellStyle name="20% - Accent5 2 5 5 9" xfId="15944"/>
    <cellStyle name="20% - Accent5 2 5 6" xfId="15945"/>
    <cellStyle name="20% - Accent5 2 5 6 2" xfId="15946"/>
    <cellStyle name="20% - Accent5 2 5 6 2 2" xfId="15947"/>
    <cellStyle name="20% - Accent5 2 5 6 2 3" xfId="15948"/>
    <cellStyle name="20% - Accent5 2 5 6 3" xfId="15949"/>
    <cellStyle name="20% - Accent5 2 5 6 3 2" xfId="15950"/>
    <cellStyle name="20% - Accent5 2 5 6 4" xfId="15951"/>
    <cellStyle name="20% - Accent5 2 5 6 5" xfId="15952"/>
    <cellStyle name="20% - Accent5 2 5 6 6" xfId="15953"/>
    <cellStyle name="20% - Accent5 2 5 6 7" xfId="15954"/>
    <cellStyle name="20% - Accent5 2 5 6 8" xfId="15955"/>
    <cellStyle name="20% - Accent5 2 5 6 9" xfId="15956"/>
    <cellStyle name="20% - Accent5 2 5 7" xfId="15957"/>
    <cellStyle name="20% - Accent5 2 5 7 2" xfId="15958"/>
    <cellStyle name="20% - Accent5 2 5 7 2 2" xfId="15959"/>
    <cellStyle name="20% - Accent5 2 5 7 2 3" xfId="15960"/>
    <cellStyle name="20% - Accent5 2 5 7 3" xfId="15961"/>
    <cellStyle name="20% - Accent5 2 5 7 3 2" xfId="15962"/>
    <cellStyle name="20% - Accent5 2 5 7 4" xfId="15963"/>
    <cellStyle name="20% - Accent5 2 5 7 5" xfId="15964"/>
    <cellStyle name="20% - Accent5 2 5 7 6" xfId="15965"/>
    <cellStyle name="20% - Accent5 2 5 7 7" xfId="15966"/>
    <cellStyle name="20% - Accent5 2 5 7 8" xfId="15967"/>
    <cellStyle name="20% - Accent5 2 5 7 9" xfId="15968"/>
    <cellStyle name="20% - Accent5 2 5 8" xfId="15969"/>
    <cellStyle name="20% - Accent5 2 5 8 2" xfId="15970"/>
    <cellStyle name="20% - Accent5 2 5 8 3" xfId="15971"/>
    <cellStyle name="20% - Accent5 2 5 9" xfId="15972"/>
    <cellStyle name="20% - Accent5 2 5 9 2" xfId="15973"/>
    <cellStyle name="20% - Accent5 2 6" xfId="15974"/>
    <cellStyle name="20% - Accent5 2 6 10" xfId="15975"/>
    <cellStyle name="20% - Accent5 2 6 11" xfId="15976"/>
    <cellStyle name="20% - Accent5 2 6 12" xfId="15977"/>
    <cellStyle name="20% - Accent5 2 6 13" xfId="15978"/>
    <cellStyle name="20% - Accent5 2 6 14" xfId="15979"/>
    <cellStyle name="20% - Accent5 2 6 15" xfId="15980"/>
    <cellStyle name="20% - Accent5 2 6 2" xfId="15981"/>
    <cellStyle name="20% - Accent5 2 6 2 10" xfId="15982"/>
    <cellStyle name="20% - Accent5 2 6 2 11" xfId="15983"/>
    <cellStyle name="20% - Accent5 2 6 2 12" xfId="15984"/>
    <cellStyle name="20% - Accent5 2 6 2 13" xfId="15985"/>
    <cellStyle name="20% - Accent5 2 6 2 2" xfId="15986"/>
    <cellStyle name="20% - Accent5 2 6 2 2 10" xfId="15987"/>
    <cellStyle name="20% - Accent5 2 6 2 2 11" xfId="15988"/>
    <cellStyle name="20% - Accent5 2 6 2 2 12" xfId="15989"/>
    <cellStyle name="20% - Accent5 2 6 2 2 2" xfId="15990"/>
    <cellStyle name="20% - Accent5 2 6 2 2 2 2" xfId="15991"/>
    <cellStyle name="20% - Accent5 2 6 2 2 2 2 2" xfId="15992"/>
    <cellStyle name="20% - Accent5 2 6 2 2 2 2 3" xfId="15993"/>
    <cellStyle name="20% - Accent5 2 6 2 2 2 3" xfId="15994"/>
    <cellStyle name="20% - Accent5 2 6 2 2 2 3 2" xfId="15995"/>
    <cellStyle name="20% - Accent5 2 6 2 2 2 4" xfId="15996"/>
    <cellStyle name="20% - Accent5 2 6 2 2 2 5" xfId="15997"/>
    <cellStyle name="20% - Accent5 2 6 2 2 2 6" xfId="15998"/>
    <cellStyle name="20% - Accent5 2 6 2 2 2 7" xfId="15999"/>
    <cellStyle name="20% - Accent5 2 6 2 2 2 8" xfId="16000"/>
    <cellStyle name="20% - Accent5 2 6 2 2 2 9" xfId="16001"/>
    <cellStyle name="20% - Accent5 2 6 2 2 3" xfId="16002"/>
    <cellStyle name="20% - Accent5 2 6 2 2 3 2" xfId="16003"/>
    <cellStyle name="20% - Accent5 2 6 2 2 3 2 2" xfId="16004"/>
    <cellStyle name="20% - Accent5 2 6 2 2 3 2 3" xfId="16005"/>
    <cellStyle name="20% - Accent5 2 6 2 2 3 3" xfId="16006"/>
    <cellStyle name="20% - Accent5 2 6 2 2 3 3 2" xfId="16007"/>
    <cellStyle name="20% - Accent5 2 6 2 2 3 4" xfId="16008"/>
    <cellStyle name="20% - Accent5 2 6 2 2 3 5" xfId="16009"/>
    <cellStyle name="20% - Accent5 2 6 2 2 3 6" xfId="16010"/>
    <cellStyle name="20% - Accent5 2 6 2 2 3 7" xfId="16011"/>
    <cellStyle name="20% - Accent5 2 6 2 2 3 8" xfId="16012"/>
    <cellStyle name="20% - Accent5 2 6 2 2 3 9" xfId="16013"/>
    <cellStyle name="20% - Accent5 2 6 2 2 4" xfId="16014"/>
    <cellStyle name="20% - Accent5 2 6 2 2 4 2" xfId="16015"/>
    <cellStyle name="20% - Accent5 2 6 2 2 4 2 2" xfId="16016"/>
    <cellStyle name="20% - Accent5 2 6 2 2 4 2 3" xfId="16017"/>
    <cellStyle name="20% - Accent5 2 6 2 2 4 3" xfId="16018"/>
    <cellStyle name="20% - Accent5 2 6 2 2 4 3 2" xfId="16019"/>
    <cellStyle name="20% - Accent5 2 6 2 2 4 4" xfId="16020"/>
    <cellStyle name="20% - Accent5 2 6 2 2 4 5" xfId="16021"/>
    <cellStyle name="20% - Accent5 2 6 2 2 4 6" xfId="16022"/>
    <cellStyle name="20% - Accent5 2 6 2 2 4 7" xfId="16023"/>
    <cellStyle name="20% - Accent5 2 6 2 2 4 8" xfId="16024"/>
    <cellStyle name="20% - Accent5 2 6 2 2 4 9" xfId="16025"/>
    <cellStyle name="20% - Accent5 2 6 2 2 5" xfId="16026"/>
    <cellStyle name="20% - Accent5 2 6 2 2 5 2" xfId="16027"/>
    <cellStyle name="20% - Accent5 2 6 2 2 5 3" xfId="16028"/>
    <cellStyle name="20% - Accent5 2 6 2 2 6" xfId="16029"/>
    <cellStyle name="20% - Accent5 2 6 2 2 6 2" xfId="16030"/>
    <cellStyle name="20% - Accent5 2 6 2 2 7" xfId="16031"/>
    <cellStyle name="20% - Accent5 2 6 2 2 8" xfId="16032"/>
    <cellStyle name="20% - Accent5 2 6 2 2 9" xfId="16033"/>
    <cellStyle name="20% - Accent5 2 6 2 3" xfId="16034"/>
    <cellStyle name="20% - Accent5 2 6 2 3 2" xfId="16035"/>
    <cellStyle name="20% - Accent5 2 6 2 3 2 2" xfId="16036"/>
    <cellStyle name="20% - Accent5 2 6 2 3 2 3" xfId="16037"/>
    <cellStyle name="20% - Accent5 2 6 2 3 3" xfId="16038"/>
    <cellStyle name="20% - Accent5 2 6 2 3 3 2" xfId="16039"/>
    <cellStyle name="20% - Accent5 2 6 2 3 4" xfId="16040"/>
    <cellStyle name="20% - Accent5 2 6 2 3 5" xfId="16041"/>
    <cellStyle name="20% - Accent5 2 6 2 3 6" xfId="16042"/>
    <cellStyle name="20% - Accent5 2 6 2 3 7" xfId="16043"/>
    <cellStyle name="20% - Accent5 2 6 2 3 8" xfId="16044"/>
    <cellStyle name="20% - Accent5 2 6 2 3 9" xfId="16045"/>
    <cellStyle name="20% - Accent5 2 6 2 4" xfId="16046"/>
    <cellStyle name="20% - Accent5 2 6 2 4 2" xfId="16047"/>
    <cellStyle name="20% - Accent5 2 6 2 4 2 2" xfId="16048"/>
    <cellStyle name="20% - Accent5 2 6 2 4 2 3" xfId="16049"/>
    <cellStyle name="20% - Accent5 2 6 2 4 3" xfId="16050"/>
    <cellStyle name="20% - Accent5 2 6 2 4 3 2" xfId="16051"/>
    <cellStyle name="20% - Accent5 2 6 2 4 4" xfId="16052"/>
    <cellStyle name="20% - Accent5 2 6 2 4 5" xfId="16053"/>
    <cellStyle name="20% - Accent5 2 6 2 4 6" xfId="16054"/>
    <cellStyle name="20% - Accent5 2 6 2 4 7" xfId="16055"/>
    <cellStyle name="20% - Accent5 2 6 2 4 8" xfId="16056"/>
    <cellStyle name="20% - Accent5 2 6 2 4 9" xfId="16057"/>
    <cellStyle name="20% - Accent5 2 6 2 5" xfId="16058"/>
    <cellStyle name="20% - Accent5 2 6 2 5 2" xfId="16059"/>
    <cellStyle name="20% - Accent5 2 6 2 5 2 2" xfId="16060"/>
    <cellStyle name="20% - Accent5 2 6 2 5 2 3" xfId="16061"/>
    <cellStyle name="20% - Accent5 2 6 2 5 3" xfId="16062"/>
    <cellStyle name="20% - Accent5 2 6 2 5 3 2" xfId="16063"/>
    <cellStyle name="20% - Accent5 2 6 2 5 4" xfId="16064"/>
    <cellStyle name="20% - Accent5 2 6 2 5 5" xfId="16065"/>
    <cellStyle name="20% - Accent5 2 6 2 5 6" xfId="16066"/>
    <cellStyle name="20% - Accent5 2 6 2 5 7" xfId="16067"/>
    <cellStyle name="20% - Accent5 2 6 2 5 8" xfId="16068"/>
    <cellStyle name="20% - Accent5 2 6 2 5 9" xfId="16069"/>
    <cellStyle name="20% - Accent5 2 6 2 6" xfId="16070"/>
    <cellStyle name="20% - Accent5 2 6 2 6 2" xfId="16071"/>
    <cellStyle name="20% - Accent5 2 6 2 6 3" xfId="16072"/>
    <cellStyle name="20% - Accent5 2 6 2 7" xfId="16073"/>
    <cellStyle name="20% - Accent5 2 6 2 7 2" xfId="16074"/>
    <cellStyle name="20% - Accent5 2 6 2 8" xfId="16075"/>
    <cellStyle name="20% - Accent5 2 6 2 9" xfId="16076"/>
    <cellStyle name="20% - Accent5 2 6 3" xfId="16077"/>
    <cellStyle name="20% - Accent5 2 6 3 10" xfId="16078"/>
    <cellStyle name="20% - Accent5 2 6 3 11" xfId="16079"/>
    <cellStyle name="20% - Accent5 2 6 3 12" xfId="16080"/>
    <cellStyle name="20% - Accent5 2 6 3 13" xfId="16081"/>
    <cellStyle name="20% - Accent5 2 6 3 2" xfId="16082"/>
    <cellStyle name="20% - Accent5 2 6 3 2 10" xfId="16083"/>
    <cellStyle name="20% - Accent5 2 6 3 2 11" xfId="16084"/>
    <cellStyle name="20% - Accent5 2 6 3 2 12" xfId="16085"/>
    <cellStyle name="20% - Accent5 2 6 3 2 2" xfId="16086"/>
    <cellStyle name="20% - Accent5 2 6 3 2 2 2" xfId="16087"/>
    <cellStyle name="20% - Accent5 2 6 3 2 2 2 2" xfId="16088"/>
    <cellStyle name="20% - Accent5 2 6 3 2 2 2 3" xfId="16089"/>
    <cellStyle name="20% - Accent5 2 6 3 2 2 3" xfId="16090"/>
    <cellStyle name="20% - Accent5 2 6 3 2 2 3 2" xfId="16091"/>
    <cellStyle name="20% - Accent5 2 6 3 2 2 4" xfId="16092"/>
    <cellStyle name="20% - Accent5 2 6 3 2 2 5" xfId="16093"/>
    <cellStyle name="20% - Accent5 2 6 3 2 2 6" xfId="16094"/>
    <cellStyle name="20% - Accent5 2 6 3 2 2 7" xfId="16095"/>
    <cellStyle name="20% - Accent5 2 6 3 2 2 8" xfId="16096"/>
    <cellStyle name="20% - Accent5 2 6 3 2 2 9" xfId="16097"/>
    <cellStyle name="20% - Accent5 2 6 3 2 3" xfId="16098"/>
    <cellStyle name="20% - Accent5 2 6 3 2 3 2" xfId="16099"/>
    <cellStyle name="20% - Accent5 2 6 3 2 3 2 2" xfId="16100"/>
    <cellStyle name="20% - Accent5 2 6 3 2 3 2 3" xfId="16101"/>
    <cellStyle name="20% - Accent5 2 6 3 2 3 3" xfId="16102"/>
    <cellStyle name="20% - Accent5 2 6 3 2 3 3 2" xfId="16103"/>
    <cellStyle name="20% - Accent5 2 6 3 2 3 4" xfId="16104"/>
    <cellStyle name="20% - Accent5 2 6 3 2 3 5" xfId="16105"/>
    <cellStyle name="20% - Accent5 2 6 3 2 3 6" xfId="16106"/>
    <cellStyle name="20% - Accent5 2 6 3 2 3 7" xfId="16107"/>
    <cellStyle name="20% - Accent5 2 6 3 2 3 8" xfId="16108"/>
    <cellStyle name="20% - Accent5 2 6 3 2 3 9" xfId="16109"/>
    <cellStyle name="20% - Accent5 2 6 3 2 4" xfId="16110"/>
    <cellStyle name="20% - Accent5 2 6 3 2 4 2" xfId="16111"/>
    <cellStyle name="20% - Accent5 2 6 3 2 4 2 2" xfId="16112"/>
    <cellStyle name="20% - Accent5 2 6 3 2 4 2 3" xfId="16113"/>
    <cellStyle name="20% - Accent5 2 6 3 2 4 3" xfId="16114"/>
    <cellStyle name="20% - Accent5 2 6 3 2 4 3 2" xfId="16115"/>
    <cellStyle name="20% - Accent5 2 6 3 2 4 4" xfId="16116"/>
    <cellStyle name="20% - Accent5 2 6 3 2 4 5" xfId="16117"/>
    <cellStyle name="20% - Accent5 2 6 3 2 4 6" xfId="16118"/>
    <cellStyle name="20% - Accent5 2 6 3 2 4 7" xfId="16119"/>
    <cellStyle name="20% - Accent5 2 6 3 2 4 8" xfId="16120"/>
    <cellStyle name="20% - Accent5 2 6 3 2 4 9" xfId="16121"/>
    <cellStyle name="20% - Accent5 2 6 3 2 5" xfId="16122"/>
    <cellStyle name="20% - Accent5 2 6 3 2 5 2" xfId="16123"/>
    <cellStyle name="20% - Accent5 2 6 3 2 5 3" xfId="16124"/>
    <cellStyle name="20% - Accent5 2 6 3 2 6" xfId="16125"/>
    <cellStyle name="20% - Accent5 2 6 3 2 6 2" xfId="16126"/>
    <cellStyle name="20% - Accent5 2 6 3 2 7" xfId="16127"/>
    <cellStyle name="20% - Accent5 2 6 3 2 8" xfId="16128"/>
    <cellStyle name="20% - Accent5 2 6 3 2 9" xfId="16129"/>
    <cellStyle name="20% - Accent5 2 6 3 3" xfId="16130"/>
    <cellStyle name="20% - Accent5 2 6 3 3 2" xfId="16131"/>
    <cellStyle name="20% - Accent5 2 6 3 3 2 2" xfId="16132"/>
    <cellStyle name="20% - Accent5 2 6 3 3 2 3" xfId="16133"/>
    <cellStyle name="20% - Accent5 2 6 3 3 3" xfId="16134"/>
    <cellStyle name="20% - Accent5 2 6 3 3 3 2" xfId="16135"/>
    <cellStyle name="20% - Accent5 2 6 3 3 4" xfId="16136"/>
    <cellStyle name="20% - Accent5 2 6 3 3 5" xfId="16137"/>
    <cellStyle name="20% - Accent5 2 6 3 3 6" xfId="16138"/>
    <cellStyle name="20% - Accent5 2 6 3 3 7" xfId="16139"/>
    <cellStyle name="20% - Accent5 2 6 3 3 8" xfId="16140"/>
    <cellStyle name="20% - Accent5 2 6 3 3 9" xfId="16141"/>
    <cellStyle name="20% - Accent5 2 6 3 4" xfId="16142"/>
    <cellStyle name="20% - Accent5 2 6 3 4 2" xfId="16143"/>
    <cellStyle name="20% - Accent5 2 6 3 4 2 2" xfId="16144"/>
    <cellStyle name="20% - Accent5 2 6 3 4 2 3" xfId="16145"/>
    <cellStyle name="20% - Accent5 2 6 3 4 3" xfId="16146"/>
    <cellStyle name="20% - Accent5 2 6 3 4 3 2" xfId="16147"/>
    <cellStyle name="20% - Accent5 2 6 3 4 4" xfId="16148"/>
    <cellStyle name="20% - Accent5 2 6 3 4 5" xfId="16149"/>
    <cellStyle name="20% - Accent5 2 6 3 4 6" xfId="16150"/>
    <cellStyle name="20% - Accent5 2 6 3 4 7" xfId="16151"/>
    <cellStyle name="20% - Accent5 2 6 3 4 8" xfId="16152"/>
    <cellStyle name="20% - Accent5 2 6 3 4 9" xfId="16153"/>
    <cellStyle name="20% - Accent5 2 6 3 5" xfId="16154"/>
    <cellStyle name="20% - Accent5 2 6 3 5 2" xfId="16155"/>
    <cellStyle name="20% - Accent5 2 6 3 5 2 2" xfId="16156"/>
    <cellStyle name="20% - Accent5 2 6 3 5 2 3" xfId="16157"/>
    <cellStyle name="20% - Accent5 2 6 3 5 3" xfId="16158"/>
    <cellStyle name="20% - Accent5 2 6 3 5 3 2" xfId="16159"/>
    <cellStyle name="20% - Accent5 2 6 3 5 4" xfId="16160"/>
    <cellStyle name="20% - Accent5 2 6 3 5 5" xfId="16161"/>
    <cellStyle name="20% - Accent5 2 6 3 5 6" xfId="16162"/>
    <cellStyle name="20% - Accent5 2 6 3 5 7" xfId="16163"/>
    <cellStyle name="20% - Accent5 2 6 3 5 8" xfId="16164"/>
    <cellStyle name="20% - Accent5 2 6 3 5 9" xfId="16165"/>
    <cellStyle name="20% - Accent5 2 6 3 6" xfId="16166"/>
    <cellStyle name="20% - Accent5 2 6 3 6 2" xfId="16167"/>
    <cellStyle name="20% - Accent5 2 6 3 6 3" xfId="16168"/>
    <cellStyle name="20% - Accent5 2 6 3 7" xfId="16169"/>
    <cellStyle name="20% - Accent5 2 6 3 7 2" xfId="16170"/>
    <cellStyle name="20% - Accent5 2 6 3 8" xfId="16171"/>
    <cellStyle name="20% - Accent5 2 6 3 9" xfId="16172"/>
    <cellStyle name="20% - Accent5 2 6 4" xfId="16173"/>
    <cellStyle name="20% - Accent5 2 6 4 10" xfId="16174"/>
    <cellStyle name="20% - Accent5 2 6 4 11" xfId="16175"/>
    <cellStyle name="20% - Accent5 2 6 4 12" xfId="16176"/>
    <cellStyle name="20% - Accent5 2 6 4 2" xfId="16177"/>
    <cellStyle name="20% - Accent5 2 6 4 2 2" xfId="16178"/>
    <cellStyle name="20% - Accent5 2 6 4 2 2 2" xfId="16179"/>
    <cellStyle name="20% - Accent5 2 6 4 2 2 3" xfId="16180"/>
    <cellStyle name="20% - Accent5 2 6 4 2 3" xfId="16181"/>
    <cellStyle name="20% - Accent5 2 6 4 2 3 2" xfId="16182"/>
    <cellStyle name="20% - Accent5 2 6 4 2 4" xfId="16183"/>
    <cellStyle name="20% - Accent5 2 6 4 2 5" xfId="16184"/>
    <cellStyle name="20% - Accent5 2 6 4 2 6" xfId="16185"/>
    <cellStyle name="20% - Accent5 2 6 4 2 7" xfId="16186"/>
    <cellStyle name="20% - Accent5 2 6 4 2 8" xfId="16187"/>
    <cellStyle name="20% - Accent5 2 6 4 2 9" xfId="16188"/>
    <cellStyle name="20% - Accent5 2 6 4 3" xfId="16189"/>
    <cellStyle name="20% - Accent5 2 6 4 3 2" xfId="16190"/>
    <cellStyle name="20% - Accent5 2 6 4 3 2 2" xfId="16191"/>
    <cellStyle name="20% - Accent5 2 6 4 3 2 3" xfId="16192"/>
    <cellStyle name="20% - Accent5 2 6 4 3 3" xfId="16193"/>
    <cellStyle name="20% - Accent5 2 6 4 3 3 2" xfId="16194"/>
    <cellStyle name="20% - Accent5 2 6 4 3 4" xfId="16195"/>
    <cellStyle name="20% - Accent5 2 6 4 3 5" xfId="16196"/>
    <cellStyle name="20% - Accent5 2 6 4 3 6" xfId="16197"/>
    <cellStyle name="20% - Accent5 2 6 4 3 7" xfId="16198"/>
    <cellStyle name="20% - Accent5 2 6 4 3 8" xfId="16199"/>
    <cellStyle name="20% - Accent5 2 6 4 3 9" xfId="16200"/>
    <cellStyle name="20% - Accent5 2 6 4 4" xfId="16201"/>
    <cellStyle name="20% - Accent5 2 6 4 4 2" xfId="16202"/>
    <cellStyle name="20% - Accent5 2 6 4 4 2 2" xfId="16203"/>
    <cellStyle name="20% - Accent5 2 6 4 4 2 3" xfId="16204"/>
    <cellStyle name="20% - Accent5 2 6 4 4 3" xfId="16205"/>
    <cellStyle name="20% - Accent5 2 6 4 4 3 2" xfId="16206"/>
    <cellStyle name="20% - Accent5 2 6 4 4 4" xfId="16207"/>
    <cellStyle name="20% - Accent5 2 6 4 4 5" xfId="16208"/>
    <cellStyle name="20% - Accent5 2 6 4 4 6" xfId="16209"/>
    <cellStyle name="20% - Accent5 2 6 4 4 7" xfId="16210"/>
    <cellStyle name="20% - Accent5 2 6 4 4 8" xfId="16211"/>
    <cellStyle name="20% - Accent5 2 6 4 4 9" xfId="16212"/>
    <cellStyle name="20% - Accent5 2 6 4 5" xfId="16213"/>
    <cellStyle name="20% - Accent5 2 6 4 5 2" xfId="16214"/>
    <cellStyle name="20% - Accent5 2 6 4 5 3" xfId="16215"/>
    <cellStyle name="20% - Accent5 2 6 4 6" xfId="16216"/>
    <cellStyle name="20% - Accent5 2 6 4 6 2" xfId="16217"/>
    <cellStyle name="20% - Accent5 2 6 4 7" xfId="16218"/>
    <cellStyle name="20% - Accent5 2 6 4 8" xfId="16219"/>
    <cellStyle name="20% - Accent5 2 6 4 9" xfId="16220"/>
    <cellStyle name="20% - Accent5 2 6 5" xfId="16221"/>
    <cellStyle name="20% - Accent5 2 6 5 2" xfId="16222"/>
    <cellStyle name="20% - Accent5 2 6 5 2 2" xfId="16223"/>
    <cellStyle name="20% - Accent5 2 6 5 2 3" xfId="16224"/>
    <cellStyle name="20% - Accent5 2 6 5 3" xfId="16225"/>
    <cellStyle name="20% - Accent5 2 6 5 3 2" xfId="16226"/>
    <cellStyle name="20% - Accent5 2 6 5 4" xfId="16227"/>
    <cellStyle name="20% - Accent5 2 6 5 5" xfId="16228"/>
    <cellStyle name="20% - Accent5 2 6 5 6" xfId="16229"/>
    <cellStyle name="20% - Accent5 2 6 5 7" xfId="16230"/>
    <cellStyle name="20% - Accent5 2 6 5 8" xfId="16231"/>
    <cellStyle name="20% - Accent5 2 6 5 9" xfId="16232"/>
    <cellStyle name="20% - Accent5 2 6 6" xfId="16233"/>
    <cellStyle name="20% - Accent5 2 6 6 2" xfId="16234"/>
    <cellStyle name="20% - Accent5 2 6 6 2 2" xfId="16235"/>
    <cellStyle name="20% - Accent5 2 6 6 2 3" xfId="16236"/>
    <cellStyle name="20% - Accent5 2 6 6 3" xfId="16237"/>
    <cellStyle name="20% - Accent5 2 6 6 3 2" xfId="16238"/>
    <cellStyle name="20% - Accent5 2 6 6 4" xfId="16239"/>
    <cellStyle name="20% - Accent5 2 6 6 5" xfId="16240"/>
    <cellStyle name="20% - Accent5 2 6 6 6" xfId="16241"/>
    <cellStyle name="20% - Accent5 2 6 6 7" xfId="16242"/>
    <cellStyle name="20% - Accent5 2 6 6 8" xfId="16243"/>
    <cellStyle name="20% - Accent5 2 6 6 9" xfId="16244"/>
    <cellStyle name="20% - Accent5 2 6 7" xfId="16245"/>
    <cellStyle name="20% - Accent5 2 6 7 2" xfId="16246"/>
    <cellStyle name="20% - Accent5 2 6 7 2 2" xfId="16247"/>
    <cellStyle name="20% - Accent5 2 6 7 2 3" xfId="16248"/>
    <cellStyle name="20% - Accent5 2 6 7 3" xfId="16249"/>
    <cellStyle name="20% - Accent5 2 6 7 3 2" xfId="16250"/>
    <cellStyle name="20% - Accent5 2 6 7 4" xfId="16251"/>
    <cellStyle name="20% - Accent5 2 6 7 5" xfId="16252"/>
    <cellStyle name="20% - Accent5 2 6 7 6" xfId="16253"/>
    <cellStyle name="20% - Accent5 2 6 7 7" xfId="16254"/>
    <cellStyle name="20% - Accent5 2 6 7 8" xfId="16255"/>
    <cellStyle name="20% - Accent5 2 6 7 9" xfId="16256"/>
    <cellStyle name="20% - Accent5 2 6 8" xfId="16257"/>
    <cellStyle name="20% - Accent5 2 6 8 2" xfId="16258"/>
    <cellStyle name="20% - Accent5 2 6 8 3" xfId="16259"/>
    <cellStyle name="20% - Accent5 2 6 9" xfId="16260"/>
    <cellStyle name="20% - Accent5 2 6 9 2" xfId="16261"/>
    <cellStyle name="20% - Accent5 2 7" xfId="16262"/>
    <cellStyle name="20% - Accent5 2 7 10" xfId="16263"/>
    <cellStyle name="20% - Accent5 2 7 11" xfId="16264"/>
    <cellStyle name="20% - Accent5 2 7 12" xfId="16265"/>
    <cellStyle name="20% - Accent5 2 7 13" xfId="16266"/>
    <cellStyle name="20% - Accent5 2 7 2" xfId="16267"/>
    <cellStyle name="20% - Accent5 2 7 2 10" xfId="16268"/>
    <cellStyle name="20% - Accent5 2 7 2 11" xfId="16269"/>
    <cellStyle name="20% - Accent5 2 7 2 12" xfId="16270"/>
    <cellStyle name="20% - Accent5 2 7 2 2" xfId="16271"/>
    <cellStyle name="20% - Accent5 2 7 2 2 2" xfId="16272"/>
    <cellStyle name="20% - Accent5 2 7 2 2 2 2" xfId="16273"/>
    <cellStyle name="20% - Accent5 2 7 2 2 2 3" xfId="16274"/>
    <cellStyle name="20% - Accent5 2 7 2 2 3" xfId="16275"/>
    <cellStyle name="20% - Accent5 2 7 2 2 3 2" xfId="16276"/>
    <cellStyle name="20% - Accent5 2 7 2 2 4" xfId="16277"/>
    <cellStyle name="20% - Accent5 2 7 2 2 5" xfId="16278"/>
    <cellStyle name="20% - Accent5 2 7 2 2 6" xfId="16279"/>
    <cellStyle name="20% - Accent5 2 7 2 2 7" xfId="16280"/>
    <cellStyle name="20% - Accent5 2 7 2 2 8" xfId="16281"/>
    <cellStyle name="20% - Accent5 2 7 2 2 9" xfId="16282"/>
    <cellStyle name="20% - Accent5 2 7 2 3" xfId="16283"/>
    <cellStyle name="20% - Accent5 2 7 2 3 2" xfId="16284"/>
    <cellStyle name="20% - Accent5 2 7 2 3 2 2" xfId="16285"/>
    <cellStyle name="20% - Accent5 2 7 2 3 2 3" xfId="16286"/>
    <cellStyle name="20% - Accent5 2 7 2 3 3" xfId="16287"/>
    <cellStyle name="20% - Accent5 2 7 2 3 3 2" xfId="16288"/>
    <cellStyle name="20% - Accent5 2 7 2 3 4" xfId="16289"/>
    <cellStyle name="20% - Accent5 2 7 2 3 5" xfId="16290"/>
    <cellStyle name="20% - Accent5 2 7 2 3 6" xfId="16291"/>
    <cellStyle name="20% - Accent5 2 7 2 3 7" xfId="16292"/>
    <cellStyle name="20% - Accent5 2 7 2 3 8" xfId="16293"/>
    <cellStyle name="20% - Accent5 2 7 2 3 9" xfId="16294"/>
    <cellStyle name="20% - Accent5 2 7 2 4" xfId="16295"/>
    <cellStyle name="20% - Accent5 2 7 2 4 2" xfId="16296"/>
    <cellStyle name="20% - Accent5 2 7 2 4 2 2" xfId="16297"/>
    <cellStyle name="20% - Accent5 2 7 2 4 2 3" xfId="16298"/>
    <cellStyle name="20% - Accent5 2 7 2 4 3" xfId="16299"/>
    <cellStyle name="20% - Accent5 2 7 2 4 3 2" xfId="16300"/>
    <cellStyle name="20% - Accent5 2 7 2 4 4" xfId="16301"/>
    <cellStyle name="20% - Accent5 2 7 2 4 5" xfId="16302"/>
    <cellStyle name="20% - Accent5 2 7 2 4 6" xfId="16303"/>
    <cellStyle name="20% - Accent5 2 7 2 4 7" xfId="16304"/>
    <cellStyle name="20% - Accent5 2 7 2 4 8" xfId="16305"/>
    <cellStyle name="20% - Accent5 2 7 2 4 9" xfId="16306"/>
    <cellStyle name="20% - Accent5 2 7 2 5" xfId="16307"/>
    <cellStyle name="20% - Accent5 2 7 2 5 2" xfId="16308"/>
    <cellStyle name="20% - Accent5 2 7 2 5 3" xfId="16309"/>
    <cellStyle name="20% - Accent5 2 7 2 6" xfId="16310"/>
    <cellStyle name="20% - Accent5 2 7 2 6 2" xfId="16311"/>
    <cellStyle name="20% - Accent5 2 7 2 7" xfId="16312"/>
    <cellStyle name="20% - Accent5 2 7 2 8" xfId="16313"/>
    <cellStyle name="20% - Accent5 2 7 2 9" xfId="16314"/>
    <cellStyle name="20% - Accent5 2 7 3" xfId="16315"/>
    <cellStyle name="20% - Accent5 2 7 3 2" xfId="16316"/>
    <cellStyle name="20% - Accent5 2 7 3 2 2" xfId="16317"/>
    <cellStyle name="20% - Accent5 2 7 3 2 3" xfId="16318"/>
    <cellStyle name="20% - Accent5 2 7 3 3" xfId="16319"/>
    <cellStyle name="20% - Accent5 2 7 3 3 2" xfId="16320"/>
    <cellStyle name="20% - Accent5 2 7 3 4" xfId="16321"/>
    <cellStyle name="20% - Accent5 2 7 3 5" xfId="16322"/>
    <cellStyle name="20% - Accent5 2 7 3 6" xfId="16323"/>
    <cellStyle name="20% - Accent5 2 7 3 7" xfId="16324"/>
    <cellStyle name="20% - Accent5 2 7 3 8" xfId="16325"/>
    <cellStyle name="20% - Accent5 2 7 3 9" xfId="16326"/>
    <cellStyle name="20% - Accent5 2 7 4" xfId="16327"/>
    <cellStyle name="20% - Accent5 2 7 4 2" xfId="16328"/>
    <cellStyle name="20% - Accent5 2 7 4 2 2" xfId="16329"/>
    <cellStyle name="20% - Accent5 2 7 4 2 3" xfId="16330"/>
    <cellStyle name="20% - Accent5 2 7 4 3" xfId="16331"/>
    <cellStyle name="20% - Accent5 2 7 4 3 2" xfId="16332"/>
    <cellStyle name="20% - Accent5 2 7 4 4" xfId="16333"/>
    <cellStyle name="20% - Accent5 2 7 4 5" xfId="16334"/>
    <cellStyle name="20% - Accent5 2 7 4 6" xfId="16335"/>
    <cellStyle name="20% - Accent5 2 7 4 7" xfId="16336"/>
    <cellStyle name="20% - Accent5 2 7 4 8" xfId="16337"/>
    <cellStyle name="20% - Accent5 2 7 4 9" xfId="16338"/>
    <cellStyle name="20% - Accent5 2 7 5" xfId="16339"/>
    <cellStyle name="20% - Accent5 2 7 5 2" xfId="16340"/>
    <cellStyle name="20% - Accent5 2 7 5 2 2" xfId="16341"/>
    <cellStyle name="20% - Accent5 2 7 5 2 3" xfId="16342"/>
    <cellStyle name="20% - Accent5 2 7 5 3" xfId="16343"/>
    <cellStyle name="20% - Accent5 2 7 5 3 2" xfId="16344"/>
    <cellStyle name="20% - Accent5 2 7 5 4" xfId="16345"/>
    <cellStyle name="20% - Accent5 2 7 5 5" xfId="16346"/>
    <cellStyle name="20% - Accent5 2 7 5 6" xfId="16347"/>
    <cellStyle name="20% - Accent5 2 7 5 7" xfId="16348"/>
    <cellStyle name="20% - Accent5 2 7 5 8" xfId="16349"/>
    <cellStyle name="20% - Accent5 2 7 5 9" xfId="16350"/>
    <cellStyle name="20% - Accent5 2 7 6" xfId="16351"/>
    <cellStyle name="20% - Accent5 2 7 6 2" xfId="16352"/>
    <cellStyle name="20% - Accent5 2 7 6 3" xfId="16353"/>
    <cellStyle name="20% - Accent5 2 7 7" xfId="16354"/>
    <cellStyle name="20% - Accent5 2 7 7 2" xfId="16355"/>
    <cellStyle name="20% - Accent5 2 7 8" xfId="16356"/>
    <cellStyle name="20% - Accent5 2 7 9" xfId="16357"/>
    <cellStyle name="20% - Accent5 2 8" xfId="16358"/>
    <cellStyle name="20% - Accent5 2 8 10" xfId="16359"/>
    <cellStyle name="20% - Accent5 2 8 11" xfId="16360"/>
    <cellStyle name="20% - Accent5 2 8 12" xfId="16361"/>
    <cellStyle name="20% - Accent5 2 8 13" xfId="16362"/>
    <cellStyle name="20% - Accent5 2 8 2" xfId="16363"/>
    <cellStyle name="20% - Accent5 2 8 2 10" xfId="16364"/>
    <cellStyle name="20% - Accent5 2 8 2 11" xfId="16365"/>
    <cellStyle name="20% - Accent5 2 8 2 12" xfId="16366"/>
    <cellStyle name="20% - Accent5 2 8 2 2" xfId="16367"/>
    <cellStyle name="20% - Accent5 2 8 2 2 2" xfId="16368"/>
    <cellStyle name="20% - Accent5 2 8 2 2 2 2" xfId="16369"/>
    <cellStyle name="20% - Accent5 2 8 2 2 2 3" xfId="16370"/>
    <cellStyle name="20% - Accent5 2 8 2 2 3" xfId="16371"/>
    <cellStyle name="20% - Accent5 2 8 2 2 3 2" xfId="16372"/>
    <cellStyle name="20% - Accent5 2 8 2 2 4" xfId="16373"/>
    <cellStyle name="20% - Accent5 2 8 2 2 5" xfId="16374"/>
    <cellStyle name="20% - Accent5 2 8 2 2 6" xfId="16375"/>
    <cellStyle name="20% - Accent5 2 8 2 2 7" xfId="16376"/>
    <cellStyle name="20% - Accent5 2 8 2 2 8" xfId="16377"/>
    <cellStyle name="20% - Accent5 2 8 2 2 9" xfId="16378"/>
    <cellStyle name="20% - Accent5 2 8 2 3" xfId="16379"/>
    <cellStyle name="20% - Accent5 2 8 2 3 2" xfId="16380"/>
    <cellStyle name="20% - Accent5 2 8 2 3 2 2" xfId="16381"/>
    <cellStyle name="20% - Accent5 2 8 2 3 2 3" xfId="16382"/>
    <cellStyle name="20% - Accent5 2 8 2 3 3" xfId="16383"/>
    <cellStyle name="20% - Accent5 2 8 2 3 3 2" xfId="16384"/>
    <cellStyle name="20% - Accent5 2 8 2 3 4" xfId="16385"/>
    <cellStyle name="20% - Accent5 2 8 2 3 5" xfId="16386"/>
    <cellStyle name="20% - Accent5 2 8 2 3 6" xfId="16387"/>
    <cellStyle name="20% - Accent5 2 8 2 3 7" xfId="16388"/>
    <cellStyle name="20% - Accent5 2 8 2 3 8" xfId="16389"/>
    <cellStyle name="20% - Accent5 2 8 2 3 9" xfId="16390"/>
    <cellStyle name="20% - Accent5 2 8 2 4" xfId="16391"/>
    <cellStyle name="20% - Accent5 2 8 2 4 2" xfId="16392"/>
    <cellStyle name="20% - Accent5 2 8 2 4 2 2" xfId="16393"/>
    <cellStyle name="20% - Accent5 2 8 2 4 2 3" xfId="16394"/>
    <cellStyle name="20% - Accent5 2 8 2 4 3" xfId="16395"/>
    <cellStyle name="20% - Accent5 2 8 2 4 3 2" xfId="16396"/>
    <cellStyle name="20% - Accent5 2 8 2 4 4" xfId="16397"/>
    <cellStyle name="20% - Accent5 2 8 2 4 5" xfId="16398"/>
    <cellStyle name="20% - Accent5 2 8 2 4 6" xfId="16399"/>
    <cellStyle name="20% - Accent5 2 8 2 4 7" xfId="16400"/>
    <cellStyle name="20% - Accent5 2 8 2 4 8" xfId="16401"/>
    <cellStyle name="20% - Accent5 2 8 2 4 9" xfId="16402"/>
    <cellStyle name="20% - Accent5 2 8 2 5" xfId="16403"/>
    <cellStyle name="20% - Accent5 2 8 2 5 2" xfId="16404"/>
    <cellStyle name="20% - Accent5 2 8 2 5 3" xfId="16405"/>
    <cellStyle name="20% - Accent5 2 8 2 6" xfId="16406"/>
    <cellStyle name="20% - Accent5 2 8 2 6 2" xfId="16407"/>
    <cellStyle name="20% - Accent5 2 8 2 7" xfId="16408"/>
    <cellStyle name="20% - Accent5 2 8 2 8" xfId="16409"/>
    <cellStyle name="20% - Accent5 2 8 2 9" xfId="16410"/>
    <cellStyle name="20% - Accent5 2 8 3" xfId="16411"/>
    <cellStyle name="20% - Accent5 2 8 3 2" xfId="16412"/>
    <cellStyle name="20% - Accent5 2 8 3 2 2" xfId="16413"/>
    <cellStyle name="20% - Accent5 2 8 3 2 3" xfId="16414"/>
    <cellStyle name="20% - Accent5 2 8 3 3" xfId="16415"/>
    <cellStyle name="20% - Accent5 2 8 3 3 2" xfId="16416"/>
    <cellStyle name="20% - Accent5 2 8 3 4" xfId="16417"/>
    <cellStyle name="20% - Accent5 2 8 3 5" xfId="16418"/>
    <cellStyle name="20% - Accent5 2 8 3 6" xfId="16419"/>
    <cellStyle name="20% - Accent5 2 8 3 7" xfId="16420"/>
    <cellStyle name="20% - Accent5 2 8 3 8" xfId="16421"/>
    <cellStyle name="20% - Accent5 2 8 3 9" xfId="16422"/>
    <cellStyle name="20% - Accent5 2 8 4" xfId="16423"/>
    <cellStyle name="20% - Accent5 2 8 4 2" xfId="16424"/>
    <cellStyle name="20% - Accent5 2 8 4 2 2" xfId="16425"/>
    <cellStyle name="20% - Accent5 2 8 4 2 3" xfId="16426"/>
    <cellStyle name="20% - Accent5 2 8 4 3" xfId="16427"/>
    <cellStyle name="20% - Accent5 2 8 4 3 2" xfId="16428"/>
    <cellStyle name="20% - Accent5 2 8 4 4" xfId="16429"/>
    <cellStyle name="20% - Accent5 2 8 4 5" xfId="16430"/>
    <cellStyle name="20% - Accent5 2 8 4 6" xfId="16431"/>
    <cellStyle name="20% - Accent5 2 8 4 7" xfId="16432"/>
    <cellStyle name="20% - Accent5 2 8 4 8" xfId="16433"/>
    <cellStyle name="20% - Accent5 2 8 4 9" xfId="16434"/>
    <cellStyle name="20% - Accent5 2 8 5" xfId="16435"/>
    <cellStyle name="20% - Accent5 2 8 5 2" xfId="16436"/>
    <cellStyle name="20% - Accent5 2 8 5 2 2" xfId="16437"/>
    <cellStyle name="20% - Accent5 2 8 5 2 3" xfId="16438"/>
    <cellStyle name="20% - Accent5 2 8 5 3" xfId="16439"/>
    <cellStyle name="20% - Accent5 2 8 5 3 2" xfId="16440"/>
    <cellStyle name="20% - Accent5 2 8 5 4" xfId="16441"/>
    <cellStyle name="20% - Accent5 2 8 5 5" xfId="16442"/>
    <cellStyle name="20% - Accent5 2 8 5 6" xfId="16443"/>
    <cellStyle name="20% - Accent5 2 8 5 7" xfId="16444"/>
    <cellStyle name="20% - Accent5 2 8 5 8" xfId="16445"/>
    <cellStyle name="20% - Accent5 2 8 5 9" xfId="16446"/>
    <cellStyle name="20% - Accent5 2 8 6" xfId="16447"/>
    <cellStyle name="20% - Accent5 2 8 6 2" xfId="16448"/>
    <cellStyle name="20% - Accent5 2 8 6 3" xfId="16449"/>
    <cellStyle name="20% - Accent5 2 8 7" xfId="16450"/>
    <cellStyle name="20% - Accent5 2 8 7 2" xfId="16451"/>
    <cellStyle name="20% - Accent5 2 8 8" xfId="16452"/>
    <cellStyle name="20% - Accent5 2 8 9" xfId="16453"/>
    <cellStyle name="20% - Accent5 2 9" xfId="16454"/>
    <cellStyle name="20% - Accent5 2 9 10" xfId="16455"/>
    <cellStyle name="20% - Accent5 2 9 11" xfId="16456"/>
    <cellStyle name="20% - Accent5 2 9 12" xfId="16457"/>
    <cellStyle name="20% - Accent5 2 9 2" xfId="16458"/>
    <cellStyle name="20% - Accent5 2 9 2 2" xfId="16459"/>
    <cellStyle name="20% - Accent5 2 9 2 2 2" xfId="16460"/>
    <cellStyle name="20% - Accent5 2 9 2 2 3" xfId="16461"/>
    <cellStyle name="20% - Accent5 2 9 2 3" xfId="16462"/>
    <cellStyle name="20% - Accent5 2 9 2 3 2" xfId="16463"/>
    <cellStyle name="20% - Accent5 2 9 2 4" xfId="16464"/>
    <cellStyle name="20% - Accent5 2 9 2 5" xfId="16465"/>
    <cellStyle name="20% - Accent5 2 9 2 6" xfId="16466"/>
    <cellStyle name="20% - Accent5 2 9 2 7" xfId="16467"/>
    <cellStyle name="20% - Accent5 2 9 2 8" xfId="16468"/>
    <cellStyle name="20% - Accent5 2 9 2 9" xfId="16469"/>
    <cellStyle name="20% - Accent5 2 9 3" xfId="16470"/>
    <cellStyle name="20% - Accent5 2 9 3 2" xfId="16471"/>
    <cellStyle name="20% - Accent5 2 9 3 2 2" xfId="16472"/>
    <cellStyle name="20% - Accent5 2 9 3 2 3" xfId="16473"/>
    <cellStyle name="20% - Accent5 2 9 3 3" xfId="16474"/>
    <cellStyle name="20% - Accent5 2 9 3 3 2" xfId="16475"/>
    <cellStyle name="20% - Accent5 2 9 3 4" xfId="16476"/>
    <cellStyle name="20% - Accent5 2 9 3 5" xfId="16477"/>
    <cellStyle name="20% - Accent5 2 9 3 6" xfId="16478"/>
    <cellStyle name="20% - Accent5 2 9 3 7" xfId="16479"/>
    <cellStyle name="20% - Accent5 2 9 3 8" xfId="16480"/>
    <cellStyle name="20% - Accent5 2 9 3 9" xfId="16481"/>
    <cellStyle name="20% - Accent5 2 9 4" xfId="16482"/>
    <cellStyle name="20% - Accent5 2 9 4 2" xfId="16483"/>
    <cellStyle name="20% - Accent5 2 9 4 2 2" xfId="16484"/>
    <cellStyle name="20% - Accent5 2 9 4 2 3" xfId="16485"/>
    <cellStyle name="20% - Accent5 2 9 4 3" xfId="16486"/>
    <cellStyle name="20% - Accent5 2 9 4 3 2" xfId="16487"/>
    <cellStyle name="20% - Accent5 2 9 4 4" xfId="16488"/>
    <cellStyle name="20% - Accent5 2 9 4 5" xfId="16489"/>
    <cellStyle name="20% - Accent5 2 9 4 6" xfId="16490"/>
    <cellStyle name="20% - Accent5 2 9 4 7" xfId="16491"/>
    <cellStyle name="20% - Accent5 2 9 4 8" xfId="16492"/>
    <cellStyle name="20% - Accent5 2 9 4 9" xfId="16493"/>
    <cellStyle name="20% - Accent5 2 9 5" xfId="16494"/>
    <cellStyle name="20% - Accent5 2 9 5 2" xfId="16495"/>
    <cellStyle name="20% - Accent5 2 9 5 3" xfId="16496"/>
    <cellStyle name="20% - Accent5 2 9 6" xfId="16497"/>
    <cellStyle name="20% - Accent5 2 9 6 2" xfId="16498"/>
    <cellStyle name="20% - Accent5 2 9 7" xfId="16499"/>
    <cellStyle name="20% - Accent5 2 9 8" xfId="16500"/>
    <cellStyle name="20% - Accent5 2 9 9" xfId="16501"/>
    <cellStyle name="20% - Accent5 3" xfId="16502"/>
    <cellStyle name="20% - Accent5 3 10" xfId="16503"/>
    <cellStyle name="20% - Accent5 3 10 2" xfId="16504"/>
    <cellStyle name="20% - Accent5 3 10 2 2" xfId="16505"/>
    <cellStyle name="20% - Accent5 3 10 2 3" xfId="16506"/>
    <cellStyle name="20% - Accent5 3 10 3" xfId="16507"/>
    <cellStyle name="20% - Accent5 3 10 3 2" xfId="16508"/>
    <cellStyle name="20% - Accent5 3 10 4" xfId="16509"/>
    <cellStyle name="20% - Accent5 3 10 5" xfId="16510"/>
    <cellStyle name="20% - Accent5 3 10 6" xfId="16511"/>
    <cellStyle name="20% - Accent5 3 10 7" xfId="16512"/>
    <cellStyle name="20% - Accent5 3 10 8" xfId="16513"/>
    <cellStyle name="20% - Accent5 3 10 9" xfId="16514"/>
    <cellStyle name="20% - Accent5 3 11" xfId="16515"/>
    <cellStyle name="20% - Accent5 3 11 2" xfId="16516"/>
    <cellStyle name="20% - Accent5 3 11 2 2" xfId="16517"/>
    <cellStyle name="20% - Accent5 3 11 2 3" xfId="16518"/>
    <cellStyle name="20% - Accent5 3 11 3" xfId="16519"/>
    <cellStyle name="20% - Accent5 3 11 3 2" xfId="16520"/>
    <cellStyle name="20% - Accent5 3 11 4" xfId="16521"/>
    <cellStyle name="20% - Accent5 3 11 5" xfId="16522"/>
    <cellStyle name="20% - Accent5 3 11 6" xfId="16523"/>
    <cellStyle name="20% - Accent5 3 11 7" xfId="16524"/>
    <cellStyle name="20% - Accent5 3 11 8" xfId="16525"/>
    <cellStyle name="20% - Accent5 3 11 9" xfId="16526"/>
    <cellStyle name="20% - Accent5 3 12" xfId="16527"/>
    <cellStyle name="20% - Accent5 3 12 2" xfId="16528"/>
    <cellStyle name="20% - Accent5 3 12 2 2" xfId="16529"/>
    <cellStyle name="20% - Accent5 3 12 2 3" xfId="16530"/>
    <cellStyle name="20% - Accent5 3 12 3" xfId="16531"/>
    <cellStyle name="20% - Accent5 3 12 3 2" xfId="16532"/>
    <cellStyle name="20% - Accent5 3 12 4" xfId="16533"/>
    <cellStyle name="20% - Accent5 3 12 5" xfId="16534"/>
    <cellStyle name="20% - Accent5 3 12 6" xfId="16535"/>
    <cellStyle name="20% - Accent5 3 12 7" xfId="16536"/>
    <cellStyle name="20% - Accent5 3 12 8" xfId="16537"/>
    <cellStyle name="20% - Accent5 3 12 9" xfId="16538"/>
    <cellStyle name="20% - Accent5 3 13" xfId="16539"/>
    <cellStyle name="20% - Accent5 3 13 2" xfId="16540"/>
    <cellStyle name="20% - Accent5 3 14" xfId="16541"/>
    <cellStyle name="20% - Accent5 3 14 2" xfId="16542"/>
    <cellStyle name="20% - Accent5 3 15" xfId="16543"/>
    <cellStyle name="20% - Accent5 3 16" xfId="16544"/>
    <cellStyle name="20% - Accent5 3 17" xfId="16545"/>
    <cellStyle name="20% - Accent5 3 18" xfId="16546"/>
    <cellStyle name="20% - Accent5 3 19" xfId="16547"/>
    <cellStyle name="20% - Accent5 3 2" xfId="16548"/>
    <cellStyle name="20% - Accent5 3 2 10" xfId="16549"/>
    <cellStyle name="20% - Accent5 3 2 11" xfId="16550"/>
    <cellStyle name="20% - Accent5 3 2 12" xfId="16551"/>
    <cellStyle name="20% - Accent5 3 2 13" xfId="16552"/>
    <cellStyle name="20% - Accent5 3 2 14" xfId="16553"/>
    <cellStyle name="20% - Accent5 3 2 15" xfId="16554"/>
    <cellStyle name="20% - Accent5 3 2 2" xfId="16555"/>
    <cellStyle name="20% - Accent5 3 2 2 10" xfId="16556"/>
    <cellStyle name="20% - Accent5 3 2 2 11" xfId="16557"/>
    <cellStyle name="20% - Accent5 3 2 2 12" xfId="16558"/>
    <cellStyle name="20% - Accent5 3 2 2 13" xfId="16559"/>
    <cellStyle name="20% - Accent5 3 2 2 2" xfId="16560"/>
    <cellStyle name="20% - Accent5 3 2 2 2 10" xfId="16561"/>
    <cellStyle name="20% - Accent5 3 2 2 2 11" xfId="16562"/>
    <cellStyle name="20% - Accent5 3 2 2 2 12" xfId="16563"/>
    <cellStyle name="20% - Accent5 3 2 2 2 2" xfId="16564"/>
    <cellStyle name="20% - Accent5 3 2 2 2 2 2" xfId="16565"/>
    <cellStyle name="20% - Accent5 3 2 2 2 2 2 2" xfId="16566"/>
    <cellStyle name="20% - Accent5 3 2 2 2 2 2 3" xfId="16567"/>
    <cellStyle name="20% - Accent5 3 2 2 2 2 3" xfId="16568"/>
    <cellStyle name="20% - Accent5 3 2 2 2 2 3 2" xfId="16569"/>
    <cellStyle name="20% - Accent5 3 2 2 2 2 4" xfId="16570"/>
    <cellStyle name="20% - Accent5 3 2 2 2 2 5" xfId="16571"/>
    <cellStyle name="20% - Accent5 3 2 2 2 2 6" xfId="16572"/>
    <cellStyle name="20% - Accent5 3 2 2 2 2 7" xfId="16573"/>
    <cellStyle name="20% - Accent5 3 2 2 2 2 8" xfId="16574"/>
    <cellStyle name="20% - Accent5 3 2 2 2 2 9" xfId="16575"/>
    <cellStyle name="20% - Accent5 3 2 2 2 3" xfId="16576"/>
    <cellStyle name="20% - Accent5 3 2 2 2 3 2" xfId="16577"/>
    <cellStyle name="20% - Accent5 3 2 2 2 3 2 2" xfId="16578"/>
    <cellStyle name="20% - Accent5 3 2 2 2 3 2 3" xfId="16579"/>
    <cellStyle name="20% - Accent5 3 2 2 2 3 3" xfId="16580"/>
    <cellStyle name="20% - Accent5 3 2 2 2 3 3 2" xfId="16581"/>
    <cellStyle name="20% - Accent5 3 2 2 2 3 4" xfId="16582"/>
    <cellStyle name="20% - Accent5 3 2 2 2 3 5" xfId="16583"/>
    <cellStyle name="20% - Accent5 3 2 2 2 3 6" xfId="16584"/>
    <cellStyle name="20% - Accent5 3 2 2 2 3 7" xfId="16585"/>
    <cellStyle name="20% - Accent5 3 2 2 2 3 8" xfId="16586"/>
    <cellStyle name="20% - Accent5 3 2 2 2 3 9" xfId="16587"/>
    <cellStyle name="20% - Accent5 3 2 2 2 4" xfId="16588"/>
    <cellStyle name="20% - Accent5 3 2 2 2 4 2" xfId="16589"/>
    <cellStyle name="20% - Accent5 3 2 2 2 4 2 2" xfId="16590"/>
    <cellStyle name="20% - Accent5 3 2 2 2 4 2 3" xfId="16591"/>
    <cellStyle name="20% - Accent5 3 2 2 2 4 3" xfId="16592"/>
    <cellStyle name="20% - Accent5 3 2 2 2 4 3 2" xfId="16593"/>
    <cellStyle name="20% - Accent5 3 2 2 2 4 4" xfId="16594"/>
    <cellStyle name="20% - Accent5 3 2 2 2 4 5" xfId="16595"/>
    <cellStyle name="20% - Accent5 3 2 2 2 4 6" xfId="16596"/>
    <cellStyle name="20% - Accent5 3 2 2 2 4 7" xfId="16597"/>
    <cellStyle name="20% - Accent5 3 2 2 2 4 8" xfId="16598"/>
    <cellStyle name="20% - Accent5 3 2 2 2 4 9" xfId="16599"/>
    <cellStyle name="20% - Accent5 3 2 2 2 5" xfId="16600"/>
    <cellStyle name="20% - Accent5 3 2 2 2 5 2" xfId="16601"/>
    <cellStyle name="20% - Accent5 3 2 2 2 5 3" xfId="16602"/>
    <cellStyle name="20% - Accent5 3 2 2 2 6" xfId="16603"/>
    <cellStyle name="20% - Accent5 3 2 2 2 6 2" xfId="16604"/>
    <cellStyle name="20% - Accent5 3 2 2 2 7" xfId="16605"/>
    <cellStyle name="20% - Accent5 3 2 2 2 8" xfId="16606"/>
    <cellStyle name="20% - Accent5 3 2 2 2 9" xfId="16607"/>
    <cellStyle name="20% - Accent5 3 2 2 3" xfId="16608"/>
    <cellStyle name="20% - Accent5 3 2 2 3 2" xfId="16609"/>
    <cellStyle name="20% - Accent5 3 2 2 3 2 2" xfId="16610"/>
    <cellStyle name="20% - Accent5 3 2 2 3 2 3" xfId="16611"/>
    <cellStyle name="20% - Accent5 3 2 2 3 3" xfId="16612"/>
    <cellStyle name="20% - Accent5 3 2 2 3 3 2" xfId="16613"/>
    <cellStyle name="20% - Accent5 3 2 2 3 4" xfId="16614"/>
    <cellStyle name="20% - Accent5 3 2 2 3 5" xfId="16615"/>
    <cellStyle name="20% - Accent5 3 2 2 3 6" xfId="16616"/>
    <cellStyle name="20% - Accent5 3 2 2 3 7" xfId="16617"/>
    <cellStyle name="20% - Accent5 3 2 2 3 8" xfId="16618"/>
    <cellStyle name="20% - Accent5 3 2 2 3 9" xfId="16619"/>
    <cellStyle name="20% - Accent5 3 2 2 4" xfId="16620"/>
    <cellStyle name="20% - Accent5 3 2 2 4 2" xfId="16621"/>
    <cellStyle name="20% - Accent5 3 2 2 4 2 2" xfId="16622"/>
    <cellStyle name="20% - Accent5 3 2 2 4 2 3" xfId="16623"/>
    <cellStyle name="20% - Accent5 3 2 2 4 3" xfId="16624"/>
    <cellStyle name="20% - Accent5 3 2 2 4 3 2" xfId="16625"/>
    <cellStyle name="20% - Accent5 3 2 2 4 4" xfId="16626"/>
    <cellStyle name="20% - Accent5 3 2 2 4 5" xfId="16627"/>
    <cellStyle name="20% - Accent5 3 2 2 4 6" xfId="16628"/>
    <cellStyle name="20% - Accent5 3 2 2 4 7" xfId="16629"/>
    <cellStyle name="20% - Accent5 3 2 2 4 8" xfId="16630"/>
    <cellStyle name="20% - Accent5 3 2 2 4 9" xfId="16631"/>
    <cellStyle name="20% - Accent5 3 2 2 5" xfId="16632"/>
    <cellStyle name="20% - Accent5 3 2 2 5 2" xfId="16633"/>
    <cellStyle name="20% - Accent5 3 2 2 5 2 2" xfId="16634"/>
    <cellStyle name="20% - Accent5 3 2 2 5 2 3" xfId="16635"/>
    <cellStyle name="20% - Accent5 3 2 2 5 3" xfId="16636"/>
    <cellStyle name="20% - Accent5 3 2 2 5 3 2" xfId="16637"/>
    <cellStyle name="20% - Accent5 3 2 2 5 4" xfId="16638"/>
    <cellStyle name="20% - Accent5 3 2 2 5 5" xfId="16639"/>
    <cellStyle name="20% - Accent5 3 2 2 5 6" xfId="16640"/>
    <cellStyle name="20% - Accent5 3 2 2 5 7" xfId="16641"/>
    <cellStyle name="20% - Accent5 3 2 2 5 8" xfId="16642"/>
    <cellStyle name="20% - Accent5 3 2 2 5 9" xfId="16643"/>
    <cellStyle name="20% - Accent5 3 2 2 6" xfId="16644"/>
    <cellStyle name="20% - Accent5 3 2 2 6 2" xfId="16645"/>
    <cellStyle name="20% - Accent5 3 2 2 6 3" xfId="16646"/>
    <cellStyle name="20% - Accent5 3 2 2 7" xfId="16647"/>
    <cellStyle name="20% - Accent5 3 2 2 7 2" xfId="16648"/>
    <cellStyle name="20% - Accent5 3 2 2 8" xfId="16649"/>
    <cellStyle name="20% - Accent5 3 2 2 9" xfId="16650"/>
    <cellStyle name="20% - Accent5 3 2 3" xfId="16651"/>
    <cellStyle name="20% - Accent5 3 2 3 10" xfId="16652"/>
    <cellStyle name="20% - Accent5 3 2 3 11" xfId="16653"/>
    <cellStyle name="20% - Accent5 3 2 3 12" xfId="16654"/>
    <cellStyle name="20% - Accent5 3 2 3 13" xfId="16655"/>
    <cellStyle name="20% - Accent5 3 2 3 2" xfId="16656"/>
    <cellStyle name="20% - Accent5 3 2 3 2 10" xfId="16657"/>
    <cellStyle name="20% - Accent5 3 2 3 2 11" xfId="16658"/>
    <cellStyle name="20% - Accent5 3 2 3 2 12" xfId="16659"/>
    <cellStyle name="20% - Accent5 3 2 3 2 2" xfId="16660"/>
    <cellStyle name="20% - Accent5 3 2 3 2 2 2" xfId="16661"/>
    <cellStyle name="20% - Accent5 3 2 3 2 2 2 2" xfId="16662"/>
    <cellStyle name="20% - Accent5 3 2 3 2 2 2 3" xfId="16663"/>
    <cellStyle name="20% - Accent5 3 2 3 2 2 3" xfId="16664"/>
    <cellStyle name="20% - Accent5 3 2 3 2 2 3 2" xfId="16665"/>
    <cellStyle name="20% - Accent5 3 2 3 2 2 4" xfId="16666"/>
    <cellStyle name="20% - Accent5 3 2 3 2 2 5" xfId="16667"/>
    <cellStyle name="20% - Accent5 3 2 3 2 2 6" xfId="16668"/>
    <cellStyle name="20% - Accent5 3 2 3 2 2 7" xfId="16669"/>
    <cellStyle name="20% - Accent5 3 2 3 2 2 8" xfId="16670"/>
    <cellStyle name="20% - Accent5 3 2 3 2 2 9" xfId="16671"/>
    <cellStyle name="20% - Accent5 3 2 3 2 3" xfId="16672"/>
    <cellStyle name="20% - Accent5 3 2 3 2 3 2" xfId="16673"/>
    <cellStyle name="20% - Accent5 3 2 3 2 3 2 2" xfId="16674"/>
    <cellStyle name="20% - Accent5 3 2 3 2 3 2 3" xfId="16675"/>
    <cellStyle name="20% - Accent5 3 2 3 2 3 3" xfId="16676"/>
    <cellStyle name="20% - Accent5 3 2 3 2 3 3 2" xfId="16677"/>
    <cellStyle name="20% - Accent5 3 2 3 2 3 4" xfId="16678"/>
    <cellStyle name="20% - Accent5 3 2 3 2 3 5" xfId="16679"/>
    <cellStyle name="20% - Accent5 3 2 3 2 3 6" xfId="16680"/>
    <cellStyle name="20% - Accent5 3 2 3 2 3 7" xfId="16681"/>
    <cellStyle name="20% - Accent5 3 2 3 2 3 8" xfId="16682"/>
    <cellStyle name="20% - Accent5 3 2 3 2 3 9" xfId="16683"/>
    <cellStyle name="20% - Accent5 3 2 3 2 4" xfId="16684"/>
    <cellStyle name="20% - Accent5 3 2 3 2 4 2" xfId="16685"/>
    <cellStyle name="20% - Accent5 3 2 3 2 4 2 2" xfId="16686"/>
    <cellStyle name="20% - Accent5 3 2 3 2 4 2 3" xfId="16687"/>
    <cellStyle name="20% - Accent5 3 2 3 2 4 3" xfId="16688"/>
    <cellStyle name="20% - Accent5 3 2 3 2 4 3 2" xfId="16689"/>
    <cellStyle name="20% - Accent5 3 2 3 2 4 4" xfId="16690"/>
    <cellStyle name="20% - Accent5 3 2 3 2 4 5" xfId="16691"/>
    <cellStyle name="20% - Accent5 3 2 3 2 4 6" xfId="16692"/>
    <cellStyle name="20% - Accent5 3 2 3 2 4 7" xfId="16693"/>
    <cellStyle name="20% - Accent5 3 2 3 2 4 8" xfId="16694"/>
    <cellStyle name="20% - Accent5 3 2 3 2 4 9" xfId="16695"/>
    <cellStyle name="20% - Accent5 3 2 3 2 5" xfId="16696"/>
    <cellStyle name="20% - Accent5 3 2 3 2 5 2" xfId="16697"/>
    <cellStyle name="20% - Accent5 3 2 3 2 5 3" xfId="16698"/>
    <cellStyle name="20% - Accent5 3 2 3 2 6" xfId="16699"/>
    <cellStyle name="20% - Accent5 3 2 3 2 6 2" xfId="16700"/>
    <cellStyle name="20% - Accent5 3 2 3 2 7" xfId="16701"/>
    <cellStyle name="20% - Accent5 3 2 3 2 8" xfId="16702"/>
    <cellStyle name="20% - Accent5 3 2 3 2 9" xfId="16703"/>
    <cellStyle name="20% - Accent5 3 2 3 3" xfId="16704"/>
    <cellStyle name="20% - Accent5 3 2 3 3 2" xfId="16705"/>
    <cellStyle name="20% - Accent5 3 2 3 3 2 2" xfId="16706"/>
    <cellStyle name="20% - Accent5 3 2 3 3 2 3" xfId="16707"/>
    <cellStyle name="20% - Accent5 3 2 3 3 3" xfId="16708"/>
    <cellStyle name="20% - Accent5 3 2 3 3 3 2" xfId="16709"/>
    <cellStyle name="20% - Accent5 3 2 3 3 4" xfId="16710"/>
    <cellStyle name="20% - Accent5 3 2 3 3 5" xfId="16711"/>
    <cellStyle name="20% - Accent5 3 2 3 3 6" xfId="16712"/>
    <cellStyle name="20% - Accent5 3 2 3 3 7" xfId="16713"/>
    <cellStyle name="20% - Accent5 3 2 3 3 8" xfId="16714"/>
    <cellStyle name="20% - Accent5 3 2 3 3 9" xfId="16715"/>
    <cellStyle name="20% - Accent5 3 2 3 4" xfId="16716"/>
    <cellStyle name="20% - Accent5 3 2 3 4 2" xfId="16717"/>
    <cellStyle name="20% - Accent5 3 2 3 4 2 2" xfId="16718"/>
    <cellStyle name="20% - Accent5 3 2 3 4 2 3" xfId="16719"/>
    <cellStyle name="20% - Accent5 3 2 3 4 3" xfId="16720"/>
    <cellStyle name="20% - Accent5 3 2 3 4 3 2" xfId="16721"/>
    <cellStyle name="20% - Accent5 3 2 3 4 4" xfId="16722"/>
    <cellStyle name="20% - Accent5 3 2 3 4 5" xfId="16723"/>
    <cellStyle name="20% - Accent5 3 2 3 4 6" xfId="16724"/>
    <cellStyle name="20% - Accent5 3 2 3 4 7" xfId="16725"/>
    <cellStyle name="20% - Accent5 3 2 3 4 8" xfId="16726"/>
    <cellStyle name="20% - Accent5 3 2 3 4 9" xfId="16727"/>
    <cellStyle name="20% - Accent5 3 2 3 5" xfId="16728"/>
    <cellStyle name="20% - Accent5 3 2 3 5 2" xfId="16729"/>
    <cellStyle name="20% - Accent5 3 2 3 5 2 2" xfId="16730"/>
    <cellStyle name="20% - Accent5 3 2 3 5 2 3" xfId="16731"/>
    <cellStyle name="20% - Accent5 3 2 3 5 3" xfId="16732"/>
    <cellStyle name="20% - Accent5 3 2 3 5 3 2" xfId="16733"/>
    <cellStyle name="20% - Accent5 3 2 3 5 4" xfId="16734"/>
    <cellStyle name="20% - Accent5 3 2 3 5 5" xfId="16735"/>
    <cellStyle name="20% - Accent5 3 2 3 5 6" xfId="16736"/>
    <cellStyle name="20% - Accent5 3 2 3 5 7" xfId="16737"/>
    <cellStyle name="20% - Accent5 3 2 3 5 8" xfId="16738"/>
    <cellStyle name="20% - Accent5 3 2 3 5 9" xfId="16739"/>
    <cellStyle name="20% - Accent5 3 2 3 6" xfId="16740"/>
    <cellStyle name="20% - Accent5 3 2 3 6 2" xfId="16741"/>
    <cellStyle name="20% - Accent5 3 2 3 6 3" xfId="16742"/>
    <cellStyle name="20% - Accent5 3 2 3 7" xfId="16743"/>
    <cellStyle name="20% - Accent5 3 2 3 7 2" xfId="16744"/>
    <cellStyle name="20% - Accent5 3 2 3 8" xfId="16745"/>
    <cellStyle name="20% - Accent5 3 2 3 9" xfId="16746"/>
    <cellStyle name="20% - Accent5 3 2 4" xfId="16747"/>
    <cellStyle name="20% - Accent5 3 2 4 10" xfId="16748"/>
    <cellStyle name="20% - Accent5 3 2 4 11" xfId="16749"/>
    <cellStyle name="20% - Accent5 3 2 4 12" xfId="16750"/>
    <cellStyle name="20% - Accent5 3 2 4 2" xfId="16751"/>
    <cellStyle name="20% - Accent5 3 2 4 2 2" xfId="16752"/>
    <cellStyle name="20% - Accent5 3 2 4 2 2 2" xfId="16753"/>
    <cellStyle name="20% - Accent5 3 2 4 2 2 3" xfId="16754"/>
    <cellStyle name="20% - Accent5 3 2 4 2 3" xfId="16755"/>
    <cellStyle name="20% - Accent5 3 2 4 2 3 2" xfId="16756"/>
    <cellStyle name="20% - Accent5 3 2 4 2 4" xfId="16757"/>
    <cellStyle name="20% - Accent5 3 2 4 2 5" xfId="16758"/>
    <cellStyle name="20% - Accent5 3 2 4 2 6" xfId="16759"/>
    <cellStyle name="20% - Accent5 3 2 4 2 7" xfId="16760"/>
    <cellStyle name="20% - Accent5 3 2 4 2 8" xfId="16761"/>
    <cellStyle name="20% - Accent5 3 2 4 2 9" xfId="16762"/>
    <cellStyle name="20% - Accent5 3 2 4 3" xfId="16763"/>
    <cellStyle name="20% - Accent5 3 2 4 3 2" xfId="16764"/>
    <cellStyle name="20% - Accent5 3 2 4 3 2 2" xfId="16765"/>
    <cellStyle name="20% - Accent5 3 2 4 3 2 3" xfId="16766"/>
    <cellStyle name="20% - Accent5 3 2 4 3 3" xfId="16767"/>
    <cellStyle name="20% - Accent5 3 2 4 3 3 2" xfId="16768"/>
    <cellStyle name="20% - Accent5 3 2 4 3 4" xfId="16769"/>
    <cellStyle name="20% - Accent5 3 2 4 3 5" xfId="16770"/>
    <cellStyle name="20% - Accent5 3 2 4 3 6" xfId="16771"/>
    <cellStyle name="20% - Accent5 3 2 4 3 7" xfId="16772"/>
    <cellStyle name="20% - Accent5 3 2 4 3 8" xfId="16773"/>
    <cellStyle name="20% - Accent5 3 2 4 3 9" xfId="16774"/>
    <cellStyle name="20% - Accent5 3 2 4 4" xfId="16775"/>
    <cellStyle name="20% - Accent5 3 2 4 4 2" xfId="16776"/>
    <cellStyle name="20% - Accent5 3 2 4 4 2 2" xfId="16777"/>
    <cellStyle name="20% - Accent5 3 2 4 4 2 3" xfId="16778"/>
    <cellStyle name="20% - Accent5 3 2 4 4 3" xfId="16779"/>
    <cellStyle name="20% - Accent5 3 2 4 4 3 2" xfId="16780"/>
    <cellStyle name="20% - Accent5 3 2 4 4 4" xfId="16781"/>
    <cellStyle name="20% - Accent5 3 2 4 4 5" xfId="16782"/>
    <cellStyle name="20% - Accent5 3 2 4 4 6" xfId="16783"/>
    <cellStyle name="20% - Accent5 3 2 4 4 7" xfId="16784"/>
    <cellStyle name="20% - Accent5 3 2 4 4 8" xfId="16785"/>
    <cellStyle name="20% - Accent5 3 2 4 4 9" xfId="16786"/>
    <cellStyle name="20% - Accent5 3 2 4 5" xfId="16787"/>
    <cellStyle name="20% - Accent5 3 2 4 5 2" xfId="16788"/>
    <cellStyle name="20% - Accent5 3 2 4 5 3" xfId="16789"/>
    <cellStyle name="20% - Accent5 3 2 4 6" xfId="16790"/>
    <cellStyle name="20% - Accent5 3 2 4 6 2" xfId="16791"/>
    <cellStyle name="20% - Accent5 3 2 4 7" xfId="16792"/>
    <cellStyle name="20% - Accent5 3 2 4 8" xfId="16793"/>
    <cellStyle name="20% - Accent5 3 2 4 9" xfId="16794"/>
    <cellStyle name="20% - Accent5 3 2 5" xfId="16795"/>
    <cellStyle name="20% - Accent5 3 2 5 2" xfId="16796"/>
    <cellStyle name="20% - Accent5 3 2 5 2 2" xfId="16797"/>
    <cellStyle name="20% - Accent5 3 2 5 2 3" xfId="16798"/>
    <cellStyle name="20% - Accent5 3 2 5 3" xfId="16799"/>
    <cellStyle name="20% - Accent5 3 2 5 3 2" xfId="16800"/>
    <cellStyle name="20% - Accent5 3 2 5 4" xfId="16801"/>
    <cellStyle name="20% - Accent5 3 2 5 5" xfId="16802"/>
    <cellStyle name="20% - Accent5 3 2 5 6" xfId="16803"/>
    <cellStyle name="20% - Accent5 3 2 5 7" xfId="16804"/>
    <cellStyle name="20% - Accent5 3 2 5 8" xfId="16805"/>
    <cellStyle name="20% - Accent5 3 2 5 9" xfId="16806"/>
    <cellStyle name="20% - Accent5 3 2 6" xfId="16807"/>
    <cellStyle name="20% - Accent5 3 2 6 2" xfId="16808"/>
    <cellStyle name="20% - Accent5 3 2 6 2 2" xfId="16809"/>
    <cellStyle name="20% - Accent5 3 2 6 2 3" xfId="16810"/>
    <cellStyle name="20% - Accent5 3 2 6 3" xfId="16811"/>
    <cellStyle name="20% - Accent5 3 2 6 3 2" xfId="16812"/>
    <cellStyle name="20% - Accent5 3 2 6 4" xfId="16813"/>
    <cellStyle name="20% - Accent5 3 2 6 5" xfId="16814"/>
    <cellStyle name="20% - Accent5 3 2 6 6" xfId="16815"/>
    <cellStyle name="20% - Accent5 3 2 6 7" xfId="16816"/>
    <cellStyle name="20% - Accent5 3 2 6 8" xfId="16817"/>
    <cellStyle name="20% - Accent5 3 2 6 9" xfId="16818"/>
    <cellStyle name="20% - Accent5 3 2 7" xfId="16819"/>
    <cellStyle name="20% - Accent5 3 2 7 2" xfId="16820"/>
    <cellStyle name="20% - Accent5 3 2 7 2 2" xfId="16821"/>
    <cellStyle name="20% - Accent5 3 2 7 2 3" xfId="16822"/>
    <cellStyle name="20% - Accent5 3 2 7 3" xfId="16823"/>
    <cellStyle name="20% - Accent5 3 2 7 3 2" xfId="16824"/>
    <cellStyle name="20% - Accent5 3 2 7 4" xfId="16825"/>
    <cellStyle name="20% - Accent5 3 2 7 5" xfId="16826"/>
    <cellStyle name="20% - Accent5 3 2 7 6" xfId="16827"/>
    <cellStyle name="20% - Accent5 3 2 7 7" xfId="16828"/>
    <cellStyle name="20% - Accent5 3 2 7 8" xfId="16829"/>
    <cellStyle name="20% - Accent5 3 2 7 9" xfId="16830"/>
    <cellStyle name="20% - Accent5 3 2 8" xfId="16831"/>
    <cellStyle name="20% - Accent5 3 2 8 2" xfId="16832"/>
    <cellStyle name="20% - Accent5 3 2 8 3" xfId="16833"/>
    <cellStyle name="20% - Accent5 3 2 9" xfId="16834"/>
    <cellStyle name="20% - Accent5 3 2 9 2" xfId="16835"/>
    <cellStyle name="20% - Accent5 3 3" xfId="16836"/>
    <cellStyle name="20% - Accent5 3 3 10" xfId="16837"/>
    <cellStyle name="20% - Accent5 3 3 11" xfId="16838"/>
    <cellStyle name="20% - Accent5 3 3 12" xfId="16839"/>
    <cellStyle name="20% - Accent5 3 3 13" xfId="16840"/>
    <cellStyle name="20% - Accent5 3 3 14" xfId="16841"/>
    <cellStyle name="20% - Accent5 3 3 15" xfId="16842"/>
    <cellStyle name="20% - Accent5 3 3 2" xfId="16843"/>
    <cellStyle name="20% - Accent5 3 3 2 10" xfId="16844"/>
    <cellStyle name="20% - Accent5 3 3 2 11" xfId="16845"/>
    <cellStyle name="20% - Accent5 3 3 2 12" xfId="16846"/>
    <cellStyle name="20% - Accent5 3 3 2 13" xfId="16847"/>
    <cellStyle name="20% - Accent5 3 3 2 2" xfId="16848"/>
    <cellStyle name="20% - Accent5 3 3 2 2 10" xfId="16849"/>
    <cellStyle name="20% - Accent5 3 3 2 2 11" xfId="16850"/>
    <cellStyle name="20% - Accent5 3 3 2 2 12" xfId="16851"/>
    <cellStyle name="20% - Accent5 3 3 2 2 2" xfId="16852"/>
    <cellStyle name="20% - Accent5 3 3 2 2 2 2" xfId="16853"/>
    <cellStyle name="20% - Accent5 3 3 2 2 2 2 2" xfId="16854"/>
    <cellStyle name="20% - Accent5 3 3 2 2 2 2 3" xfId="16855"/>
    <cellStyle name="20% - Accent5 3 3 2 2 2 3" xfId="16856"/>
    <cellStyle name="20% - Accent5 3 3 2 2 2 3 2" xfId="16857"/>
    <cellStyle name="20% - Accent5 3 3 2 2 2 4" xfId="16858"/>
    <cellStyle name="20% - Accent5 3 3 2 2 2 5" xfId="16859"/>
    <cellStyle name="20% - Accent5 3 3 2 2 2 6" xfId="16860"/>
    <cellStyle name="20% - Accent5 3 3 2 2 2 7" xfId="16861"/>
    <cellStyle name="20% - Accent5 3 3 2 2 2 8" xfId="16862"/>
    <cellStyle name="20% - Accent5 3 3 2 2 2 9" xfId="16863"/>
    <cellStyle name="20% - Accent5 3 3 2 2 3" xfId="16864"/>
    <cellStyle name="20% - Accent5 3 3 2 2 3 2" xfId="16865"/>
    <cellStyle name="20% - Accent5 3 3 2 2 3 2 2" xfId="16866"/>
    <cellStyle name="20% - Accent5 3 3 2 2 3 2 3" xfId="16867"/>
    <cellStyle name="20% - Accent5 3 3 2 2 3 3" xfId="16868"/>
    <cellStyle name="20% - Accent5 3 3 2 2 3 3 2" xfId="16869"/>
    <cellStyle name="20% - Accent5 3 3 2 2 3 4" xfId="16870"/>
    <cellStyle name="20% - Accent5 3 3 2 2 3 5" xfId="16871"/>
    <cellStyle name="20% - Accent5 3 3 2 2 3 6" xfId="16872"/>
    <cellStyle name="20% - Accent5 3 3 2 2 3 7" xfId="16873"/>
    <cellStyle name="20% - Accent5 3 3 2 2 3 8" xfId="16874"/>
    <cellStyle name="20% - Accent5 3 3 2 2 3 9" xfId="16875"/>
    <cellStyle name="20% - Accent5 3 3 2 2 4" xfId="16876"/>
    <cellStyle name="20% - Accent5 3 3 2 2 4 2" xfId="16877"/>
    <cellStyle name="20% - Accent5 3 3 2 2 4 2 2" xfId="16878"/>
    <cellStyle name="20% - Accent5 3 3 2 2 4 2 3" xfId="16879"/>
    <cellStyle name="20% - Accent5 3 3 2 2 4 3" xfId="16880"/>
    <cellStyle name="20% - Accent5 3 3 2 2 4 3 2" xfId="16881"/>
    <cellStyle name="20% - Accent5 3 3 2 2 4 4" xfId="16882"/>
    <cellStyle name="20% - Accent5 3 3 2 2 4 5" xfId="16883"/>
    <cellStyle name="20% - Accent5 3 3 2 2 4 6" xfId="16884"/>
    <cellStyle name="20% - Accent5 3 3 2 2 4 7" xfId="16885"/>
    <cellStyle name="20% - Accent5 3 3 2 2 4 8" xfId="16886"/>
    <cellStyle name="20% - Accent5 3 3 2 2 4 9" xfId="16887"/>
    <cellStyle name="20% - Accent5 3 3 2 2 5" xfId="16888"/>
    <cellStyle name="20% - Accent5 3 3 2 2 5 2" xfId="16889"/>
    <cellStyle name="20% - Accent5 3 3 2 2 5 3" xfId="16890"/>
    <cellStyle name="20% - Accent5 3 3 2 2 6" xfId="16891"/>
    <cellStyle name="20% - Accent5 3 3 2 2 6 2" xfId="16892"/>
    <cellStyle name="20% - Accent5 3 3 2 2 7" xfId="16893"/>
    <cellStyle name="20% - Accent5 3 3 2 2 8" xfId="16894"/>
    <cellStyle name="20% - Accent5 3 3 2 2 9" xfId="16895"/>
    <cellStyle name="20% - Accent5 3 3 2 3" xfId="16896"/>
    <cellStyle name="20% - Accent5 3 3 2 3 2" xfId="16897"/>
    <cellStyle name="20% - Accent5 3 3 2 3 2 2" xfId="16898"/>
    <cellStyle name="20% - Accent5 3 3 2 3 2 3" xfId="16899"/>
    <cellStyle name="20% - Accent5 3 3 2 3 3" xfId="16900"/>
    <cellStyle name="20% - Accent5 3 3 2 3 3 2" xfId="16901"/>
    <cellStyle name="20% - Accent5 3 3 2 3 4" xfId="16902"/>
    <cellStyle name="20% - Accent5 3 3 2 3 5" xfId="16903"/>
    <cellStyle name="20% - Accent5 3 3 2 3 6" xfId="16904"/>
    <cellStyle name="20% - Accent5 3 3 2 3 7" xfId="16905"/>
    <cellStyle name="20% - Accent5 3 3 2 3 8" xfId="16906"/>
    <cellStyle name="20% - Accent5 3 3 2 3 9" xfId="16907"/>
    <cellStyle name="20% - Accent5 3 3 2 4" xfId="16908"/>
    <cellStyle name="20% - Accent5 3 3 2 4 2" xfId="16909"/>
    <cellStyle name="20% - Accent5 3 3 2 4 2 2" xfId="16910"/>
    <cellStyle name="20% - Accent5 3 3 2 4 2 3" xfId="16911"/>
    <cellStyle name="20% - Accent5 3 3 2 4 3" xfId="16912"/>
    <cellStyle name="20% - Accent5 3 3 2 4 3 2" xfId="16913"/>
    <cellStyle name="20% - Accent5 3 3 2 4 4" xfId="16914"/>
    <cellStyle name="20% - Accent5 3 3 2 4 5" xfId="16915"/>
    <cellStyle name="20% - Accent5 3 3 2 4 6" xfId="16916"/>
    <cellStyle name="20% - Accent5 3 3 2 4 7" xfId="16917"/>
    <cellStyle name="20% - Accent5 3 3 2 4 8" xfId="16918"/>
    <cellStyle name="20% - Accent5 3 3 2 4 9" xfId="16919"/>
    <cellStyle name="20% - Accent5 3 3 2 5" xfId="16920"/>
    <cellStyle name="20% - Accent5 3 3 2 5 2" xfId="16921"/>
    <cellStyle name="20% - Accent5 3 3 2 5 2 2" xfId="16922"/>
    <cellStyle name="20% - Accent5 3 3 2 5 2 3" xfId="16923"/>
    <cellStyle name="20% - Accent5 3 3 2 5 3" xfId="16924"/>
    <cellStyle name="20% - Accent5 3 3 2 5 3 2" xfId="16925"/>
    <cellStyle name="20% - Accent5 3 3 2 5 4" xfId="16926"/>
    <cellStyle name="20% - Accent5 3 3 2 5 5" xfId="16927"/>
    <cellStyle name="20% - Accent5 3 3 2 5 6" xfId="16928"/>
    <cellStyle name="20% - Accent5 3 3 2 5 7" xfId="16929"/>
    <cellStyle name="20% - Accent5 3 3 2 5 8" xfId="16930"/>
    <cellStyle name="20% - Accent5 3 3 2 5 9" xfId="16931"/>
    <cellStyle name="20% - Accent5 3 3 2 6" xfId="16932"/>
    <cellStyle name="20% - Accent5 3 3 2 6 2" xfId="16933"/>
    <cellStyle name="20% - Accent5 3 3 2 6 3" xfId="16934"/>
    <cellStyle name="20% - Accent5 3 3 2 7" xfId="16935"/>
    <cellStyle name="20% - Accent5 3 3 2 7 2" xfId="16936"/>
    <cellStyle name="20% - Accent5 3 3 2 8" xfId="16937"/>
    <cellStyle name="20% - Accent5 3 3 2 9" xfId="16938"/>
    <cellStyle name="20% - Accent5 3 3 3" xfId="16939"/>
    <cellStyle name="20% - Accent5 3 3 3 10" xfId="16940"/>
    <cellStyle name="20% - Accent5 3 3 3 11" xfId="16941"/>
    <cellStyle name="20% - Accent5 3 3 3 12" xfId="16942"/>
    <cellStyle name="20% - Accent5 3 3 3 13" xfId="16943"/>
    <cellStyle name="20% - Accent5 3 3 3 2" xfId="16944"/>
    <cellStyle name="20% - Accent5 3 3 3 2 10" xfId="16945"/>
    <cellStyle name="20% - Accent5 3 3 3 2 11" xfId="16946"/>
    <cellStyle name="20% - Accent5 3 3 3 2 12" xfId="16947"/>
    <cellStyle name="20% - Accent5 3 3 3 2 2" xfId="16948"/>
    <cellStyle name="20% - Accent5 3 3 3 2 2 2" xfId="16949"/>
    <cellStyle name="20% - Accent5 3 3 3 2 2 2 2" xfId="16950"/>
    <cellStyle name="20% - Accent5 3 3 3 2 2 2 3" xfId="16951"/>
    <cellStyle name="20% - Accent5 3 3 3 2 2 3" xfId="16952"/>
    <cellStyle name="20% - Accent5 3 3 3 2 2 3 2" xfId="16953"/>
    <cellStyle name="20% - Accent5 3 3 3 2 2 4" xfId="16954"/>
    <cellStyle name="20% - Accent5 3 3 3 2 2 5" xfId="16955"/>
    <cellStyle name="20% - Accent5 3 3 3 2 2 6" xfId="16956"/>
    <cellStyle name="20% - Accent5 3 3 3 2 2 7" xfId="16957"/>
    <cellStyle name="20% - Accent5 3 3 3 2 2 8" xfId="16958"/>
    <cellStyle name="20% - Accent5 3 3 3 2 2 9" xfId="16959"/>
    <cellStyle name="20% - Accent5 3 3 3 2 3" xfId="16960"/>
    <cellStyle name="20% - Accent5 3 3 3 2 3 2" xfId="16961"/>
    <cellStyle name="20% - Accent5 3 3 3 2 3 2 2" xfId="16962"/>
    <cellStyle name="20% - Accent5 3 3 3 2 3 2 3" xfId="16963"/>
    <cellStyle name="20% - Accent5 3 3 3 2 3 3" xfId="16964"/>
    <cellStyle name="20% - Accent5 3 3 3 2 3 3 2" xfId="16965"/>
    <cellStyle name="20% - Accent5 3 3 3 2 3 4" xfId="16966"/>
    <cellStyle name="20% - Accent5 3 3 3 2 3 5" xfId="16967"/>
    <cellStyle name="20% - Accent5 3 3 3 2 3 6" xfId="16968"/>
    <cellStyle name="20% - Accent5 3 3 3 2 3 7" xfId="16969"/>
    <cellStyle name="20% - Accent5 3 3 3 2 3 8" xfId="16970"/>
    <cellStyle name="20% - Accent5 3 3 3 2 3 9" xfId="16971"/>
    <cellStyle name="20% - Accent5 3 3 3 2 4" xfId="16972"/>
    <cellStyle name="20% - Accent5 3 3 3 2 4 2" xfId="16973"/>
    <cellStyle name="20% - Accent5 3 3 3 2 4 2 2" xfId="16974"/>
    <cellStyle name="20% - Accent5 3 3 3 2 4 2 3" xfId="16975"/>
    <cellStyle name="20% - Accent5 3 3 3 2 4 3" xfId="16976"/>
    <cellStyle name="20% - Accent5 3 3 3 2 4 3 2" xfId="16977"/>
    <cellStyle name="20% - Accent5 3 3 3 2 4 4" xfId="16978"/>
    <cellStyle name="20% - Accent5 3 3 3 2 4 5" xfId="16979"/>
    <cellStyle name="20% - Accent5 3 3 3 2 4 6" xfId="16980"/>
    <cellStyle name="20% - Accent5 3 3 3 2 4 7" xfId="16981"/>
    <cellStyle name="20% - Accent5 3 3 3 2 4 8" xfId="16982"/>
    <cellStyle name="20% - Accent5 3 3 3 2 4 9" xfId="16983"/>
    <cellStyle name="20% - Accent5 3 3 3 2 5" xfId="16984"/>
    <cellStyle name="20% - Accent5 3 3 3 2 5 2" xfId="16985"/>
    <cellStyle name="20% - Accent5 3 3 3 2 5 3" xfId="16986"/>
    <cellStyle name="20% - Accent5 3 3 3 2 6" xfId="16987"/>
    <cellStyle name="20% - Accent5 3 3 3 2 6 2" xfId="16988"/>
    <cellStyle name="20% - Accent5 3 3 3 2 7" xfId="16989"/>
    <cellStyle name="20% - Accent5 3 3 3 2 8" xfId="16990"/>
    <cellStyle name="20% - Accent5 3 3 3 2 9" xfId="16991"/>
    <cellStyle name="20% - Accent5 3 3 3 3" xfId="16992"/>
    <cellStyle name="20% - Accent5 3 3 3 3 2" xfId="16993"/>
    <cellStyle name="20% - Accent5 3 3 3 3 2 2" xfId="16994"/>
    <cellStyle name="20% - Accent5 3 3 3 3 2 3" xfId="16995"/>
    <cellStyle name="20% - Accent5 3 3 3 3 3" xfId="16996"/>
    <cellStyle name="20% - Accent5 3 3 3 3 3 2" xfId="16997"/>
    <cellStyle name="20% - Accent5 3 3 3 3 4" xfId="16998"/>
    <cellStyle name="20% - Accent5 3 3 3 3 5" xfId="16999"/>
    <cellStyle name="20% - Accent5 3 3 3 3 6" xfId="17000"/>
    <cellStyle name="20% - Accent5 3 3 3 3 7" xfId="17001"/>
    <cellStyle name="20% - Accent5 3 3 3 3 8" xfId="17002"/>
    <cellStyle name="20% - Accent5 3 3 3 3 9" xfId="17003"/>
    <cellStyle name="20% - Accent5 3 3 3 4" xfId="17004"/>
    <cellStyle name="20% - Accent5 3 3 3 4 2" xfId="17005"/>
    <cellStyle name="20% - Accent5 3 3 3 4 2 2" xfId="17006"/>
    <cellStyle name="20% - Accent5 3 3 3 4 2 3" xfId="17007"/>
    <cellStyle name="20% - Accent5 3 3 3 4 3" xfId="17008"/>
    <cellStyle name="20% - Accent5 3 3 3 4 3 2" xfId="17009"/>
    <cellStyle name="20% - Accent5 3 3 3 4 4" xfId="17010"/>
    <cellStyle name="20% - Accent5 3 3 3 4 5" xfId="17011"/>
    <cellStyle name="20% - Accent5 3 3 3 4 6" xfId="17012"/>
    <cellStyle name="20% - Accent5 3 3 3 4 7" xfId="17013"/>
    <cellStyle name="20% - Accent5 3 3 3 4 8" xfId="17014"/>
    <cellStyle name="20% - Accent5 3 3 3 4 9" xfId="17015"/>
    <cellStyle name="20% - Accent5 3 3 3 5" xfId="17016"/>
    <cellStyle name="20% - Accent5 3 3 3 5 2" xfId="17017"/>
    <cellStyle name="20% - Accent5 3 3 3 5 2 2" xfId="17018"/>
    <cellStyle name="20% - Accent5 3 3 3 5 2 3" xfId="17019"/>
    <cellStyle name="20% - Accent5 3 3 3 5 3" xfId="17020"/>
    <cellStyle name="20% - Accent5 3 3 3 5 3 2" xfId="17021"/>
    <cellStyle name="20% - Accent5 3 3 3 5 4" xfId="17022"/>
    <cellStyle name="20% - Accent5 3 3 3 5 5" xfId="17023"/>
    <cellStyle name="20% - Accent5 3 3 3 5 6" xfId="17024"/>
    <cellStyle name="20% - Accent5 3 3 3 5 7" xfId="17025"/>
    <cellStyle name="20% - Accent5 3 3 3 5 8" xfId="17026"/>
    <cellStyle name="20% - Accent5 3 3 3 5 9" xfId="17027"/>
    <cellStyle name="20% - Accent5 3 3 3 6" xfId="17028"/>
    <cellStyle name="20% - Accent5 3 3 3 6 2" xfId="17029"/>
    <cellStyle name="20% - Accent5 3 3 3 6 3" xfId="17030"/>
    <cellStyle name="20% - Accent5 3 3 3 7" xfId="17031"/>
    <cellStyle name="20% - Accent5 3 3 3 7 2" xfId="17032"/>
    <cellStyle name="20% - Accent5 3 3 3 8" xfId="17033"/>
    <cellStyle name="20% - Accent5 3 3 3 9" xfId="17034"/>
    <cellStyle name="20% - Accent5 3 3 4" xfId="17035"/>
    <cellStyle name="20% - Accent5 3 3 4 10" xfId="17036"/>
    <cellStyle name="20% - Accent5 3 3 4 11" xfId="17037"/>
    <cellStyle name="20% - Accent5 3 3 4 12" xfId="17038"/>
    <cellStyle name="20% - Accent5 3 3 4 2" xfId="17039"/>
    <cellStyle name="20% - Accent5 3 3 4 2 2" xfId="17040"/>
    <cellStyle name="20% - Accent5 3 3 4 2 2 2" xfId="17041"/>
    <cellStyle name="20% - Accent5 3 3 4 2 2 3" xfId="17042"/>
    <cellStyle name="20% - Accent5 3 3 4 2 3" xfId="17043"/>
    <cellStyle name="20% - Accent5 3 3 4 2 3 2" xfId="17044"/>
    <cellStyle name="20% - Accent5 3 3 4 2 4" xfId="17045"/>
    <cellStyle name="20% - Accent5 3 3 4 2 5" xfId="17046"/>
    <cellStyle name="20% - Accent5 3 3 4 2 6" xfId="17047"/>
    <cellStyle name="20% - Accent5 3 3 4 2 7" xfId="17048"/>
    <cellStyle name="20% - Accent5 3 3 4 2 8" xfId="17049"/>
    <cellStyle name="20% - Accent5 3 3 4 2 9" xfId="17050"/>
    <cellStyle name="20% - Accent5 3 3 4 3" xfId="17051"/>
    <cellStyle name="20% - Accent5 3 3 4 3 2" xfId="17052"/>
    <cellStyle name="20% - Accent5 3 3 4 3 2 2" xfId="17053"/>
    <cellStyle name="20% - Accent5 3 3 4 3 2 3" xfId="17054"/>
    <cellStyle name="20% - Accent5 3 3 4 3 3" xfId="17055"/>
    <cellStyle name="20% - Accent5 3 3 4 3 3 2" xfId="17056"/>
    <cellStyle name="20% - Accent5 3 3 4 3 4" xfId="17057"/>
    <cellStyle name="20% - Accent5 3 3 4 3 5" xfId="17058"/>
    <cellStyle name="20% - Accent5 3 3 4 3 6" xfId="17059"/>
    <cellStyle name="20% - Accent5 3 3 4 3 7" xfId="17060"/>
    <cellStyle name="20% - Accent5 3 3 4 3 8" xfId="17061"/>
    <cellStyle name="20% - Accent5 3 3 4 3 9" xfId="17062"/>
    <cellStyle name="20% - Accent5 3 3 4 4" xfId="17063"/>
    <cellStyle name="20% - Accent5 3 3 4 4 2" xfId="17064"/>
    <cellStyle name="20% - Accent5 3 3 4 4 2 2" xfId="17065"/>
    <cellStyle name="20% - Accent5 3 3 4 4 2 3" xfId="17066"/>
    <cellStyle name="20% - Accent5 3 3 4 4 3" xfId="17067"/>
    <cellStyle name="20% - Accent5 3 3 4 4 3 2" xfId="17068"/>
    <cellStyle name="20% - Accent5 3 3 4 4 4" xfId="17069"/>
    <cellStyle name="20% - Accent5 3 3 4 4 5" xfId="17070"/>
    <cellStyle name="20% - Accent5 3 3 4 4 6" xfId="17071"/>
    <cellStyle name="20% - Accent5 3 3 4 4 7" xfId="17072"/>
    <cellStyle name="20% - Accent5 3 3 4 4 8" xfId="17073"/>
    <cellStyle name="20% - Accent5 3 3 4 4 9" xfId="17074"/>
    <cellStyle name="20% - Accent5 3 3 4 5" xfId="17075"/>
    <cellStyle name="20% - Accent5 3 3 4 5 2" xfId="17076"/>
    <cellStyle name="20% - Accent5 3 3 4 5 3" xfId="17077"/>
    <cellStyle name="20% - Accent5 3 3 4 6" xfId="17078"/>
    <cellStyle name="20% - Accent5 3 3 4 6 2" xfId="17079"/>
    <cellStyle name="20% - Accent5 3 3 4 7" xfId="17080"/>
    <cellStyle name="20% - Accent5 3 3 4 8" xfId="17081"/>
    <cellStyle name="20% - Accent5 3 3 4 9" xfId="17082"/>
    <cellStyle name="20% - Accent5 3 3 5" xfId="17083"/>
    <cellStyle name="20% - Accent5 3 3 5 2" xfId="17084"/>
    <cellStyle name="20% - Accent5 3 3 5 2 2" xfId="17085"/>
    <cellStyle name="20% - Accent5 3 3 5 2 3" xfId="17086"/>
    <cellStyle name="20% - Accent5 3 3 5 3" xfId="17087"/>
    <cellStyle name="20% - Accent5 3 3 5 3 2" xfId="17088"/>
    <cellStyle name="20% - Accent5 3 3 5 4" xfId="17089"/>
    <cellStyle name="20% - Accent5 3 3 5 5" xfId="17090"/>
    <cellStyle name="20% - Accent5 3 3 5 6" xfId="17091"/>
    <cellStyle name="20% - Accent5 3 3 5 7" xfId="17092"/>
    <cellStyle name="20% - Accent5 3 3 5 8" xfId="17093"/>
    <cellStyle name="20% - Accent5 3 3 5 9" xfId="17094"/>
    <cellStyle name="20% - Accent5 3 3 6" xfId="17095"/>
    <cellStyle name="20% - Accent5 3 3 6 2" xfId="17096"/>
    <cellStyle name="20% - Accent5 3 3 6 2 2" xfId="17097"/>
    <cellStyle name="20% - Accent5 3 3 6 2 3" xfId="17098"/>
    <cellStyle name="20% - Accent5 3 3 6 3" xfId="17099"/>
    <cellStyle name="20% - Accent5 3 3 6 3 2" xfId="17100"/>
    <cellStyle name="20% - Accent5 3 3 6 4" xfId="17101"/>
    <cellStyle name="20% - Accent5 3 3 6 5" xfId="17102"/>
    <cellStyle name="20% - Accent5 3 3 6 6" xfId="17103"/>
    <cellStyle name="20% - Accent5 3 3 6 7" xfId="17104"/>
    <cellStyle name="20% - Accent5 3 3 6 8" xfId="17105"/>
    <cellStyle name="20% - Accent5 3 3 6 9" xfId="17106"/>
    <cellStyle name="20% - Accent5 3 3 7" xfId="17107"/>
    <cellStyle name="20% - Accent5 3 3 7 2" xfId="17108"/>
    <cellStyle name="20% - Accent5 3 3 7 2 2" xfId="17109"/>
    <cellStyle name="20% - Accent5 3 3 7 2 3" xfId="17110"/>
    <cellStyle name="20% - Accent5 3 3 7 3" xfId="17111"/>
    <cellStyle name="20% - Accent5 3 3 7 3 2" xfId="17112"/>
    <cellStyle name="20% - Accent5 3 3 7 4" xfId="17113"/>
    <cellStyle name="20% - Accent5 3 3 7 5" xfId="17114"/>
    <cellStyle name="20% - Accent5 3 3 7 6" xfId="17115"/>
    <cellStyle name="20% - Accent5 3 3 7 7" xfId="17116"/>
    <cellStyle name="20% - Accent5 3 3 7 8" xfId="17117"/>
    <cellStyle name="20% - Accent5 3 3 7 9" xfId="17118"/>
    <cellStyle name="20% - Accent5 3 3 8" xfId="17119"/>
    <cellStyle name="20% - Accent5 3 3 8 2" xfId="17120"/>
    <cellStyle name="20% - Accent5 3 3 8 3" xfId="17121"/>
    <cellStyle name="20% - Accent5 3 3 9" xfId="17122"/>
    <cellStyle name="20% - Accent5 3 3 9 2" xfId="17123"/>
    <cellStyle name="20% - Accent5 3 4" xfId="17124"/>
    <cellStyle name="20% - Accent5 3 4 10" xfId="17125"/>
    <cellStyle name="20% - Accent5 3 4 11" xfId="17126"/>
    <cellStyle name="20% - Accent5 3 4 12" xfId="17127"/>
    <cellStyle name="20% - Accent5 3 4 13" xfId="17128"/>
    <cellStyle name="20% - Accent5 3 4 14" xfId="17129"/>
    <cellStyle name="20% - Accent5 3 4 15" xfId="17130"/>
    <cellStyle name="20% - Accent5 3 4 2" xfId="17131"/>
    <cellStyle name="20% - Accent5 3 4 2 10" xfId="17132"/>
    <cellStyle name="20% - Accent5 3 4 2 11" xfId="17133"/>
    <cellStyle name="20% - Accent5 3 4 2 12" xfId="17134"/>
    <cellStyle name="20% - Accent5 3 4 2 13" xfId="17135"/>
    <cellStyle name="20% - Accent5 3 4 2 2" xfId="17136"/>
    <cellStyle name="20% - Accent5 3 4 2 2 10" xfId="17137"/>
    <cellStyle name="20% - Accent5 3 4 2 2 11" xfId="17138"/>
    <cellStyle name="20% - Accent5 3 4 2 2 12" xfId="17139"/>
    <cellStyle name="20% - Accent5 3 4 2 2 2" xfId="17140"/>
    <cellStyle name="20% - Accent5 3 4 2 2 2 2" xfId="17141"/>
    <cellStyle name="20% - Accent5 3 4 2 2 2 2 2" xfId="17142"/>
    <cellStyle name="20% - Accent5 3 4 2 2 2 2 3" xfId="17143"/>
    <cellStyle name="20% - Accent5 3 4 2 2 2 3" xfId="17144"/>
    <cellStyle name="20% - Accent5 3 4 2 2 2 3 2" xfId="17145"/>
    <cellStyle name="20% - Accent5 3 4 2 2 2 4" xfId="17146"/>
    <cellStyle name="20% - Accent5 3 4 2 2 2 5" xfId="17147"/>
    <cellStyle name="20% - Accent5 3 4 2 2 2 6" xfId="17148"/>
    <cellStyle name="20% - Accent5 3 4 2 2 2 7" xfId="17149"/>
    <cellStyle name="20% - Accent5 3 4 2 2 2 8" xfId="17150"/>
    <cellStyle name="20% - Accent5 3 4 2 2 2 9" xfId="17151"/>
    <cellStyle name="20% - Accent5 3 4 2 2 3" xfId="17152"/>
    <cellStyle name="20% - Accent5 3 4 2 2 3 2" xfId="17153"/>
    <cellStyle name="20% - Accent5 3 4 2 2 3 2 2" xfId="17154"/>
    <cellStyle name="20% - Accent5 3 4 2 2 3 2 3" xfId="17155"/>
    <cellStyle name="20% - Accent5 3 4 2 2 3 3" xfId="17156"/>
    <cellStyle name="20% - Accent5 3 4 2 2 3 3 2" xfId="17157"/>
    <cellStyle name="20% - Accent5 3 4 2 2 3 4" xfId="17158"/>
    <cellStyle name="20% - Accent5 3 4 2 2 3 5" xfId="17159"/>
    <cellStyle name="20% - Accent5 3 4 2 2 3 6" xfId="17160"/>
    <cellStyle name="20% - Accent5 3 4 2 2 3 7" xfId="17161"/>
    <cellStyle name="20% - Accent5 3 4 2 2 3 8" xfId="17162"/>
    <cellStyle name="20% - Accent5 3 4 2 2 3 9" xfId="17163"/>
    <cellStyle name="20% - Accent5 3 4 2 2 4" xfId="17164"/>
    <cellStyle name="20% - Accent5 3 4 2 2 4 2" xfId="17165"/>
    <cellStyle name="20% - Accent5 3 4 2 2 4 2 2" xfId="17166"/>
    <cellStyle name="20% - Accent5 3 4 2 2 4 2 3" xfId="17167"/>
    <cellStyle name="20% - Accent5 3 4 2 2 4 3" xfId="17168"/>
    <cellStyle name="20% - Accent5 3 4 2 2 4 3 2" xfId="17169"/>
    <cellStyle name="20% - Accent5 3 4 2 2 4 4" xfId="17170"/>
    <cellStyle name="20% - Accent5 3 4 2 2 4 5" xfId="17171"/>
    <cellStyle name="20% - Accent5 3 4 2 2 4 6" xfId="17172"/>
    <cellStyle name="20% - Accent5 3 4 2 2 4 7" xfId="17173"/>
    <cellStyle name="20% - Accent5 3 4 2 2 4 8" xfId="17174"/>
    <cellStyle name="20% - Accent5 3 4 2 2 4 9" xfId="17175"/>
    <cellStyle name="20% - Accent5 3 4 2 2 5" xfId="17176"/>
    <cellStyle name="20% - Accent5 3 4 2 2 5 2" xfId="17177"/>
    <cellStyle name="20% - Accent5 3 4 2 2 5 3" xfId="17178"/>
    <cellStyle name="20% - Accent5 3 4 2 2 6" xfId="17179"/>
    <cellStyle name="20% - Accent5 3 4 2 2 6 2" xfId="17180"/>
    <cellStyle name="20% - Accent5 3 4 2 2 7" xfId="17181"/>
    <cellStyle name="20% - Accent5 3 4 2 2 8" xfId="17182"/>
    <cellStyle name="20% - Accent5 3 4 2 2 9" xfId="17183"/>
    <cellStyle name="20% - Accent5 3 4 2 3" xfId="17184"/>
    <cellStyle name="20% - Accent5 3 4 2 3 2" xfId="17185"/>
    <cellStyle name="20% - Accent5 3 4 2 3 2 2" xfId="17186"/>
    <cellStyle name="20% - Accent5 3 4 2 3 2 3" xfId="17187"/>
    <cellStyle name="20% - Accent5 3 4 2 3 3" xfId="17188"/>
    <cellStyle name="20% - Accent5 3 4 2 3 3 2" xfId="17189"/>
    <cellStyle name="20% - Accent5 3 4 2 3 4" xfId="17190"/>
    <cellStyle name="20% - Accent5 3 4 2 3 5" xfId="17191"/>
    <cellStyle name="20% - Accent5 3 4 2 3 6" xfId="17192"/>
    <cellStyle name="20% - Accent5 3 4 2 3 7" xfId="17193"/>
    <cellStyle name="20% - Accent5 3 4 2 3 8" xfId="17194"/>
    <cellStyle name="20% - Accent5 3 4 2 3 9" xfId="17195"/>
    <cellStyle name="20% - Accent5 3 4 2 4" xfId="17196"/>
    <cellStyle name="20% - Accent5 3 4 2 4 2" xfId="17197"/>
    <cellStyle name="20% - Accent5 3 4 2 4 2 2" xfId="17198"/>
    <cellStyle name="20% - Accent5 3 4 2 4 2 3" xfId="17199"/>
    <cellStyle name="20% - Accent5 3 4 2 4 3" xfId="17200"/>
    <cellStyle name="20% - Accent5 3 4 2 4 3 2" xfId="17201"/>
    <cellStyle name="20% - Accent5 3 4 2 4 4" xfId="17202"/>
    <cellStyle name="20% - Accent5 3 4 2 4 5" xfId="17203"/>
    <cellStyle name="20% - Accent5 3 4 2 4 6" xfId="17204"/>
    <cellStyle name="20% - Accent5 3 4 2 4 7" xfId="17205"/>
    <cellStyle name="20% - Accent5 3 4 2 4 8" xfId="17206"/>
    <cellStyle name="20% - Accent5 3 4 2 4 9" xfId="17207"/>
    <cellStyle name="20% - Accent5 3 4 2 5" xfId="17208"/>
    <cellStyle name="20% - Accent5 3 4 2 5 2" xfId="17209"/>
    <cellStyle name="20% - Accent5 3 4 2 5 2 2" xfId="17210"/>
    <cellStyle name="20% - Accent5 3 4 2 5 2 3" xfId="17211"/>
    <cellStyle name="20% - Accent5 3 4 2 5 3" xfId="17212"/>
    <cellStyle name="20% - Accent5 3 4 2 5 3 2" xfId="17213"/>
    <cellStyle name="20% - Accent5 3 4 2 5 4" xfId="17214"/>
    <cellStyle name="20% - Accent5 3 4 2 5 5" xfId="17215"/>
    <cellStyle name="20% - Accent5 3 4 2 5 6" xfId="17216"/>
    <cellStyle name="20% - Accent5 3 4 2 5 7" xfId="17217"/>
    <cellStyle name="20% - Accent5 3 4 2 5 8" xfId="17218"/>
    <cellStyle name="20% - Accent5 3 4 2 5 9" xfId="17219"/>
    <cellStyle name="20% - Accent5 3 4 2 6" xfId="17220"/>
    <cellStyle name="20% - Accent5 3 4 2 6 2" xfId="17221"/>
    <cellStyle name="20% - Accent5 3 4 2 6 3" xfId="17222"/>
    <cellStyle name="20% - Accent5 3 4 2 7" xfId="17223"/>
    <cellStyle name="20% - Accent5 3 4 2 7 2" xfId="17224"/>
    <cellStyle name="20% - Accent5 3 4 2 8" xfId="17225"/>
    <cellStyle name="20% - Accent5 3 4 2 9" xfId="17226"/>
    <cellStyle name="20% - Accent5 3 4 3" xfId="17227"/>
    <cellStyle name="20% - Accent5 3 4 3 10" xfId="17228"/>
    <cellStyle name="20% - Accent5 3 4 3 11" xfId="17229"/>
    <cellStyle name="20% - Accent5 3 4 3 12" xfId="17230"/>
    <cellStyle name="20% - Accent5 3 4 3 13" xfId="17231"/>
    <cellStyle name="20% - Accent5 3 4 3 2" xfId="17232"/>
    <cellStyle name="20% - Accent5 3 4 3 2 10" xfId="17233"/>
    <cellStyle name="20% - Accent5 3 4 3 2 11" xfId="17234"/>
    <cellStyle name="20% - Accent5 3 4 3 2 12" xfId="17235"/>
    <cellStyle name="20% - Accent5 3 4 3 2 2" xfId="17236"/>
    <cellStyle name="20% - Accent5 3 4 3 2 2 2" xfId="17237"/>
    <cellStyle name="20% - Accent5 3 4 3 2 2 2 2" xfId="17238"/>
    <cellStyle name="20% - Accent5 3 4 3 2 2 2 3" xfId="17239"/>
    <cellStyle name="20% - Accent5 3 4 3 2 2 3" xfId="17240"/>
    <cellStyle name="20% - Accent5 3 4 3 2 2 3 2" xfId="17241"/>
    <cellStyle name="20% - Accent5 3 4 3 2 2 4" xfId="17242"/>
    <cellStyle name="20% - Accent5 3 4 3 2 2 5" xfId="17243"/>
    <cellStyle name="20% - Accent5 3 4 3 2 2 6" xfId="17244"/>
    <cellStyle name="20% - Accent5 3 4 3 2 2 7" xfId="17245"/>
    <cellStyle name="20% - Accent5 3 4 3 2 2 8" xfId="17246"/>
    <cellStyle name="20% - Accent5 3 4 3 2 2 9" xfId="17247"/>
    <cellStyle name="20% - Accent5 3 4 3 2 3" xfId="17248"/>
    <cellStyle name="20% - Accent5 3 4 3 2 3 2" xfId="17249"/>
    <cellStyle name="20% - Accent5 3 4 3 2 3 2 2" xfId="17250"/>
    <cellStyle name="20% - Accent5 3 4 3 2 3 2 3" xfId="17251"/>
    <cellStyle name="20% - Accent5 3 4 3 2 3 3" xfId="17252"/>
    <cellStyle name="20% - Accent5 3 4 3 2 3 3 2" xfId="17253"/>
    <cellStyle name="20% - Accent5 3 4 3 2 3 4" xfId="17254"/>
    <cellStyle name="20% - Accent5 3 4 3 2 3 5" xfId="17255"/>
    <cellStyle name="20% - Accent5 3 4 3 2 3 6" xfId="17256"/>
    <cellStyle name="20% - Accent5 3 4 3 2 3 7" xfId="17257"/>
    <cellStyle name="20% - Accent5 3 4 3 2 3 8" xfId="17258"/>
    <cellStyle name="20% - Accent5 3 4 3 2 3 9" xfId="17259"/>
    <cellStyle name="20% - Accent5 3 4 3 2 4" xfId="17260"/>
    <cellStyle name="20% - Accent5 3 4 3 2 4 2" xfId="17261"/>
    <cellStyle name="20% - Accent5 3 4 3 2 4 2 2" xfId="17262"/>
    <cellStyle name="20% - Accent5 3 4 3 2 4 2 3" xfId="17263"/>
    <cellStyle name="20% - Accent5 3 4 3 2 4 3" xfId="17264"/>
    <cellStyle name="20% - Accent5 3 4 3 2 4 3 2" xfId="17265"/>
    <cellStyle name="20% - Accent5 3 4 3 2 4 4" xfId="17266"/>
    <cellStyle name="20% - Accent5 3 4 3 2 4 5" xfId="17267"/>
    <cellStyle name="20% - Accent5 3 4 3 2 4 6" xfId="17268"/>
    <cellStyle name="20% - Accent5 3 4 3 2 4 7" xfId="17269"/>
    <cellStyle name="20% - Accent5 3 4 3 2 4 8" xfId="17270"/>
    <cellStyle name="20% - Accent5 3 4 3 2 4 9" xfId="17271"/>
    <cellStyle name="20% - Accent5 3 4 3 2 5" xfId="17272"/>
    <cellStyle name="20% - Accent5 3 4 3 2 5 2" xfId="17273"/>
    <cellStyle name="20% - Accent5 3 4 3 2 5 3" xfId="17274"/>
    <cellStyle name="20% - Accent5 3 4 3 2 6" xfId="17275"/>
    <cellStyle name="20% - Accent5 3 4 3 2 6 2" xfId="17276"/>
    <cellStyle name="20% - Accent5 3 4 3 2 7" xfId="17277"/>
    <cellStyle name="20% - Accent5 3 4 3 2 8" xfId="17278"/>
    <cellStyle name="20% - Accent5 3 4 3 2 9" xfId="17279"/>
    <cellStyle name="20% - Accent5 3 4 3 3" xfId="17280"/>
    <cellStyle name="20% - Accent5 3 4 3 3 2" xfId="17281"/>
    <cellStyle name="20% - Accent5 3 4 3 3 2 2" xfId="17282"/>
    <cellStyle name="20% - Accent5 3 4 3 3 2 3" xfId="17283"/>
    <cellStyle name="20% - Accent5 3 4 3 3 3" xfId="17284"/>
    <cellStyle name="20% - Accent5 3 4 3 3 3 2" xfId="17285"/>
    <cellStyle name="20% - Accent5 3 4 3 3 4" xfId="17286"/>
    <cellStyle name="20% - Accent5 3 4 3 3 5" xfId="17287"/>
    <cellStyle name="20% - Accent5 3 4 3 3 6" xfId="17288"/>
    <cellStyle name="20% - Accent5 3 4 3 3 7" xfId="17289"/>
    <cellStyle name="20% - Accent5 3 4 3 3 8" xfId="17290"/>
    <cellStyle name="20% - Accent5 3 4 3 3 9" xfId="17291"/>
    <cellStyle name="20% - Accent5 3 4 3 4" xfId="17292"/>
    <cellStyle name="20% - Accent5 3 4 3 4 2" xfId="17293"/>
    <cellStyle name="20% - Accent5 3 4 3 4 2 2" xfId="17294"/>
    <cellStyle name="20% - Accent5 3 4 3 4 2 3" xfId="17295"/>
    <cellStyle name="20% - Accent5 3 4 3 4 3" xfId="17296"/>
    <cellStyle name="20% - Accent5 3 4 3 4 3 2" xfId="17297"/>
    <cellStyle name="20% - Accent5 3 4 3 4 4" xfId="17298"/>
    <cellStyle name="20% - Accent5 3 4 3 4 5" xfId="17299"/>
    <cellStyle name="20% - Accent5 3 4 3 4 6" xfId="17300"/>
    <cellStyle name="20% - Accent5 3 4 3 4 7" xfId="17301"/>
    <cellStyle name="20% - Accent5 3 4 3 4 8" xfId="17302"/>
    <cellStyle name="20% - Accent5 3 4 3 4 9" xfId="17303"/>
    <cellStyle name="20% - Accent5 3 4 3 5" xfId="17304"/>
    <cellStyle name="20% - Accent5 3 4 3 5 2" xfId="17305"/>
    <cellStyle name="20% - Accent5 3 4 3 5 2 2" xfId="17306"/>
    <cellStyle name="20% - Accent5 3 4 3 5 2 3" xfId="17307"/>
    <cellStyle name="20% - Accent5 3 4 3 5 3" xfId="17308"/>
    <cellStyle name="20% - Accent5 3 4 3 5 3 2" xfId="17309"/>
    <cellStyle name="20% - Accent5 3 4 3 5 4" xfId="17310"/>
    <cellStyle name="20% - Accent5 3 4 3 5 5" xfId="17311"/>
    <cellStyle name="20% - Accent5 3 4 3 5 6" xfId="17312"/>
    <cellStyle name="20% - Accent5 3 4 3 5 7" xfId="17313"/>
    <cellStyle name="20% - Accent5 3 4 3 5 8" xfId="17314"/>
    <cellStyle name="20% - Accent5 3 4 3 5 9" xfId="17315"/>
    <cellStyle name="20% - Accent5 3 4 3 6" xfId="17316"/>
    <cellStyle name="20% - Accent5 3 4 3 6 2" xfId="17317"/>
    <cellStyle name="20% - Accent5 3 4 3 6 3" xfId="17318"/>
    <cellStyle name="20% - Accent5 3 4 3 7" xfId="17319"/>
    <cellStyle name="20% - Accent5 3 4 3 7 2" xfId="17320"/>
    <cellStyle name="20% - Accent5 3 4 3 8" xfId="17321"/>
    <cellStyle name="20% - Accent5 3 4 3 9" xfId="17322"/>
    <cellStyle name="20% - Accent5 3 4 4" xfId="17323"/>
    <cellStyle name="20% - Accent5 3 4 4 10" xfId="17324"/>
    <cellStyle name="20% - Accent5 3 4 4 11" xfId="17325"/>
    <cellStyle name="20% - Accent5 3 4 4 12" xfId="17326"/>
    <cellStyle name="20% - Accent5 3 4 4 2" xfId="17327"/>
    <cellStyle name="20% - Accent5 3 4 4 2 2" xfId="17328"/>
    <cellStyle name="20% - Accent5 3 4 4 2 2 2" xfId="17329"/>
    <cellStyle name="20% - Accent5 3 4 4 2 2 3" xfId="17330"/>
    <cellStyle name="20% - Accent5 3 4 4 2 3" xfId="17331"/>
    <cellStyle name="20% - Accent5 3 4 4 2 3 2" xfId="17332"/>
    <cellStyle name="20% - Accent5 3 4 4 2 4" xfId="17333"/>
    <cellStyle name="20% - Accent5 3 4 4 2 5" xfId="17334"/>
    <cellStyle name="20% - Accent5 3 4 4 2 6" xfId="17335"/>
    <cellStyle name="20% - Accent5 3 4 4 2 7" xfId="17336"/>
    <cellStyle name="20% - Accent5 3 4 4 2 8" xfId="17337"/>
    <cellStyle name="20% - Accent5 3 4 4 2 9" xfId="17338"/>
    <cellStyle name="20% - Accent5 3 4 4 3" xfId="17339"/>
    <cellStyle name="20% - Accent5 3 4 4 3 2" xfId="17340"/>
    <cellStyle name="20% - Accent5 3 4 4 3 2 2" xfId="17341"/>
    <cellStyle name="20% - Accent5 3 4 4 3 2 3" xfId="17342"/>
    <cellStyle name="20% - Accent5 3 4 4 3 3" xfId="17343"/>
    <cellStyle name="20% - Accent5 3 4 4 3 3 2" xfId="17344"/>
    <cellStyle name="20% - Accent5 3 4 4 3 4" xfId="17345"/>
    <cellStyle name="20% - Accent5 3 4 4 3 5" xfId="17346"/>
    <cellStyle name="20% - Accent5 3 4 4 3 6" xfId="17347"/>
    <cellStyle name="20% - Accent5 3 4 4 3 7" xfId="17348"/>
    <cellStyle name="20% - Accent5 3 4 4 3 8" xfId="17349"/>
    <cellStyle name="20% - Accent5 3 4 4 3 9" xfId="17350"/>
    <cellStyle name="20% - Accent5 3 4 4 4" xfId="17351"/>
    <cellStyle name="20% - Accent5 3 4 4 4 2" xfId="17352"/>
    <cellStyle name="20% - Accent5 3 4 4 4 2 2" xfId="17353"/>
    <cellStyle name="20% - Accent5 3 4 4 4 2 3" xfId="17354"/>
    <cellStyle name="20% - Accent5 3 4 4 4 3" xfId="17355"/>
    <cellStyle name="20% - Accent5 3 4 4 4 3 2" xfId="17356"/>
    <cellStyle name="20% - Accent5 3 4 4 4 4" xfId="17357"/>
    <cellStyle name="20% - Accent5 3 4 4 4 5" xfId="17358"/>
    <cellStyle name="20% - Accent5 3 4 4 4 6" xfId="17359"/>
    <cellStyle name="20% - Accent5 3 4 4 4 7" xfId="17360"/>
    <cellStyle name="20% - Accent5 3 4 4 4 8" xfId="17361"/>
    <cellStyle name="20% - Accent5 3 4 4 4 9" xfId="17362"/>
    <cellStyle name="20% - Accent5 3 4 4 5" xfId="17363"/>
    <cellStyle name="20% - Accent5 3 4 4 5 2" xfId="17364"/>
    <cellStyle name="20% - Accent5 3 4 4 5 3" xfId="17365"/>
    <cellStyle name="20% - Accent5 3 4 4 6" xfId="17366"/>
    <cellStyle name="20% - Accent5 3 4 4 6 2" xfId="17367"/>
    <cellStyle name="20% - Accent5 3 4 4 7" xfId="17368"/>
    <cellStyle name="20% - Accent5 3 4 4 8" xfId="17369"/>
    <cellStyle name="20% - Accent5 3 4 4 9" xfId="17370"/>
    <cellStyle name="20% - Accent5 3 4 5" xfId="17371"/>
    <cellStyle name="20% - Accent5 3 4 5 2" xfId="17372"/>
    <cellStyle name="20% - Accent5 3 4 5 2 2" xfId="17373"/>
    <cellStyle name="20% - Accent5 3 4 5 2 3" xfId="17374"/>
    <cellStyle name="20% - Accent5 3 4 5 3" xfId="17375"/>
    <cellStyle name="20% - Accent5 3 4 5 3 2" xfId="17376"/>
    <cellStyle name="20% - Accent5 3 4 5 4" xfId="17377"/>
    <cellStyle name="20% - Accent5 3 4 5 5" xfId="17378"/>
    <cellStyle name="20% - Accent5 3 4 5 6" xfId="17379"/>
    <cellStyle name="20% - Accent5 3 4 5 7" xfId="17380"/>
    <cellStyle name="20% - Accent5 3 4 5 8" xfId="17381"/>
    <cellStyle name="20% - Accent5 3 4 5 9" xfId="17382"/>
    <cellStyle name="20% - Accent5 3 4 6" xfId="17383"/>
    <cellStyle name="20% - Accent5 3 4 6 2" xfId="17384"/>
    <cellStyle name="20% - Accent5 3 4 6 2 2" xfId="17385"/>
    <cellStyle name="20% - Accent5 3 4 6 2 3" xfId="17386"/>
    <cellStyle name="20% - Accent5 3 4 6 3" xfId="17387"/>
    <cellStyle name="20% - Accent5 3 4 6 3 2" xfId="17388"/>
    <cellStyle name="20% - Accent5 3 4 6 4" xfId="17389"/>
    <cellStyle name="20% - Accent5 3 4 6 5" xfId="17390"/>
    <cellStyle name="20% - Accent5 3 4 6 6" xfId="17391"/>
    <cellStyle name="20% - Accent5 3 4 6 7" xfId="17392"/>
    <cellStyle name="20% - Accent5 3 4 6 8" xfId="17393"/>
    <cellStyle name="20% - Accent5 3 4 6 9" xfId="17394"/>
    <cellStyle name="20% - Accent5 3 4 7" xfId="17395"/>
    <cellStyle name="20% - Accent5 3 4 7 2" xfId="17396"/>
    <cellStyle name="20% - Accent5 3 4 7 2 2" xfId="17397"/>
    <cellStyle name="20% - Accent5 3 4 7 2 3" xfId="17398"/>
    <cellStyle name="20% - Accent5 3 4 7 3" xfId="17399"/>
    <cellStyle name="20% - Accent5 3 4 7 3 2" xfId="17400"/>
    <cellStyle name="20% - Accent5 3 4 7 4" xfId="17401"/>
    <cellStyle name="20% - Accent5 3 4 7 5" xfId="17402"/>
    <cellStyle name="20% - Accent5 3 4 7 6" xfId="17403"/>
    <cellStyle name="20% - Accent5 3 4 7 7" xfId="17404"/>
    <cellStyle name="20% - Accent5 3 4 7 8" xfId="17405"/>
    <cellStyle name="20% - Accent5 3 4 7 9" xfId="17406"/>
    <cellStyle name="20% - Accent5 3 4 8" xfId="17407"/>
    <cellStyle name="20% - Accent5 3 4 8 2" xfId="17408"/>
    <cellStyle name="20% - Accent5 3 4 8 3" xfId="17409"/>
    <cellStyle name="20% - Accent5 3 4 9" xfId="17410"/>
    <cellStyle name="20% - Accent5 3 4 9 2" xfId="17411"/>
    <cellStyle name="20% - Accent5 3 5" xfId="17412"/>
    <cellStyle name="20% - Accent5 3 5 10" xfId="17413"/>
    <cellStyle name="20% - Accent5 3 5 11" xfId="17414"/>
    <cellStyle name="20% - Accent5 3 5 12" xfId="17415"/>
    <cellStyle name="20% - Accent5 3 5 13" xfId="17416"/>
    <cellStyle name="20% - Accent5 3 5 14" xfId="17417"/>
    <cellStyle name="20% - Accent5 3 5 15" xfId="17418"/>
    <cellStyle name="20% - Accent5 3 5 2" xfId="17419"/>
    <cellStyle name="20% - Accent5 3 5 2 10" xfId="17420"/>
    <cellStyle name="20% - Accent5 3 5 2 11" xfId="17421"/>
    <cellStyle name="20% - Accent5 3 5 2 12" xfId="17422"/>
    <cellStyle name="20% - Accent5 3 5 2 13" xfId="17423"/>
    <cellStyle name="20% - Accent5 3 5 2 2" xfId="17424"/>
    <cellStyle name="20% - Accent5 3 5 2 2 10" xfId="17425"/>
    <cellStyle name="20% - Accent5 3 5 2 2 11" xfId="17426"/>
    <cellStyle name="20% - Accent5 3 5 2 2 12" xfId="17427"/>
    <cellStyle name="20% - Accent5 3 5 2 2 2" xfId="17428"/>
    <cellStyle name="20% - Accent5 3 5 2 2 2 2" xfId="17429"/>
    <cellStyle name="20% - Accent5 3 5 2 2 2 2 2" xfId="17430"/>
    <cellStyle name="20% - Accent5 3 5 2 2 2 2 3" xfId="17431"/>
    <cellStyle name="20% - Accent5 3 5 2 2 2 3" xfId="17432"/>
    <cellStyle name="20% - Accent5 3 5 2 2 2 3 2" xfId="17433"/>
    <cellStyle name="20% - Accent5 3 5 2 2 2 4" xfId="17434"/>
    <cellStyle name="20% - Accent5 3 5 2 2 2 5" xfId="17435"/>
    <cellStyle name="20% - Accent5 3 5 2 2 2 6" xfId="17436"/>
    <cellStyle name="20% - Accent5 3 5 2 2 2 7" xfId="17437"/>
    <cellStyle name="20% - Accent5 3 5 2 2 2 8" xfId="17438"/>
    <cellStyle name="20% - Accent5 3 5 2 2 2 9" xfId="17439"/>
    <cellStyle name="20% - Accent5 3 5 2 2 3" xfId="17440"/>
    <cellStyle name="20% - Accent5 3 5 2 2 3 2" xfId="17441"/>
    <cellStyle name="20% - Accent5 3 5 2 2 3 2 2" xfId="17442"/>
    <cellStyle name="20% - Accent5 3 5 2 2 3 2 3" xfId="17443"/>
    <cellStyle name="20% - Accent5 3 5 2 2 3 3" xfId="17444"/>
    <cellStyle name="20% - Accent5 3 5 2 2 3 3 2" xfId="17445"/>
    <cellStyle name="20% - Accent5 3 5 2 2 3 4" xfId="17446"/>
    <cellStyle name="20% - Accent5 3 5 2 2 3 5" xfId="17447"/>
    <cellStyle name="20% - Accent5 3 5 2 2 3 6" xfId="17448"/>
    <cellStyle name="20% - Accent5 3 5 2 2 3 7" xfId="17449"/>
    <cellStyle name="20% - Accent5 3 5 2 2 3 8" xfId="17450"/>
    <cellStyle name="20% - Accent5 3 5 2 2 3 9" xfId="17451"/>
    <cellStyle name="20% - Accent5 3 5 2 2 4" xfId="17452"/>
    <cellStyle name="20% - Accent5 3 5 2 2 4 2" xfId="17453"/>
    <cellStyle name="20% - Accent5 3 5 2 2 4 2 2" xfId="17454"/>
    <cellStyle name="20% - Accent5 3 5 2 2 4 2 3" xfId="17455"/>
    <cellStyle name="20% - Accent5 3 5 2 2 4 3" xfId="17456"/>
    <cellStyle name="20% - Accent5 3 5 2 2 4 3 2" xfId="17457"/>
    <cellStyle name="20% - Accent5 3 5 2 2 4 4" xfId="17458"/>
    <cellStyle name="20% - Accent5 3 5 2 2 4 5" xfId="17459"/>
    <cellStyle name="20% - Accent5 3 5 2 2 4 6" xfId="17460"/>
    <cellStyle name="20% - Accent5 3 5 2 2 4 7" xfId="17461"/>
    <cellStyle name="20% - Accent5 3 5 2 2 4 8" xfId="17462"/>
    <cellStyle name="20% - Accent5 3 5 2 2 4 9" xfId="17463"/>
    <cellStyle name="20% - Accent5 3 5 2 2 5" xfId="17464"/>
    <cellStyle name="20% - Accent5 3 5 2 2 5 2" xfId="17465"/>
    <cellStyle name="20% - Accent5 3 5 2 2 5 3" xfId="17466"/>
    <cellStyle name="20% - Accent5 3 5 2 2 6" xfId="17467"/>
    <cellStyle name="20% - Accent5 3 5 2 2 6 2" xfId="17468"/>
    <cellStyle name="20% - Accent5 3 5 2 2 7" xfId="17469"/>
    <cellStyle name="20% - Accent5 3 5 2 2 8" xfId="17470"/>
    <cellStyle name="20% - Accent5 3 5 2 2 9" xfId="17471"/>
    <cellStyle name="20% - Accent5 3 5 2 3" xfId="17472"/>
    <cellStyle name="20% - Accent5 3 5 2 3 2" xfId="17473"/>
    <cellStyle name="20% - Accent5 3 5 2 3 2 2" xfId="17474"/>
    <cellStyle name="20% - Accent5 3 5 2 3 2 3" xfId="17475"/>
    <cellStyle name="20% - Accent5 3 5 2 3 3" xfId="17476"/>
    <cellStyle name="20% - Accent5 3 5 2 3 3 2" xfId="17477"/>
    <cellStyle name="20% - Accent5 3 5 2 3 4" xfId="17478"/>
    <cellStyle name="20% - Accent5 3 5 2 3 5" xfId="17479"/>
    <cellStyle name="20% - Accent5 3 5 2 3 6" xfId="17480"/>
    <cellStyle name="20% - Accent5 3 5 2 3 7" xfId="17481"/>
    <cellStyle name="20% - Accent5 3 5 2 3 8" xfId="17482"/>
    <cellStyle name="20% - Accent5 3 5 2 3 9" xfId="17483"/>
    <cellStyle name="20% - Accent5 3 5 2 4" xfId="17484"/>
    <cellStyle name="20% - Accent5 3 5 2 4 2" xfId="17485"/>
    <cellStyle name="20% - Accent5 3 5 2 4 2 2" xfId="17486"/>
    <cellStyle name="20% - Accent5 3 5 2 4 2 3" xfId="17487"/>
    <cellStyle name="20% - Accent5 3 5 2 4 3" xfId="17488"/>
    <cellStyle name="20% - Accent5 3 5 2 4 3 2" xfId="17489"/>
    <cellStyle name="20% - Accent5 3 5 2 4 4" xfId="17490"/>
    <cellStyle name="20% - Accent5 3 5 2 4 5" xfId="17491"/>
    <cellStyle name="20% - Accent5 3 5 2 4 6" xfId="17492"/>
    <cellStyle name="20% - Accent5 3 5 2 4 7" xfId="17493"/>
    <cellStyle name="20% - Accent5 3 5 2 4 8" xfId="17494"/>
    <cellStyle name="20% - Accent5 3 5 2 4 9" xfId="17495"/>
    <cellStyle name="20% - Accent5 3 5 2 5" xfId="17496"/>
    <cellStyle name="20% - Accent5 3 5 2 5 2" xfId="17497"/>
    <cellStyle name="20% - Accent5 3 5 2 5 2 2" xfId="17498"/>
    <cellStyle name="20% - Accent5 3 5 2 5 2 3" xfId="17499"/>
    <cellStyle name="20% - Accent5 3 5 2 5 3" xfId="17500"/>
    <cellStyle name="20% - Accent5 3 5 2 5 3 2" xfId="17501"/>
    <cellStyle name="20% - Accent5 3 5 2 5 4" xfId="17502"/>
    <cellStyle name="20% - Accent5 3 5 2 5 5" xfId="17503"/>
    <cellStyle name="20% - Accent5 3 5 2 5 6" xfId="17504"/>
    <cellStyle name="20% - Accent5 3 5 2 5 7" xfId="17505"/>
    <cellStyle name="20% - Accent5 3 5 2 5 8" xfId="17506"/>
    <cellStyle name="20% - Accent5 3 5 2 5 9" xfId="17507"/>
    <cellStyle name="20% - Accent5 3 5 2 6" xfId="17508"/>
    <cellStyle name="20% - Accent5 3 5 2 6 2" xfId="17509"/>
    <cellStyle name="20% - Accent5 3 5 2 6 3" xfId="17510"/>
    <cellStyle name="20% - Accent5 3 5 2 7" xfId="17511"/>
    <cellStyle name="20% - Accent5 3 5 2 7 2" xfId="17512"/>
    <cellStyle name="20% - Accent5 3 5 2 8" xfId="17513"/>
    <cellStyle name="20% - Accent5 3 5 2 9" xfId="17514"/>
    <cellStyle name="20% - Accent5 3 5 3" xfId="17515"/>
    <cellStyle name="20% - Accent5 3 5 3 10" xfId="17516"/>
    <cellStyle name="20% - Accent5 3 5 3 11" xfId="17517"/>
    <cellStyle name="20% - Accent5 3 5 3 12" xfId="17518"/>
    <cellStyle name="20% - Accent5 3 5 3 13" xfId="17519"/>
    <cellStyle name="20% - Accent5 3 5 3 2" xfId="17520"/>
    <cellStyle name="20% - Accent5 3 5 3 2 10" xfId="17521"/>
    <cellStyle name="20% - Accent5 3 5 3 2 11" xfId="17522"/>
    <cellStyle name="20% - Accent5 3 5 3 2 12" xfId="17523"/>
    <cellStyle name="20% - Accent5 3 5 3 2 2" xfId="17524"/>
    <cellStyle name="20% - Accent5 3 5 3 2 2 2" xfId="17525"/>
    <cellStyle name="20% - Accent5 3 5 3 2 2 2 2" xfId="17526"/>
    <cellStyle name="20% - Accent5 3 5 3 2 2 2 3" xfId="17527"/>
    <cellStyle name="20% - Accent5 3 5 3 2 2 3" xfId="17528"/>
    <cellStyle name="20% - Accent5 3 5 3 2 2 3 2" xfId="17529"/>
    <cellStyle name="20% - Accent5 3 5 3 2 2 4" xfId="17530"/>
    <cellStyle name="20% - Accent5 3 5 3 2 2 5" xfId="17531"/>
    <cellStyle name="20% - Accent5 3 5 3 2 2 6" xfId="17532"/>
    <cellStyle name="20% - Accent5 3 5 3 2 2 7" xfId="17533"/>
    <cellStyle name="20% - Accent5 3 5 3 2 2 8" xfId="17534"/>
    <cellStyle name="20% - Accent5 3 5 3 2 2 9" xfId="17535"/>
    <cellStyle name="20% - Accent5 3 5 3 2 3" xfId="17536"/>
    <cellStyle name="20% - Accent5 3 5 3 2 3 2" xfId="17537"/>
    <cellStyle name="20% - Accent5 3 5 3 2 3 2 2" xfId="17538"/>
    <cellStyle name="20% - Accent5 3 5 3 2 3 2 3" xfId="17539"/>
    <cellStyle name="20% - Accent5 3 5 3 2 3 3" xfId="17540"/>
    <cellStyle name="20% - Accent5 3 5 3 2 3 3 2" xfId="17541"/>
    <cellStyle name="20% - Accent5 3 5 3 2 3 4" xfId="17542"/>
    <cellStyle name="20% - Accent5 3 5 3 2 3 5" xfId="17543"/>
    <cellStyle name="20% - Accent5 3 5 3 2 3 6" xfId="17544"/>
    <cellStyle name="20% - Accent5 3 5 3 2 3 7" xfId="17545"/>
    <cellStyle name="20% - Accent5 3 5 3 2 3 8" xfId="17546"/>
    <cellStyle name="20% - Accent5 3 5 3 2 3 9" xfId="17547"/>
    <cellStyle name="20% - Accent5 3 5 3 2 4" xfId="17548"/>
    <cellStyle name="20% - Accent5 3 5 3 2 4 2" xfId="17549"/>
    <cellStyle name="20% - Accent5 3 5 3 2 4 2 2" xfId="17550"/>
    <cellStyle name="20% - Accent5 3 5 3 2 4 2 3" xfId="17551"/>
    <cellStyle name="20% - Accent5 3 5 3 2 4 3" xfId="17552"/>
    <cellStyle name="20% - Accent5 3 5 3 2 4 3 2" xfId="17553"/>
    <cellStyle name="20% - Accent5 3 5 3 2 4 4" xfId="17554"/>
    <cellStyle name="20% - Accent5 3 5 3 2 4 5" xfId="17555"/>
    <cellStyle name="20% - Accent5 3 5 3 2 4 6" xfId="17556"/>
    <cellStyle name="20% - Accent5 3 5 3 2 4 7" xfId="17557"/>
    <cellStyle name="20% - Accent5 3 5 3 2 4 8" xfId="17558"/>
    <cellStyle name="20% - Accent5 3 5 3 2 4 9" xfId="17559"/>
    <cellStyle name="20% - Accent5 3 5 3 2 5" xfId="17560"/>
    <cellStyle name="20% - Accent5 3 5 3 2 5 2" xfId="17561"/>
    <cellStyle name="20% - Accent5 3 5 3 2 5 3" xfId="17562"/>
    <cellStyle name="20% - Accent5 3 5 3 2 6" xfId="17563"/>
    <cellStyle name="20% - Accent5 3 5 3 2 6 2" xfId="17564"/>
    <cellStyle name="20% - Accent5 3 5 3 2 7" xfId="17565"/>
    <cellStyle name="20% - Accent5 3 5 3 2 8" xfId="17566"/>
    <cellStyle name="20% - Accent5 3 5 3 2 9" xfId="17567"/>
    <cellStyle name="20% - Accent5 3 5 3 3" xfId="17568"/>
    <cellStyle name="20% - Accent5 3 5 3 3 2" xfId="17569"/>
    <cellStyle name="20% - Accent5 3 5 3 3 2 2" xfId="17570"/>
    <cellStyle name="20% - Accent5 3 5 3 3 2 3" xfId="17571"/>
    <cellStyle name="20% - Accent5 3 5 3 3 3" xfId="17572"/>
    <cellStyle name="20% - Accent5 3 5 3 3 3 2" xfId="17573"/>
    <cellStyle name="20% - Accent5 3 5 3 3 4" xfId="17574"/>
    <cellStyle name="20% - Accent5 3 5 3 3 5" xfId="17575"/>
    <cellStyle name="20% - Accent5 3 5 3 3 6" xfId="17576"/>
    <cellStyle name="20% - Accent5 3 5 3 3 7" xfId="17577"/>
    <cellStyle name="20% - Accent5 3 5 3 3 8" xfId="17578"/>
    <cellStyle name="20% - Accent5 3 5 3 3 9" xfId="17579"/>
    <cellStyle name="20% - Accent5 3 5 3 4" xfId="17580"/>
    <cellStyle name="20% - Accent5 3 5 3 4 2" xfId="17581"/>
    <cellStyle name="20% - Accent5 3 5 3 4 2 2" xfId="17582"/>
    <cellStyle name="20% - Accent5 3 5 3 4 2 3" xfId="17583"/>
    <cellStyle name="20% - Accent5 3 5 3 4 3" xfId="17584"/>
    <cellStyle name="20% - Accent5 3 5 3 4 3 2" xfId="17585"/>
    <cellStyle name="20% - Accent5 3 5 3 4 4" xfId="17586"/>
    <cellStyle name="20% - Accent5 3 5 3 4 5" xfId="17587"/>
    <cellStyle name="20% - Accent5 3 5 3 4 6" xfId="17588"/>
    <cellStyle name="20% - Accent5 3 5 3 4 7" xfId="17589"/>
    <cellStyle name="20% - Accent5 3 5 3 4 8" xfId="17590"/>
    <cellStyle name="20% - Accent5 3 5 3 4 9" xfId="17591"/>
    <cellStyle name="20% - Accent5 3 5 3 5" xfId="17592"/>
    <cellStyle name="20% - Accent5 3 5 3 5 2" xfId="17593"/>
    <cellStyle name="20% - Accent5 3 5 3 5 2 2" xfId="17594"/>
    <cellStyle name="20% - Accent5 3 5 3 5 2 3" xfId="17595"/>
    <cellStyle name="20% - Accent5 3 5 3 5 3" xfId="17596"/>
    <cellStyle name="20% - Accent5 3 5 3 5 3 2" xfId="17597"/>
    <cellStyle name="20% - Accent5 3 5 3 5 4" xfId="17598"/>
    <cellStyle name="20% - Accent5 3 5 3 5 5" xfId="17599"/>
    <cellStyle name="20% - Accent5 3 5 3 5 6" xfId="17600"/>
    <cellStyle name="20% - Accent5 3 5 3 5 7" xfId="17601"/>
    <cellStyle name="20% - Accent5 3 5 3 5 8" xfId="17602"/>
    <cellStyle name="20% - Accent5 3 5 3 5 9" xfId="17603"/>
    <cellStyle name="20% - Accent5 3 5 3 6" xfId="17604"/>
    <cellStyle name="20% - Accent5 3 5 3 6 2" xfId="17605"/>
    <cellStyle name="20% - Accent5 3 5 3 6 3" xfId="17606"/>
    <cellStyle name="20% - Accent5 3 5 3 7" xfId="17607"/>
    <cellStyle name="20% - Accent5 3 5 3 7 2" xfId="17608"/>
    <cellStyle name="20% - Accent5 3 5 3 8" xfId="17609"/>
    <cellStyle name="20% - Accent5 3 5 3 9" xfId="17610"/>
    <cellStyle name="20% - Accent5 3 5 4" xfId="17611"/>
    <cellStyle name="20% - Accent5 3 5 4 10" xfId="17612"/>
    <cellStyle name="20% - Accent5 3 5 4 11" xfId="17613"/>
    <cellStyle name="20% - Accent5 3 5 4 12" xfId="17614"/>
    <cellStyle name="20% - Accent5 3 5 4 2" xfId="17615"/>
    <cellStyle name="20% - Accent5 3 5 4 2 2" xfId="17616"/>
    <cellStyle name="20% - Accent5 3 5 4 2 2 2" xfId="17617"/>
    <cellStyle name="20% - Accent5 3 5 4 2 2 3" xfId="17618"/>
    <cellStyle name="20% - Accent5 3 5 4 2 3" xfId="17619"/>
    <cellStyle name="20% - Accent5 3 5 4 2 3 2" xfId="17620"/>
    <cellStyle name="20% - Accent5 3 5 4 2 4" xfId="17621"/>
    <cellStyle name="20% - Accent5 3 5 4 2 5" xfId="17622"/>
    <cellStyle name="20% - Accent5 3 5 4 2 6" xfId="17623"/>
    <cellStyle name="20% - Accent5 3 5 4 2 7" xfId="17624"/>
    <cellStyle name="20% - Accent5 3 5 4 2 8" xfId="17625"/>
    <cellStyle name="20% - Accent5 3 5 4 2 9" xfId="17626"/>
    <cellStyle name="20% - Accent5 3 5 4 3" xfId="17627"/>
    <cellStyle name="20% - Accent5 3 5 4 3 2" xfId="17628"/>
    <cellStyle name="20% - Accent5 3 5 4 3 2 2" xfId="17629"/>
    <cellStyle name="20% - Accent5 3 5 4 3 2 3" xfId="17630"/>
    <cellStyle name="20% - Accent5 3 5 4 3 3" xfId="17631"/>
    <cellStyle name="20% - Accent5 3 5 4 3 3 2" xfId="17632"/>
    <cellStyle name="20% - Accent5 3 5 4 3 4" xfId="17633"/>
    <cellStyle name="20% - Accent5 3 5 4 3 5" xfId="17634"/>
    <cellStyle name="20% - Accent5 3 5 4 3 6" xfId="17635"/>
    <cellStyle name="20% - Accent5 3 5 4 3 7" xfId="17636"/>
    <cellStyle name="20% - Accent5 3 5 4 3 8" xfId="17637"/>
    <cellStyle name="20% - Accent5 3 5 4 3 9" xfId="17638"/>
    <cellStyle name="20% - Accent5 3 5 4 4" xfId="17639"/>
    <cellStyle name="20% - Accent5 3 5 4 4 2" xfId="17640"/>
    <cellStyle name="20% - Accent5 3 5 4 4 2 2" xfId="17641"/>
    <cellStyle name="20% - Accent5 3 5 4 4 2 3" xfId="17642"/>
    <cellStyle name="20% - Accent5 3 5 4 4 3" xfId="17643"/>
    <cellStyle name="20% - Accent5 3 5 4 4 3 2" xfId="17644"/>
    <cellStyle name="20% - Accent5 3 5 4 4 4" xfId="17645"/>
    <cellStyle name="20% - Accent5 3 5 4 4 5" xfId="17646"/>
    <cellStyle name="20% - Accent5 3 5 4 4 6" xfId="17647"/>
    <cellStyle name="20% - Accent5 3 5 4 4 7" xfId="17648"/>
    <cellStyle name="20% - Accent5 3 5 4 4 8" xfId="17649"/>
    <cellStyle name="20% - Accent5 3 5 4 4 9" xfId="17650"/>
    <cellStyle name="20% - Accent5 3 5 4 5" xfId="17651"/>
    <cellStyle name="20% - Accent5 3 5 4 5 2" xfId="17652"/>
    <cellStyle name="20% - Accent5 3 5 4 5 3" xfId="17653"/>
    <cellStyle name="20% - Accent5 3 5 4 6" xfId="17654"/>
    <cellStyle name="20% - Accent5 3 5 4 6 2" xfId="17655"/>
    <cellStyle name="20% - Accent5 3 5 4 7" xfId="17656"/>
    <cellStyle name="20% - Accent5 3 5 4 8" xfId="17657"/>
    <cellStyle name="20% - Accent5 3 5 4 9" xfId="17658"/>
    <cellStyle name="20% - Accent5 3 5 5" xfId="17659"/>
    <cellStyle name="20% - Accent5 3 5 5 2" xfId="17660"/>
    <cellStyle name="20% - Accent5 3 5 5 2 2" xfId="17661"/>
    <cellStyle name="20% - Accent5 3 5 5 2 3" xfId="17662"/>
    <cellStyle name="20% - Accent5 3 5 5 3" xfId="17663"/>
    <cellStyle name="20% - Accent5 3 5 5 3 2" xfId="17664"/>
    <cellStyle name="20% - Accent5 3 5 5 4" xfId="17665"/>
    <cellStyle name="20% - Accent5 3 5 5 5" xfId="17666"/>
    <cellStyle name="20% - Accent5 3 5 5 6" xfId="17667"/>
    <cellStyle name="20% - Accent5 3 5 5 7" xfId="17668"/>
    <cellStyle name="20% - Accent5 3 5 5 8" xfId="17669"/>
    <cellStyle name="20% - Accent5 3 5 5 9" xfId="17670"/>
    <cellStyle name="20% - Accent5 3 5 6" xfId="17671"/>
    <cellStyle name="20% - Accent5 3 5 6 2" xfId="17672"/>
    <cellStyle name="20% - Accent5 3 5 6 2 2" xfId="17673"/>
    <cellStyle name="20% - Accent5 3 5 6 2 3" xfId="17674"/>
    <cellStyle name="20% - Accent5 3 5 6 3" xfId="17675"/>
    <cellStyle name="20% - Accent5 3 5 6 3 2" xfId="17676"/>
    <cellStyle name="20% - Accent5 3 5 6 4" xfId="17677"/>
    <cellStyle name="20% - Accent5 3 5 6 5" xfId="17678"/>
    <cellStyle name="20% - Accent5 3 5 6 6" xfId="17679"/>
    <cellStyle name="20% - Accent5 3 5 6 7" xfId="17680"/>
    <cellStyle name="20% - Accent5 3 5 6 8" xfId="17681"/>
    <cellStyle name="20% - Accent5 3 5 6 9" xfId="17682"/>
    <cellStyle name="20% - Accent5 3 5 7" xfId="17683"/>
    <cellStyle name="20% - Accent5 3 5 7 2" xfId="17684"/>
    <cellStyle name="20% - Accent5 3 5 7 2 2" xfId="17685"/>
    <cellStyle name="20% - Accent5 3 5 7 2 3" xfId="17686"/>
    <cellStyle name="20% - Accent5 3 5 7 3" xfId="17687"/>
    <cellStyle name="20% - Accent5 3 5 7 3 2" xfId="17688"/>
    <cellStyle name="20% - Accent5 3 5 7 4" xfId="17689"/>
    <cellStyle name="20% - Accent5 3 5 7 5" xfId="17690"/>
    <cellStyle name="20% - Accent5 3 5 7 6" xfId="17691"/>
    <cellStyle name="20% - Accent5 3 5 7 7" xfId="17692"/>
    <cellStyle name="20% - Accent5 3 5 7 8" xfId="17693"/>
    <cellStyle name="20% - Accent5 3 5 7 9" xfId="17694"/>
    <cellStyle name="20% - Accent5 3 5 8" xfId="17695"/>
    <cellStyle name="20% - Accent5 3 5 8 2" xfId="17696"/>
    <cellStyle name="20% - Accent5 3 5 8 3" xfId="17697"/>
    <cellStyle name="20% - Accent5 3 5 9" xfId="17698"/>
    <cellStyle name="20% - Accent5 3 5 9 2" xfId="17699"/>
    <cellStyle name="20% - Accent5 3 6" xfId="17700"/>
    <cellStyle name="20% - Accent5 3 6 10" xfId="17701"/>
    <cellStyle name="20% - Accent5 3 6 11" xfId="17702"/>
    <cellStyle name="20% - Accent5 3 6 12" xfId="17703"/>
    <cellStyle name="20% - Accent5 3 6 13" xfId="17704"/>
    <cellStyle name="20% - Accent5 3 6 14" xfId="17705"/>
    <cellStyle name="20% - Accent5 3 6 15" xfId="17706"/>
    <cellStyle name="20% - Accent5 3 6 2" xfId="17707"/>
    <cellStyle name="20% - Accent5 3 6 2 10" xfId="17708"/>
    <cellStyle name="20% - Accent5 3 6 2 11" xfId="17709"/>
    <cellStyle name="20% - Accent5 3 6 2 12" xfId="17710"/>
    <cellStyle name="20% - Accent5 3 6 2 13" xfId="17711"/>
    <cellStyle name="20% - Accent5 3 6 2 2" xfId="17712"/>
    <cellStyle name="20% - Accent5 3 6 2 2 10" xfId="17713"/>
    <cellStyle name="20% - Accent5 3 6 2 2 11" xfId="17714"/>
    <cellStyle name="20% - Accent5 3 6 2 2 12" xfId="17715"/>
    <cellStyle name="20% - Accent5 3 6 2 2 2" xfId="17716"/>
    <cellStyle name="20% - Accent5 3 6 2 2 2 2" xfId="17717"/>
    <cellStyle name="20% - Accent5 3 6 2 2 2 2 2" xfId="17718"/>
    <cellStyle name="20% - Accent5 3 6 2 2 2 2 3" xfId="17719"/>
    <cellStyle name="20% - Accent5 3 6 2 2 2 3" xfId="17720"/>
    <cellStyle name="20% - Accent5 3 6 2 2 2 3 2" xfId="17721"/>
    <cellStyle name="20% - Accent5 3 6 2 2 2 4" xfId="17722"/>
    <cellStyle name="20% - Accent5 3 6 2 2 2 5" xfId="17723"/>
    <cellStyle name="20% - Accent5 3 6 2 2 2 6" xfId="17724"/>
    <cellStyle name="20% - Accent5 3 6 2 2 2 7" xfId="17725"/>
    <cellStyle name="20% - Accent5 3 6 2 2 2 8" xfId="17726"/>
    <cellStyle name="20% - Accent5 3 6 2 2 2 9" xfId="17727"/>
    <cellStyle name="20% - Accent5 3 6 2 2 3" xfId="17728"/>
    <cellStyle name="20% - Accent5 3 6 2 2 3 2" xfId="17729"/>
    <cellStyle name="20% - Accent5 3 6 2 2 3 2 2" xfId="17730"/>
    <cellStyle name="20% - Accent5 3 6 2 2 3 2 3" xfId="17731"/>
    <cellStyle name="20% - Accent5 3 6 2 2 3 3" xfId="17732"/>
    <cellStyle name="20% - Accent5 3 6 2 2 3 3 2" xfId="17733"/>
    <cellStyle name="20% - Accent5 3 6 2 2 3 4" xfId="17734"/>
    <cellStyle name="20% - Accent5 3 6 2 2 3 5" xfId="17735"/>
    <cellStyle name="20% - Accent5 3 6 2 2 3 6" xfId="17736"/>
    <cellStyle name="20% - Accent5 3 6 2 2 3 7" xfId="17737"/>
    <cellStyle name="20% - Accent5 3 6 2 2 3 8" xfId="17738"/>
    <cellStyle name="20% - Accent5 3 6 2 2 3 9" xfId="17739"/>
    <cellStyle name="20% - Accent5 3 6 2 2 4" xfId="17740"/>
    <cellStyle name="20% - Accent5 3 6 2 2 4 2" xfId="17741"/>
    <cellStyle name="20% - Accent5 3 6 2 2 4 2 2" xfId="17742"/>
    <cellStyle name="20% - Accent5 3 6 2 2 4 2 3" xfId="17743"/>
    <cellStyle name="20% - Accent5 3 6 2 2 4 3" xfId="17744"/>
    <cellStyle name="20% - Accent5 3 6 2 2 4 3 2" xfId="17745"/>
    <cellStyle name="20% - Accent5 3 6 2 2 4 4" xfId="17746"/>
    <cellStyle name="20% - Accent5 3 6 2 2 4 5" xfId="17747"/>
    <cellStyle name="20% - Accent5 3 6 2 2 4 6" xfId="17748"/>
    <cellStyle name="20% - Accent5 3 6 2 2 4 7" xfId="17749"/>
    <cellStyle name="20% - Accent5 3 6 2 2 4 8" xfId="17750"/>
    <cellStyle name="20% - Accent5 3 6 2 2 4 9" xfId="17751"/>
    <cellStyle name="20% - Accent5 3 6 2 2 5" xfId="17752"/>
    <cellStyle name="20% - Accent5 3 6 2 2 5 2" xfId="17753"/>
    <cellStyle name="20% - Accent5 3 6 2 2 5 3" xfId="17754"/>
    <cellStyle name="20% - Accent5 3 6 2 2 6" xfId="17755"/>
    <cellStyle name="20% - Accent5 3 6 2 2 6 2" xfId="17756"/>
    <cellStyle name="20% - Accent5 3 6 2 2 7" xfId="17757"/>
    <cellStyle name="20% - Accent5 3 6 2 2 8" xfId="17758"/>
    <cellStyle name="20% - Accent5 3 6 2 2 9" xfId="17759"/>
    <cellStyle name="20% - Accent5 3 6 2 3" xfId="17760"/>
    <cellStyle name="20% - Accent5 3 6 2 3 2" xfId="17761"/>
    <cellStyle name="20% - Accent5 3 6 2 3 2 2" xfId="17762"/>
    <cellStyle name="20% - Accent5 3 6 2 3 2 3" xfId="17763"/>
    <cellStyle name="20% - Accent5 3 6 2 3 3" xfId="17764"/>
    <cellStyle name="20% - Accent5 3 6 2 3 3 2" xfId="17765"/>
    <cellStyle name="20% - Accent5 3 6 2 3 4" xfId="17766"/>
    <cellStyle name="20% - Accent5 3 6 2 3 5" xfId="17767"/>
    <cellStyle name="20% - Accent5 3 6 2 3 6" xfId="17768"/>
    <cellStyle name="20% - Accent5 3 6 2 3 7" xfId="17769"/>
    <cellStyle name="20% - Accent5 3 6 2 3 8" xfId="17770"/>
    <cellStyle name="20% - Accent5 3 6 2 3 9" xfId="17771"/>
    <cellStyle name="20% - Accent5 3 6 2 4" xfId="17772"/>
    <cellStyle name="20% - Accent5 3 6 2 4 2" xfId="17773"/>
    <cellStyle name="20% - Accent5 3 6 2 4 2 2" xfId="17774"/>
    <cellStyle name="20% - Accent5 3 6 2 4 2 3" xfId="17775"/>
    <cellStyle name="20% - Accent5 3 6 2 4 3" xfId="17776"/>
    <cellStyle name="20% - Accent5 3 6 2 4 3 2" xfId="17777"/>
    <cellStyle name="20% - Accent5 3 6 2 4 4" xfId="17778"/>
    <cellStyle name="20% - Accent5 3 6 2 4 5" xfId="17779"/>
    <cellStyle name="20% - Accent5 3 6 2 4 6" xfId="17780"/>
    <cellStyle name="20% - Accent5 3 6 2 4 7" xfId="17781"/>
    <cellStyle name="20% - Accent5 3 6 2 4 8" xfId="17782"/>
    <cellStyle name="20% - Accent5 3 6 2 4 9" xfId="17783"/>
    <cellStyle name="20% - Accent5 3 6 2 5" xfId="17784"/>
    <cellStyle name="20% - Accent5 3 6 2 5 2" xfId="17785"/>
    <cellStyle name="20% - Accent5 3 6 2 5 2 2" xfId="17786"/>
    <cellStyle name="20% - Accent5 3 6 2 5 2 3" xfId="17787"/>
    <cellStyle name="20% - Accent5 3 6 2 5 3" xfId="17788"/>
    <cellStyle name="20% - Accent5 3 6 2 5 3 2" xfId="17789"/>
    <cellStyle name="20% - Accent5 3 6 2 5 4" xfId="17790"/>
    <cellStyle name="20% - Accent5 3 6 2 5 5" xfId="17791"/>
    <cellStyle name="20% - Accent5 3 6 2 5 6" xfId="17792"/>
    <cellStyle name="20% - Accent5 3 6 2 5 7" xfId="17793"/>
    <cellStyle name="20% - Accent5 3 6 2 5 8" xfId="17794"/>
    <cellStyle name="20% - Accent5 3 6 2 5 9" xfId="17795"/>
    <cellStyle name="20% - Accent5 3 6 2 6" xfId="17796"/>
    <cellStyle name="20% - Accent5 3 6 2 6 2" xfId="17797"/>
    <cellStyle name="20% - Accent5 3 6 2 6 3" xfId="17798"/>
    <cellStyle name="20% - Accent5 3 6 2 7" xfId="17799"/>
    <cellStyle name="20% - Accent5 3 6 2 7 2" xfId="17800"/>
    <cellStyle name="20% - Accent5 3 6 2 8" xfId="17801"/>
    <cellStyle name="20% - Accent5 3 6 2 9" xfId="17802"/>
    <cellStyle name="20% - Accent5 3 6 3" xfId="17803"/>
    <cellStyle name="20% - Accent5 3 6 3 10" xfId="17804"/>
    <cellStyle name="20% - Accent5 3 6 3 11" xfId="17805"/>
    <cellStyle name="20% - Accent5 3 6 3 12" xfId="17806"/>
    <cellStyle name="20% - Accent5 3 6 3 13" xfId="17807"/>
    <cellStyle name="20% - Accent5 3 6 3 2" xfId="17808"/>
    <cellStyle name="20% - Accent5 3 6 3 2 10" xfId="17809"/>
    <cellStyle name="20% - Accent5 3 6 3 2 11" xfId="17810"/>
    <cellStyle name="20% - Accent5 3 6 3 2 12" xfId="17811"/>
    <cellStyle name="20% - Accent5 3 6 3 2 2" xfId="17812"/>
    <cellStyle name="20% - Accent5 3 6 3 2 2 2" xfId="17813"/>
    <cellStyle name="20% - Accent5 3 6 3 2 2 2 2" xfId="17814"/>
    <cellStyle name="20% - Accent5 3 6 3 2 2 2 3" xfId="17815"/>
    <cellStyle name="20% - Accent5 3 6 3 2 2 3" xfId="17816"/>
    <cellStyle name="20% - Accent5 3 6 3 2 2 3 2" xfId="17817"/>
    <cellStyle name="20% - Accent5 3 6 3 2 2 4" xfId="17818"/>
    <cellStyle name="20% - Accent5 3 6 3 2 2 5" xfId="17819"/>
    <cellStyle name="20% - Accent5 3 6 3 2 2 6" xfId="17820"/>
    <cellStyle name="20% - Accent5 3 6 3 2 2 7" xfId="17821"/>
    <cellStyle name="20% - Accent5 3 6 3 2 2 8" xfId="17822"/>
    <cellStyle name="20% - Accent5 3 6 3 2 2 9" xfId="17823"/>
    <cellStyle name="20% - Accent5 3 6 3 2 3" xfId="17824"/>
    <cellStyle name="20% - Accent5 3 6 3 2 3 2" xfId="17825"/>
    <cellStyle name="20% - Accent5 3 6 3 2 3 2 2" xfId="17826"/>
    <cellStyle name="20% - Accent5 3 6 3 2 3 2 3" xfId="17827"/>
    <cellStyle name="20% - Accent5 3 6 3 2 3 3" xfId="17828"/>
    <cellStyle name="20% - Accent5 3 6 3 2 3 3 2" xfId="17829"/>
    <cellStyle name="20% - Accent5 3 6 3 2 3 4" xfId="17830"/>
    <cellStyle name="20% - Accent5 3 6 3 2 3 5" xfId="17831"/>
    <cellStyle name="20% - Accent5 3 6 3 2 3 6" xfId="17832"/>
    <cellStyle name="20% - Accent5 3 6 3 2 3 7" xfId="17833"/>
    <cellStyle name="20% - Accent5 3 6 3 2 3 8" xfId="17834"/>
    <cellStyle name="20% - Accent5 3 6 3 2 3 9" xfId="17835"/>
    <cellStyle name="20% - Accent5 3 6 3 2 4" xfId="17836"/>
    <cellStyle name="20% - Accent5 3 6 3 2 4 2" xfId="17837"/>
    <cellStyle name="20% - Accent5 3 6 3 2 4 2 2" xfId="17838"/>
    <cellStyle name="20% - Accent5 3 6 3 2 4 2 3" xfId="17839"/>
    <cellStyle name="20% - Accent5 3 6 3 2 4 3" xfId="17840"/>
    <cellStyle name="20% - Accent5 3 6 3 2 4 3 2" xfId="17841"/>
    <cellStyle name="20% - Accent5 3 6 3 2 4 4" xfId="17842"/>
    <cellStyle name="20% - Accent5 3 6 3 2 4 5" xfId="17843"/>
    <cellStyle name="20% - Accent5 3 6 3 2 4 6" xfId="17844"/>
    <cellStyle name="20% - Accent5 3 6 3 2 4 7" xfId="17845"/>
    <cellStyle name="20% - Accent5 3 6 3 2 4 8" xfId="17846"/>
    <cellStyle name="20% - Accent5 3 6 3 2 4 9" xfId="17847"/>
    <cellStyle name="20% - Accent5 3 6 3 2 5" xfId="17848"/>
    <cellStyle name="20% - Accent5 3 6 3 2 5 2" xfId="17849"/>
    <cellStyle name="20% - Accent5 3 6 3 2 5 3" xfId="17850"/>
    <cellStyle name="20% - Accent5 3 6 3 2 6" xfId="17851"/>
    <cellStyle name="20% - Accent5 3 6 3 2 6 2" xfId="17852"/>
    <cellStyle name="20% - Accent5 3 6 3 2 7" xfId="17853"/>
    <cellStyle name="20% - Accent5 3 6 3 2 8" xfId="17854"/>
    <cellStyle name="20% - Accent5 3 6 3 2 9" xfId="17855"/>
    <cellStyle name="20% - Accent5 3 6 3 3" xfId="17856"/>
    <cellStyle name="20% - Accent5 3 6 3 3 2" xfId="17857"/>
    <cellStyle name="20% - Accent5 3 6 3 3 2 2" xfId="17858"/>
    <cellStyle name="20% - Accent5 3 6 3 3 2 3" xfId="17859"/>
    <cellStyle name="20% - Accent5 3 6 3 3 3" xfId="17860"/>
    <cellStyle name="20% - Accent5 3 6 3 3 3 2" xfId="17861"/>
    <cellStyle name="20% - Accent5 3 6 3 3 4" xfId="17862"/>
    <cellStyle name="20% - Accent5 3 6 3 3 5" xfId="17863"/>
    <cellStyle name="20% - Accent5 3 6 3 3 6" xfId="17864"/>
    <cellStyle name="20% - Accent5 3 6 3 3 7" xfId="17865"/>
    <cellStyle name="20% - Accent5 3 6 3 3 8" xfId="17866"/>
    <cellStyle name="20% - Accent5 3 6 3 3 9" xfId="17867"/>
    <cellStyle name="20% - Accent5 3 6 3 4" xfId="17868"/>
    <cellStyle name="20% - Accent5 3 6 3 4 2" xfId="17869"/>
    <cellStyle name="20% - Accent5 3 6 3 4 2 2" xfId="17870"/>
    <cellStyle name="20% - Accent5 3 6 3 4 2 3" xfId="17871"/>
    <cellStyle name="20% - Accent5 3 6 3 4 3" xfId="17872"/>
    <cellStyle name="20% - Accent5 3 6 3 4 3 2" xfId="17873"/>
    <cellStyle name="20% - Accent5 3 6 3 4 4" xfId="17874"/>
    <cellStyle name="20% - Accent5 3 6 3 4 5" xfId="17875"/>
    <cellStyle name="20% - Accent5 3 6 3 4 6" xfId="17876"/>
    <cellStyle name="20% - Accent5 3 6 3 4 7" xfId="17877"/>
    <cellStyle name="20% - Accent5 3 6 3 4 8" xfId="17878"/>
    <cellStyle name="20% - Accent5 3 6 3 4 9" xfId="17879"/>
    <cellStyle name="20% - Accent5 3 6 3 5" xfId="17880"/>
    <cellStyle name="20% - Accent5 3 6 3 5 2" xfId="17881"/>
    <cellStyle name="20% - Accent5 3 6 3 5 2 2" xfId="17882"/>
    <cellStyle name="20% - Accent5 3 6 3 5 2 3" xfId="17883"/>
    <cellStyle name="20% - Accent5 3 6 3 5 3" xfId="17884"/>
    <cellStyle name="20% - Accent5 3 6 3 5 3 2" xfId="17885"/>
    <cellStyle name="20% - Accent5 3 6 3 5 4" xfId="17886"/>
    <cellStyle name="20% - Accent5 3 6 3 5 5" xfId="17887"/>
    <cellStyle name="20% - Accent5 3 6 3 5 6" xfId="17888"/>
    <cellStyle name="20% - Accent5 3 6 3 5 7" xfId="17889"/>
    <cellStyle name="20% - Accent5 3 6 3 5 8" xfId="17890"/>
    <cellStyle name="20% - Accent5 3 6 3 5 9" xfId="17891"/>
    <cellStyle name="20% - Accent5 3 6 3 6" xfId="17892"/>
    <cellStyle name="20% - Accent5 3 6 3 6 2" xfId="17893"/>
    <cellStyle name="20% - Accent5 3 6 3 6 3" xfId="17894"/>
    <cellStyle name="20% - Accent5 3 6 3 7" xfId="17895"/>
    <cellStyle name="20% - Accent5 3 6 3 7 2" xfId="17896"/>
    <cellStyle name="20% - Accent5 3 6 3 8" xfId="17897"/>
    <cellStyle name="20% - Accent5 3 6 3 9" xfId="17898"/>
    <cellStyle name="20% - Accent5 3 6 4" xfId="17899"/>
    <cellStyle name="20% - Accent5 3 6 4 10" xfId="17900"/>
    <cellStyle name="20% - Accent5 3 6 4 11" xfId="17901"/>
    <cellStyle name="20% - Accent5 3 6 4 12" xfId="17902"/>
    <cellStyle name="20% - Accent5 3 6 4 2" xfId="17903"/>
    <cellStyle name="20% - Accent5 3 6 4 2 2" xfId="17904"/>
    <cellStyle name="20% - Accent5 3 6 4 2 2 2" xfId="17905"/>
    <cellStyle name="20% - Accent5 3 6 4 2 2 3" xfId="17906"/>
    <cellStyle name="20% - Accent5 3 6 4 2 3" xfId="17907"/>
    <cellStyle name="20% - Accent5 3 6 4 2 3 2" xfId="17908"/>
    <cellStyle name="20% - Accent5 3 6 4 2 4" xfId="17909"/>
    <cellStyle name="20% - Accent5 3 6 4 2 5" xfId="17910"/>
    <cellStyle name="20% - Accent5 3 6 4 2 6" xfId="17911"/>
    <cellStyle name="20% - Accent5 3 6 4 2 7" xfId="17912"/>
    <cellStyle name="20% - Accent5 3 6 4 2 8" xfId="17913"/>
    <cellStyle name="20% - Accent5 3 6 4 2 9" xfId="17914"/>
    <cellStyle name="20% - Accent5 3 6 4 3" xfId="17915"/>
    <cellStyle name="20% - Accent5 3 6 4 3 2" xfId="17916"/>
    <cellStyle name="20% - Accent5 3 6 4 3 2 2" xfId="17917"/>
    <cellStyle name="20% - Accent5 3 6 4 3 2 3" xfId="17918"/>
    <cellStyle name="20% - Accent5 3 6 4 3 3" xfId="17919"/>
    <cellStyle name="20% - Accent5 3 6 4 3 3 2" xfId="17920"/>
    <cellStyle name="20% - Accent5 3 6 4 3 4" xfId="17921"/>
    <cellStyle name="20% - Accent5 3 6 4 3 5" xfId="17922"/>
    <cellStyle name="20% - Accent5 3 6 4 3 6" xfId="17923"/>
    <cellStyle name="20% - Accent5 3 6 4 3 7" xfId="17924"/>
    <cellStyle name="20% - Accent5 3 6 4 3 8" xfId="17925"/>
    <cellStyle name="20% - Accent5 3 6 4 3 9" xfId="17926"/>
    <cellStyle name="20% - Accent5 3 6 4 4" xfId="17927"/>
    <cellStyle name="20% - Accent5 3 6 4 4 2" xfId="17928"/>
    <cellStyle name="20% - Accent5 3 6 4 4 2 2" xfId="17929"/>
    <cellStyle name="20% - Accent5 3 6 4 4 2 3" xfId="17930"/>
    <cellStyle name="20% - Accent5 3 6 4 4 3" xfId="17931"/>
    <cellStyle name="20% - Accent5 3 6 4 4 3 2" xfId="17932"/>
    <cellStyle name="20% - Accent5 3 6 4 4 4" xfId="17933"/>
    <cellStyle name="20% - Accent5 3 6 4 4 5" xfId="17934"/>
    <cellStyle name="20% - Accent5 3 6 4 4 6" xfId="17935"/>
    <cellStyle name="20% - Accent5 3 6 4 4 7" xfId="17936"/>
    <cellStyle name="20% - Accent5 3 6 4 4 8" xfId="17937"/>
    <cellStyle name="20% - Accent5 3 6 4 4 9" xfId="17938"/>
    <cellStyle name="20% - Accent5 3 6 4 5" xfId="17939"/>
    <cellStyle name="20% - Accent5 3 6 4 5 2" xfId="17940"/>
    <cellStyle name="20% - Accent5 3 6 4 5 3" xfId="17941"/>
    <cellStyle name="20% - Accent5 3 6 4 6" xfId="17942"/>
    <cellStyle name="20% - Accent5 3 6 4 6 2" xfId="17943"/>
    <cellStyle name="20% - Accent5 3 6 4 7" xfId="17944"/>
    <cellStyle name="20% - Accent5 3 6 4 8" xfId="17945"/>
    <cellStyle name="20% - Accent5 3 6 4 9" xfId="17946"/>
    <cellStyle name="20% - Accent5 3 6 5" xfId="17947"/>
    <cellStyle name="20% - Accent5 3 6 5 2" xfId="17948"/>
    <cellStyle name="20% - Accent5 3 6 5 2 2" xfId="17949"/>
    <cellStyle name="20% - Accent5 3 6 5 2 3" xfId="17950"/>
    <cellStyle name="20% - Accent5 3 6 5 3" xfId="17951"/>
    <cellStyle name="20% - Accent5 3 6 5 3 2" xfId="17952"/>
    <cellStyle name="20% - Accent5 3 6 5 4" xfId="17953"/>
    <cellStyle name="20% - Accent5 3 6 5 5" xfId="17954"/>
    <cellStyle name="20% - Accent5 3 6 5 6" xfId="17955"/>
    <cellStyle name="20% - Accent5 3 6 5 7" xfId="17956"/>
    <cellStyle name="20% - Accent5 3 6 5 8" xfId="17957"/>
    <cellStyle name="20% - Accent5 3 6 5 9" xfId="17958"/>
    <cellStyle name="20% - Accent5 3 6 6" xfId="17959"/>
    <cellStyle name="20% - Accent5 3 6 6 2" xfId="17960"/>
    <cellStyle name="20% - Accent5 3 6 6 2 2" xfId="17961"/>
    <cellStyle name="20% - Accent5 3 6 6 2 3" xfId="17962"/>
    <cellStyle name="20% - Accent5 3 6 6 3" xfId="17963"/>
    <cellStyle name="20% - Accent5 3 6 6 3 2" xfId="17964"/>
    <cellStyle name="20% - Accent5 3 6 6 4" xfId="17965"/>
    <cellStyle name="20% - Accent5 3 6 6 5" xfId="17966"/>
    <cellStyle name="20% - Accent5 3 6 6 6" xfId="17967"/>
    <cellStyle name="20% - Accent5 3 6 6 7" xfId="17968"/>
    <cellStyle name="20% - Accent5 3 6 6 8" xfId="17969"/>
    <cellStyle name="20% - Accent5 3 6 6 9" xfId="17970"/>
    <cellStyle name="20% - Accent5 3 6 7" xfId="17971"/>
    <cellStyle name="20% - Accent5 3 6 7 2" xfId="17972"/>
    <cellStyle name="20% - Accent5 3 6 7 2 2" xfId="17973"/>
    <cellStyle name="20% - Accent5 3 6 7 2 3" xfId="17974"/>
    <cellStyle name="20% - Accent5 3 6 7 3" xfId="17975"/>
    <cellStyle name="20% - Accent5 3 6 7 3 2" xfId="17976"/>
    <cellStyle name="20% - Accent5 3 6 7 4" xfId="17977"/>
    <cellStyle name="20% - Accent5 3 6 7 5" xfId="17978"/>
    <cellStyle name="20% - Accent5 3 6 7 6" xfId="17979"/>
    <cellStyle name="20% - Accent5 3 6 7 7" xfId="17980"/>
    <cellStyle name="20% - Accent5 3 6 7 8" xfId="17981"/>
    <cellStyle name="20% - Accent5 3 6 7 9" xfId="17982"/>
    <cellStyle name="20% - Accent5 3 6 8" xfId="17983"/>
    <cellStyle name="20% - Accent5 3 6 8 2" xfId="17984"/>
    <cellStyle name="20% - Accent5 3 6 8 3" xfId="17985"/>
    <cellStyle name="20% - Accent5 3 6 9" xfId="17986"/>
    <cellStyle name="20% - Accent5 3 6 9 2" xfId="17987"/>
    <cellStyle name="20% - Accent5 3 7" xfId="17988"/>
    <cellStyle name="20% - Accent5 3 7 10" xfId="17989"/>
    <cellStyle name="20% - Accent5 3 7 11" xfId="17990"/>
    <cellStyle name="20% - Accent5 3 7 12" xfId="17991"/>
    <cellStyle name="20% - Accent5 3 7 13" xfId="17992"/>
    <cellStyle name="20% - Accent5 3 7 2" xfId="17993"/>
    <cellStyle name="20% - Accent5 3 7 2 10" xfId="17994"/>
    <cellStyle name="20% - Accent5 3 7 2 11" xfId="17995"/>
    <cellStyle name="20% - Accent5 3 7 2 12" xfId="17996"/>
    <cellStyle name="20% - Accent5 3 7 2 2" xfId="17997"/>
    <cellStyle name="20% - Accent5 3 7 2 2 2" xfId="17998"/>
    <cellStyle name="20% - Accent5 3 7 2 2 2 2" xfId="17999"/>
    <cellStyle name="20% - Accent5 3 7 2 2 2 3" xfId="18000"/>
    <cellStyle name="20% - Accent5 3 7 2 2 3" xfId="18001"/>
    <cellStyle name="20% - Accent5 3 7 2 2 3 2" xfId="18002"/>
    <cellStyle name="20% - Accent5 3 7 2 2 4" xfId="18003"/>
    <cellStyle name="20% - Accent5 3 7 2 2 5" xfId="18004"/>
    <cellStyle name="20% - Accent5 3 7 2 2 6" xfId="18005"/>
    <cellStyle name="20% - Accent5 3 7 2 2 7" xfId="18006"/>
    <cellStyle name="20% - Accent5 3 7 2 2 8" xfId="18007"/>
    <cellStyle name="20% - Accent5 3 7 2 2 9" xfId="18008"/>
    <cellStyle name="20% - Accent5 3 7 2 3" xfId="18009"/>
    <cellStyle name="20% - Accent5 3 7 2 3 2" xfId="18010"/>
    <cellStyle name="20% - Accent5 3 7 2 3 2 2" xfId="18011"/>
    <cellStyle name="20% - Accent5 3 7 2 3 2 3" xfId="18012"/>
    <cellStyle name="20% - Accent5 3 7 2 3 3" xfId="18013"/>
    <cellStyle name="20% - Accent5 3 7 2 3 3 2" xfId="18014"/>
    <cellStyle name="20% - Accent5 3 7 2 3 4" xfId="18015"/>
    <cellStyle name="20% - Accent5 3 7 2 3 5" xfId="18016"/>
    <cellStyle name="20% - Accent5 3 7 2 3 6" xfId="18017"/>
    <cellStyle name="20% - Accent5 3 7 2 3 7" xfId="18018"/>
    <cellStyle name="20% - Accent5 3 7 2 3 8" xfId="18019"/>
    <cellStyle name="20% - Accent5 3 7 2 3 9" xfId="18020"/>
    <cellStyle name="20% - Accent5 3 7 2 4" xfId="18021"/>
    <cellStyle name="20% - Accent5 3 7 2 4 2" xfId="18022"/>
    <cellStyle name="20% - Accent5 3 7 2 4 2 2" xfId="18023"/>
    <cellStyle name="20% - Accent5 3 7 2 4 2 3" xfId="18024"/>
    <cellStyle name="20% - Accent5 3 7 2 4 3" xfId="18025"/>
    <cellStyle name="20% - Accent5 3 7 2 4 3 2" xfId="18026"/>
    <cellStyle name="20% - Accent5 3 7 2 4 4" xfId="18027"/>
    <cellStyle name="20% - Accent5 3 7 2 4 5" xfId="18028"/>
    <cellStyle name="20% - Accent5 3 7 2 4 6" xfId="18029"/>
    <cellStyle name="20% - Accent5 3 7 2 4 7" xfId="18030"/>
    <cellStyle name="20% - Accent5 3 7 2 4 8" xfId="18031"/>
    <cellStyle name="20% - Accent5 3 7 2 4 9" xfId="18032"/>
    <cellStyle name="20% - Accent5 3 7 2 5" xfId="18033"/>
    <cellStyle name="20% - Accent5 3 7 2 5 2" xfId="18034"/>
    <cellStyle name="20% - Accent5 3 7 2 5 3" xfId="18035"/>
    <cellStyle name="20% - Accent5 3 7 2 6" xfId="18036"/>
    <cellStyle name="20% - Accent5 3 7 2 6 2" xfId="18037"/>
    <cellStyle name="20% - Accent5 3 7 2 7" xfId="18038"/>
    <cellStyle name="20% - Accent5 3 7 2 8" xfId="18039"/>
    <cellStyle name="20% - Accent5 3 7 2 9" xfId="18040"/>
    <cellStyle name="20% - Accent5 3 7 3" xfId="18041"/>
    <cellStyle name="20% - Accent5 3 7 3 2" xfId="18042"/>
    <cellStyle name="20% - Accent5 3 7 3 2 2" xfId="18043"/>
    <cellStyle name="20% - Accent5 3 7 3 2 3" xfId="18044"/>
    <cellStyle name="20% - Accent5 3 7 3 3" xfId="18045"/>
    <cellStyle name="20% - Accent5 3 7 3 3 2" xfId="18046"/>
    <cellStyle name="20% - Accent5 3 7 3 4" xfId="18047"/>
    <cellStyle name="20% - Accent5 3 7 3 5" xfId="18048"/>
    <cellStyle name="20% - Accent5 3 7 3 6" xfId="18049"/>
    <cellStyle name="20% - Accent5 3 7 3 7" xfId="18050"/>
    <cellStyle name="20% - Accent5 3 7 3 8" xfId="18051"/>
    <cellStyle name="20% - Accent5 3 7 3 9" xfId="18052"/>
    <cellStyle name="20% - Accent5 3 7 4" xfId="18053"/>
    <cellStyle name="20% - Accent5 3 7 4 2" xfId="18054"/>
    <cellStyle name="20% - Accent5 3 7 4 2 2" xfId="18055"/>
    <cellStyle name="20% - Accent5 3 7 4 2 3" xfId="18056"/>
    <cellStyle name="20% - Accent5 3 7 4 3" xfId="18057"/>
    <cellStyle name="20% - Accent5 3 7 4 3 2" xfId="18058"/>
    <cellStyle name="20% - Accent5 3 7 4 4" xfId="18059"/>
    <cellStyle name="20% - Accent5 3 7 4 5" xfId="18060"/>
    <cellStyle name="20% - Accent5 3 7 4 6" xfId="18061"/>
    <cellStyle name="20% - Accent5 3 7 4 7" xfId="18062"/>
    <cellStyle name="20% - Accent5 3 7 4 8" xfId="18063"/>
    <cellStyle name="20% - Accent5 3 7 4 9" xfId="18064"/>
    <cellStyle name="20% - Accent5 3 7 5" xfId="18065"/>
    <cellStyle name="20% - Accent5 3 7 5 2" xfId="18066"/>
    <cellStyle name="20% - Accent5 3 7 5 2 2" xfId="18067"/>
    <cellStyle name="20% - Accent5 3 7 5 2 3" xfId="18068"/>
    <cellStyle name="20% - Accent5 3 7 5 3" xfId="18069"/>
    <cellStyle name="20% - Accent5 3 7 5 3 2" xfId="18070"/>
    <cellStyle name="20% - Accent5 3 7 5 4" xfId="18071"/>
    <cellStyle name="20% - Accent5 3 7 5 5" xfId="18072"/>
    <cellStyle name="20% - Accent5 3 7 5 6" xfId="18073"/>
    <cellStyle name="20% - Accent5 3 7 5 7" xfId="18074"/>
    <cellStyle name="20% - Accent5 3 7 5 8" xfId="18075"/>
    <cellStyle name="20% - Accent5 3 7 5 9" xfId="18076"/>
    <cellStyle name="20% - Accent5 3 7 6" xfId="18077"/>
    <cellStyle name="20% - Accent5 3 7 6 2" xfId="18078"/>
    <cellStyle name="20% - Accent5 3 7 6 3" xfId="18079"/>
    <cellStyle name="20% - Accent5 3 7 7" xfId="18080"/>
    <cellStyle name="20% - Accent5 3 7 7 2" xfId="18081"/>
    <cellStyle name="20% - Accent5 3 7 8" xfId="18082"/>
    <cellStyle name="20% - Accent5 3 7 9" xfId="18083"/>
    <cellStyle name="20% - Accent5 3 8" xfId="18084"/>
    <cellStyle name="20% - Accent5 3 8 10" xfId="18085"/>
    <cellStyle name="20% - Accent5 3 8 11" xfId="18086"/>
    <cellStyle name="20% - Accent5 3 8 12" xfId="18087"/>
    <cellStyle name="20% - Accent5 3 8 13" xfId="18088"/>
    <cellStyle name="20% - Accent5 3 8 2" xfId="18089"/>
    <cellStyle name="20% - Accent5 3 8 2 10" xfId="18090"/>
    <cellStyle name="20% - Accent5 3 8 2 11" xfId="18091"/>
    <cellStyle name="20% - Accent5 3 8 2 12" xfId="18092"/>
    <cellStyle name="20% - Accent5 3 8 2 2" xfId="18093"/>
    <cellStyle name="20% - Accent5 3 8 2 2 2" xfId="18094"/>
    <cellStyle name="20% - Accent5 3 8 2 2 2 2" xfId="18095"/>
    <cellStyle name="20% - Accent5 3 8 2 2 2 3" xfId="18096"/>
    <cellStyle name="20% - Accent5 3 8 2 2 3" xfId="18097"/>
    <cellStyle name="20% - Accent5 3 8 2 2 3 2" xfId="18098"/>
    <cellStyle name="20% - Accent5 3 8 2 2 4" xfId="18099"/>
    <cellStyle name="20% - Accent5 3 8 2 2 5" xfId="18100"/>
    <cellStyle name="20% - Accent5 3 8 2 2 6" xfId="18101"/>
    <cellStyle name="20% - Accent5 3 8 2 2 7" xfId="18102"/>
    <cellStyle name="20% - Accent5 3 8 2 2 8" xfId="18103"/>
    <cellStyle name="20% - Accent5 3 8 2 2 9" xfId="18104"/>
    <cellStyle name="20% - Accent5 3 8 2 3" xfId="18105"/>
    <cellStyle name="20% - Accent5 3 8 2 3 2" xfId="18106"/>
    <cellStyle name="20% - Accent5 3 8 2 3 2 2" xfId="18107"/>
    <cellStyle name="20% - Accent5 3 8 2 3 2 3" xfId="18108"/>
    <cellStyle name="20% - Accent5 3 8 2 3 3" xfId="18109"/>
    <cellStyle name="20% - Accent5 3 8 2 3 3 2" xfId="18110"/>
    <cellStyle name="20% - Accent5 3 8 2 3 4" xfId="18111"/>
    <cellStyle name="20% - Accent5 3 8 2 3 5" xfId="18112"/>
    <cellStyle name="20% - Accent5 3 8 2 3 6" xfId="18113"/>
    <cellStyle name="20% - Accent5 3 8 2 3 7" xfId="18114"/>
    <cellStyle name="20% - Accent5 3 8 2 3 8" xfId="18115"/>
    <cellStyle name="20% - Accent5 3 8 2 3 9" xfId="18116"/>
    <cellStyle name="20% - Accent5 3 8 2 4" xfId="18117"/>
    <cellStyle name="20% - Accent5 3 8 2 4 2" xfId="18118"/>
    <cellStyle name="20% - Accent5 3 8 2 4 2 2" xfId="18119"/>
    <cellStyle name="20% - Accent5 3 8 2 4 2 3" xfId="18120"/>
    <cellStyle name="20% - Accent5 3 8 2 4 3" xfId="18121"/>
    <cellStyle name="20% - Accent5 3 8 2 4 3 2" xfId="18122"/>
    <cellStyle name="20% - Accent5 3 8 2 4 4" xfId="18123"/>
    <cellStyle name="20% - Accent5 3 8 2 4 5" xfId="18124"/>
    <cellStyle name="20% - Accent5 3 8 2 4 6" xfId="18125"/>
    <cellStyle name="20% - Accent5 3 8 2 4 7" xfId="18126"/>
    <cellStyle name="20% - Accent5 3 8 2 4 8" xfId="18127"/>
    <cellStyle name="20% - Accent5 3 8 2 4 9" xfId="18128"/>
    <cellStyle name="20% - Accent5 3 8 2 5" xfId="18129"/>
    <cellStyle name="20% - Accent5 3 8 2 5 2" xfId="18130"/>
    <cellStyle name="20% - Accent5 3 8 2 5 3" xfId="18131"/>
    <cellStyle name="20% - Accent5 3 8 2 6" xfId="18132"/>
    <cellStyle name="20% - Accent5 3 8 2 6 2" xfId="18133"/>
    <cellStyle name="20% - Accent5 3 8 2 7" xfId="18134"/>
    <cellStyle name="20% - Accent5 3 8 2 8" xfId="18135"/>
    <cellStyle name="20% - Accent5 3 8 2 9" xfId="18136"/>
    <cellStyle name="20% - Accent5 3 8 3" xfId="18137"/>
    <cellStyle name="20% - Accent5 3 8 3 2" xfId="18138"/>
    <cellStyle name="20% - Accent5 3 8 3 2 2" xfId="18139"/>
    <cellStyle name="20% - Accent5 3 8 3 2 3" xfId="18140"/>
    <cellStyle name="20% - Accent5 3 8 3 3" xfId="18141"/>
    <cellStyle name="20% - Accent5 3 8 3 3 2" xfId="18142"/>
    <cellStyle name="20% - Accent5 3 8 3 4" xfId="18143"/>
    <cellStyle name="20% - Accent5 3 8 3 5" xfId="18144"/>
    <cellStyle name="20% - Accent5 3 8 3 6" xfId="18145"/>
    <cellStyle name="20% - Accent5 3 8 3 7" xfId="18146"/>
    <cellStyle name="20% - Accent5 3 8 3 8" xfId="18147"/>
    <cellStyle name="20% - Accent5 3 8 3 9" xfId="18148"/>
    <cellStyle name="20% - Accent5 3 8 4" xfId="18149"/>
    <cellStyle name="20% - Accent5 3 8 4 2" xfId="18150"/>
    <cellStyle name="20% - Accent5 3 8 4 2 2" xfId="18151"/>
    <cellStyle name="20% - Accent5 3 8 4 2 3" xfId="18152"/>
    <cellStyle name="20% - Accent5 3 8 4 3" xfId="18153"/>
    <cellStyle name="20% - Accent5 3 8 4 3 2" xfId="18154"/>
    <cellStyle name="20% - Accent5 3 8 4 4" xfId="18155"/>
    <cellStyle name="20% - Accent5 3 8 4 5" xfId="18156"/>
    <cellStyle name="20% - Accent5 3 8 4 6" xfId="18157"/>
    <cellStyle name="20% - Accent5 3 8 4 7" xfId="18158"/>
    <cellStyle name="20% - Accent5 3 8 4 8" xfId="18159"/>
    <cellStyle name="20% - Accent5 3 8 4 9" xfId="18160"/>
    <cellStyle name="20% - Accent5 3 8 5" xfId="18161"/>
    <cellStyle name="20% - Accent5 3 8 5 2" xfId="18162"/>
    <cellStyle name="20% - Accent5 3 8 5 2 2" xfId="18163"/>
    <cellStyle name="20% - Accent5 3 8 5 2 3" xfId="18164"/>
    <cellStyle name="20% - Accent5 3 8 5 3" xfId="18165"/>
    <cellStyle name="20% - Accent5 3 8 5 3 2" xfId="18166"/>
    <cellStyle name="20% - Accent5 3 8 5 4" xfId="18167"/>
    <cellStyle name="20% - Accent5 3 8 5 5" xfId="18168"/>
    <cellStyle name="20% - Accent5 3 8 5 6" xfId="18169"/>
    <cellStyle name="20% - Accent5 3 8 5 7" xfId="18170"/>
    <cellStyle name="20% - Accent5 3 8 5 8" xfId="18171"/>
    <cellStyle name="20% - Accent5 3 8 5 9" xfId="18172"/>
    <cellStyle name="20% - Accent5 3 8 6" xfId="18173"/>
    <cellStyle name="20% - Accent5 3 8 6 2" xfId="18174"/>
    <cellStyle name="20% - Accent5 3 8 6 3" xfId="18175"/>
    <cellStyle name="20% - Accent5 3 8 7" xfId="18176"/>
    <cellStyle name="20% - Accent5 3 8 7 2" xfId="18177"/>
    <cellStyle name="20% - Accent5 3 8 8" xfId="18178"/>
    <cellStyle name="20% - Accent5 3 8 9" xfId="18179"/>
    <cellStyle name="20% - Accent5 3 9" xfId="18180"/>
    <cellStyle name="20% - Accent5 3 9 10" xfId="18181"/>
    <cellStyle name="20% - Accent5 3 9 11" xfId="18182"/>
    <cellStyle name="20% - Accent5 3 9 12" xfId="18183"/>
    <cellStyle name="20% - Accent5 3 9 2" xfId="18184"/>
    <cellStyle name="20% - Accent5 3 9 2 2" xfId="18185"/>
    <cellStyle name="20% - Accent5 3 9 2 2 2" xfId="18186"/>
    <cellStyle name="20% - Accent5 3 9 2 2 3" xfId="18187"/>
    <cellStyle name="20% - Accent5 3 9 2 3" xfId="18188"/>
    <cellStyle name="20% - Accent5 3 9 2 3 2" xfId="18189"/>
    <cellStyle name="20% - Accent5 3 9 2 4" xfId="18190"/>
    <cellStyle name="20% - Accent5 3 9 2 5" xfId="18191"/>
    <cellStyle name="20% - Accent5 3 9 2 6" xfId="18192"/>
    <cellStyle name="20% - Accent5 3 9 2 7" xfId="18193"/>
    <cellStyle name="20% - Accent5 3 9 2 8" xfId="18194"/>
    <cellStyle name="20% - Accent5 3 9 2 9" xfId="18195"/>
    <cellStyle name="20% - Accent5 3 9 3" xfId="18196"/>
    <cellStyle name="20% - Accent5 3 9 3 2" xfId="18197"/>
    <cellStyle name="20% - Accent5 3 9 3 2 2" xfId="18198"/>
    <cellStyle name="20% - Accent5 3 9 3 2 3" xfId="18199"/>
    <cellStyle name="20% - Accent5 3 9 3 3" xfId="18200"/>
    <cellStyle name="20% - Accent5 3 9 3 3 2" xfId="18201"/>
    <cellStyle name="20% - Accent5 3 9 3 4" xfId="18202"/>
    <cellStyle name="20% - Accent5 3 9 3 5" xfId="18203"/>
    <cellStyle name="20% - Accent5 3 9 3 6" xfId="18204"/>
    <cellStyle name="20% - Accent5 3 9 3 7" xfId="18205"/>
    <cellStyle name="20% - Accent5 3 9 3 8" xfId="18206"/>
    <cellStyle name="20% - Accent5 3 9 3 9" xfId="18207"/>
    <cellStyle name="20% - Accent5 3 9 4" xfId="18208"/>
    <cellStyle name="20% - Accent5 3 9 4 2" xfId="18209"/>
    <cellStyle name="20% - Accent5 3 9 4 2 2" xfId="18210"/>
    <cellStyle name="20% - Accent5 3 9 4 2 3" xfId="18211"/>
    <cellStyle name="20% - Accent5 3 9 4 3" xfId="18212"/>
    <cellStyle name="20% - Accent5 3 9 4 3 2" xfId="18213"/>
    <cellStyle name="20% - Accent5 3 9 4 4" xfId="18214"/>
    <cellStyle name="20% - Accent5 3 9 4 5" xfId="18215"/>
    <cellStyle name="20% - Accent5 3 9 4 6" xfId="18216"/>
    <cellStyle name="20% - Accent5 3 9 4 7" xfId="18217"/>
    <cellStyle name="20% - Accent5 3 9 4 8" xfId="18218"/>
    <cellStyle name="20% - Accent5 3 9 4 9" xfId="18219"/>
    <cellStyle name="20% - Accent5 3 9 5" xfId="18220"/>
    <cellStyle name="20% - Accent5 3 9 5 2" xfId="18221"/>
    <cellStyle name="20% - Accent5 3 9 5 3" xfId="18222"/>
    <cellStyle name="20% - Accent5 3 9 6" xfId="18223"/>
    <cellStyle name="20% - Accent5 3 9 6 2" xfId="18224"/>
    <cellStyle name="20% - Accent5 3 9 7" xfId="18225"/>
    <cellStyle name="20% - Accent5 3 9 8" xfId="18226"/>
    <cellStyle name="20% - Accent5 3 9 9" xfId="18227"/>
    <cellStyle name="20% - Accent5 4" xfId="18228"/>
    <cellStyle name="20% - Accent5 4 2" xfId="18229"/>
    <cellStyle name="20% - Accent5 4 2 2" xfId="18230"/>
    <cellStyle name="20% - Accent5 4 2 2 2" xfId="18231"/>
    <cellStyle name="20% - Accent5 4 2 2 2 2" xfId="18232"/>
    <cellStyle name="20% - Accent5 4 2 2 3" xfId="18233"/>
    <cellStyle name="20% - Accent5 4 2 2 4" xfId="18234"/>
    <cellStyle name="20% - Accent5 4 2 3" xfId="18235"/>
    <cellStyle name="20% - Accent5 4 2 3 2" xfId="18236"/>
    <cellStyle name="20% - Accent5 4 2 3 2 2" xfId="18237"/>
    <cellStyle name="20% - Accent5 4 2 3 3" xfId="18238"/>
    <cellStyle name="20% - Accent5 4 2 3 4" xfId="18239"/>
    <cellStyle name="20% - Accent5 4 2 4" xfId="18240"/>
    <cellStyle name="20% - Accent5 4 2 4 2" xfId="18241"/>
    <cellStyle name="20% - Accent5 4 2 5" xfId="18242"/>
    <cellStyle name="20% - Accent5 4 2 6" xfId="18243"/>
    <cellStyle name="20% - Accent5 4 2 7" xfId="18244"/>
    <cellStyle name="20% - Accent5 4 3" xfId="18245"/>
    <cellStyle name="20% - Accent5 4 3 2" xfId="18246"/>
    <cellStyle name="20% - Accent5 4 3 2 2" xfId="18247"/>
    <cellStyle name="20% - Accent5 4 3 3" xfId="18248"/>
    <cellStyle name="20% - Accent5 4 3 4" xfId="18249"/>
    <cellStyle name="20% - Accent5 4 4" xfId="18250"/>
    <cellStyle name="20% - Accent5 4 4 2" xfId="18251"/>
    <cellStyle name="20% - Accent5 4 4 2 2" xfId="18252"/>
    <cellStyle name="20% - Accent5 4 4 3" xfId="18253"/>
    <cellStyle name="20% - Accent5 4 4 4" xfId="18254"/>
    <cellStyle name="20% - Accent5 4 5" xfId="18255"/>
    <cellStyle name="20% - Accent5 4 5 2" xfId="18256"/>
    <cellStyle name="20% - Accent5 4 6" xfId="18257"/>
    <cellStyle name="20% - Accent5 4 7" xfId="18258"/>
    <cellStyle name="20% - Accent5 4 8" xfId="18259"/>
    <cellStyle name="20% - Accent5 5" xfId="18260"/>
    <cellStyle name="20% - Accent5 5 2" xfId="18261"/>
    <cellStyle name="20% - Accent5 5 2 2" xfId="18262"/>
    <cellStyle name="20% - Accent5 5 2 2 2" xfId="18263"/>
    <cellStyle name="20% - Accent5 5 2 2 2 2" xfId="18264"/>
    <cellStyle name="20% - Accent5 5 2 2 3" xfId="18265"/>
    <cellStyle name="20% - Accent5 5 2 2 4" xfId="18266"/>
    <cellStyle name="20% - Accent5 5 2 3" xfId="18267"/>
    <cellStyle name="20% - Accent5 5 2 3 2" xfId="18268"/>
    <cellStyle name="20% - Accent5 5 2 4" xfId="18269"/>
    <cellStyle name="20% - Accent5 5 2 5" xfId="18270"/>
    <cellStyle name="20% - Accent5 5 2 6" xfId="18271"/>
    <cellStyle name="20% - Accent5 5 3" xfId="18272"/>
    <cellStyle name="20% - Accent5 5 3 2" xfId="18273"/>
    <cellStyle name="20% - Accent5 5 3 2 2" xfId="18274"/>
    <cellStyle name="20% - Accent5 5 3 3" xfId="18275"/>
    <cellStyle name="20% - Accent5 5 3 4" xfId="18276"/>
    <cellStyle name="20% - Accent5 5 4" xfId="18277"/>
    <cellStyle name="20% - Accent5 5 4 2" xfId="18278"/>
    <cellStyle name="20% - Accent5 5 4 2 2" xfId="18279"/>
    <cellStyle name="20% - Accent5 5 4 3" xfId="18280"/>
    <cellStyle name="20% - Accent5 5 4 4" xfId="18281"/>
    <cellStyle name="20% - Accent5 5 5" xfId="18282"/>
    <cellStyle name="20% - Accent5 5 5 2" xfId="18283"/>
    <cellStyle name="20% - Accent5 5 6" xfId="18284"/>
    <cellStyle name="20% - Accent5 5 7" xfId="18285"/>
    <cellStyle name="20% - Accent5 5 8" xfId="18286"/>
    <cellStyle name="20% - Accent5 6" xfId="18287"/>
    <cellStyle name="20% - Accent5 6 2" xfId="18288"/>
    <cellStyle name="20% - Accent5 6 2 2" xfId="18289"/>
    <cellStyle name="20% - Accent5 6 2 2 2" xfId="18290"/>
    <cellStyle name="20% - Accent5 6 2 2 2 2" xfId="18291"/>
    <cellStyle name="20% - Accent5 6 2 2 3" xfId="18292"/>
    <cellStyle name="20% - Accent5 6 2 2 4" xfId="18293"/>
    <cellStyle name="20% - Accent5 6 2 3" xfId="18294"/>
    <cellStyle name="20% - Accent5 6 2 3 2" xfId="18295"/>
    <cellStyle name="20% - Accent5 6 2 4" xfId="18296"/>
    <cellStyle name="20% - Accent5 6 2 5" xfId="18297"/>
    <cellStyle name="20% - Accent5 6 2 6" xfId="18298"/>
    <cellStyle name="20% - Accent5 6 3" xfId="18299"/>
    <cellStyle name="20% - Accent5 6 3 2" xfId="18300"/>
    <cellStyle name="20% - Accent5 6 3 2 2" xfId="18301"/>
    <cellStyle name="20% - Accent5 6 3 3" xfId="18302"/>
    <cellStyle name="20% - Accent5 6 3 4" xfId="18303"/>
    <cellStyle name="20% - Accent5 6 4" xfId="18304"/>
    <cellStyle name="20% - Accent5 6 4 2" xfId="18305"/>
    <cellStyle name="20% - Accent5 6 4 2 2" xfId="18306"/>
    <cellStyle name="20% - Accent5 6 4 3" xfId="18307"/>
    <cellStyle name="20% - Accent5 6 4 4" xfId="18308"/>
    <cellStyle name="20% - Accent5 6 5" xfId="18309"/>
    <cellStyle name="20% - Accent5 6 5 2" xfId="18310"/>
    <cellStyle name="20% - Accent5 6 6" xfId="18311"/>
    <cellStyle name="20% - Accent5 6 7" xfId="18312"/>
    <cellStyle name="20% - Accent5 6 8" xfId="18313"/>
    <cellStyle name="20% - Accent5 7" xfId="18314"/>
    <cellStyle name="20% - Accent5 7 2" xfId="18315"/>
    <cellStyle name="20% - Accent5 7 3" xfId="18316"/>
    <cellStyle name="20% - Accent5 7 3 2" xfId="18317"/>
    <cellStyle name="20% - Accent5 7 4" xfId="18318"/>
    <cellStyle name="20% - Accent5 7 5" xfId="18319"/>
    <cellStyle name="20% - Accent5 8" xfId="18320"/>
    <cellStyle name="20% - Accent5 8 2" xfId="18321"/>
    <cellStyle name="20% - Accent5 8 2 2" xfId="18322"/>
    <cellStyle name="20% - Accent5 8 2 2 2" xfId="18323"/>
    <cellStyle name="20% - Accent5 8 2 3" xfId="18324"/>
    <cellStyle name="20% - Accent5 8 2 4" xfId="18325"/>
    <cellStyle name="20% - Accent5 8 3" xfId="18326"/>
    <cellStyle name="20% - Accent5 8 3 2" xfId="18327"/>
    <cellStyle name="20% - Accent5 8 4" xfId="18328"/>
    <cellStyle name="20% - Accent5 8 5" xfId="18329"/>
    <cellStyle name="20% - Accent5 8 6" xfId="18330"/>
    <cellStyle name="20% - Accent5 9" xfId="18331"/>
    <cellStyle name="20% - Accent5 9 2" xfId="18332"/>
    <cellStyle name="20% - Accent5 9 2 2" xfId="18333"/>
    <cellStyle name="20% - Accent5 9 2 2 2" xfId="18334"/>
    <cellStyle name="20% - Accent5 9 2 3" xfId="18335"/>
    <cellStyle name="20% - Accent5 9 2 4" xfId="18336"/>
    <cellStyle name="20% - Accent5 9 3" xfId="18337"/>
    <cellStyle name="20% - Accent5 9 3 2" xfId="18338"/>
    <cellStyle name="20% - Accent5 9 4" xfId="18339"/>
    <cellStyle name="20% - Accent5 9 5" xfId="18340"/>
    <cellStyle name="20% - Accent5 9 6" xfId="18341"/>
    <cellStyle name="20% - Accent6 10" xfId="18342"/>
    <cellStyle name="20% - Accent6 10 2" xfId="18343"/>
    <cellStyle name="20% - Accent6 10 2 2" xfId="18344"/>
    <cellStyle name="20% - Accent6 10 3" xfId="18345"/>
    <cellStyle name="20% - Accent6 10 4" xfId="18346"/>
    <cellStyle name="20% - Accent6 10 5" xfId="18347"/>
    <cellStyle name="20% - Accent6 11" xfId="18348"/>
    <cellStyle name="20% - Accent6 11 2" xfId="18349"/>
    <cellStyle name="20% - Accent6 11 2 2" xfId="18350"/>
    <cellStyle name="20% - Accent6 11 3" xfId="18351"/>
    <cellStyle name="20% - Accent6 11 4" xfId="18352"/>
    <cellStyle name="20% - Accent6 11 5" xfId="18353"/>
    <cellStyle name="20% - Accent6 12" xfId="18354"/>
    <cellStyle name="20% - Accent6 12 2" xfId="18355"/>
    <cellStyle name="20% - Accent6 12 2 2" xfId="18356"/>
    <cellStyle name="20% - Accent6 12 3" xfId="18357"/>
    <cellStyle name="20% - Accent6 12 4" xfId="18358"/>
    <cellStyle name="20% - Accent6 13" xfId="18359"/>
    <cellStyle name="20% - Accent6 13 2" xfId="18360"/>
    <cellStyle name="20% - Accent6 14" xfId="18361"/>
    <cellStyle name="20% - Accent6 15" xfId="18362"/>
    <cellStyle name="20% - Accent6 16" xfId="18363"/>
    <cellStyle name="20% - Accent6 17" xfId="18364"/>
    <cellStyle name="20% - Accent6 18" xfId="18365"/>
    <cellStyle name="20% - Accent6 2" xfId="193"/>
    <cellStyle name="20% - Accent6 2 10" xfId="18366"/>
    <cellStyle name="20% - Accent6 2 10 2" xfId="18367"/>
    <cellStyle name="20% - Accent6 2 10 2 2" xfId="18368"/>
    <cellStyle name="20% - Accent6 2 10 2 3" xfId="18369"/>
    <cellStyle name="20% - Accent6 2 10 3" xfId="18370"/>
    <cellStyle name="20% - Accent6 2 10 3 2" xfId="18371"/>
    <cellStyle name="20% - Accent6 2 10 4" xfId="18372"/>
    <cellStyle name="20% - Accent6 2 10 5" xfId="18373"/>
    <cellStyle name="20% - Accent6 2 10 6" xfId="18374"/>
    <cellStyle name="20% - Accent6 2 10 7" xfId="18375"/>
    <cellStyle name="20% - Accent6 2 10 8" xfId="18376"/>
    <cellStyle name="20% - Accent6 2 10 9" xfId="18377"/>
    <cellStyle name="20% - Accent6 2 11" xfId="18378"/>
    <cellStyle name="20% - Accent6 2 11 2" xfId="18379"/>
    <cellStyle name="20% - Accent6 2 11 2 2" xfId="18380"/>
    <cellStyle name="20% - Accent6 2 11 2 3" xfId="18381"/>
    <cellStyle name="20% - Accent6 2 11 3" xfId="18382"/>
    <cellStyle name="20% - Accent6 2 11 3 2" xfId="18383"/>
    <cellStyle name="20% - Accent6 2 11 4" xfId="18384"/>
    <cellStyle name="20% - Accent6 2 11 5" xfId="18385"/>
    <cellStyle name="20% - Accent6 2 11 6" xfId="18386"/>
    <cellStyle name="20% - Accent6 2 11 7" xfId="18387"/>
    <cellStyle name="20% - Accent6 2 11 8" xfId="18388"/>
    <cellStyle name="20% - Accent6 2 11 9" xfId="18389"/>
    <cellStyle name="20% - Accent6 2 12" xfId="18390"/>
    <cellStyle name="20% - Accent6 2 12 2" xfId="18391"/>
    <cellStyle name="20% - Accent6 2 12 2 2" xfId="18392"/>
    <cellStyle name="20% - Accent6 2 12 2 3" xfId="18393"/>
    <cellStyle name="20% - Accent6 2 12 3" xfId="18394"/>
    <cellStyle name="20% - Accent6 2 12 3 2" xfId="18395"/>
    <cellStyle name="20% - Accent6 2 12 4" xfId="18396"/>
    <cellStyle name="20% - Accent6 2 12 5" xfId="18397"/>
    <cellStyle name="20% - Accent6 2 12 6" xfId="18398"/>
    <cellStyle name="20% - Accent6 2 12 7" xfId="18399"/>
    <cellStyle name="20% - Accent6 2 12 8" xfId="18400"/>
    <cellStyle name="20% - Accent6 2 12 9" xfId="18401"/>
    <cellStyle name="20% - Accent6 2 13" xfId="18402"/>
    <cellStyle name="20% - Accent6 2 13 2" xfId="18403"/>
    <cellStyle name="20% - Accent6 2 14" xfId="18404"/>
    <cellStyle name="20% - Accent6 2 15" xfId="18405"/>
    <cellStyle name="20% - Accent6 2 16" xfId="18406"/>
    <cellStyle name="20% - Accent6 2 17" xfId="18407"/>
    <cellStyle name="20% - Accent6 2 18" xfId="18408"/>
    <cellStyle name="20% - Accent6 2 2" xfId="18409"/>
    <cellStyle name="20% - Accent6 2 2 10" xfId="18410"/>
    <cellStyle name="20% - Accent6 2 2 11" xfId="18411"/>
    <cellStyle name="20% - Accent6 2 2 12" xfId="18412"/>
    <cellStyle name="20% - Accent6 2 2 13" xfId="18413"/>
    <cellStyle name="20% - Accent6 2 2 14" xfId="18414"/>
    <cellStyle name="20% - Accent6 2 2 15" xfId="18415"/>
    <cellStyle name="20% - Accent6 2 2 2" xfId="18416"/>
    <cellStyle name="20% - Accent6 2 2 2 10" xfId="18417"/>
    <cellStyle name="20% - Accent6 2 2 2 11" xfId="18418"/>
    <cellStyle name="20% - Accent6 2 2 2 12" xfId="18419"/>
    <cellStyle name="20% - Accent6 2 2 2 13" xfId="18420"/>
    <cellStyle name="20% - Accent6 2 2 2 2" xfId="18421"/>
    <cellStyle name="20% - Accent6 2 2 2 2 10" xfId="18422"/>
    <cellStyle name="20% - Accent6 2 2 2 2 11" xfId="18423"/>
    <cellStyle name="20% - Accent6 2 2 2 2 12" xfId="18424"/>
    <cellStyle name="20% - Accent6 2 2 2 2 2" xfId="18425"/>
    <cellStyle name="20% - Accent6 2 2 2 2 2 2" xfId="18426"/>
    <cellStyle name="20% - Accent6 2 2 2 2 2 2 2" xfId="18427"/>
    <cellStyle name="20% - Accent6 2 2 2 2 2 2 3" xfId="18428"/>
    <cellStyle name="20% - Accent6 2 2 2 2 2 3" xfId="18429"/>
    <cellStyle name="20% - Accent6 2 2 2 2 2 3 2" xfId="18430"/>
    <cellStyle name="20% - Accent6 2 2 2 2 2 4" xfId="18431"/>
    <cellStyle name="20% - Accent6 2 2 2 2 2 5" xfId="18432"/>
    <cellStyle name="20% - Accent6 2 2 2 2 2 6" xfId="18433"/>
    <cellStyle name="20% - Accent6 2 2 2 2 2 7" xfId="18434"/>
    <cellStyle name="20% - Accent6 2 2 2 2 2 8" xfId="18435"/>
    <cellStyle name="20% - Accent6 2 2 2 2 2 9" xfId="18436"/>
    <cellStyle name="20% - Accent6 2 2 2 2 3" xfId="18437"/>
    <cellStyle name="20% - Accent6 2 2 2 2 3 2" xfId="18438"/>
    <cellStyle name="20% - Accent6 2 2 2 2 3 2 2" xfId="18439"/>
    <cellStyle name="20% - Accent6 2 2 2 2 3 2 3" xfId="18440"/>
    <cellStyle name="20% - Accent6 2 2 2 2 3 3" xfId="18441"/>
    <cellStyle name="20% - Accent6 2 2 2 2 3 3 2" xfId="18442"/>
    <cellStyle name="20% - Accent6 2 2 2 2 3 4" xfId="18443"/>
    <cellStyle name="20% - Accent6 2 2 2 2 3 5" xfId="18444"/>
    <cellStyle name="20% - Accent6 2 2 2 2 3 6" xfId="18445"/>
    <cellStyle name="20% - Accent6 2 2 2 2 3 7" xfId="18446"/>
    <cellStyle name="20% - Accent6 2 2 2 2 3 8" xfId="18447"/>
    <cellStyle name="20% - Accent6 2 2 2 2 3 9" xfId="18448"/>
    <cellStyle name="20% - Accent6 2 2 2 2 4" xfId="18449"/>
    <cellStyle name="20% - Accent6 2 2 2 2 4 2" xfId="18450"/>
    <cellStyle name="20% - Accent6 2 2 2 2 4 2 2" xfId="18451"/>
    <cellStyle name="20% - Accent6 2 2 2 2 4 2 3" xfId="18452"/>
    <cellStyle name="20% - Accent6 2 2 2 2 4 3" xfId="18453"/>
    <cellStyle name="20% - Accent6 2 2 2 2 4 3 2" xfId="18454"/>
    <cellStyle name="20% - Accent6 2 2 2 2 4 4" xfId="18455"/>
    <cellStyle name="20% - Accent6 2 2 2 2 4 5" xfId="18456"/>
    <cellStyle name="20% - Accent6 2 2 2 2 4 6" xfId="18457"/>
    <cellStyle name="20% - Accent6 2 2 2 2 4 7" xfId="18458"/>
    <cellStyle name="20% - Accent6 2 2 2 2 4 8" xfId="18459"/>
    <cellStyle name="20% - Accent6 2 2 2 2 4 9" xfId="18460"/>
    <cellStyle name="20% - Accent6 2 2 2 2 5" xfId="18461"/>
    <cellStyle name="20% - Accent6 2 2 2 2 5 2" xfId="18462"/>
    <cellStyle name="20% - Accent6 2 2 2 2 5 3" xfId="18463"/>
    <cellStyle name="20% - Accent6 2 2 2 2 6" xfId="18464"/>
    <cellStyle name="20% - Accent6 2 2 2 2 6 2" xfId="18465"/>
    <cellStyle name="20% - Accent6 2 2 2 2 7" xfId="18466"/>
    <cellStyle name="20% - Accent6 2 2 2 2 8" xfId="18467"/>
    <cellStyle name="20% - Accent6 2 2 2 2 9" xfId="18468"/>
    <cellStyle name="20% - Accent6 2 2 2 3" xfId="18469"/>
    <cellStyle name="20% - Accent6 2 2 2 3 2" xfId="18470"/>
    <cellStyle name="20% - Accent6 2 2 2 3 2 2" xfId="18471"/>
    <cellStyle name="20% - Accent6 2 2 2 3 2 3" xfId="18472"/>
    <cellStyle name="20% - Accent6 2 2 2 3 3" xfId="18473"/>
    <cellStyle name="20% - Accent6 2 2 2 3 3 2" xfId="18474"/>
    <cellStyle name="20% - Accent6 2 2 2 3 4" xfId="18475"/>
    <cellStyle name="20% - Accent6 2 2 2 3 5" xfId="18476"/>
    <cellStyle name="20% - Accent6 2 2 2 3 6" xfId="18477"/>
    <cellStyle name="20% - Accent6 2 2 2 3 7" xfId="18478"/>
    <cellStyle name="20% - Accent6 2 2 2 3 8" xfId="18479"/>
    <cellStyle name="20% - Accent6 2 2 2 3 9" xfId="18480"/>
    <cellStyle name="20% - Accent6 2 2 2 4" xfId="18481"/>
    <cellStyle name="20% - Accent6 2 2 2 4 2" xfId="18482"/>
    <cellStyle name="20% - Accent6 2 2 2 4 2 2" xfId="18483"/>
    <cellStyle name="20% - Accent6 2 2 2 4 2 3" xfId="18484"/>
    <cellStyle name="20% - Accent6 2 2 2 4 3" xfId="18485"/>
    <cellStyle name="20% - Accent6 2 2 2 4 3 2" xfId="18486"/>
    <cellStyle name="20% - Accent6 2 2 2 4 4" xfId="18487"/>
    <cellStyle name="20% - Accent6 2 2 2 4 5" xfId="18488"/>
    <cellStyle name="20% - Accent6 2 2 2 4 6" xfId="18489"/>
    <cellStyle name="20% - Accent6 2 2 2 4 7" xfId="18490"/>
    <cellStyle name="20% - Accent6 2 2 2 4 8" xfId="18491"/>
    <cellStyle name="20% - Accent6 2 2 2 4 9" xfId="18492"/>
    <cellStyle name="20% - Accent6 2 2 2 5" xfId="18493"/>
    <cellStyle name="20% - Accent6 2 2 2 5 2" xfId="18494"/>
    <cellStyle name="20% - Accent6 2 2 2 5 2 2" xfId="18495"/>
    <cellStyle name="20% - Accent6 2 2 2 5 2 3" xfId="18496"/>
    <cellStyle name="20% - Accent6 2 2 2 5 3" xfId="18497"/>
    <cellStyle name="20% - Accent6 2 2 2 5 3 2" xfId="18498"/>
    <cellStyle name="20% - Accent6 2 2 2 5 4" xfId="18499"/>
    <cellStyle name="20% - Accent6 2 2 2 5 5" xfId="18500"/>
    <cellStyle name="20% - Accent6 2 2 2 5 6" xfId="18501"/>
    <cellStyle name="20% - Accent6 2 2 2 5 7" xfId="18502"/>
    <cellStyle name="20% - Accent6 2 2 2 5 8" xfId="18503"/>
    <cellStyle name="20% - Accent6 2 2 2 5 9" xfId="18504"/>
    <cellStyle name="20% - Accent6 2 2 2 6" xfId="18505"/>
    <cellStyle name="20% - Accent6 2 2 2 6 2" xfId="18506"/>
    <cellStyle name="20% - Accent6 2 2 2 6 3" xfId="18507"/>
    <cellStyle name="20% - Accent6 2 2 2 7" xfId="18508"/>
    <cellStyle name="20% - Accent6 2 2 2 7 2" xfId="18509"/>
    <cellStyle name="20% - Accent6 2 2 2 8" xfId="18510"/>
    <cellStyle name="20% - Accent6 2 2 2 9" xfId="18511"/>
    <cellStyle name="20% - Accent6 2 2 3" xfId="18512"/>
    <cellStyle name="20% - Accent6 2 2 3 10" xfId="18513"/>
    <cellStyle name="20% - Accent6 2 2 3 11" xfId="18514"/>
    <cellStyle name="20% - Accent6 2 2 3 12" xfId="18515"/>
    <cellStyle name="20% - Accent6 2 2 3 13" xfId="18516"/>
    <cellStyle name="20% - Accent6 2 2 3 2" xfId="18517"/>
    <cellStyle name="20% - Accent6 2 2 3 2 10" xfId="18518"/>
    <cellStyle name="20% - Accent6 2 2 3 2 11" xfId="18519"/>
    <cellStyle name="20% - Accent6 2 2 3 2 12" xfId="18520"/>
    <cellStyle name="20% - Accent6 2 2 3 2 2" xfId="18521"/>
    <cellStyle name="20% - Accent6 2 2 3 2 2 2" xfId="18522"/>
    <cellStyle name="20% - Accent6 2 2 3 2 2 2 2" xfId="18523"/>
    <cellStyle name="20% - Accent6 2 2 3 2 2 2 3" xfId="18524"/>
    <cellStyle name="20% - Accent6 2 2 3 2 2 3" xfId="18525"/>
    <cellStyle name="20% - Accent6 2 2 3 2 2 3 2" xfId="18526"/>
    <cellStyle name="20% - Accent6 2 2 3 2 2 4" xfId="18527"/>
    <cellStyle name="20% - Accent6 2 2 3 2 2 5" xfId="18528"/>
    <cellStyle name="20% - Accent6 2 2 3 2 2 6" xfId="18529"/>
    <cellStyle name="20% - Accent6 2 2 3 2 2 7" xfId="18530"/>
    <cellStyle name="20% - Accent6 2 2 3 2 2 8" xfId="18531"/>
    <cellStyle name="20% - Accent6 2 2 3 2 2 9" xfId="18532"/>
    <cellStyle name="20% - Accent6 2 2 3 2 3" xfId="18533"/>
    <cellStyle name="20% - Accent6 2 2 3 2 3 2" xfId="18534"/>
    <cellStyle name="20% - Accent6 2 2 3 2 3 2 2" xfId="18535"/>
    <cellStyle name="20% - Accent6 2 2 3 2 3 2 3" xfId="18536"/>
    <cellStyle name="20% - Accent6 2 2 3 2 3 3" xfId="18537"/>
    <cellStyle name="20% - Accent6 2 2 3 2 3 3 2" xfId="18538"/>
    <cellStyle name="20% - Accent6 2 2 3 2 3 4" xfId="18539"/>
    <cellStyle name="20% - Accent6 2 2 3 2 3 5" xfId="18540"/>
    <cellStyle name="20% - Accent6 2 2 3 2 3 6" xfId="18541"/>
    <cellStyle name="20% - Accent6 2 2 3 2 3 7" xfId="18542"/>
    <cellStyle name="20% - Accent6 2 2 3 2 3 8" xfId="18543"/>
    <cellStyle name="20% - Accent6 2 2 3 2 3 9" xfId="18544"/>
    <cellStyle name="20% - Accent6 2 2 3 2 4" xfId="18545"/>
    <cellStyle name="20% - Accent6 2 2 3 2 4 2" xfId="18546"/>
    <cellStyle name="20% - Accent6 2 2 3 2 4 2 2" xfId="18547"/>
    <cellStyle name="20% - Accent6 2 2 3 2 4 2 3" xfId="18548"/>
    <cellStyle name="20% - Accent6 2 2 3 2 4 3" xfId="18549"/>
    <cellStyle name="20% - Accent6 2 2 3 2 4 3 2" xfId="18550"/>
    <cellStyle name="20% - Accent6 2 2 3 2 4 4" xfId="18551"/>
    <cellStyle name="20% - Accent6 2 2 3 2 4 5" xfId="18552"/>
    <cellStyle name="20% - Accent6 2 2 3 2 4 6" xfId="18553"/>
    <cellStyle name="20% - Accent6 2 2 3 2 4 7" xfId="18554"/>
    <cellStyle name="20% - Accent6 2 2 3 2 4 8" xfId="18555"/>
    <cellStyle name="20% - Accent6 2 2 3 2 4 9" xfId="18556"/>
    <cellStyle name="20% - Accent6 2 2 3 2 5" xfId="18557"/>
    <cellStyle name="20% - Accent6 2 2 3 2 5 2" xfId="18558"/>
    <cellStyle name="20% - Accent6 2 2 3 2 5 3" xfId="18559"/>
    <cellStyle name="20% - Accent6 2 2 3 2 6" xfId="18560"/>
    <cellStyle name="20% - Accent6 2 2 3 2 6 2" xfId="18561"/>
    <cellStyle name="20% - Accent6 2 2 3 2 7" xfId="18562"/>
    <cellStyle name="20% - Accent6 2 2 3 2 8" xfId="18563"/>
    <cellStyle name="20% - Accent6 2 2 3 2 9" xfId="18564"/>
    <cellStyle name="20% - Accent6 2 2 3 3" xfId="18565"/>
    <cellStyle name="20% - Accent6 2 2 3 3 2" xfId="18566"/>
    <cellStyle name="20% - Accent6 2 2 3 3 2 2" xfId="18567"/>
    <cellStyle name="20% - Accent6 2 2 3 3 2 3" xfId="18568"/>
    <cellStyle name="20% - Accent6 2 2 3 3 3" xfId="18569"/>
    <cellStyle name="20% - Accent6 2 2 3 3 3 2" xfId="18570"/>
    <cellStyle name="20% - Accent6 2 2 3 3 4" xfId="18571"/>
    <cellStyle name="20% - Accent6 2 2 3 3 5" xfId="18572"/>
    <cellStyle name="20% - Accent6 2 2 3 3 6" xfId="18573"/>
    <cellStyle name="20% - Accent6 2 2 3 3 7" xfId="18574"/>
    <cellStyle name="20% - Accent6 2 2 3 3 8" xfId="18575"/>
    <cellStyle name="20% - Accent6 2 2 3 3 9" xfId="18576"/>
    <cellStyle name="20% - Accent6 2 2 3 4" xfId="18577"/>
    <cellStyle name="20% - Accent6 2 2 3 4 2" xfId="18578"/>
    <cellStyle name="20% - Accent6 2 2 3 4 2 2" xfId="18579"/>
    <cellStyle name="20% - Accent6 2 2 3 4 2 3" xfId="18580"/>
    <cellStyle name="20% - Accent6 2 2 3 4 3" xfId="18581"/>
    <cellStyle name="20% - Accent6 2 2 3 4 3 2" xfId="18582"/>
    <cellStyle name="20% - Accent6 2 2 3 4 4" xfId="18583"/>
    <cellStyle name="20% - Accent6 2 2 3 4 5" xfId="18584"/>
    <cellStyle name="20% - Accent6 2 2 3 4 6" xfId="18585"/>
    <cellStyle name="20% - Accent6 2 2 3 4 7" xfId="18586"/>
    <cellStyle name="20% - Accent6 2 2 3 4 8" xfId="18587"/>
    <cellStyle name="20% - Accent6 2 2 3 4 9" xfId="18588"/>
    <cellStyle name="20% - Accent6 2 2 3 5" xfId="18589"/>
    <cellStyle name="20% - Accent6 2 2 3 5 2" xfId="18590"/>
    <cellStyle name="20% - Accent6 2 2 3 5 2 2" xfId="18591"/>
    <cellStyle name="20% - Accent6 2 2 3 5 2 3" xfId="18592"/>
    <cellStyle name="20% - Accent6 2 2 3 5 3" xfId="18593"/>
    <cellStyle name="20% - Accent6 2 2 3 5 3 2" xfId="18594"/>
    <cellStyle name="20% - Accent6 2 2 3 5 4" xfId="18595"/>
    <cellStyle name="20% - Accent6 2 2 3 5 5" xfId="18596"/>
    <cellStyle name="20% - Accent6 2 2 3 5 6" xfId="18597"/>
    <cellStyle name="20% - Accent6 2 2 3 5 7" xfId="18598"/>
    <cellStyle name="20% - Accent6 2 2 3 5 8" xfId="18599"/>
    <cellStyle name="20% - Accent6 2 2 3 5 9" xfId="18600"/>
    <cellStyle name="20% - Accent6 2 2 3 6" xfId="18601"/>
    <cellStyle name="20% - Accent6 2 2 3 6 2" xfId="18602"/>
    <cellStyle name="20% - Accent6 2 2 3 6 3" xfId="18603"/>
    <cellStyle name="20% - Accent6 2 2 3 7" xfId="18604"/>
    <cellStyle name="20% - Accent6 2 2 3 7 2" xfId="18605"/>
    <cellStyle name="20% - Accent6 2 2 3 8" xfId="18606"/>
    <cellStyle name="20% - Accent6 2 2 3 9" xfId="18607"/>
    <cellStyle name="20% - Accent6 2 2 4" xfId="18608"/>
    <cellStyle name="20% - Accent6 2 2 4 10" xfId="18609"/>
    <cellStyle name="20% - Accent6 2 2 4 11" xfId="18610"/>
    <cellStyle name="20% - Accent6 2 2 4 12" xfId="18611"/>
    <cellStyle name="20% - Accent6 2 2 4 2" xfId="18612"/>
    <cellStyle name="20% - Accent6 2 2 4 2 2" xfId="18613"/>
    <cellStyle name="20% - Accent6 2 2 4 2 2 2" xfId="18614"/>
    <cellStyle name="20% - Accent6 2 2 4 2 2 3" xfId="18615"/>
    <cellStyle name="20% - Accent6 2 2 4 2 3" xfId="18616"/>
    <cellStyle name="20% - Accent6 2 2 4 2 3 2" xfId="18617"/>
    <cellStyle name="20% - Accent6 2 2 4 2 4" xfId="18618"/>
    <cellStyle name="20% - Accent6 2 2 4 2 5" xfId="18619"/>
    <cellStyle name="20% - Accent6 2 2 4 2 6" xfId="18620"/>
    <cellStyle name="20% - Accent6 2 2 4 2 7" xfId="18621"/>
    <cellStyle name="20% - Accent6 2 2 4 2 8" xfId="18622"/>
    <cellStyle name="20% - Accent6 2 2 4 2 9" xfId="18623"/>
    <cellStyle name="20% - Accent6 2 2 4 3" xfId="18624"/>
    <cellStyle name="20% - Accent6 2 2 4 3 2" xfId="18625"/>
    <cellStyle name="20% - Accent6 2 2 4 3 2 2" xfId="18626"/>
    <cellStyle name="20% - Accent6 2 2 4 3 2 3" xfId="18627"/>
    <cellStyle name="20% - Accent6 2 2 4 3 3" xfId="18628"/>
    <cellStyle name="20% - Accent6 2 2 4 3 3 2" xfId="18629"/>
    <cellStyle name="20% - Accent6 2 2 4 3 4" xfId="18630"/>
    <cellStyle name="20% - Accent6 2 2 4 3 5" xfId="18631"/>
    <cellStyle name="20% - Accent6 2 2 4 3 6" xfId="18632"/>
    <cellStyle name="20% - Accent6 2 2 4 3 7" xfId="18633"/>
    <cellStyle name="20% - Accent6 2 2 4 3 8" xfId="18634"/>
    <cellStyle name="20% - Accent6 2 2 4 3 9" xfId="18635"/>
    <cellStyle name="20% - Accent6 2 2 4 4" xfId="18636"/>
    <cellStyle name="20% - Accent6 2 2 4 4 2" xfId="18637"/>
    <cellStyle name="20% - Accent6 2 2 4 4 2 2" xfId="18638"/>
    <cellStyle name="20% - Accent6 2 2 4 4 2 3" xfId="18639"/>
    <cellStyle name="20% - Accent6 2 2 4 4 3" xfId="18640"/>
    <cellStyle name="20% - Accent6 2 2 4 4 3 2" xfId="18641"/>
    <cellStyle name="20% - Accent6 2 2 4 4 4" xfId="18642"/>
    <cellStyle name="20% - Accent6 2 2 4 4 5" xfId="18643"/>
    <cellStyle name="20% - Accent6 2 2 4 4 6" xfId="18644"/>
    <cellStyle name="20% - Accent6 2 2 4 4 7" xfId="18645"/>
    <cellStyle name="20% - Accent6 2 2 4 4 8" xfId="18646"/>
    <cellStyle name="20% - Accent6 2 2 4 4 9" xfId="18647"/>
    <cellStyle name="20% - Accent6 2 2 4 5" xfId="18648"/>
    <cellStyle name="20% - Accent6 2 2 4 5 2" xfId="18649"/>
    <cellStyle name="20% - Accent6 2 2 4 5 3" xfId="18650"/>
    <cellStyle name="20% - Accent6 2 2 4 6" xfId="18651"/>
    <cellStyle name="20% - Accent6 2 2 4 6 2" xfId="18652"/>
    <cellStyle name="20% - Accent6 2 2 4 7" xfId="18653"/>
    <cellStyle name="20% - Accent6 2 2 4 8" xfId="18654"/>
    <cellStyle name="20% - Accent6 2 2 4 9" xfId="18655"/>
    <cellStyle name="20% - Accent6 2 2 5" xfId="18656"/>
    <cellStyle name="20% - Accent6 2 2 5 2" xfId="18657"/>
    <cellStyle name="20% - Accent6 2 2 5 2 2" xfId="18658"/>
    <cellStyle name="20% - Accent6 2 2 5 2 3" xfId="18659"/>
    <cellStyle name="20% - Accent6 2 2 5 3" xfId="18660"/>
    <cellStyle name="20% - Accent6 2 2 5 3 2" xfId="18661"/>
    <cellStyle name="20% - Accent6 2 2 5 4" xfId="18662"/>
    <cellStyle name="20% - Accent6 2 2 5 5" xfId="18663"/>
    <cellStyle name="20% - Accent6 2 2 5 6" xfId="18664"/>
    <cellStyle name="20% - Accent6 2 2 5 7" xfId="18665"/>
    <cellStyle name="20% - Accent6 2 2 5 8" xfId="18666"/>
    <cellStyle name="20% - Accent6 2 2 5 9" xfId="18667"/>
    <cellStyle name="20% - Accent6 2 2 6" xfId="18668"/>
    <cellStyle name="20% - Accent6 2 2 6 2" xfId="18669"/>
    <cellStyle name="20% - Accent6 2 2 6 2 2" xfId="18670"/>
    <cellStyle name="20% - Accent6 2 2 6 2 3" xfId="18671"/>
    <cellStyle name="20% - Accent6 2 2 6 3" xfId="18672"/>
    <cellStyle name="20% - Accent6 2 2 6 3 2" xfId="18673"/>
    <cellStyle name="20% - Accent6 2 2 6 4" xfId="18674"/>
    <cellStyle name="20% - Accent6 2 2 6 5" xfId="18675"/>
    <cellStyle name="20% - Accent6 2 2 6 6" xfId="18676"/>
    <cellStyle name="20% - Accent6 2 2 6 7" xfId="18677"/>
    <cellStyle name="20% - Accent6 2 2 6 8" xfId="18678"/>
    <cellStyle name="20% - Accent6 2 2 6 9" xfId="18679"/>
    <cellStyle name="20% - Accent6 2 2 7" xfId="18680"/>
    <cellStyle name="20% - Accent6 2 2 7 2" xfId="18681"/>
    <cellStyle name="20% - Accent6 2 2 7 2 2" xfId="18682"/>
    <cellStyle name="20% - Accent6 2 2 7 2 3" xfId="18683"/>
    <cellStyle name="20% - Accent6 2 2 7 3" xfId="18684"/>
    <cellStyle name="20% - Accent6 2 2 7 3 2" xfId="18685"/>
    <cellStyle name="20% - Accent6 2 2 7 4" xfId="18686"/>
    <cellStyle name="20% - Accent6 2 2 7 5" xfId="18687"/>
    <cellStyle name="20% - Accent6 2 2 7 6" xfId="18688"/>
    <cellStyle name="20% - Accent6 2 2 7 7" xfId="18689"/>
    <cellStyle name="20% - Accent6 2 2 7 8" xfId="18690"/>
    <cellStyle name="20% - Accent6 2 2 7 9" xfId="18691"/>
    <cellStyle name="20% - Accent6 2 2 8" xfId="18692"/>
    <cellStyle name="20% - Accent6 2 2 8 2" xfId="18693"/>
    <cellStyle name="20% - Accent6 2 2 8 3" xfId="18694"/>
    <cellStyle name="20% - Accent6 2 2 9" xfId="18695"/>
    <cellStyle name="20% - Accent6 2 2 9 2" xfId="18696"/>
    <cellStyle name="20% - Accent6 2 3" xfId="18697"/>
    <cellStyle name="20% - Accent6 2 3 10" xfId="18698"/>
    <cellStyle name="20% - Accent6 2 3 11" xfId="18699"/>
    <cellStyle name="20% - Accent6 2 3 12" xfId="18700"/>
    <cellStyle name="20% - Accent6 2 3 13" xfId="18701"/>
    <cellStyle name="20% - Accent6 2 3 14" xfId="18702"/>
    <cellStyle name="20% - Accent6 2 3 15" xfId="18703"/>
    <cellStyle name="20% - Accent6 2 3 2" xfId="18704"/>
    <cellStyle name="20% - Accent6 2 3 2 10" xfId="18705"/>
    <cellStyle name="20% - Accent6 2 3 2 11" xfId="18706"/>
    <cellStyle name="20% - Accent6 2 3 2 12" xfId="18707"/>
    <cellStyle name="20% - Accent6 2 3 2 13" xfId="18708"/>
    <cellStyle name="20% - Accent6 2 3 2 2" xfId="18709"/>
    <cellStyle name="20% - Accent6 2 3 2 2 10" xfId="18710"/>
    <cellStyle name="20% - Accent6 2 3 2 2 11" xfId="18711"/>
    <cellStyle name="20% - Accent6 2 3 2 2 12" xfId="18712"/>
    <cellStyle name="20% - Accent6 2 3 2 2 2" xfId="18713"/>
    <cellStyle name="20% - Accent6 2 3 2 2 2 2" xfId="18714"/>
    <cellStyle name="20% - Accent6 2 3 2 2 2 2 2" xfId="18715"/>
    <cellStyle name="20% - Accent6 2 3 2 2 2 2 3" xfId="18716"/>
    <cellStyle name="20% - Accent6 2 3 2 2 2 3" xfId="18717"/>
    <cellStyle name="20% - Accent6 2 3 2 2 2 3 2" xfId="18718"/>
    <cellStyle name="20% - Accent6 2 3 2 2 2 4" xfId="18719"/>
    <cellStyle name="20% - Accent6 2 3 2 2 2 5" xfId="18720"/>
    <cellStyle name="20% - Accent6 2 3 2 2 2 6" xfId="18721"/>
    <cellStyle name="20% - Accent6 2 3 2 2 2 7" xfId="18722"/>
    <cellStyle name="20% - Accent6 2 3 2 2 2 8" xfId="18723"/>
    <cellStyle name="20% - Accent6 2 3 2 2 2 9" xfId="18724"/>
    <cellStyle name="20% - Accent6 2 3 2 2 3" xfId="18725"/>
    <cellStyle name="20% - Accent6 2 3 2 2 3 2" xfId="18726"/>
    <cellStyle name="20% - Accent6 2 3 2 2 3 2 2" xfId="18727"/>
    <cellStyle name="20% - Accent6 2 3 2 2 3 2 3" xfId="18728"/>
    <cellStyle name="20% - Accent6 2 3 2 2 3 3" xfId="18729"/>
    <cellStyle name="20% - Accent6 2 3 2 2 3 3 2" xfId="18730"/>
    <cellStyle name="20% - Accent6 2 3 2 2 3 4" xfId="18731"/>
    <cellStyle name="20% - Accent6 2 3 2 2 3 5" xfId="18732"/>
    <cellStyle name="20% - Accent6 2 3 2 2 3 6" xfId="18733"/>
    <cellStyle name="20% - Accent6 2 3 2 2 3 7" xfId="18734"/>
    <cellStyle name="20% - Accent6 2 3 2 2 3 8" xfId="18735"/>
    <cellStyle name="20% - Accent6 2 3 2 2 3 9" xfId="18736"/>
    <cellStyle name="20% - Accent6 2 3 2 2 4" xfId="18737"/>
    <cellStyle name="20% - Accent6 2 3 2 2 4 2" xfId="18738"/>
    <cellStyle name="20% - Accent6 2 3 2 2 4 2 2" xfId="18739"/>
    <cellStyle name="20% - Accent6 2 3 2 2 4 2 3" xfId="18740"/>
    <cellStyle name="20% - Accent6 2 3 2 2 4 3" xfId="18741"/>
    <cellStyle name="20% - Accent6 2 3 2 2 4 3 2" xfId="18742"/>
    <cellStyle name="20% - Accent6 2 3 2 2 4 4" xfId="18743"/>
    <cellStyle name="20% - Accent6 2 3 2 2 4 5" xfId="18744"/>
    <cellStyle name="20% - Accent6 2 3 2 2 4 6" xfId="18745"/>
    <cellStyle name="20% - Accent6 2 3 2 2 4 7" xfId="18746"/>
    <cellStyle name="20% - Accent6 2 3 2 2 4 8" xfId="18747"/>
    <cellStyle name="20% - Accent6 2 3 2 2 4 9" xfId="18748"/>
    <cellStyle name="20% - Accent6 2 3 2 2 5" xfId="18749"/>
    <cellStyle name="20% - Accent6 2 3 2 2 5 2" xfId="18750"/>
    <cellStyle name="20% - Accent6 2 3 2 2 5 3" xfId="18751"/>
    <cellStyle name="20% - Accent6 2 3 2 2 6" xfId="18752"/>
    <cellStyle name="20% - Accent6 2 3 2 2 6 2" xfId="18753"/>
    <cellStyle name="20% - Accent6 2 3 2 2 7" xfId="18754"/>
    <cellStyle name="20% - Accent6 2 3 2 2 8" xfId="18755"/>
    <cellStyle name="20% - Accent6 2 3 2 2 9" xfId="18756"/>
    <cellStyle name="20% - Accent6 2 3 2 3" xfId="18757"/>
    <cellStyle name="20% - Accent6 2 3 2 3 2" xfId="18758"/>
    <cellStyle name="20% - Accent6 2 3 2 3 2 2" xfId="18759"/>
    <cellStyle name="20% - Accent6 2 3 2 3 2 3" xfId="18760"/>
    <cellStyle name="20% - Accent6 2 3 2 3 3" xfId="18761"/>
    <cellStyle name="20% - Accent6 2 3 2 3 3 2" xfId="18762"/>
    <cellStyle name="20% - Accent6 2 3 2 3 4" xfId="18763"/>
    <cellStyle name="20% - Accent6 2 3 2 3 5" xfId="18764"/>
    <cellStyle name="20% - Accent6 2 3 2 3 6" xfId="18765"/>
    <cellStyle name="20% - Accent6 2 3 2 3 7" xfId="18766"/>
    <cellStyle name="20% - Accent6 2 3 2 3 8" xfId="18767"/>
    <cellStyle name="20% - Accent6 2 3 2 3 9" xfId="18768"/>
    <cellStyle name="20% - Accent6 2 3 2 4" xfId="18769"/>
    <cellStyle name="20% - Accent6 2 3 2 4 2" xfId="18770"/>
    <cellStyle name="20% - Accent6 2 3 2 4 2 2" xfId="18771"/>
    <cellStyle name="20% - Accent6 2 3 2 4 2 3" xfId="18772"/>
    <cellStyle name="20% - Accent6 2 3 2 4 3" xfId="18773"/>
    <cellStyle name="20% - Accent6 2 3 2 4 3 2" xfId="18774"/>
    <cellStyle name="20% - Accent6 2 3 2 4 4" xfId="18775"/>
    <cellStyle name="20% - Accent6 2 3 2 4 5" xfId="18776"/>
    <cellStyle name="20% - Accent6 2 3 2 4 6" xfId="18777"/>
    <cellStyle name="20% - Accent6 2 3 2 4 7" xfId="18778"/>
    <cellStyle name="20% - Accent6 2 3 2 4 8" xfId="18779"/>
    <cellStyle name="20% - Accent6 2 3 2 4 9" xfId="18780"/>
    <cellStyle name="20% - Accent6 2 3 2 5" xfId="18781"/>
    <cellStyle name="20% - Accent6 2 3 2 5 2" xfId="18782"/>
    <cellStyle name="20% - Accent6 2 3 2 5 2 2" xfId="18783"/>
    <cellStyle name="20% - Accent6 2 3 2 5 2 3" xfId="18784"/>
    <cellStyle name="20% - Accent6 2 3 2 5 3" xfId="18785"/>
    <cellStyle name="20% - Accent6 2 3 2 5 3 2" xfId="18786"/>
    <cellStyle name="20% - Accent6 2 3 2 5 4" xfId="18787"/>
    <cellStyle name="20% - Accent6 2 3 2 5 5" xfId="18788"/>
    <cellStyle name="20% - Accent6 2 3 2 5 6" xfId="18789"/>
    <cellStyle name="20% - Accent6 2 3 2 5 7" xfId="18790"/>
    <cellStyle name="20% - Accent6 2 3 2 5 8" xfId="18791"/>
    <cellStyle name="20% - Accent6 2 3 2 5 9" xfId="18792"/>
    <cellStyle name="20% - Accent6 2 3 2 6" xfId="18793"/>
    <cellStyle name="20% - Accent6 2 3 2 6 2" xfId="18794"/>
    <cellStyle name="20% - Accent6 2 3 2 6 3" xfId="18795"/>
    <cellStyle name="20% - Accent6 2 3 2 7" xfId="18796"/>
    <cellStyle name="20% - Accent6 2 3 2 7 2" xfId="18797"/>
    <cellStyle name="20% - Accent6 2 3 2 8" xfId="18798"/>
    <cellStyle name="20% - Accent6 2 3 2 9" xfId="18799"/>
    <cellStyle name="20% - Accent6 2 3 3" xfId="18800"/>
    <cellStyle name="20% - Accent6 2 3 3 10" xfId="18801"/>
    <cellStyle name="20% - Accent6 2 3 3 11" xfId="18802"/>
    <cellStyle name="20% - Accent6 2 3 3 12" xfId="18803"/>
    <cellStyle name="20% - Accent6 2 3 3 13" xfId="18804"/>
    <cellStyle name="20% - Accent6 2 3 3 2" xfId="18805"/>
    <cellStyle name="20% - Accent6 2 3 3 2 10" xfId="18806"/>
    <cellStyle name="20% - Accent6 2 3 3 2 11" xfId="18807"/>
    <cellStyle name="20% - Accent6 2 3 3 2 12" xfId="18808"/>
    <cellStyle name="20% - Accent6 2 3 3 2 2" xfId="18809"/>
    <cellStyle name="20% - Accent6 2 3 3 2 2 2" xfId="18810"/>
    <cellStyle name="20% - Accent6 2 3 3 2 2 2 2" xfId="18811"/>
    <cellStyle name="20% - Accent6 2 3 3 2 2 2 3" xfId="18812"/>
    <cellStyle name="20% - Accent6 2 3 3 2 2 3" xfId="18813"/>
    <cellStyle name="20% - Accent6 2 3 3 2 2 3 2" xfId="18814"/>
    <cellStyle name="20% - Accent6 2 3 3 2 2 4" xfId="18815"/>
    <cellStyle name="20% - Accent6 2 3 3 2 2 5" xfId="18816"/>
    <cellStyle name="20% - Accent6 2 3 3 2 2 6" xfId="18817"/>
    <cellStyle name="20% - Accent6 2 3 3 2 2 7" xfId="18818"/>
    <cellStyle name="20% - Accent6 2 3 3 2 2 8" xfId="18819"/>
    <cellStyle name="20% - Accent6 2 3 3 2 2 9" xfId="18820"/>
    <cellStyle name="20% - Accent6 2 3 3 2 3" xfId="18821"/>
    <cellStyle name="20% - Accent6 2 3 3 2 3 2" xfId="18822"/>
    <cellStyle name="20% - Accent6 2 3 3 2 3 2 2" xfId="18823"/>
    <cellStyle name="20% - Accent6 2 3 3 2 3 2 3" xfId="18824"/>
    <cellStyle name="20% - Accent6 2 3 3 2 3 3" xfId="18825"/>
    <cellStyle name="20% - Accent6 2 3 3 2 3 3 2" xfId="18826"/>
    <cellStyle name="20% - Accent6 2 3 3 2 3 4" xfId="18827"/>
    <cellStyle name="20% - Accent6 2 3 3 2 3 5" xfId="18828"/>
    <cellStyle name="20% - Accent6 2 3 3 2 3 6" xfId="18829"/>
    <cellStyle name="20% - Accent6 2 3 3 2 3 7" xfId="18830"/>
    <cellStyle name="20% - Accent6 2 3 3 2 3 8" xfId="18831"/>
    <cellStyle name="20% - Accent6 2 3 3 2 3 9" xfId="18832"/>
    <cellStyle name="20% - Accent6 2 3 3 2 4" xfId="18833"/>
    <cellStyle name="20% - Accent6 2 3 3 2 4 2" xfId="18834"/>
    <cellStyle name="20% - Accent6 2 3 3 2 4 2 2" xfId="18835"/>
    <cellStyle name="20% - Accent6 2 3 3 2 4 2 3" xfId="18836"/>
    <cellStyle name="20% - Accent6 2 3 3 2 4 3" xfId="18837"/>
    <cellStyle name="20% - Accent6 2 3 3 2 4 3 2" xfId="18838"/>
    <cellStyle name="20% - Accent6 2 3 3 2 4 4" xfId="18839"/>
    <cellStyle name="20% - Accent6 2 3 3 2 4 5" xfId="18840"/>
    <cellStyle name="20% - Accent6 2 3 3 2 4 6" xfId="18841"/>
    <cellStyle name="20% - Accent6 2 3 3 2 4 7" xfId="18842"/>
    <cellStyle name="20% - Accent6 2 3 3 2 4 8" xfId="18843"/>
    <cellStyle name="20% - Accent6 2 3 3 2 4 9" xfId="18844"/>
    <cellStyle name="20% - Accent6 2 3 3 2 5" xfId="18845"/>
    <cellStyle name="20% - Accent6 2 3 3 2 5 2" xfId="18846"/>
    <cellStyle name="20% - Accent6 2 3 3 2 5 3" xfId="18847"/>
    <cellStyle name="20% - Accent6 2 3 3 2 6" xfId="18848"/>
    <cellStyle name="20% - Accent6 2 3 3 2 6 2" xfId="18849"/>
    <cellStyle name="20% - Accent6 2 3 3 2 7" xfId="18850"/>
    <cellStyle name="20% - Accent6 2 3 3 2 8" xfId="18851"/>
    <cellStyle name="20% - Accent6 2 3 3 2 9" xfId="18852"/>
    <cellStyle name="20% - Accent6 2 3 3 3" xfId="18853"/>
    <cellStyle name="20% - Accent6 2 3 3 3 2" xfId="18854"/>
    <cellStyle name="20% - Accent6 2 3 3 3 2 2" xfId="18855"/>
    <cellStyle name="20% - Accent6 2 3 3 3 2 3" xfId="18856"/>
    <cellStyle name="20% - Accent6 2 3 3 3 3" xfId="18857"/>
    <cellStyle name="20% - Accent6 2 3 3 3 3 2" xfId="18858"/>
    <cellStyle name="20% - Accent6 2 3 3 3 4" xfId="18859"/>
    <cellStyle name="20% - Accent6 2 3 3 3 5" xfId="18860"/>
    <cellStyle name="20% - Accent6 2 3 3 3 6" xfId="18861"/>
    <cellStyle name="20% - Accent6 2 3 3 3 7" xfId="18862"/>
    <cellStyle name="20% - Accent6 2 3 3 3 8" xfId="18863"/>
    <cellStyle name="20% - Accent6 2 3 3 3 9" xfId="18864"/>
    <cellStyle name="20% - Accent6 2 3 3 4" xfId="18865"/>
    <cellStyle name="20% - Accent6 2 3 3 4 2" xfId="18866"/>
    <cellStyle name="20% - Accent6 2 3 3 4 2 2" xfId="18867"/>
    <cellStyle name="20% - Accent6 2 3 3 4 2 3" xfId="18868"/>
    <cellStyle name="20% - Accent6 2 3 3 4 3" xfId="18869"/>
    <cellStyle name="20% - Accent6 2 3 3 4 3 2" xfId="18870"/>
    <cellStyle name="20% - Accent6 2 3 3 4 4" xfId="18871"/>
    <cellStyle name="20% - Accent6 2 3 3 4 5" xfId="18872"/>
    <cellStyle name="20% - Accent6 2 3 3 4 6" xfId="18873"/>
    <cellStyle name="20% - Accent6 2 3 3 4 7" xfId="18874"/>
    <cellStyle name="20% - Accent6 2 3 3 4 8" xfId="18875"/>
    <cellStyle name="20% - Accent6 2 3 3 4 9" xfId="18876"/>
    <cellStyle name="20% - Accent6 2 3 3 5" xfId="18877"/>
    <cellStyle name="20% - Accent6 2 3 3 5 2" xfId="18878"/>
    <cellStyle name="20% - Accent6 2 3 3 5 2 2" xfId="18879"/>
    <cellStyle name="20% - Accent6 2 3 3 5 2 3" xfId="18880"/>
    <cellStyle name="20% - Accent6 2 3 3 5 3" xfId="18881"/>
    <cellStyle name="20% - Accent6 2 3 3 5 3 2" xfId="18882"/>
    <cellStyle name="20% - Accent6 2 3 3 5 4" xfId="18883"/>
    <cellStyle name="20% - Accent6 2 3 3 5 5" xfId="18884"/>
    <cellStyle name="20% - Accent6 2 3 3 5 6" xfId="18885"/>
    <cellStyle name="20% - Accent6 2 3 3 5 7" xfId="18886"/>
    <cellStyle name="20% - Accent6 2 3 3 5 8" xfId="18887"/>
    <cellStyle name="20% - Accent6 2 3 3 5 9" xfId="18888"/>
    <cellStyle name="20% - Accent6 2 3 3 6" xfId="18889"/>
    <cellStyle name="20% - Accent6 2 3 3 6 2" xfId="18890"/>
    <cellStyle name="20% - Accent6 2 3 3 6 3" xfId="18891"/>
    <cellStyle name="20% - Accent6 2 3 3 7" xfId="18892"/>
    <cellStyle name="20% - Accent6 2 3 3 7 2" xfId="18893"/>
    <cellStyle name="20% - Accent6 2 3 3 8" xfId="18894"/>
    <cellStyle name="20% - Accent6 2 3 3 9" xfId="18895"/>
    <cellStyle name="20% - Accent6 2 3 4" xfId="18896"/>
    <cellStyle name="20% - Accent6 2 3 4 10" xfId="18897"/>
    <cellStyle name="20% - Accent6 2 3 4 11" xfId="18898"/>
    <cellStyle name="20% - Accent6 2 3 4 12" xfId="18899"/>
    <cellStyle name="20% - Accent6 2 3 4 2" xfId="18900"/>
    <cellStyle name="20% - Accent6 2 3 4 2 2" xfId="18901"/>
    <cellStyle name="20% - Accent6 2 3 4 2 2 2" xfId="18902"/>
    <cellStyle name="20% - Accent6 2 3 4 2 2 3" xfId="18903"/>
    <cellStyle name="20% - Accent6 2 3 4 2 3" xfId="18904"/>
    <cellStyle name="20% - Accent6 2 3 4 2 3 2" xfId="18905"/>
    <cellStyle name="20% - Accent6 2 3 4 2 4" xfId="18906"/>
    <cellStyle name="20% - Accent6 2 3 4 2 5" xfId="18907"/>
    <cellStyle name="20% - Accent6 2 3 4 2 6" xfId="18908"/>
    <cellStyle name="20% - Accent6 2 3 4 2 7" xfId="18909"/>
    <cellStyle name="20% - Accent6 2 3 4 2 8" xfId="18910"/>
    <cellStyle name="20% - Accent6 2 3 4 2 9" xfId="18911"/>
    <cellStyle name="20% - Accent6 2 3 4 3" xfId="18912"/>
    <cellStyle name="20% - Accent6 2 3 4 3 2" xfId="18913"/>
    <cellStyle name="20% - Accent6 2 3 4 3 2 2" xfId="18914"/>
    <cellStyle name="20% - Accent6 2 3 4 3 2 3" xfId="18915"/>
    <cellStyle name="20% - Accent6 2 3 4 3 3" xfId="18916"/>
    <cellStyle name="20% - Accent6 2 3 4 3 3 2" xfId="18917"/>
    <cellStyle name="20% - Accent6 2 3 4 3 4" xfId="18918"/>
    <cellStyle name="20% - Accent6 2 3 4 3 5" xfId="18919"/>
    <cellStyle name="20% - Accent6 2 3 4 3 6" xfId="18920"/>
    <cellStyle name="20% - Accent6 2 3 4 3 7" xfId="18921"/>
    <cellStyle name="20% - Accent6 2 3 4 3 8" xfId="18922"/>
    <cellStyle name="20% - Accent6 2 3 4 3 9" xfId="18923"/>
    <cellStyle name="20% - Accent6 2 3 4 4" xfId="18924"/>
    <cellStyle name="20% - Accent6 2 3 4 4 2" xfId="18925"/>
    <cellStyle name="20% - Accent6 2 3 4 4 2 2" xfId="18926"/>
    <cellStyle name="20% - Accent6 2 3 4 4 2 3" xfId="18927"/>
    <cellStyle name="20% - Accent6 2 3 4 4 3" xfId="18928"/>
    <cellStyle name="20% - Accent6 2 3 4 4 3 2" xfId="18929"/>
    <cellStyle name="20% - Accent6 2 3 4 4 4" xfId="18930"/>
    <cellStyle name="20% - Accent6 2 3 4 4 5" xfId="18931"/>
    <cellStyle name="20% - Accent6 2 3 4 4 6" xfId="18932"/>
    <cellStyle name="20% - Accent6 2 3 4 4 7" xfId="18933"/>
    <cellStyle name="20% - Accent6 2 3 4 4 8" xfId="18934"/>
    <cellStyle name="20% - Accent6 2 3 4 4 9" xfId="18935"/>
    <cellStyle name="20% - Accent6 2 3 4 5" xfId="18936"/>
    <cellStyle name="20% - Accent6 2 3 4 5 2" xfId="18937"/>
    <cellStyle name="20% - Accent6 2 3 4 5 3" xfId="18938"/>
    <cellStyle name="20% - Accent6 2 3 4 6" xfId="18939"/>
    <cellStyle name="20% - Accent6 2 3 4 6 2" xfId="18940"/>
    <cellStyle name="20% - Accent6 2 3 4 7" xfId="18941"/>
    <cellStyle name="20% - Accent6 2 3 4 8" xfId="18942"/>
    <cellStyle name="20% - Accent6 2 3 4 9" xfId="18943"/>
    <cellStyle name="20% - Accent6 2 3 5" xfId="18944"/>
    <cellStyle name="20% - Accent6 2 3 5 2" xfId="18945"/>
    <cellStyle name="20% - Accent6 2 3 5 2 2" xfId="18946"/>
    <cellStyle name="20% - Accent6 2 3 5 2 3" xfId="18947"/>
    <cellStyle name="20% - Accent6 2 3 5 3" xfId="18948"/>
    <cellStyle name="20% - Accent6 2 3 5 3 2" xfId="18949"/>
    <cellStyle name="20% - Accent6 2 3 5 4" xfId="18950"/>
    <cellStyle name="20% - Accent6 2 3 5 5" xfId="18951"/>
    <cellStyle name="20% - Accent6 2 3 5 6" xfId="18952"/>
    <cellStyle name="20% - Accent6 2 3 5 7" xfId="18953"/>
    <cellStyle name="20% - Accent6 2 3 5 8" xfId="18954"/>
    <cellStyle name="20% - Accent6 2 3 5 9" xfId="18955"/>
    <cellStyle name="20% - Accent6 2 3 6" xfId="18956"/>
    <cellStyle name="20% - Accent6 2 3 6 2" xfId="18957"/>
    <cellStyle name="20% - Accent6 2 3 6 2 2" xfId="18958"/>
    <cellStyle name="20% - Accent6 2 3 6 2 3" xfId="18959"/>
    <cellStyle name="20% - Accent6 2 3 6 3" xfId="18960"/>
    <cellStyle name="20% - Accent6 2 3 6 3 2" xfId="18961"/>
    <cellStyle name="20% - Accent6 2 3 6 4" xfId="18962"/>
    <cellStyle name="20% - Accent6 2 3 6 5" xfId="18963"/>
    <cellStyle name="20% - Accent6 2 3 6 6" xfId="18964"/>
    <cellStyle name="20% - Accent6 2 3 6 7" xfId="18965"/>
    <cellStyle name="20% - Accent6 2 3 6 8" xfId="18966"/>
    <cellStyle name="20% - Accent6 2 3 6 9" xfId="18967"/>
    <cellStyle name="20% - Accent6 2 3 7" xfId="18968"/>
    <cellStyle name="20% - Accent6 2 3 7 2" xfId="18969"/>
    <cellStyle name="20% - Accent6 2 3 7 2 2" xfId="18970"/>
    <cellStyle name="20% - Accent6 2 3 7 2 3" xfId="18971"/>
    <cellStyle name="20% - Accent6 2 3 7 3" xfId="18972"/>
    <cellStyle name="20% - Accent6 2 3 7 3 2" xfId="18973"/>
    <cellStyle name="20% - Accent6 2 3 7 4" xfId="18974"/>
    <cellStyle name="20% - Accent6 2 3 7 5" xfId="18975"/>
    <cellStyle name="20% - Accent6 2 3 7 6" xfId="18976"/>
    <cellStyle name="20% - Accent6 2 3 7 7" xfId="18977"/>
    <cellStyle name="20% - Accent6 2 3 7 8" xfId="18978"/>
    <cellStyle name="20% - Accent6 2 3 7 9" xfId="18979"/>
    <cellStyle name="20% - Accent6 2 3 8" xfId="18980"/>
    <cellStyle name="20% - Accent6 2 3 8 2" xfId="18981"/>
    <cellStyle name="20% - Accent6 2 3 8 3" xfId="18982"/>
    <cellStyle name="20% - Accent6 2 3 9" xfId="18983"/>
    <cellStyle name="20% - Accent6 2 3 9 2" xfId="18984"/>
    <cellStyle name="20% - Accent6 2 4" xfId="18985"/>
    <cellStyle name="20% - Accent6 2 4 10" xfId="18986"/>
    <cellStyle name="20% - Accent6 2 4 11" xfId="18987"/>
    <cellStyle name="20% - Accent6 2 4 12" xfId="18988"/>
    <cellStyle name="20% - Accent6 2 4 13" xfId="18989"/>
    <cellStyle name="20% - Accent6 2 4 14" xfId="18990"/>
    <cellStyle name="20% - Accent6 2 4 15" xfId="18991"/>
    <cellStyle name="20% - Accent6 2 4 2" xfId="18992"/>
    <cellStyle name="20% - Accent6 2 4 2 10" xfId="18993"/>
    <cellStyle name="20% - Accent6 2 4 2 11" xfId="18994"/>
    <cellStyle name="20% - Accent6 2 4 2 12" xfId="18995"/>
    <cellStyle name="20% - Accent6 2 4 2 13" xfId="18996"/>
    <cellStyle name="20% - Accent6 2 4 2 2" xfId="18997"/>
    <cellStyle name="20% - Accent6 2 4 2 2 10" xfId="18998"/>
    <cellStyle name="20% - Accent6 2 4 2 2 11" xfId="18999"/>
    <cellStyle name="20% - Accent6 2 4 2 2 12" xfId="19000"/>
    <cellStyle name="20% - Accent6 2 4 2 2 2" xfId="19001"/>
    <cellStyle name="20% - Accent6 2 4 2 2 2 2" xfId="19002"/>
    <cellStyle name="20% - Accent6 2 4 2 2 2 2 2" xfId="19003"/>
    <cellStyle name="20% - Accent6 2 4 2 2 2 2 3" xfId="19004"/>
    <cellStyle name="20% - Accent6 2 4 2 2 2 3" xfId="19005"/>
    <cellStyle name="20% - Accent6 2 4 2 2 2 3 2" xfId="19006"/>
    <cellStyle name="20% - Accent6 2 4 2 2 2 4" xfId="19007"/>
    <cellStyle name="20% - Accent6 2 4 2 2 2 5" xfId="19008"/>
    <cellStyle name="20% - Accent6 2 4 2 2 2 6" xfId="19009"/>
    <cellStyle name="20% - Accent6 2 4 2 2 2 7" xfId="19010"/>
    <cellStyle name="20% - Accent6 2 4 2 2 2 8" xfId="19011"/>
    <cellStyle name="20% - Accent6 2 4 2 2 2 9" xfId="19012"/>
    <cellStyle name="20% - Accent6 2 4 2 2 3" xfId="19013"/>
    <cellStyle name="20% - Accent6 2 4 2 2 3 2" xfId="19014"/>
    <cellStyle name="20% - Accent6 2 4 2 2 3 2 2" xfId="19015"/>
    <cellStyle name="20% - Accent6 2 4 2 2 3 2 3" xfId="19016"/>
    <cellStyle name="20% - Accent6 2 4 2 2 3 3" xfId="19017"/>
    <cellStyle name="20% - Accent6 2 4 2 2 3 3 2" xfId="19018"/>
    <cellStyle name="20% - Accent6 2 4 2 2 3 4" xfId="19019"/>
    <cellStyle name="20% - Accent6 2 4 2 2 3 5" xfId="19020"/>
    <cellStyle name="20% - Accent6 2 4 2 2 3 6" xfId="19021"/>
    <cellStyle name="20% - Accent6 2 4 2 2 3 7" xfId="19022"/>
    <cellStyle name="20% - Accent6 2 4 2 2 3 8" xfId="19023"/>
    <cellStyle name="20% - Accent6 2 4 2 2 3 9" xfId="19024"/>
    <cellStyle name="20% - Accent6 2 4 2 2 4" xfId="19025"/>
    <cellStyle name="20% - Accent6 2 4 2 2 4 2" xfId="19026"/>
    <cellStyle name="20% - Accent6 2 4 2 2 4 2 2" xfId="19027"/>
    <cellStyle name="20% - Accent6 2 4 2 2 4 2 3" xfId="19028"/>
    <cellStyle name="20% - Accent6 2 4 2 2 4 3" xfId="19029"/>
    <cellStyle name="20% - Accent6 2 4 2 2 4 3 2" xfId="19030"/>
    <cellStyle name="20% - Accent6 2 4 2 2 4 4" xfId="19031"/>
    <cellStyle name="20% - Accent6 2 4 2 2 4 5" xfId="19032"/>
    <cellStyle name="20% - Accent6 2 4 2 2 4 6" xfId="19033"/>
    <cellStyle name="20% - Accent6 2 4 2 2 4 7" xfId="19034"/>
    <cellStyle name="20% - Accent6 2 4 2 2 4 8" xfId="19035"/>
    <cellStyle name="20% - Accent6 2 4 2 2 4 9" xfId="19036"/>
    <cellStyle name="20% - Accent6 2 4 2 2 5" xfId="19037"/>
    <cellStyle name="20% - Accent6 2 4 2 2 5 2" xfId="19038"/>
    <cellStyle name="20% - Accent6 2 4 2 2 5 3" xfId="19039"/>
    <cellStyle name="20% - Accent6 2 4 2 2 6" xfId="19040"/>
    <cellStyle name="20% - Accent6 2 4 2 2 6 2" xfId="19041"/>
    <cellStyle name="20% - Accent6 2 4 2 2 7" xfId="19042"/>
    <cellStyle name="20% - Accent6 2 4 2 2 8" xfId="19043"/>
    <cellStyle name="20% - Accent6 2 4 2 2 9" xfId="19044"/>
    <cellStyle name="20% - Accent6 2 4 2 3" xfId="19045"/>
    <cellStyle name="20% - Accent6 2 4 2 3 2" xfId="19046"/>
    <cellStyle name="20% - Accent6 2 4 2 3 2 2" xfId="19047"/>
    <cellStyle name="20% - Accent6 2 4 2 3 2 3" xfId="19048"/>
    <cellStyle name="20% - Accent6 2 4 2 3 3" xfId="19049"/>
    <cellStyle name="20% - Accent6 2 4 2 3 3 2" xfId="19050"/>
    <cellStyle name="20% - Accent6 2 4 2 3 4" xfId="19051"/>
    <cellStyle name="20% - Accent6 2 4 2 3 5" xfId="19052"/>
    <cellStyle name="20% - Accent6 2 4 2 3 6" xfId="19053"/>
    <cellStyle name="20% - Accent6 2 4 2 3 7" xfId="19054"/>
    <cellStyle name="20% - Accent6 2 4 2 3 8" xfId="19055"/>
    <cellStyle name="20% - Accent6 2 4 2 3 9" xfId="19056"/>
    <cellStyle name="20% - Accent6 2 4 2 4" xfId="19057"/>
    <cellStyle name="20% - Accent6 2 4 2 4 2" xfId="19058"/>
    <cellStyle name="20% - Accent6 2 4 2 4 2 2" xfId="19059"/>
    <cellStyle name="20% - Accent6 2 4 2 4 2 3" xfId="19060"/>
    <cellStyle name="20% - Accent6 2 4 2 4 3" xfId="19061"/>
    <cellStyle name="20% - Accent6 2 4 2 4 3 2" xfId="19062"/>
    <cellStyle name="20% - Accent6 2 4 2 4 4" xfId="19063"/>
    <cellStyle name="20% - Accent6 2 4 2 4 5" xfId="19064"/>
    <cellStyle name="20% - Accent6 2 4 2 4 6" xfId="19065"/>
    <cellStyle name="20% - Accent6 2 4 2 4 7" xfId="19066"/>
    <cellStyle name="20% - Accent6 2 4 2 4 8" xfId="19067"/>
    <cellStyle name="20% - Accent6 2 4 2 4 9" xfId="19068"/>
    <cellStyle name="20% - Accent6 2 4 2 5" xfId="19069"/>
    <cellStyle name="20% - Accent6 2 4 2 5 2" xfId="19070"/>
    <cellStyle name="20% - Accent6 2 4 2 5 2 2" xfId="19071"/>
    <cellStyle name="20% - Accent6 2 4 2 5 2 3" xfId="19072"/>
    <cellStyle name="20% - Accent6 2 4 2 5 3" xfId="19073"/>
    <cellStyle name="20% - Accent6 2 4 2 5 3 2" xfId="19074"/>
    <cellStyle name="20% - Accent6 2 4 2 5 4" xfId="19075"/>
    <cellStyle name="20% - Accent6 2 4 2 5 5" xfId="19076"/>
    <cellStyle name="20% - Accent6 2 4 2 5 6" xfId="19077"/>
    <cellStyle name="20% - Accent6 2 4 2 5 7" xfId="19078"/>
    <cellStyle name="20% - Accent6 2 4 2 5 8" xfId="19079"/>
    <cellStyle name="20% - Accent6 2 4 2 5 9" xfId="19080"/>
    <cellStyle name="20% - Accent6 2 4 2 6" xfId="19081"/>
    <cellStyle name="20% - Accent6 2 4 2 6 2" xfId="19082"/>
    <cellStyle name="20% - Accent6 2 4 2 6 3" xfId="19083"/>
    <cellStyle name="20% - Accent6 2 4 2 7" xfId="19084"/>
    <cellStyle name="20% - Accent6 2 4 2 7 2" xfId="19085"/>
    <cellStyle name="20% - Accent6 2 4 2 8" xfId="19086"/>
    <cellStyle name="20% - Accent6 2 4 2 9" xfId="19087"/>
    <cellStyle name="20% - Accent6 2 4 3" xfId="19088"/>
    <cellStyle name="20% - Accent6 2 4 3 10" xfId="19089"/>
    <cellStyle name="20% - Accent6 2 4 3 11" xfId="19090"/>
    <cellStyle name="20% - Accent6 2 4 3 12" xfId="19091"/>
    <cellStyle name="20% - Accent6 2 4 3 13" xfId="19092"/>
    <cellStyle name="20% - Accent6 2 4 3 2" xfId="19093"/>
    <cellStyle name="20% - Accent6 2 4 3 2 10" xfId="19094"/>
    <cellStyle name="20% - Accent6 2 4 3 2 11" xfId="19095"/>
    <cellStyle name="20% - Accent6 2 4 3 2 12" xfId="19096"/>
    <cellStyle name="20% - Accent6 2 4 3 2 2" xfId="19097"/>
    <cellStyle name="20% - Accent6 2 4 3 2 2 2" xfId="19098"/>
    <cellStyle name="20% - Accent6 2 4 3 2 2 2 2" xfId="19099"/>
    <cellStyle name="20% - Accent6 2 4 3 2 2 2 3" xfId="19100"/>
    <cellStyle name="20% - Accent6 2 4 3 2 2 3" xfId="19101"/>
    <cellStyle name="20% - Accent6 2 4 3 2 2 3 2" xfId="19102"/>
    <cellStyle name="20% - Accent6 2 4 3 2 2 4" xfId="19103"/>
    <cellStyle name="20% - Accent6 2 4 3 2 2 5" xfId="19104"/>
    <cellStyle name="20% - Accent6 2 4 3 2 2 6" xfId="19105"/>
    <cellStyle name="20% - Accent6 2 4 3 2 2 7" xfId="19106"/>
    <cellStyle name="20% - Accent6 2 4 3 2 2 8" xfId="19107"/>
    <cellStyle name="20% - Accent6 2 4 3 2 2 9" xfId="19108"/>
    <cellStyle name="20% - Accent6 2 4 3 2 3" xfId="19109"/>
    <cellStyle name="20% - Accent6 2 4 3 2 3 2" xfId="19110"/>
    <cellStyle name="20% - Accent6 2 4 3 2 3 2 2" xfId="19111"/>
    <cellStyle name="20% - Accent6 2 4 3 2 3 2 3" xfId="19112"/>
    <cellStyle name="20% - Accent6 2 4 3 2 3 3" xfId="19113"/>
    <cellStyle name="20% - Accent6 2 4 3 2 3 3 2" xfId="19114"/>
    <cellStyle name="20% - Accent6 2 4 3 2 3 4" xfId="19115"/>
    <cellStyle name="20% - Accent6 2 4 3 2 3 5" xfId="19116"/>
    <cellStyle name="20% - Accent6 2 4 3 2 3 6" xfId="19117"/>
    <cellStyle name="20% - Accent6 2 4 3 2 3 7" xfId="19118"/>
    <cellStyle name="20% - Accent6 2 4 3 2 3 8" xfId="19119"/>
    <cellStyle name="20% - Accent6 2 4 3 2 3 9" xfId="19120"/>
    <cellStyle name="20% - Accent6 2 4 3 2 4" xfId="19121"/>
    <cellStyle name="20% - Accent6 2 4 3 2 4 2" xfId="19122"/>
    <cellStyle name="20% - Accent6 2 4 3 2 4 2 2" xfId="19123"/>
    <cellStyle name="20% - Accent6 2 4 3 2 4 2 3" xfId="19124"/>
    <cellStyle name="20% - Accent6 2 4 3 2 4 3" xfId="19125"/>
    <cellStyle name="20% - Accent6 2 4 3 2 4 3 2" xfId="19126"/>
    <cellStyle name="20% - Accent6 2 4 3 2 4 4" xfId="19127"/>
    <cellStyle name="20% - Accent6 2 4 3 2 4 5" xfId="19128"/>
    <cellStyle name="20% - Accent6 2 4 3 2 4 6" xfId="19129"/>
    <cellStyle name="20% - Accent6 2 4 3 2 4 7" xfId="19130"/>
    <cellStyle name="20% - Accent6 2 4 3 2 4 8" xfId="19131"/>
    <cellStyle name="20% - Accent6 2 4 3 2 4 9" xfId="19132"/>
    <cellStyle name="20% - Accent6 2 4 3 2 5" xfId="19133"/>
    <cellStyle name="20% - Accent6 2 4 3 2 5 2" xfId="19134"/>
    <cellStyle name="20% - Accent6 2 4 3 2 5 3" xfId="19135"/>
    <cellStyle name="20% - Accent6 2 4 3 2 6" xfId="19136"/>
    <cellStyle name="20% - Accent6 2 4 3 2 6 2" xfId="19137"/>
    <cellStyle name="20% - Accent6 2 4 3 2 7" xfId="19138"/>
    <cellStyle name="20% - Accent6 2 4 3 2 8" xfId="19139"/>
    <cellStyle name="20% - Accent6 2 4 3 2 9" xfId="19140"/>
    <cellStyle name="20% - Accent6 2 4 3 3" xfId="19141"/>
    <cellStyle name="20% - Accent6 2 4 3 3 2" xfId="19142"/>
    <cellStyle name="20% - Accent6 2 4 3 3 2 2" xfId="19143"/>
    <cellStyle name="20% - Accent6 2 4 3 3 2 3" xfId="19144"/>
    <cellStyle name="20% - Accent6 2 4 3 3 3" xfId="19145"/>
    <cellStyle name="20% - Accent6 2 4 3 3 3 2" xfId="19146"/>
    <cellStyle name="20% - Accent6 2 4 3 3 4" xfId="19147"/>
    <cellStyle name="20% - Accent6 2 4 3 3 5" xfId="19148"/>
    <cellStyle name="20% - Accent6 2 4 3 3 6" xfId="19149"/>
    <cellStyle name="20% - Accent6 2 4 3 3 7" xfId="19150"/>
    <cellStyle name="20% - Accent6 2 4 3 3 8" xfId="19151"/>
    <cellStyle name="20% - Accent6 2 4 3 3 9" xfId="19152"/>
    <cellStyle name="20% - Accent6 2 4 3 4" xfId="19153"/>
    <cellStyle name="20% - Accent6 2 4 3 4 2" xfId="19154"/>
    <cellStyle name="20% - Accent6 2 4 3 4 2 2" xfId="19155"/>
    <cellStyle name="20% - Accent6 2 4 3 4 2 3" xfId="19156"/>
    <cellStyle name="20% - Accent6 2 4 3 4 3" xfId="19157"/>
    <cellStyle name="20% - Accent6 2 4 3 4 3 2" xfId="19158"/>
    <cellStyle name="20% - Accent6 2 4 3 4 4" xfId="19159"/>
    <cellStyle name="20% - Accent6 2 4 3 4 5" xfId="19160"/>
    <cellStyle name="20% - Accent6 2 4 3 4 6" xfId="19161"/>
    <cellStyle name="20% - Accent6 2 4 3 4 7" xfId="19162"/>
    <cellStyle name="20% - Accent6 2 4 3 4 8" xfId="19163"/>
    <cellStyle name="20% - Accent6 2 4 3 4 9" xfId="19164"/>
    <cellStyle name="20% - Accent6 2 4 3 5" xfId="19165"/>
    <cellStyle name="20% - Accent6 2 4 3 5 2" xfId="19166"/>
    <cellStyle name="20% - Accent6 2 4 3 5 2 2" xfId="19167"/>
    <cellStyle name="20% - Accent6 2 4 3 5 2 3" xfId="19168"/>
    <cellStyle name="20% - Accent6 2 4 3 5 3" xfId="19169"/>
    <cellStyle name="20% - Accent6 2 4 3 5 3 2" xfId="19170"/>
    <cellStyle name="20% - Accent6 2 4 3 5 4" xfId="19171"/>
    <cellStyle name="20% - Accent6 2 4 3 5 5" xfId="19172"/>
    <cellStyle name="20% - Accent6 2 4 3 5 6" xfId="19173"/>
    <cellStyle name="20% - Accent6 2 4 3 5 7" xfId="19174"/>
    <cellStyle name="20% - Accent6 2 4 3 5 8" xfId="19175"/>
    <cellStyle name="20% - Accent6 2 4 3 5 9" xfId="19176"/>
    <cellStyle name="20% - Accent6 2 4 3 6" xfId="19177"/>
    <cellStyle name="20% - Accent6 2 4 3 6 2" xfId="19178"/>
    <cellStyle name="20% - Accent6 2 4 3 6 3" xfId="19179"/>
    <cellStyle name="20% - Accent6 2 4 3 7" xfId="19180"/>
    <cellStyle name="20% - Accent6 2 4 3 7 2" xfId="19181"/>
    <cellStyle name="20% - Accent6 2 4 3 8" xfId="19182"/>
    <cellStyle name="20% - Accent6 2 4 3 9" xfId="19183"/>
    <cellStyle name="20% - Accent6 2 4 4" xfId="19184"/>
    <cellStyle name="20% - Accent6 2 4 4 10" xfId="19185"/>
    <cellStyle name="20% - Accent6 2 4 4 11" xfId="19186"/>
    <cellStyle name="20% - Accent6 2 4 4 12" xfId="19187"/>
    <cellStyle name="20% - Accent6 2 4 4 2" xfId="19188"/>
    <cellStyle name="20% - Accent6 2 4 4 2 2" xfId="19189"/>
    <cellStyle name="20% - Accent6 2 4 4 2 2 2" xfId="19190"/>
    <cellStyle name="20% - Accent6 2 4 4 2 2 3" xfId="19191"/>
    <cellStyle name="20% - Accent6 2 4 4 2 3" xfId="19192"/>
    <cellStyle name="20% - Accent6 2 4 4 2 3 2" xfId="19193"/>
    <cellStyle name="20% - Accent6 2 4 4 2 4" xfId="19194"/>
    <cellStyle name="20% - Accent6 2 4 4 2 5" xfId="19195"/>
    <cellStyle name="20% - Accent6 2 4 4 2 6" xfId="19196"/>
    <cellStyle name="20% - Accent6 2 4 4 2 7" xfId="19197"/>
    <cellStyle name="20% - Accent6 2 4 4 2 8" xfId="19198"/>
    <cellStyle name="20% - Accent6 2 4 4 2 9" xfId="19199"/>
    <cellStyle name="20% - Accent6 2 4 4 3" xfId="19200"/>
    <cellStyle name="20% - Accent6 2 4 4 3 2" xfId="19201"/>
    <cellStyle name="20% - Accent6 2 4 4 3 2 2" xfId="19202"/>
    <cellStyle name="20% - Accent6 2 4 4 3 2 3" xfId="19203"/>
    <cellStyle name="20% - Accent6 2 4 4 3 3" xfId="19204"/>
    <cellStyle name="20% - Accent6 2 4 4 3 3 2" xfId="19205"/>
    <cellStyle name="20% - Accent6 2 4 4 3 4" xfId="19206"/>
    <cellStyle name="20% - Accent6 2 4 4 3 5" xfId="19207"/>
    <cellStyle name="20% - Accent6 2 4 4 3 6" xfId="19208"/>
    <cellStyle name="20% - Accent6 2 4 4 3 7" xfId="19209"/>
    <cellStyle name="20% - Accent6 2 4 4 3 8" xfId="19210"/>
    <cellStyle name="20% - Accent6 2 4 4 3 9" xfId="19211"/>
    <cellStyle name="20% - Accent6 2 4 4 4" xfId="19212"/>
    <cellStyle name="20% - Accent6 2 4 4 4 2" xfId="19213"/>
    <cellStyle name="20% - Accent6 2 4 4 4 2 2" xfId="19214"/>
    <cellStyle name="20% - Accent6 2 4 4 4 2 3" xfId="19215"/>
    <cellStyle name="20% - Accent6 2 4 4 4 3" xfId="19216"/>
    <cellStyle name="20% - Accent6 2 4 4 4 3 2" xfId="19217"/>
    <cellStyle name="20% - Accent6 2 4 4 4 4" xfId="19218"/>
    <cellStyle name="20% - Accent6 2 4 4 4 5" xfId="19219"/>
    <cellStyle name="20% - Accent6 2 4 4 4 6" xfId="19220"/>
    <cellStyle name="20% - Accent6 2 4 4 4 7" xfId="19221"/>
    <cellStyle name="20% - Accent6 2 4 4 4 8" xfId="19222"/>
    <cellStyle name="20% - Accent6 2 4 4 4 9" xfId="19223"/>
    <cellStyle name="20% - Accent6 2 4 4 5" xfId="19224"/>
    <cellStyle name="20% - Accent6 2 4 4 5 2" xfId="19225"/>
    <cellStyle name="20% - Accent6 2 4 4 5 3" xfId="19226"/>
    <cellStyle name="20% - Accent6 2 4 4 6" xfId="19227"/>
    <cellStyle name="20% - Accent6 2 4 4 6 2" xfId="19228"/>
    <cellStyle name="20% - Accent6 2 4 4 7" xfId="19229"/>
    <cellStyle name="20% - Accent6 2 4 4 8" xfId="19230"/>
    <cellStyle name="20% - Accent6 2 4 4 9" xfId="19231"/>
    <cellStyle name="20% - Accent6 2 4 5" xfId="19232"/>
    <cellStyle name="20% - Accent6 2 4 5 2" xfId="19233"/>
    <cellStyle name="20% - Accent6 2 4 5 2 2" xfId="19234"/>
    <cellStyle name="20% - Accent6 2 4 5 2 3" xfId="19235"/>
    <cellStyle name="20% - Accent6 2 4 5 3" xfId="19236"/>
    <cellStyle name="20% - Accent6 2 4 5 3 2" xfId="19237"/>
    <cellStyle name="20% - Accent6 2 4 5 4" xfId="19238"/>
    <cellStyle name="20% - Accent6 2 4 5 5" xfId="19239"/>
    <cellStyle name="20% - Accent6 2 4 5 6" xfId="19240"/>
    <cellStyle name="20% - Accent6 2 4 5 7" xfId="19241"/>
    <cellStyle name="20% - Accent6 2 4 5 8" xfId="19242"/>
    <cellStyle name="20% - Accent6 2 4 5 9" xfId="19243"/>
    <cellStyle name="20% - Accent6 2 4 6" xfId="19244"/>
    <cellStyle name="20% - Accent6 2 4 6 2" xfId="19245"/>
    <cellStyle name="20% - Accent6 2 4 6 2 2" xfId="19246"/>
    <cellStyle name="20% - Accent6 2 4 6 2 3" xfId="19247"/>
    <cellStyle name="20% - Accent6 2 4 6 3" xfId="19248"/>
    <cellStyle name="20% - Accent6 2 4 6 3 2" xfId="19249"/>
    <cellStyle name="20% - Accent6 2 4 6 4" xfId="19250"/>
    <cellStyle name="20% - Accent6 2 4 6 5" xfId="19251"/>
    <cellStyle name="20% - Accent6 2 4 6 6" xfId="19252"/>
    <cellStyle name="20% - Accent6 2 4 6 7" xfId="19253"/>
    <cellStyle name="20% - Accent6 2 4 6 8" xfId="19254"/>
    <cellStyle name="20% - Accent6 2 4 6 9" xfId="19255"/>
    <cellStyle name="20% - Accent6 2 4 7" xfId="19256"/>
    <cellStyle name="20% - Accent6 2 4 7 2" xfId="19257"/>
    <cellStyle name="20% - Accent6 2 4 7 2 2" xfId="19258"/>
    <cellStyle name="20% - Accent6 2 4 7 2 3" xfId="19259"/>
    <cellStyle name="20% - Accent6 2 4 7 3" xfId="19260"/>
    <cellStyle name="20% - Accent6 2 4 7 3 2" xfId="19261"/>
    <cellStyle name="20% - Accent6 2 4 7 4" xfId="19262"/>
    <cellStyle name="20% - Accent6 2 4 7 5" xfId="19263"/>
    <cellStyle name="20% - Accent6 2 4 7 6" xfId="19264"/>
    <cellStyle name="20% - Accent6 2 4 7 7" xfId="19265"/>
    <cellStyle name="20% - Accent6 2 4 7 8" xfId="19266"/>
    <cellStyle name="20% - Accent6 2 4 7 9" xfId="19267"/>
    <cellStyle name="20% - Accent6 2 4 8" xfId="19268"/>
    <cellStyle name="20% - Accent6 2 4 8 2" xfId="19269"/>
    <cellStyle name="20% - Accent6 2 4 8 3" xfId="19270"/>
    <cellStyle name="20% - Accent6 2 4 9" xfId="19271"/>
    <cellStyle name="20% - Accent6 2 4 9 2" xfId="19272"/>
    <cellStyle name="20% - Accent6 2 5" xfId="19273"/>
    <cellStyle name="20% - Accent6 2 5 10" xfId="19274"/>
    <cellStyle name="20% - Accent6 2 5 11" xfId="19275"/>
    <cellStyle name="20% - Accent6 2 5 12" xfId="19276"/>
    <cellStyle name="20% - Accent6 2 5 13" xfId="19277"/>
    <cellStyle name="20% - Accent6 2 5 14" xfId="19278"/>
    <cellStyle name="20% - Accent6 2 5 15" xfId="19279"/>
    <cellStyle name="20% - Accent6 2 5 2" xfId="19280"/>
    <cellStyle name="20% - Accent6 2 5 2 10" xfId="19281"/>
    <cellStyle name="20% - Accent6 2 5 2 11" xfId="19282"/>
    <cellStyle name="20% - Accent6 2 5 2 12" xfId="19283"/>
    <cellStyle name="20% - Accent6 2 5 2 13" xfId="19284"/>
    <cellStyle name="20% - Accent6 2 5 2 2" xfId="19285"/>
    <cellStyle name="20% - Accent6 2 5 2 2 10" xfId="19286"/>
    <cellStyle name="20% - Accent6 2 5 2 2 11" xfId="19287"/>
    <cellStyle name="20% - Accent6 2 5 2 2 12" xfId="19288"/>
    <cellStyle name="20% - Accent6 2 5 2 2 2" xfId="19289"/>
    <cellStyle name="20% - Accent6 2 5 2 2 2 2" xfId="19290"/>
    <cellStyle name="20% - Accent6 2 5 2 2 2 2 2" xfId="19291"/>
    <cellStyle name="20% - Accent6 2 5 2 2 2 2 3" xfId="19292"/>
    <cellStyle name="20% - Accent6 2 5 2 2 2 3" xfId="19293"/>
    <cellStyle name="20% - Accent6 2 5 2 2 2 3 2" xfId="19294"/>
    <cellStyle name="20% - Accent6 2 5 2 2 2 4" xfId="19295"/>
    <cellStyle name="20% - Accent6 2 5 2 2 2 5" xfId="19296"/>
    <cellStyle name="20% - Accent6 2 5 2 2 2 6" xfId="19297"/>
    <cellStyle name="20% - Accent6 2 5 2 2 2 7" xfId="19298"/>
    <cellStyle name="20% - Accent6 2 5 2 2 2 8" xfId="19299"/>
    <cellStyle name="20% - Accent6 2 5 2 2 2 9" xfId="19300"/>
    <cellStyle name="20% - Accent6 2 5 2 2 3" xfId="19301"/>
    <cellStyle name="20% - Accent6 2 5 2 2 3 2" xfId="19302"/>
    <cellStyle name="20% - Accent6 2 5 2 2 3 2 2" xfId="19303"/>
    <cellStyle name="20% - Accent6 2 5 2 2 3 2 3" xfId="19304"/>
    <cellStyle name="20% - Accent6 2 5 2 2 3 3" xfId="19305"/>
    <cellStyle name="20% - Accent6 2 5 2 2 3 3 2" xfId="19306"/>
    <cellStyle name="20% - Accent6 2 5 2 2 3 4" xfId="19307"/>
    <cellStyle name="20% - Accent6 2 5 2 2 3 5" xfId="19308"/>
    <cellStyle name="20% - Accent6 2 5 2 2 3 6" xfId="19309"/>
    <cellStyle name="20% - Accent6 2 5 2 2 3 7" xfId="19310"/>
    <cellStyle name="20% - Accent6 2 5 2 2 3 8" xfId="19311"/>
    <cellStyle name="20% - Accent6 2 5 2 2 3 9" xfId="19312"/>
    <cellStyle name="20% - Accent6 2 5 2 2 4" xfId="19313"/>
    <cellStyle name="20% - Accent6 2 5 2 2 4 2" xfId="19314"/>
    <cellStyle name="20% - Accent6 2 5 2 2 4 2 2" xfId="19315"/>
    <cellStyle name="20% - Accent6 2 5 2 2 4 2 3" xfId="19316"/>
    <cellStyle name="20% - Accent6 2 5 2 2 4 3" xfId="19317"/>
    <cellStyle name="20% - Accent6 2 5 2 2 4 3 2" xfId="19318"/>
    <cellStyle name="20% - Accent6 2 5 2 2 4 4" xfId="19319"/>
    <cellStyle name="20% - Accent6 2 5 2 2 4 5" xfId="19320"/>
    <cellStyle name="20% - Accent6 2 5 2 2 4 6" xfId="19321"/>
    <cellStyle name="20% - Accent6 2 5 2 2 4 7" xfId="19322"/>
    <cellStyle name="20% - Accent6 2 5 2 2 4 8" xfId="19323"/>
    <cellStyle name="20% - Accent6 2 5 2 2 4 9" xfId="19324"/>
    <cellStyle name="20% - Accent6 2 5 2 2 5" xfId="19325"/>
    <cellStyle name="20% - Accent6 2 5 2 2 5 2" xfId="19326"/>
    <cellStyle name="20% - Accent6 2 5 2 2 5 3" xfId="19327"/>
    <cellStyle name="20% - Accent6 2 5 2 2 6" xfId="19328"/>
    <cellStyle name="20% - Accent6 2 5 2 2 6 2" xfId="19329"/>
    <cellStyle name="20% - Accent6 2 5 2 2 7" xfId="19330"/>
    <cellStyle name="20% - Accent6 2 5 2 2 8" xfId="19331"/>
    <cellStyle name="20% - Accent6 2 5 2 2 9" xfId="19332"/>
    <cellStyle name="20% - Accent6 2 5 2 3" xfId="19333"/>
    <cellStyle name="20% - Accent6 2 5 2 3 2" xfId="19334"/>
    <cellStyle name="20% - Accent6 2 5 2 3 2 2" xfId="19335"/>
    <cellStyle name="20% - Accent6 2 5 2 3 2 3" xfId="19336"/>
    <cellStyle name="20% - Accent6 2 5 2 3 3" xfId="19337"/>
    <cellStyle name="20% - Accent6 2 5 2 3 3 2" xfId="19338"/>
    <cellStyle name="20% - Accent6 2 5 2 3 4" xfId="19339"/>
    <cellStyle name="20% - Accent6 2 5 2 3 5" xfId="19340"/>
    <cellStyle name="20% - Accent6 2 5 2 3 6" xfId="19341"/>
    <cellStyle name="20% - Accent6 2 5 2 3 7" xfId="19342"/>
    <cellStyle name="20% - Accent6 2 5 2 3 8" xfId="19343"/>
    <cellStyle name="20% - Accent6 2 5 2 3 9" xfId="19344"/>
    <cellStyle name="20% - Accent6 2 5 2 4" xfId="19345"/>
    <cellStyle name="20% - Accent6 2 5 2 4 2" xfId="19346"/>
    <cellStyle name="20% - Accent6 2 5 2 4 2 2" xfId="19347"/>
    <cellStyle name="20% - Accent6 2 5 2 4 2 3" xfId="19348"/>
    <cellStyle name="20% - Accent6 2 5 2 4 3" xfId="19349"/>
    <cellStyle name="20% - Accent6 2 5 2 4 3 2" xfId="19350"/>
    <cellStyle name="20% - Accent6 2 5 2 4 4" xfId="19351"/>
    <cellStyle name="20% - Accent6 2 5 2 4 5" xfId="19352"/>
    <cellStyle name="20% - Accent6 2 5 2 4 6" xfId="19353"/>
    <cellStyle name="20% - Accent6 2 5 2 4 7" xfId="19354"/>
    <cellStyle name="20% - Accent6 2 5 2 4 8" xfId="19355"/>
    <cellStyle name="20% - Accent6 2 5 2 4 9" xfId="19356"/>
    <cellStyle name="20% - Accent6 2 5 2 5" xfId="19357"/>
    <cellStyle name="20% - Accent6 2 5 2 5 2" xfId="19358"/>
    <cellStyle name="20% - Accent6 2 5 2 5 2 2" xfId="19359"/>
    <cellStyle name="20% - Accent6 2 5 2 5 2 3" xfId="19360"/>
    <cellStyle name="20% - Accent6 2 5 2 5 3" xfId="19361"/>
    <cellStyle name="20% - Accent6 2 5 2 5 3 2" xfId="19362"/>
    <cellStyle name="20% - Accent6 2 5 2 5 4" xfId="19363"/>
    <cellStyle name="20% - Accent6 2 5 2 5 5" xfId="19364"/>
    <cellStyle name="20% - Accent6 2 5 2 5 6" xfId="19365"/>
    <cellStyle name="20% - Accent6 2 5 2 5 7" xfId="19366"/>
    <cellStyle name="20% - Accent6 2 5 2 5 8" xfId="19367"/>
    <cellStyle name="20% - Accent6 2 5 2 5 9" xfId="19368"/>
    <cellStyle name="20% - Accent6 2 5 2 6" xfId="19369"/>
    <cellStyle name="20% - Accent6 2 5 2 6 2" xfId="19370"/>
    <cellStyle name="20% - Accent6 2 5 2 6 3" xfId="19371"/>
    <cellStyle name="20% - Accent6 2 5 2 7" xfId="19372"/>
    <cellStyle name="20% - Accent6 2 5 2 7 2" xfId="19373"/>
    <cellStyle name="20% - Accent6 2 5 2 8" xfId="19374"/>
    <cellStyle name="20% - Accent6 2 5 2 9" xfId="19375"/>
    <cellStyle name="20% - Accent6 2 5 3" xfId="19376"/>
    <cellStyle name="20% - Accent6 2 5 3 10" xfId="19377"/>
    <cellStyle name="20% - Accent6 2 5 3 11" xfId="19378"/>
    <cellStyle name="20% - Accent6 2 5 3 12" xfId="19379"/>
    <cellStyle name="20% - Accent6 2 5 3 13" xfId="19380"/>
    <cellStyle name="20% - Accent6 2 5 3 2" xfId="19381"/>
    <cellStyle name="20% - Accent6 2 5 3 2 10" xfId="19382"/>
    <cellStyle name="20% - Accent6 2 5 3 2 11" xfId="19383"/>
    <cellStyle name="20% - Accent6 2 5 3 2 12" xfId="19384"/>
    <cellStyle name="20% - Accent6 2 5 3 2 2" xfId="19385"/>
    <cellStyle name="20% - Accent6 2 5 3 2 2 2" xfId="19386"/>
    <cellStyle name="20% - Accent6 2 5 3 2 2 2 2" xfId="19387"/>
    <cellStyle name="20% - Accent6 2 5 3 2 2 2 3" xfId="19388"/>
    <cellStyle name="20% - Accent6 2 5 3 2 2 3" xfId="19389"/>
    <cellStyle name="20% - Accent6 2 5 3 2 2 3 2" xfId="19390"/>
    <cellStyle name="20% - Accent6 2 5 3 2 2 4" xfId="19391"/>
    <cellStyle name="20% - Accent6 2 5 3 2 2 5" xfId="19392"/>
    <cellStyle name="20% - Accent6 2 5 3 2 2 6" xfId="19393"/>
    <cellStyle name="20% - Accent6 2 5 3 2 2 7" xfId="19394"/>
    <cellStyle name="20% - Accent6 2 5 3 2 2 8" xfId="19395"/>
    <cellStyle name="20% - Accent6 2 5 3 2 2 9" xfId="19396"/>
    <cellStyle name="20% - Accent6 2 5 3 2 3" xfId="19397"/>
    <cellStyle name="20% - Accent6 2 5 3 2 3 2" xfId="19398"/>
    <cellStyle name="20% - Accent6 2 5 3 2 3 2 2" xfId="19399"/>
    <cellStyle name="20% - Accent6 2 5 3 2 3 2 3" xfId="19400"/>
    <cellStyle name="20% - Accent6 2 5 3 2 3 3" xfId="19401"/>
    <cellStyle name="20% - Accent6 2 5 3 2 3 3 2" xfId="19402"/>
    <cellStyle name="20% - Accent6 2 5 3 2 3 4" xfId="19403"/>
    <cellStyle name="20% - Accent6 2 5 3 2 3 5" xfId="19404"/>
    <cellStyle name="20% - Accent6 2 5 3 2 3 6" xfId="19405"/>
    <cellStyle name="20% - Accent6 2 5 3 2 3 7" xfId="19406"/>
    <cellStyle name="20% - Accent6 2 5 3 2 3 8" xfId="19407"/>
    <cellStyle name="20% - Accent6 2 5 3 2 3 9" xfId="19408"/>
    <cellStyle name="20% - Accent6 2 5 3 2 4" xfId="19409"/>
    <cellStyle name="20% - Accent6 2 5 3 2 4 2" xfId="19410"/>
    <cellStyle name="20% - Accent6 2 5 3 2 4 2 2" xfId="19411"/>
    <cellStyle name="20% - Accent6 2 5 3 2 4 2 3" xfId="19412"/>
    <cellStyle name="20% - Accent6 2 5 3 2 4 3" xfId="19413"/>
    <cellStyle name="20% - Accent6 2 5 3 2 4 3 2" xfId="19414"/>
    <cellStyle name="20% - Accent6 2 5 3 2 4 4" xfId="19415"/>
    <cellStyle name="20% - Accent6 2 5 3 2 4 5" xfId="19416"/>
    <cellStyle name="20% - Accent6 2 5 3 2 4 6" xfId="19417"/>
    <cellStyle name="20% - Accent6 2 5 3 2 4 7" xfId="19418"/>
    <cellStyle name="20% - Accent6 2 5 3 2 4 8" xfId="19419"/>
    <cellStyle name="20% - Accent6 2 5 3 2 4 9" xfId="19420"/>
    <cellStyle name="20% - Accent6 2 5 3 2 5" xfId="19421"/>
    <cellStyle name="20% - Accent6 2 5 3 2 5 2" xfId="19422"/>
    <cellStyle name="20% - Accent6 2 5 3 2 5 3" xfId="19423"/>
    <cellStyle name="20% - Accent6 2 5 3 2 6" xfId="19424"/>
    <cellStyle name="20% - Accent6 2 5 3 2 6 2" xfId="19425"/>
    <cellStyle name="20% - Accent6 2 5 3 2 7" xfId="19426"/>
    <cellStyle name="20% - Accent6 2 5 3 2 8" xfId="19427"/>
    <cellStyle name="20% - Accent6 2 5 3 2 9" xfId="19428"/>
    <cellStyle name="20% - Accent6 2 5 3 3" xfId="19429"/>
    <cellStyle name="20% - Accent6 2 5 3 3 2" xfId="19430"/>
    <cellStyle name="20% - Accent6 2 5 3 3 2 2" xfId="19431"/>
    <cellStyle name="20% - Accent6 2 5 3 3 2 3" xfId="19432"/>
    <cellStyle name="20% - Accent6 2 5 3 3 3" xfId="19433"/>
    <cellStyle name="20% - Accent6 2 5 3 3 3 2" xfId="19434"/>
    <cellStyle name="20% - Accent6 2 5 3 3 4" xfId="19435"/>
    <cellStyle name="20% - Accent6 2 5 3 3 5" xfId="19436"/>
    <cellStyle name="20% - Accent6 2 5 3 3 6" xfId="19437"/>
    <cellStyle name="20% - Accent6 2 5 3 3 7" xfId="19438"/>
    <cellStyle name="20% - Accent6 2 5 3 3 8" xfId="19439"/>
    <cellStyle name="20% - Accent6 2 5 3 3 9" xfId="19440"/>
    <cellStyle name="20% - Accent6 2 5 3 4" xfId="19441"/>
    <cellStyle name="20% - Accent6 2 5 3 4 2" xfId="19442"/>
    <cellStyle name="20% - Accent6 2 5 3 4 2 2" xfId="19443"/>
    <cellStyle name="20% - Accent6 2 5 3 4 2 3" xfId="19444"/>
    <cellStyle name="20% - Accent6 2 5 3 4 3" xfId="19445"/>
    <cellStyle name="20% - Accent6 2 5 3 4 3 2" xfId="19446"/>
    <cellStyle name="20% - Accent6 2 5 3 4 4" xfId="19447"/>
    <cellStyle name="20% - Accent6 2 5 3 4 5" xfId="19448"/>
    <cellStyle name="20% - Accent6 2 5 3 4 6" xfId="19449"/>
    <cellStyle name="20% - Accent6 2 5 3 4 7" xfId="19450"/>
    <cellStyle name="20% - Accent6 2 5 3 4 8" xfId="19451"/>
    <cellStyle name="20% - Accent6 2 5 3 4 9" xfId="19452"/>
    <cellStyle name="20% - Accent6 2 5 3 5" xfId="19453"/>
    <cellStyle name="20% - Accent6 2 5 3 5 2" xfId="19454"/>
    <cellStyle name="20% - Accent6 2 5 3 5 2 2" xfId="19455"/>
    <cellStyle name="20% - Accent6 2 5 3 5 2 3" xfId="19456"/>
    <cellStyle name="20% - Accent6 2 5 3 5 3" xfId="19457"/>
    <cellStyle name="20% - Accent6 2 5 3 5 3 2" xfId="19458"/>
    <cellStyle name="20% - Accent6 2 5 3 5 4" xfId="19459"/>
    <cellStyle name="20% - Accent6 2 5 3 5 5" xfId="19460"/>
    <cellStyle name="20% - Accent6 2 5 3 5 6" xfId="19461"/>
    <cellStyle name="20% - Accent6 2 5 3 5 7" xfId="19462"/>
    <cellStyle name="20% - Accent6 2 5 3 5 8" xfId="19463"/>
    <cellStyle name="20% - Accent6 2 5 3 5 9" xfId="19464"/>
    <cellStyle name="20% - Accent6 2 5 3 6" xfId="19465"/>
    <cellStyle name="20% - Accent6 2 5 3 6 2" xfId="19466"/>
    <cellStyle name="20% - Accent6 2 5 3 6 3" xfId="19467"/>
    <cellStyle name="20% - Accent6 2 5 3 7" xfId="19468"/>
    <cellStyle name="20% - Accent6 2 5 3 7 2" xfId="19469"/>
    <cellStyle name="20% - Accent6 2 5 3 8" xfId="19470"/>
    <cellStyle name="20% - Accent6 2 5 3 9" xfId="19471"/>
    <cellStyle name="20% - Accent6 2 5 4" xfId="19472"/>
    <cellStyle name="20% - Accent6 2 5 4 10" xfId="19473"/>
    <cellStyle name="20% - Accent6 2 5 4 11" xfId="19474"/>
    <cellStyle name="20% - Accent6 2 5 4 12" xfId="19475"/>
    <cellStyle name="20% - Accent6 2 5 4 2" xfId="19476"/>
    <cellStyle name="20% - Accent6 2 5 4 2 2" xfId="19477"/>
    <cellStyle name="20% - Accent6 2 5 4 2 2 2" xfId="19478"/>
    <cellStyle name="20% - Accent6 2 5 4 2 2 3" xfId="19479"/>
    <cellStyle name="20% - Accent6 2 5 4 2 3" xfId="19480"/>
    <cellStyle name="20% - Accent6 2 5 4 2 3 2" xfId="19481"/>
    <cellStyle name="20% - Accent6 2 5 4 2 4" xfId="19482"/>
    <cellStyle name="20% - Accent6 2 5 4 2 5" xfId="19483"/>
    <cellStyle name="20% - Accent6 2 5 4 2 6" xfId="19484"/>
    <cellStyle name="20% - Accent6 2 5 4 2 7" xfId="19485"/>
    <cellStyle name="20% - Accent6 2 5 4 2 8" xfId="19486"/>
    <cellStyle name="20% - Accent6 2 5 4 2 9" xfId="19487"/>
    <cellStyle name="20% - Accent6 2 5 4 3" xfId="19488"/>
    <cellStyle name="20% - Accent6 2 5 4 3 2" xfId="19489"/>
    <cellStyle name="20% - Accent6 2 5 4 3 2 2" xfId="19490"/>
    <cellStyle name="20% - Accent6 2 5 4 3 2 3" xfId="19491"/>
    <cellStyle name="20% - Accent6 2 5 4 3 3" xfId="19492"/>
    <cellStyle name="20% - Accent6 2 5 4 3 3 2" xfId="19493"/>
    <cellStyle name="20% - Accent6 2 5 4 3 4" xfId="19494"/>
    <cellStyle name="20% - Accent6 2 5 4 3 5" xfId="19495"/>
    <cellStyle name="20% - Accent6 2 5 4 3 6" xfId="19496"/>
    <cellStyle name="20% - Accent6 2 5 4 3 7" xfId="19497"/>
    <cellStyle name="20% - Accent6 2 5 4 3 8" xfId="19498"/>
    <cellStyle name="20% - Accent6 2 5 4 3 9" xfId="19499"/>
    <cellStyle name="20% - Accent6 2 5 4 4" xfId="19500"/>
    <cellStyle name="20% - Accent6 2 5 4 4 2" xfId="19501"/>
    <cellStyle name="20% - Accent6 2 5 4 4 2 2" xfId="19502"/>
    <cellStyle name="20% - Accent6 2 5 4 4 2 3" xfId="19503"/>
    <cellStyle name="20% - Accent6 2 5 4 4 3" xfId="19504"/>
    <cellStyle name="20% - Accent6 2 5 4 4 3 2" xfId="19505"/>
    <cellStyle name="20% - Accent6 2 5 4 4 4" xfId="19506"/>
    <cellStyle name="20% - Accent6 2 5 4 4 5" xfId="19507"/>
    <cellStyle name="20% - Accent6 2 5 4 4 6" xfId="19508"/>
    <cellStyle name="20% - Accent6 2 5 4 4 7" xfId="19509"/>
    <cellStyle name="20% - Accent6 2 5 4 4 8" xfId="19510"/>
    <cellStyle name="20% - Accent6 2 5 4 4 9" xfId="19511"/>
    <cellStyle name="20% - Accent6 2 5 4 5" xfId="19512"/>
    <cellStyle name="20% - Accent6 2 5 4 5 2" xfId="19513"/>
    <cellStyle name="20% - Accent6 2 5 4 5 3" xfId="19514"/>
    <cellStyle name="20% - Accent6 2 5 4 6" xfId="19515"/>
    <cellStyle name="20% - Accent6 2 5 4 6 2" xfId="19516"/>
    <cellStyle name="20% - Accent6 2 5 4 7" xfId="19517"/>
    <cellStyle name="20% - Accent6 2 5 4 8" xfId="19518"/>
    <cellStyle name="20% - Accent6 2 5 4 9" xfId="19519"/>
    <cellStyle name="20% - Accent6 2 5 5" xfId="19520"/>
    <cellStyle name="20% - Accent6 2 5 5 2" xfId="19521"/>
    <cellStyle name="20% - Accent6 2 5 5 2 2" xfId="19522"/>
    <cellStyle name="20% - Accent6 2 5 5 2 3" xfId="19523"/>
    <cellStyle name="20% - Accent6 2 5 5 3" xfId="19524"/>
    <cellStyle name="20% - Accent6 2 5 5 3 2" xfId="19525"/>
    <cellStyle name="20% - Accent6 2 5 5 4" xfId="19526"/>
    <cellStyle name="20% - Accent6 2 5 5 5" xfId="19527"/>
    <cellStyle name="20% - Accent6 2 5 5 6" xfId="19528"/>
    <cellStyle name="20% - Accent6 2 5 5 7" xfId="19529"/>
    <cellStyle name="20% - Accent6 2 5 5 8" xfId="19530"/>
    <cellStyle name="20% - Accent6 2 5 5 9" xfId="19531"/>
    <cellStyle name="20% - Accent6 2 5 6" xfId="19532"/>
    <cellStyle name="20% - Accent6 2 5 6 2" xfId="19533"/>
    <cellStyle name="20% - Accent6 2 5 6 2 2" xfId="19534"/>
    <cellStyle name="20% - Accent6 2 5 6 2 3" xfId="19535"/>
    <cellStyle name="20% - Accent6 2 5 6 3" xfId="19536"/>
    <cellStyle name="20% - Accent6 2 5 6 3 2" xfId="19537"/>
    <cellStyle name="20% - Accent6 2 5 6 4" xfId="19538"/>
    <cellStyle name="20% - Accent6 2 5 6 5" xfId="19539"/>
    <cellStyle name="20% - Accent6 2 5 6 6" xfId="19540"/>
    <cellStyle name="20% - Accent6 2 5 6 7" xfId="19541"/>
    <cellStyle name="20% - Accent6 2 5 6 8" xfId="19542"/>
    <cellStyle name="20% - Accent6 2 5 6 9" xfId="19543"/>
    <cellStyle name="20% - Accent6 2 5 7" xfId="19544"/>
    <cellStyle name="20% - Accent6 2 5 7 2" xfId="19545"/>
    <cellStyle name="20% - Accent6 2 5 7 2 2" xfId="19546"/>
    <cellStyle name="20% - Accent6 2 5 7 2 3" xfId="19547"/>
    <cellStyle name="20% - Accent6 2 5 7 3" xfId="19548"/>
    <cellStyle name="20% - Accent6 2 5 7 3 2" xfId="19549"/>
    <cellStyle name="20% - Accent6 2 5 7 4" xfId="19550"/>
    <cellStyle name="20% - Accent6 2 5 7 5" xfId="19551"/>
    <cellStyle name="20% - Accent6 2 5 7 6" xfId="19552"/>
    <cellStyle name="20% - Accent6 2 5 7 7" xfId="19553"/>
    <cellStyle name="20% - Accent6 2 5 7 8" xfId="19554"/>
    <cellStyle name="20% - Accent6 2 5 7 9" xfId="19555"/>
    <cellStyle name="20% - Accent6 2 5 8" xfId="19556"/>
    <cellStyle name="20% - Accent6 2 5 8 2" xfId="19557"/>
    <cellStyle name="20% - Accent6 2 5 8 3" xfId="19558"/>
    <cellStyle name="20% - Accent6 2 5 9" xfId="19559"/>
    <cellStyle name="20% - Accent6 2 5 9 2" xfId="19560"/>
    <cellStyle name="20% - Accent6 2 6" xfId="19561"/>
    <cellStyle name="20% - Accent6 2 6 10" xfId="19562"/>
    <cellStyle name="20% - Accent6 2 6 11" xfId="19563"/>
    <cellStyle name="20% - Accent6 2 6 12" xfId="19564"/>
    <cellStyle name="20% - Accent6 2 6 13" xfId="19565"/>
    <cellStyle name="20% - Accent6 2 6 14" xfId="19566"/>
    <cellStyle name="20% - Accent6 2 6 15" xfId="19567"/>
    <cellStyle name="20% - Accent6 2 6 2" xfId="19568"/>
    <cellStyle name="20% - Accent6 2 6 2 10" xfId="19569"/>
    <cellStyle name="20% - Accent6 2 6 2 11" xfId="19570"/>
    <cellStyle name="20% - Accent6 2 6 2 12" xfId="19571"/>
    <cellStyle name="20% - Accent6 2 6 2 13" xfId="19572"/>
    <cellStyle name="20% - Accent6 2 6 2 2" xfId="19573"/>
    <cellStyle name="20% - Accent6 2 6 2 2 10" xfId="19574"/>
    <cellStyle name="20% - Accent6 2 6 2 2 11" xfId="19575"/>
    <cellStyle name="20% - Accent6 2 6 2 2 12" xfId="19576"/>
    <cellStyle name="20% - Accent6 2 6 2 2 2" xfId="19577"/>
    <cellStyle name="20% - Accent6 2 6 2 2 2 2" xfId="19578"/>
    <cellStyle name="20% - Accent6 2 6 2 2 2 2 2" xfId="19579"/>
    <cellStyle name="20% - Accent6 2 6 2 2 2 2 3" xfId="19580"/>
    <cellStyle name="20% - Accent6 2 6 2 2 2 3" xfId="19581"/>
    <cellStyle name="20% - Accent6 2 6 2 2 2 3 2" xfId="19582"/>
    <cellStyle name="20% - Accent6 2 6 2 2 2 4" xfId="19583"/>
    <cellStyle name="20% - Accent6 2 6 2 2 2 5" xfId="19584"/>
    <cellStyle name="20% - Accent6 2 6 2 2 2 6" xfId="19585"/>
    <cellStyle name="20% - Accent6 2 6 2 2 2 7" xfId="19586"/>
    <cellStyle name="20% - Accent6 2 6 2 2 2 8" xfId="19587"/>
    <cellStyle name="20% - Accent6 2 6 2 2 2 9" xfId="19588"/>
    <cellStyle name="20% - Accent6 2 6 2 2 3" xfId="19589"/>
    <cellStyle name="20% - Accent6 2 6 2 2 3 2" xfId="19590"/>
    <cellStyle name="20% - Accent6 2 6 2 2 3 2 2" xfId="19591"/>
    <cellStyle name="20% - Accent6 2 6 2 2 3 2 3" xfId="19592"/>
    <cellStyle name="20% - Accent6 2 6 2 2 3 3" xfId="19593"/>
    <cellStyle name="20% - Accent6 2 6 2 2 3 3 2" xfId="19594"/>
    <cellStyle name="20% - Accent6 2 6 2 2 3 4" xfId="19595"/>
    <cellStyle name="20% - Accent6 2 6 2 2 3 5" xfId="19596"/>
    <cellStyle name="20% - Accent6 2 6 2 2 3 6" xfId="19597"/>
    <cellStyle name="20% - Accent6 2 6 2 2 3 7" xfId="19598"/>
    <cellStyle name="20% - Accent6 2 6 2 2 3 8" xfId="19599"/>
    <cellStyle name="20% - Accent6 2 6 2 2 3 9" xfId="19600"/>
    <cellStyle name="20% - Accent6 2 6 2 2 4" xfId="19601"/>
    <cellStyle name="20% - Accent6 2 6 2 2 4 2" xfId="19602"/>
    <cellStyle name="20% - Accent6 2 6 2 2 4 2 2" xfId="19603"/>
    <cellStyle name="20% - Accent6 2 6 2 2 4 2 3" xfId="19604"/>
    <cellStyle name="20% - Accent6 2 6 2 2 4 3" xfId="19605"/>
    <cellStyle name="20% - Accent6 2 6 2 2 4 3 2" xfId="19606"/>
    <cellStyle name="20% - Accent6 2 6 2 2 4 4" xfId="19607"/>
    <cellStyle name="20% - Accent6 2 6 2 2 4 5" xfId="19608"/>
    <cellStyle name="20% - Accent6 2 6 2 2 4 6" xfId="19609"/>
    <cellStyle name="20% - Accent6 2 6 2 2 4 7" xfId="19610"/>
    <cellStyle name="20% - Accent6 2 6 2 2 4 8" xfId="19611"/>
    <cellStyle name="20% - Accent6 2 6 2 2 4 9" xfId="19612"/>
    <cellStyle name="20% - Accent6 2 6 2 2 5" xfId="19613"/>
    <cellStyle name="20% - Accent6 2 6 2 2 5 2" xfId="19614"/>
    <cellStyle name="20% - Accent6 2 6 2 2 5 3" xfId="19615"/>
    <cellStyle name="20% - Accent6 2 6 2 2 6" xfId="19616"/>
    <cellStyle name="20% - Accent6 2 6 2 2 6 2" xfId="19617"/>
    <cellStyle name="20% - Accent6 2 6 2 2 7" xfId="19618"/>
    <cellStyle name="20% - Accent6 2 6 2 2 8" xfId="19619"/>
    <cellStyle name="20% - Accent6 2 6 2 2 9" xfId="19620"/>
    <cellStyle name="20% - Accent6 2 6 2 3" xfId="19621"/>
    <cellStyle name="20% - Accent6 2 6 2 3 2" xfId="19622"/>
    <cellStyle name="20% - Accent6 2 6 2 3 2 2" xfId="19623"/>
    <cellStyle name="20% - Accent6 2 6 2 3 2 3" xfId="19624"/>
    <cellStyle name="20% - Accent6 2 6 2 3 3" xfId="19625"/>
    <cellStyle name="20% - Accent6 2 6 2 3 3 2" xfId="19626"/>
    <cellStyle name="20% - Accent6 2 6 2 3 4" xfId="19627"/>
    <cellStyle name="20% - Accent6 2 6 2 3 5" xfId="19628"/>
    <cellStyle name="20% - Accent6 2 6 2 3 6" xfId="19629"/>
    <cellStyle name="20% - Accent6 2 6 2 3 7" xfId="19630"/>
    <cellStyle name="20% - Accent6 2 6 2 3 8" xfId="19631"/>
    <cellStyle name="20% - Accent6 2 6 2 3 9" xfId="19632"/>
    <cellStyle name="20% - Accent6 2 6 2 4" xfId="19633"/>
    <cellStyle name="20% - Accent6 2 6 2 4 2" xfId="19634"/>
    <cellStyle name="20% - Accent6 2 6 2 4 2 2" xfId="19635"/>
    <cellStyle name="20% - Accent6 2 6 2 4 2 3" xfId="19636"/>
    <cellStyle name="20% - Accent6 2 6 2 4 3" xfId="19637"/>
    <cellStyle name="20% - Accent6 2 6 2 4 3 2" xfId="19638"/>
    <cellStyle name="20% - Accent6 2 6 2 4 4" xfId="19639"/>
    <cellStyle name="20% - Accent6 2 6 2 4 5" xfId="19640"/>
    <cellStyle name="20% - Accent6 2 6 2 4 6" xfId="19641"/>
    <cellStyle name="20% - Accent6 2 6 2 4 7" xfId="19642"/>
    <cellStyle name="20% - Accent6 2 6 2 4 8" xfId="19643"/>
    <cellStyle name="20% - Accent6 2 6 2 4 9" xfId="19644"/>
    <cellStyle name="20% - Accent6 2 6 2 5" xfId="19645"/>
    <cellStyle name="20% - Accent6 2 6 2 5 2" xfId="19646"/>
    <cellStyle name="20% - Accent6 2 6 2 5 2 2" xfId="19647"/>
    <cellStyle name="20% - Accent6 2 6 2 5 2 3" xfId="19648"/>
    <cellStyle name="20% - Accent6 2 6 2 5 3" xfId="19649"/>
    <cellStyle name="20% - Accent6 2 6 2 5 3 2" xfId="19650"/>
    <cellStyle name="20% - Accent6 2 6 2 5 4" xfId="19651"/>
    <cellStyle name="20% - Accent6 2 6 2 5 5" xfId="19652"/>
    <cellStyle name="20% - Accent6 2 6 2 5 6" xfId="19653"/>
    <cellStyle name="20% - Accent6 2 6 2 5 7" xfId="19654"/>
    <cellStyle name="20% - Accent6 2 6 2 5 8" xfId="19655"/>
    <cellStyle name="20% - Accent6 2 6 2 5 9" xfId="19656"/>
    <cellStyle name="20% - Accent6 2 6 2 6" xfId="19657"/>
    <cellStyle name="20% - Accent6 2 6 2 6 2" xfId="19658"/>
    <cellStyle name="20% - Accent6 2 6 2 6 3" xfId="19659"/>
    <cellStyle name="20% - Accent6 2 6 2 7" xfId="19660"/>
    <cellStyle name="20% - Accent6 2 6 2 7 2" xfId="19661"/>
    <cellStyle name="20% - Accent6 2 6 2 8" xfId="19662"/>
    <cellStyle name="20% - Accent6 2 6 2 9" xfId="19663"/>
    <cellStyle name="20% - Accent6 2 6 3" xfId="19664"/>
    <cellStyle name="20% - Accent6 2 6 3 10" xfId="19665"/>
    <cellStyle name="20% - Accent6 2 6 3 11" xfId="19666"/>
    <cellStyle name="20% - Accent6 2 6 3 12" xfId="19667"/>
    <cellStyle name="20% - Accent6 2 6 3 13" xfId="19668"/>
    <cellStyle name="20% - Accent6 2 6 3 2" xfId="19669"/>
    <cellStyle name="20% - Accent6 2 6 3 2 10" xfId="19670"/>
    <cellStyle name="20% - Accent6 2 6 3 2 11" xfId="19671"/>
    <cellStyle name="20% - Accent6 2 6 3 2 12" xfId="19672"/>
    <cellStyle name="20% - Accent6 2 6 3 2 2" xfId="19673"/>
    <cellStyle name="20% - Accent6 2 6 3 2 2 2" xfId="19674"/>
    <cellStyle name="20% - Accent6 2 6 3 2 2 2 2" xfId="19675"/>
    <cellStyle name="20% - Accent6 2 6 3 2 2 2 3" xfId="19676"/>
    <cellStyle name="20% - Accent6 2 6 3 2 2 3" xfId="19677"/>
    <cellStyle name="20% - Accent6 2 6 3 2 2 3 2" xfId="19678"/>
    <cellStyle name="20% - Accent6 2 6 3 2 2 4" xfId="19679"/>
    <cellStyle name="20% - Accent6 2 6 3 2 2 5" xfId="19680"/>
    <cellStyle name="20% - Accent6 2 6 3 2 2 6" xfId="19681"/>
    <cellStyle name="20% - Accent6 2 6 3 2 2 7" xfId="19682"/>
    <cellStyle name="20% - Accent6 2 6 3 2 2 8" xfId="19683"/>
    <cellStyle name="20% - Accent6 2 6 3 2 2 9" xfId="19684"/>
    <cellStyle name="20% - Accent6 2 6 3 2 3" xfId="19685"/>
    <cellStyle name="20% - Accent6 2 6 3 2 3 2" xfId="19686"/>
    <cellStyle name="20% - Accent6 2 6 3 2 3 2 2" xfId="19687"/>
    <cellStyle name="20% - Accent6 2 6 3 2 3 2 3" xfId="19688"/>
    <cellStyle name="20% - Accent6 2 6 3 2 3 3" xfId="19689"/>
    <cellStyle name="20% - Accent6 2 6 3 2 3 3 2" xfId="19690"/>
    <cellStyle name="20% - Accent6 2 6 3 2 3 4" xfId="19691"/>
    <cellStyle name="20% - Accent6 2 6 3 2 3 5" xfId="19692"/>
    <cellStyle name="20% - Accent6 2 6 3 2 3 6" xfId="19693"/>
    <cellStyle name="20% - Accent6 2 6 3 2 3 7" xfId="19694"/>
    <cellStyle name="20% - Accent6 2 6 3 2 3 8" xfId="19695"/>
    <cellStyle name="20% - Accent6 2 6 3 2 3 9" xfId="19696"/>
    <cellStyle name="20% - Accent6 2 6 3 2 4" xfId="19697"/>
    <cellStyle name="20% - Accent6 2 6 3 2 4 2" xfId="19698"/>
    <cellStyle name="20% - Accent6 2 6 3 2 4 2 2" xfId="19699"/>
    <cellStyle name="20% - Accent6 2 6 3 2 4 2 3" xfId="19700"/>
    <cellStyle name="20% - Accent6 2 6 3 2 4 3" xfId="19701"/>
    <cellStyle name="20% - Accent6 2 6 3 2 4 3 2" xfId="19702"/>
    <cellStyle name="20% - Accent6 2 6 3 2 4 4" xfId="19703"/>
    <cellStyle name="20% - Accent6 2 6 3 2 4 5" xfId="19704"/>
    <cellStyle name="20% - Accent6 2 6 3 2 4 6" xfId="19705"/>
    <cellStyle name="20% - Accent6 2 6 3 2 4 7" xfId="19706"/>
    <cellStyle name="20% - Accent6 2 6 3 2 4 8" xfId="19707"/>
    <cellStyle name="20% - Accent6 2 6 3 2 4 9" xfId="19708"/>
    <cellStyle name="20% - Accent6 2 6 3 2 5" xfId="19709"/>
    <cellStyle name="20% - Accent6 2 6 3 2 5 2" xfId="19710"/>
    <cellStyle name="20% - Accent6 2 6 3 2 5 3" xfId="19711"/>
    <cellStyle name="20% - Accent6 2 6 3 2 6" xfId="19712"/>
    <cellStyle name="20% - Accent6 2 6 3 2 6 2" xfId="19713"/>
    <cellStyle name="20% - Accent6 2 6 3 2 7" xfId="19714"/>
    <cellStyle name="20% - Accent6 2 6 3 2 8" xfId="19715"/>
    <cellStyle name="20% - Accent6 2 6 3 2 9" xfId="19716"/>
    <cellStyle name="20% - Accent6 2 6 3 3" xfId="19717"/>
    <cellStyle name="20% - Accent6 2 6 3 3 2" xfId="19718"/>
    <cellStyle name="20% - Accent6 2 6 3 3 2 2" xfId="19719"/>
    <cellStyle name="20% - Accent6 2 6 3 3 2 3" xfId="19720"/>
    <cellStyle name="20% - Accent6 2 6 3 3 3" xfId="19721"/>
    <cellStyle name="20% - Accent6 2 6 3 3 3 2" xfId="19722"/>
    <cellStyle name="20% - Accent6 2 6 3 3 4" xfId="19723"/>
    <cellStyle name="20% - Accent6 2 6 3 3 5" xfId="19724"/>
    <cellStyle name="20% - Accent6 2 6 3 3 6" xfId="19725"/>
    <cellStyle name="20% - Accent6 2 6 3 3 7" xfId="19726"/>
    <cellStyle name="20% - Accent6 2 6 3 3 8" xfId="19727"/>
    <cellStyle name="20% - Accent6 2 6 3 3 9" xfId="19728"/>
    <cellStyle name="20% - Accent6 2 6 3 4" xfId="19729"/>
    <cellStyle name="20% - Accent6 2 6 3 4 2" xfId="19730"/>
    <cellStyle name="20% - Accent6 2 6 3 4 2 2" xfId="19731"/>
    <cellStyle name="20% - Accent6 2 6 3 4 2 3" xfId="19732"/>
    <cellStyle name="20% - Accent6 2 6 3 4 3" xfId="19733"/>
    <cellStyle name="20% - Accent6 2 6 3 4 3 2" xfId="19734"/>
    <cellStyle name="20% - Accent6 2 6 3 4 4" xfId="19735"/>
    <cellStyle name="20% - Accent6 2 6 3 4 5" xfId="19736"/>
    <cellStyle name="20% - Accent6 2 6 3 4 6" xfId="19737"/>
    <cellStyle name="20% - Accent6 2 6 3 4 7" xfId="19738"/>
    <cellStyle name="20% - Accent6 2 6 3 4 8" xfId="19739"/>
    <cellStyle name="20% - Accent6 2 6 3 4 9" xfId="19740"/>
    <cellStyle name="20% - Accent6 2 6 3 5" xfId="19741"/>
    <cellStyle name="20% - Accent6 2 6 3 5 2" xfId="19742"/>
    <cellStyle name="20% - Accent6 2 6 3 5 2 2" xfId="19743"/>
    <cellStyle name="20% - Accent6 2 6 3 5 2 3" xfId="19744"/>
    <cellStyle name="20% - Accent6 2 6 3 5 3" xfId="19745"/>
    <cellStyle name="20% - Accent6 2 6 3 5 3 2" xfId="19746"/>
    <cellStyle name="20% - Accent6 2 6 3 5 4" xfId="19747"/>
    <cellStyle name="20% - Accent6 2 6 3 5 5" xfId="19748"/>
    <cellStyle name="20% - Accent6 2 6 3 5 6" xfId="19749"/>
    <cellStyle name="20% - Accent6 2 6 3 5 7" xfId="19750"/>
    <cellStyle name="20% - Accent6 2 6 3 5 8" xfId="19751"/>
    <cellStyle name="20% - Accent6 2 6 3 5 9" xfId="19752"/>
    <cellStyle name="20% - Accent6 2 6 3 6" xfId="19753"/>
    <cellStyle name="20% - Accent6 2 6 3 6 2" xfId="19754"/>
    <cellStyle name="20% - Accent6 2 6 3 6 3" xfId="19755"/>
    <cellStyle name="20% - Accent6 2 6 3 7" xfId="19756"/>
    <cellStyle name="20% - Accent6 2 6 3 7 2" xfId="19757"/>
    <cellStyle name="20% - Accent6 2 6 3 8" xfId="19758"/>
    <cellStyle name="20% - Accent6 2 6 3 9" xfId="19759"/>
    <cellStyle name="20% - Accent6 2 6 4" xfId="19760"/>
    <cellStyle name="20% - Accent6 2 6 4 10" xfId="19761"/>
    <cellStyle name="20% - Accent6 2 6 4 11" xfId="19762"/>
    <cellStyle name="20% - Accent6 2 6 4 12" xfId="19763"/>
    <cellStyle name="20% - Accent6 2 6 4 2" xfId="19764"/>
    <cellStyle name="20% - Accent6 2 6 4 2 2" xfId="19765"/>
    <cellStyle name="20% - Accent6 2 6 4 2 2 2" xfId="19766"/>
    <cellStyle name="20% - Accent6 2 6 4 2 2 3" xfId="19767"/>
    <cellStyle name="20% - Accent6 2 6 4 2 3" xfId="19768"/>
    <cellStyle name="20% - Accent6 2 6 4 2 3 2" xfId="19769"/>
    <cellStyle name="20% - Accent6 2 6 4 2 4" xfId="19770"/>
    <cellStyle name="20% - Accent6 2 6 4 2 5" xfId="19771"/>
    <cellStyle name="20% - Accent6 2 6 4 2 6" xfId="19772"/>
    <cellStyle name="20% - Accent6 2 6 4 2 7" xfId="19773"/>
    <cellStyle name="20% - Accent6 2 6 4 2 8" xfId="19774"/>
    <cellStyle name="20% - Accent6 2 6 4 2 9" xfId="19775"/>
    <cellStyle name="20% - Accent6 2 6 4 3" xfId="19776"/>
    <cellStyle name="20% - Accent6 2 6 4 3 2" xfId="19777"/>
    <cellStyle name="20% - Accent6 2 6 4 3 2 2" xfId="19778"/>
    <cellStyle name="20% - Accent6 2 6 4 3 2 3" xfId="19779"/>
    <cellStyle name="20% - Accent6 2 6 4 3 3" xfId="19780"/>
    <cellStyle name="20% - Accent6 2 6 4 3 3 2" xfId="19781"/>
    <cellStyle name="20% - Accent6 2 6 4 3 4" xfId="19782"/>
    <cellStyle name="20% - Accent6 2 6 4 3 5" xfId="19783"/>
    <cellStyle name="20% - Accent6 2 6 4 3 6" xfId="19784"/>
    <cellStyle name="20% - Accent6 2 6 4 3 7" xfId="19785"/>
    <cellStyle name="20% - Accent6 2 6 4 3 8" xfId="19786"/>
    <cellStyle name="20% - Accent6 2 6 4 3 9" xfId="19787"/>
    <cellStyle name="20% - Accent6 2 6 4 4" xfId="19788"/>
    <cellStyle name="20% - Accent6 2 6 4 4 2" xfId="19789"/>
    <cellStyle name="20% - Accent6 2 6 4 4 2 2" xfId="19790"/>
    <cellStyle name="20% - Accent6 2 6 4 4 2 3" xfId="19791"/>
    <cellStyle name="20% - Accent6 2 6 4 4 3" xfId="19792"/>
    <cellStyle name="20% - Accent6 2 6 4 4 3 2" xfId="19793"/>
    <cellStyle name="20% - Accent6 2 6 4 4 4" xfId="19794"/>
    <cellStyle name="20% - Accent6 2 6 4 4 5" xfId="19795"/>
    <cellStyle name="20% - Accent6 2 6 4 4 6" xfId="19796"/>
    <cellStyle name="20% - Accent6 2 6 4 4 7" xfId="19797"/>
    <cellStyle name="20% - Accent6 2 6 4 4 8" xfId="19798"/>
    <cellStyle name="20% - Accent6 2 6 4 4 9" xfId="19799"/>
    <cellStyle name="20% - Accent6 2 6 4 5" xfId="19800"/>
    <cellStyle name="20% - Accent6 2 6 4 5 2" xfId="19801"/>
    <cellStyle name="20% - Accent6 2 6 4 5 3" xfId="19802"/>
    <cellStyle name="20% - Accent6 2 6 4 6" xfId="19803"/>
    <cellStyle name="20% - Accent6 2 6 4 6 2" xfId="19804"/>
    <cellStyle name="20% - Accent6 2 6 4 7" xfId="19805"/>
    <cellStyle name="20% - Accent6 2 6 4 8" xfId="19806"/>
    <cellStyle name="20% - Accent6 2 6 4 9" xfId="19807"/>
    <cellStyle name="20% - Accent6 2 6 5" xfId="19808"/>
    <cellStyle name="20% - Accent6 2 6 5 2" xfId="19809"/>
    <cellStyle name="20% - Accent6 2 6 5 2 2" xfId="19810"/>
    <cellStyle name="20% - Accent6 2 6 5 2 3" xfId="19811"/>
    <cellStyle name="20% - Accent6 2 6 5 3" xfId="19812"/>
    <cellStyle name="20% - Accent6 2 6 5 3 2" xfId="19813"/>
    <cellStyle name="20% - Accent6 2 6 5 4" xfId="19814"/>
    <cellStyle name="20% - Accent6 2 6 5 5" xfId="19815"/>
    <cellStyle name="20% - Accent6 2 6 5 6" xfId="19816"/>
    <cellStyle name="20% - Accent6 2 6 5 7" xfId="19817"/>
    <cellStyle name="20% - Accent6 2 6 5 8" xfId="19818"/>
    <cellStyle name="20% - Accent6 2 6 5 9" xfId="19819"/>
    <cellStyle name="20% - Accent6 2 6 6" xfId="19820"/>
    <cellStyle name="20% - Accent6 2 6 6 2" xfId="19821"/>
    <cellStyle name="20% - Accent6 2 6 6 2 2" xfId="19822"/>
    <cellStyle name="20% - Accent6 2 6 6 2 3" xfId="19823"/>
    <cellStyle name="20% - Accent6 2 6 6 3" xfId="19824"/>
    <cellStyle name="20% - Accent6 2 6 6 3 2" xfId="19825"/>
    <cellStyle name="20% - Accent6 2 6 6 4" xfId="19826"/>
    <cellStyle name="20% - Accent6 2 6 6 5" xfId="19827"/>
    <cellStyle name="20% - Accent6 2 6 6 6" xfId="19828"/>
    <cellStyle name="20% - Accent6 2 6 6 7" xfId="19829"/>
    <cellStyle name="20% - Accent6 2 6 6 8" xfId="19830"/>
    <cellStyle name="20% - Accent6 2 6 6 9" xfId="19831"/>
    <cellStyle name="20% - Accent6 2 6 7" xfId="19832"/>
    <cellStyle name="20% - Accent6 2 6 7 2" xfId="19833"/>
    <cellStyle name="20% - Accent6 2 6 7 2 2" xfId="19834"/>
    <cellStyle name="20% - Accent6 2 6 7 2 3" xfId="19835"/>
    <cellStyle name="20% - Accent6 2 6 7 3" xfId="19836"/>
    <cellStyle name="20% - Accent6 2 6 7 3 2" xfId="19837"/>
    <cellStyle name="20% - Accent6 2 6 7 4" xfId="19838"/>
    <cellStyle name="20% - Accent6 2 6 7 5" xfId="19839"/>
    <cellStyle name="20% - Accent6 2 6 7 6" xfId="19840"/>
    <cellStyle name="20% - Accent6 2 6 7 7" xfId="19841"/>
    <cellStyle name="20% - Accent6 2 6 7 8" xfId="19842"/>
    <cellStyle name="20% - Accent6 2 6 7 9" xfId="19843"/>
    <cellStyle name="20% - Accent6 2 6 8" xfId="19844"/>
    <cellStyle name="20% - Accent6 2 6 8 2" xfId="19845"/>
    <cellStyle name="20% - Accent6 2 6 8 3" xfId="19846"/>
    <cellStyle name="20% - Accent6 2 6 9" xfId="19847"/>
    <cellStyle name="20% - Accent6 2 6 9 2" xfId="19848"/>
    <cellStyle name="20% - Accent6 2 7" xfId="19849"/>
    <cellStyle name="20% - Accent6 2 7 10" xfId="19850"/>
    <cellStyle name="20% - Accent6 2 7 11" xfId="19851"/>
    <cellStyle name="20% - Accent6 2 7 12" xfId="19852"/>
    <cellStyle name="20% - Accent6 2 7 13" xfId="19853"/>
    <cellStyle name="20% - Accent6 2 7 2" xfId="19854"/>
    <cellStyle name="20% - Accent6 2 7 2 10" xfId="19855"/>
    <cellStyle name="20% - Accent6 2 7 2 11" xfId="19856"/>
    <cellStyle name="20% - Accent6 2 7 2 12" xfId="19857"/>
    <cellStyle name="20% - Accent6 2 7 2 2" xfId="19858"/>
    <cellStyle name="20% - Accent6 2 7 2 2 2" xfId="19859"/>
    <cellStyle name="20% - Accent6 2 7 2 2 2 2" xfId="19860"/>
    <cellStyle name="20% - Accent6 2 7 2 2 2 3" xfId="19861"/>
    <cellStyle name="20% - Accent6 2 7 2 2 3" xfId="19862"/>
    <cellStyle name="20% - Accent6 2 7 2 2 3 2" xfId="19863"/>
    <cellStyle name="20% - Accent6 2 7 2 2 4" xfId="19864"/>
    <cellStyle name="20% - Accent6 2 7 2 2 5" xfId="19865"/>
    <cellStyle name="20% - Accent6 2 7 2 2 6" xfId="19866"/>
    <cellStyle name="20% - Accent6 2 7 2 2 7" xfId="19867"/>
    <cellStyle name="20% - Accent6 2 7 2 2 8" xfId="19868"/>
    <cellStyle name="20% - Accent6 2 7 2 2 9" xfId="19869"/>
    <cellStyle name="20% - Accent6 2 7 2 3" xfId="19870"/>
    <cellStyle name="20% - Accent6 2 7 2 3 2" xfId="19871"/>
    <cellStyle name="20% - Accent6 2 7 2 3 2 2" xfId="19872"/>
    <cellStyle name="20% - Accent6 2 7 2 3 2 3" xfId="19873"/>
    <cellStyle name="20% - Accent6 2 7 2 3 3" xfId="19874"/>
    <cellStyle name="20% - Accent6 2 7 2 3 3 2" xfId="19875"/>
    <cellStyle name="20% - Accent6 2 7 2 3 4" xfId="19876"/>
    <cellStyle name="20% - Accent6 2 7 2 3 5" xfId="19877"/>
    <cellStyle name="20% - Accent6 2 7 2 3 6" xfId="19878"/>
    <cellStyle name="20% - Accent6 2 7 2 3 7" xfId="19879"/>
    <cellStyle name="20% - Accent6 2 7 2 3 8" xfId="19880"/>
    <cellStyle name="20% - Accent6 2 7 2 3 9" xfId="19881"/>
    <cellStyle name="20% - Accent6 2 7 2 4" xfId="19882"/>
    <cellStyle name="20% - Accent6 2 7 2 4 2" xfId="19883"/>
    <cellStyle name="20% - Accent6 2 7 2 4 2 2" xfId="19884"/>
    <cellStyle name="20% - Accent6 2 7 2 4 2 3" xfId="19885"/>
    <cellStyle name="20% - Accent6 2 7 2 4 3" xfId="19886"/>
    <cellStyle name="20% - Accent6 2 7 2 4 3 2" xfId="19887"/>
    <cellStyle name="20% - Accent6 2 7 2 4 4" xfId="19888"/>
    <cellStyle name="20% - Accent6 2 7 2 4 5" xfId="19889"/>
    <cellStyle name="20% - Accent6 2 7 2 4 6" xfId="19890"/>
    <cellStyle name="20% - Accent6 2 7 2 4 7" xfId="19891"/>
    <cellStyle name="20% - Accent6 2 7 2 4 8" xfId="19892"/>
    <cellStyle name="20% - Accent6 2 7 2 4 9" xfId="19893"/>
    <cellStyle name="20% - Accent6 2 7 2 5" xfId="19894"/>
    <cellStyle name="20% - Accent6 2 7 2 5 2" xfId="19895"/>
    <cellStyle name="20% - Accent6 2 7 2 5 3" xfId="19896"/>
    <cellStyle name="20% - Accent6 2 7 2 6" xfId="19897"/>
    <cellStyle name="20% - Accent6 2 7 2 6 2" xfId="19898"/>
    <cellStyle name="20% - Accent6 2 7 2 7" xfId="19899"/>
    <cellStyle name="20% - Accent6 2 7 2 8" xfId="19900"/>
    <cellStyle name="20% - Accent6 2 7 2 9" xfId="19901"/>
    <cellStyle name="20% - Accent6 2 7 3" xfId="19902"/>
    <cellStyle name="20% - Accent6 2 7 3 2" xfId="19903"/>
    <cellStyle name="20% - Accent6 2 7 3 2 2" xfId="19904"/>
    <cellStyle name="20% - Accent6 2 7 3 2 3" xfId="19905"/>
    <cellStyle name="20% - Accent6 2 7 3 3" xfId="19906"/>
    <cellStyle name="20% - Accent6 2 7 3 3 2" xfId="19907"/>
    <cellStyle name="20% - Accent6 2 7 3 4" xfId="19908"/>
    <cellStyle name="20% - Accent6 2 7 3 5" xfId="19909"/>
    <cellStyle name="20% - Accent6 2 7 3 6" xfId="19910"/>
    <cellStyle name="20% - Accent6 2 7 3 7" xfId="19911"/>
    <cellStyle name="20% - Accent6 2 7 3 8" xfId="19912"/>
    <cellStyle name="20% - Accent6 2 7 3 9" xfId="19913"/>
    <cellStyle name="20% - Accent6 2 7 4" xfId="19914"/>
    <cellStyle name="20% - Accent6 2 7 4 2" xfId="19915"/>
    <cellStyle name="20% - Accent6 2 7 4 2 2" xfId="19916"/>
    <cellStyle name="20% - Accent6 2 7 4 2 3" xfId="19917"/>
    <cellStyle name="20% - Accent6 2 7 4 3" xfId="19918"/>
    <cellStyle name="20% - Accent6 2 7 4 3 2" xfId="19919"/>
    <cellStyle name="20% - Accent6 2 7 4 4" xfId="19920"/>
    <cellStyle name="20% - Accent6 2 7 4 5" xfId="19921"/>
    <cellStyle name="20% - Accent6 2 7 4 6" xfId="19922"/>
    <cellStyle name="20% - Accent6 2 7 4 7" xfId="19923"/>
    <cellStyle name="20% - Accent6 2 7 4 8" xfId="19924"/>
    <cellStyle name="20% - Accent6 2 7 4 9" xfId="19925"/>
    <cellStyle name="20% - Accent6 2 7 5" xfId="19926"/>
    <cellStyle name="20% - Accent6 2 7 5 2" xfId="19927"/>
    <cellStyle name="20% - Accent6 2 7 5 2 2" xfId="19928"/>
    <cellStyle name="20% - Accent6 2 7 5 2 3" xfId="19929"/>
    <cellStyle name="20% - Accent6 2 7 5 3" xfId="19930"/>
    <cellStyle name="20% - Accent6 2 7 5 3 2" xfId="19931"/>
    <cellStyle name="20% - Accent6 2 7 5 4" xfId="19932"/>
    <cellStyle name="20% - Accent6 2 7 5 5" xfId="19933"/>
    <cellStyle name="20% - Accent6 2 7 5 6" xfId="19934"/>
    <cellStyle name="20% - Accent6 2 7 5 7" xfId="19935"/>
    <cellStyle name="20% - Accent6 2 7 5 8" xfId="19936"/>
    <cellStyle name="20% - Accent6 2 7 5 9" xfId="19937"/>
    <cellStyle name="20% - Accent6 2 7 6" xfId="19938"/>
    <cellStyle name="20% - Accent6 2 7 6 2" xfId="19939"/>
    <cellStyle name="20% - Accent6 2 7 6 3" xfId="19940"/>
    <cellStyle name="20% - Accent6 2 7 7" xfId="19941"/>
    <cellStyle name="20% - Accent6 2 7 7 2" xfId="19942"/>
    <cellStyle name="20% - Accent6 2 7 8" xfId="19943"/>
    <cellStyle name="20% - Accent6 2 7 9" xfId="19944"/>
    <cellStyle name="20% - Accent6 2 8" xfId="19945"/>
    <cellStyle name="20% - Accent6 2 8 10" xfId="19946"/>
    <cellStyle name="20% - Accent6 2 8 11" xfId="19947"/>
    <cellStyle name="20% - Accent6 2 8 12" xfId="19948"/>
    <cellStyle name="20% - Accent6 2 8 13" xfId="19949"/>
    <cellStyle name="20% - Accent6 2 8 2" xfId="19950"/>
    <cellStyle name="20% - Accent6 2 8 2 10" xfId="19951"/>
    <cellStyle name="20% - Accent6 2 8 2 11" xfId="19952"/>
    <cellStyle name="20% - Accent6 2 8 2 12" xfId="19953"/>
    <cellStyle name="20% - Accent6 2 8 2 2" xfId="19954"/>
    <cellStyle name="20% - Accent6 2 8 2 2 2" xfId="19955"/>
    <cellStyle name="20% - Accent6 2 8 2 2 2 2" xfId="19956"/>
    <cellStyle name="20% - Accent6 2 8 2 2 2 3" xfId="19957"/>
    <cellStyle name="20% - Accent6 2 8 2 2 3" xfId="19958"/>
    <cellStyle name="20% - Accent6 2 8 2 2 3 2" xfId="19959"/>
    <cellStyle name="20% - Accent6 2 8 2 2 4" xfId="19960"/>
    <cellStyle name="20% - Accent6 2 8 2 2 5" xfId="19961"/>
    <cellStyle name="20% - Accent6 2 8 2 2 6" xfId="19962"/>
    <cellStyle name="20% - Accent6 2 8 2 2 7" xfId="19963"/>
    <cellStyle name="20% - Accent6 2 8 2 2 8" xfId="19964"/>
    <cellStyle name="20% - Accent6 2 8 2 2 9" xfId="19965"/>
    <cellStyle name="20% - Accent6 2 8 2 3" xfId="19966"/>
    <cellStyle name="20% - Accent6 2 8 2 3 2" xfId="19967"/>
    <cellStyle name="20% - Accent6 2 8 2 3 2 2" xfId="19968"/>
    <cellStyle name="20% - Accent6 2 8 2 3 2 3" xfId="19969"/>
    <cellStyle name="20% - Accent6 2 8 2 3 3" xfId="19970"/>
    <cellStyle name="20% - Accent6 2 8 2 3 3 2" xfId="19971"/>
    <cellStyle name="20% - Accent6 2 8 2 3 4" xfId="19972"/>
    <cellStyle name="20% - Accent6 2 8 2 3 5" xfId="19973"/>
    <cellStyle name="20% - Accent6 2 8 2 3 6" xfId="19974"/>
    <cellStyle name="20% - Accent6 2 8 2 3 7" xfId="19975"/>
    <cellStyle name="20% - Accent6 2 8 2 3 8" xfId="19976"/>
    <cellStyle name="20% - Accent6 2 8 2 3 9" xfId="19977"/>
    <cellStyle name="20% - Accent6 2 8 2 4" xfId="19978"/>
    <cellStyle name="20% - Accent6 2 8 2 4 2" xfId="19979"/>
    <cellStyle name="20% - Accent6 2 8 2 4 2 2" xfId="19980"/>
    <cellStyle name="20% - Accent6 2 8 2 4 2 3" xfId="19981"/>
    <cellStyle name="20% - Accent6 2 8 2 4 3" xfId="19982"/>
    <cellStyle name="20% - Accent6 2 8 2 4 3 2" xfId="19983"/>
    <cellStyle name="20% - Accent6 2 8 2 4 4" xfId="19984"/>
    <cellStyle name="20% - Accent6 2 8 2 4 5" xfId="19985"/>
    <cellStyle name="20% - Accent6 2 8 2 4 6" xfId="19986"/>
    <cellStyle name="20% - Accent6 2 8 2 4 7" xfId="19987"/>
    <cellStyle name="20% - Accent6 2 8 2 4 8" xfId="19988"/>
    <cellStyle name="20% - Accent6 2 8 2 4 9" xfId="19989"/>
    <cellStyle name="20% - Accent6 2 8 2 5" xfId="19990"/>
    <cellStyle name="20% - Accent6 2 8 2 5 2" xfId="19991"/>
    <cellStyle name="20% - Accent6 2 8 2 5 3" xfId="19992"/>
    <cellStyle name="20% - Accent6 2 8 2 6" xfId="19993"/>
    <cellStyle name="20% - Accent6 2 8 2 6 2" xfId="19994"/>
    <cellStyle name="20% - Accent6 2 8 2 7" xfId="19995"/>
    <cellStyle name="20% - Accent6 2 8 2 8" xfId="19996"/>
    <cellStyle name="20% - Accent6 2 8 2 9" xfId="19997"/>
    <cellStyle name="20% - Accent6 2 8 3" xfId="19998"/>
    <cellStyle name="20% - Accent6 2 8 3 2" xfId="19999"/>
    <cellStyle name="20% - Accent6 2 8 3 2 2" xfId="20000"/>
    <cellStyle name="20% - Accent6 2 8 3 2 3" xfId="20001"/>
    <cellStyle name="20% - Accent6 2 8 3 3" xfId="20002"/>
    <cellStyle name="20% - Accent6 2 8 3 3 2" xfId="20003"/>
    <cellStyle name="20% - Accent6 2 8 3 4" xfId="20004"/>
    <cellStyle name="20% - Accent6 2 8 3 5" xfId="20005"/>
    <cellStyle name="20% - Accent6 2 8 3 6" xfId="20006"/>
    <cellStyle name="20% - Accent6 2 8 3 7" xfId="20007"/>
    <cellStyle name="20% - Accent6 2 8 3 8" xfId="20008"/>
    <cellStyle name="20% - Accent6 2 8 3 9" xfId="20009"/>
    <cellStyle name="20% - Accent6 2 8 4" xfId="20010"/>
    <cellStyle name="20% - Accent6 2 8 4 2" xfId="20011"/>
    <cellStyle name="20% - Accent6 2 8 4 2 2" xfId="20012"/>
    <cellStyle name="20% - Accent6 2 8 4 2 3" xfId="20013"/>
    <cellStyle name="20% - Accent6 2 8 4 3" xfId="20014"/>
    <cellStyle name="20% - Accent6 2 8 4 3 2" xfId="20015"/>
    <cellStyle name="20% - Accent6 2 8 4 4" xfId="20016"/>
    <cellStyle name="20% - Accent6 2 8 4 5" xfId="20017"/>
    <cellStyle name="20% - Accent6 2 8 4 6" xfId="20018"/>
    <cellStyle name="20% - Accent6 2 8 4 7" xfId="20019"/>
    <cellStyle name="20% - Accent6 2 8 4 8" xfId="20020"/>
    <cellStyle name="20% - Accent6 2 8 4 9" xfId="20021"/>
    <cellStyle name="20% - Accent6 2 8 5" xfId="20022"/>
    <cellStyle name="20% - Accent6 2 8 5 2" xfId="20023"/>
    <cellStyle name="20% - Accent6 2 8 5 2 2" xfId="20024"/>
    <cellStyle name="20% - Accent6 2 8 5 2 3" xfId="20025"/>
    <cellStyle name="20% - Accent6 2 8 5 3" xfId="20026"/>
    <cellStyle name="20% - Accent6 2 8 5 3 2" xfId="20027"/>
    <cellStyle name="20% - Accent6 2 8 5 4" xfId="20028"/>
    <cellStyle name="20% - Accent6 2 8 5 5" xfId="20029"/>
    <cellStyle name="20% - Accent6 2 8 5 6" xfId="20030"/>
    <cellStyle name="20% - Accent6 2 8 5 7" xfId="20031"/>
    <cellStyle name="20% - Accent6 2 8 5 8" xfId="20032"/>
    <cellStyle name="20% - Accent6 2 8 5 9" xfId="20033"/>
    <cellStyle name="20% - Accent6 2 8 6" xfId="20034"/>
    <cellStyle name="20% - Accent6 2 8 6 2" xfId="20035"/>
    <cellStyle name="20% - Accent6 2 8 6 3" xfId="20036"/>
    <cellStyle name="20% - Accent6 2 8 7" xfId="20037"/>
    <cellStyle name="20% - Accent6 2 8 7 2" xfId="20038"/>
    <cellStyle name="20% - Accent6 2 8 8" xfId="20039"/>
    <cellStyle name="20% - Accent6 2 8 9" xfId="20040"/>
    <cellStyle name="20% - Accent6 2 9" xfId="20041"/>
    <cellStyle name="20% - Accent6 2 9 10" xfId="20042"/>
    <cellStyle name="20% - Accent6 2 9 11" xfId="20043"/>
    <cellStyle name="20% - Accent6 2 9 12" xfId="20044"/>
    <cellStyle name="20% - Accent6 2 9 2" xfId="20045"/>
    <cellStyle name="20% - Accent6 2 9 2 2" xfId="20046"/>
    <cellStyle name="20% - Accent6 2 9 2 2 2" xfId="20047"/>
    <cellStyle name="20% - Accent6 2 9 2 2 3" xfId="20048"/>
    <cellStyle name="20% - Accent6 2 9 2 3" xfId="20049"/>
    <cellStyle name="20% - Accent6 2 9 2 3 2" xfId="20050"/>
    <cellStyle name="20% - Accent6 2 9 2 4" xfId="20051"/>
    <cellStyle name="20% - Accent6 2 9 2 5" xfId="20052"/>
    <cellStyle name="20% - Accent6 2 9 2 6" xfId="20053"/>
    <cellStyle name="20% - Accent6 2 9 2 7" xfId="20054"/>
    <cellStyle name="20% - Accent6 2 9 2 8" xfId="20055"/>
    <cellStyle name="20% - Accent6 2 9 2 9" xfId="20056"/>
    <cellStyle name="20% - Accent6 2 9 3" xfId="20057"/>
    <cellStyle name="20% - Accent6 2 9 3 2" xfId="20058"/>
    <cellStyle name="20% - Accent6 2 9 3 2 2" xfId="20059"/>
    <cellStyle name="20% - Accent6 2 9 3 2 3" xfId="20060"/>
    <cellStyle name="20% - Accent6 2 9 3 3" xfId="20061"/>
    <cellStyle name="20% - Accent6 2 9 3 3 2" xfId="20062"/>
    <cellStyle name="20% - Accent6 2 9 3 4" xfId="20063"/>
    <cellStyle name="20% - Accent6 2 9 3 5" xfId="20064"/>
    <cellStyle name="20% - Accent6 2 9 3 6" xfId="20065"/>
    <cellStyle name="20% - Accent6 2 9 3 7" xfId="20066"/>
    <cellStyle name="20% - Accent6 2 9 3 8" xfId="20067"/>
    <cellStyle name="20% - Accent6 2 9 3 9" xfId="20068"/>
    <cellStyle name="20% - Accent6 2 9 4" xfId="20069"/>
    <cellStyle name="20% - Accent6 2 9 4 2" xfId="20070"/>
    <cellStyle name="20% - Accent6 2 9 4 2 2" xfId="20071"/>
    <cellStyle name="20% - Accent6 2 9 4 2 3" xfId="20072"/>
    <cellStyle name="20% - Accent6 2 9 4 3" xfId="20073"/>
    <cellStyle name="20% - Accent6 2 9 4 3 2" xfId="20074"/>
    <cellStyle name="20% - Accent6 2 9 4 4" xfId="20075"/>
    <cellStyle name="20% - Accent6 2 9 4 5" xfId="20076"/>
    <cellStyle name="20% - Accent6 2 9 4 6" xfId="20077"/>
    <cellStyle name="20% - Accent6 2 9 4 7" xfId="20078"/>
    <cellStyle name="20% - Accent6 2 9 4 8" xfId="20079"/>
    <cellStyle name="20% - Accent6 2 9 4 9" xfId="20080"/>
    <cellStyle name="20% - Accent6 2 9 5" xfId="20081"/>
    <cellStyle name="20% - Accent6 2 9 5 2" xfId="20082"/>
    <cellStyle name="20% - Accent6 2 9 5 3" xfId="20083"/>
    <cellStyle name="20% - Accent6 2 9 6" xfId="20084"/>
    <cellStyle name="20% - Accent6 2 9 6 2" xfId="20085"/>
    <cellStyle name="20% - Accent6 2 9 7" xfId="20086"/>
    <cellStyle name="20% - Accent6 2 9 8" xfId="20087"/>
    <cellStyle name="20% - Accent6 2 9 9" xfId="20088"/>
    <cellStyle name="20% - Accent6 3" xfId="20089"/>
    <cellStyle name="20% - Accent6 3 10" xfId="20090"/>
    <cellStyle name="20% - Accent6 3 10 2" xfId="20091"/>
    <cellStyle name="20% - Accent6 3 10 2 2" xfId="20092"/>
    <cellStyle name="20% - Accent6 3 10 2 3" xfId="20093"/>
    <cellStyle name="20% - Accent6 3 10 3" xfId="20094"/>
    <cellStyle name="20% - Accent6 3 10 3 2" xfId="20095"/>
    <cellStyle name="20% - Accent6 3 10 4" xfId="20096"/>
    <cellStyle name="20% - Accent6 3 10 5" xfId="20097"/>
    <cellStyle name="20% - Accent6 3 10 6" xfId="20098"/>
    <cellStyle name="20% - Accent6 3 10 7" xfId="20099"/>
    <cellStyle name="20% - Accent6 3 10 8" xfId="20100"/>
    <cellStyle name="20% - Accent6 3 10 9" xfId="20101"/>
    <cellStyle name="20% - Accent6 3 11" xfId="20102"/>
    <cellStyle name="20% - Accent6 3 11 2" xfId="20103"/>
    <cellStyle name="20% - Accent6 3 11 2 2" xfId="20104"/>
    <cellStyle name="20% - Accent6 3 11 2 3" xfId="20105"/>
    <cellStyle name="20% - Accent6 3 11 3" xfId="20106"/>
    <cellStyle name="20% - Accent6 3 11 3 2" xfId="20107"/>
    <cellStyle name="20% - Accent6 3 11 4" xfId="20108"/>
    <cellStyle name="20% - Accent6 3 11 5" xfId="20109"/>
    <cellStyle name="20% - Accent6 3 11 6" xfId="20110"/>
    <cellStyle name="20% - Accent6 3 11 7" xfId="20111"/>
    <cellStyle name="20% - Accent6 3 11 8" xfId="20112"/>
    <cellStyle name="20% - Accent6 3 11 9" xfId="20113"/>
    <cellStyle name="20% - Accent6 3 12" xfId="20114"/>
    <cellStyle name="20% - Accent6 3 12 2" xfId="20115"/>
    <cellStyle name="20% - Accent6 3 12 2 2" xfId="20116"/>
    <cellStyle name="20% - Accent6 3 12 2 3" xfId="20117"/>
    <cellStyle name="20% - Accent6 3 12 3" xfId="20118"/>
    <cellStyle name="20% - Accent6 3 12 3 2" xfId="20119"/>
    <cellStyle name="20% - Accent6 3 12 4" xfId="20120"/>
    <cellStyle name="20% - Accent6 3 12 5" xfId="20121"/>
    <cellStyle name="20% - Accent6 3 12 6" xfId="20122"/>
    <cellStyle name="20% - Accent6 3 12 7" xfId="20123"/>
    <cellStyle name="20% - Accent6 3 12 8" xfId="20124"/>
    <cellStyle name="20% - Accent6 3 12 9" xfId="20125"/>
    <cellStyle name="20% - Accent6 3 13" xfId="20126"/>
    <cellStyle name="20% - Accent6 3 13 2" xfId="20127"/>
    <cellStyle name="20% - Accent6 3 14" xfId="20128"/>
    <cellStyle name="20% - Accent6 3 14 2" xfId="20129"/>
    <cellStyle name="20% - Accent6 3 15" xfId="20130"/>
    <cellStyle name="20% - Accent6 3 16" xfId="20131"/>
    <cellStyle name="20% - Accent6 3 17" xfId="20132"/>
    <cellStyle name="20% - Accent6 3 18" xfId="20133"/>
    <cellStyle name="20% - Accent6 3 19" xfId="20134"/>
    <cellStyle name="20% - Accent6 3 2" xfId="20135"/>
    <cellStyle name="20% - Accent6 3 2 10" xfId="20136"/>
    <cellStyle name="20% - Accent6 3 2 11" xfId="20137"/>
    <cellStyle name="20% - Accent6 3 2 12" xfId="20138"/>
    <cellStyle name="20% - Accent6 3 2 13" xfId="20139"/>
    <cellStyle name="20% - Accent6 3 2 14" xfId="20140"/>
    <cellStyle name="20% - Accent6 3 2 15" xfId="20141"/>
    <cellStyle name="20% - Accent6 3 2 2" xfId="20142"/>
    <cellStyle name="20% - Accent6 3 2 2 10" xfId="20143"/>
    <cellStyle name="20% - Accent6 3 2 2 11" xfId="20144"/>
    <cellStyle name="20% - Accent6 3 2 2 12" xfId="20145"/>
    <cellStyle name="20% - Accent6 3 2 2 13" xfId="20146"/>
    <cellStyle name="20% - Accent6 3 2 2 2" xfId="20147"/>
    <cellStyle name="20% - Accent6 3 2 2 2 10" xfId="20148"/>
    <cellStyle name="20% - Accent6 3 2 2 2 11" xfId="20149"/>
    <cellStyle name="20% - Accent6 3 2 2 2 12" xfId="20150"/>
    <cellStyle name="20% - Accent6 3 2 2 2 2" xfId="20151"/>
    <cellStyle name="20% - Accent6 3 2 2 2 2 2" xfId="20152"/>
    <cellStyle name="20% - Accent6 3 2 2 2 2 2 2" xfId="20153"/>
    <cellStyle name="20% - Accent6 3 2 2 2 2 2 3" xfId="20154"/>
    <cellStyle name="20% - Accent6 3 2 2 2 2 3" xfId="20155"/>
    <cellStyle name="20% - Accent6 3 2 2 2 2 3 2" xfId="20156"/>
    <cellStyle name="20% - Accent6 3 2 2 2 2 4" xfId="20157"/>
    <cellStyle name="20% - Accent6 3 2 2 2 2 5" xfId="20158"/>
    <cellStyle name="20% - Accent6 3 2 2 2 2 6" xfId="20159"/>
    <cellStyle name="20% - Accent6 3 2 2 2 2 7" xfId="20160"/>
    <cellStyle name="20% - Accent6 3 2 2 2 2 8" xfId="20161"/>
    <cellStyle name="20% - Accent6 3 2 2 2 2 9" xfId="20162"/>
    <cellStyle name="20% - Accent6 3 2 2 2 3" xfId="20163"/>
    <cellStyle name="20% - Accent6 3 2 2 2 3 2" xfId="20164"/>
    <cellStyle name="20% - Accent6 3 2 2 2 3 2 2" xfId="20165"/>
    <cellStyle name="20% - Accent6 3 2 2 2 3 2 3" xfId="20166"/>
    <cellStyle name="20% - Accent6 3 2 2 2 3 3" xfId="20167"/>
    <cellStyle name="20% - Accent6 3 2 2 2 3 3 2" xfId="20168"/>
    <cellStyle name="20% - Accent6 3 2 2 2 3 4" xfId="20169"/>
    <cellStyle name="20% - Accent6 3 2 2 2 3 5" xfId="20170"/>
    <cellStyle name="20% - Accent6 3 2 2 2 3 6" xfId="20171"/>
    <cellStyle name="20% - Accent6 3 2 2 2 3 7" xfId="20172"/>
    <cellStyle name="20% - Accent6 3 2 2 2 3 8" xfId="20173"/>
    <cellStyle name="20% - Accent6 3 2 2 2 3 9" xfId="20174"/>
    <cellStyle name="20% - Accent6 3 2 2 2 4" xfId="20175"/>
    <cellStyle name="20% - Accent6 3 2 2 2 4 2" xfId="20176"/>
    <cellStyle name="20% - Accent6 3 2 2 2 4 2 2" xfId="20177"/>
    <cellStyle name="20% - Accent6 3 2 2 2 4 2 3" xfId="20178"/>
    <cellStyle name="20% - Accent6 3 2 2 2 4 3" xfId="20179"/>
    <cellStyle name="20% - Accent6 3 2 2 2 4 3 2" xfId="20180"/>
    <cellStyle name="20% - Accent6 3 2 2 2 4 4" xfId="20181"/>
    <cellStyle name="20% - Accent6 3 2 2 2 4 5" xfId="20182"/>
    <cellStyle name="20% - Accent6 3 2 2 2 4 6" xfId="20183"/>
    <cellStyle name="20% - Accent6 3 2 2 2 4 7" xfId="20184"/>
    <cellStyle name="20% - Accent6 3 2 2 2 4 8" xfId="20185"/>
    <cellStyle name="20% - Accent6 3 2 2 2 4 9" xfId="20186"/>
    <cellStyle name="20% - Accent6 3 2 2 2 5" xfId="20187"/>
    <cellStyle name="20% - Accent6 3 2 2 2 5 2" xfId="20188"/>
    <cellStyle name="20% - Accent6 3 2 2 2 5 3" xfId="20189"/>
    <cellStyle name="20% - Accent6 3 2 2 2 6" xfId="20190"/>
    <cellStyle name="20% - Accent6 3 2 2 2 6 2" xfId="20191"/>
    <cellStyle name="20% - Accent6 3 2 2 2 7" xfId="20192"/>
    <cellStyle name="20% - Accent6 3 2 2 2 8" xfId="20193"/>
    <cellStyle name="20% - Accent6 3 2 2 2 9" xfId="20194"/>
    <cellStyle name="20% - Accent6 3 2 2 3" xfId="20195"/>
    <cellStyle name="20% - Accent6 3 2 2 3 2" xfId="20196"/>
    <cellStyle name="20% - Accent6 3 2 2 3 2 2" xfId="20197"/>
    <cellStyle name="20% - Accent6 3 2 2 3 2 3" xfId="20198"/>
    <cellStyle name="20% - Accent6 3 2 2 3 3" xfId="20199"/>
    <cellStyle name="20% - Accent6 3 2 2 3 3 2" xfId="20200"/>
    <cellStyle name="20% - Accent6 3 2 2 3 4" xfId="20201"/>
    <cellStyle name="20% - Accent6 3 2 2 3 5" xfId="20202"/>
    <cellStyle name="20% - Accent6 3 2 2 3 6" xfId="20203"/>
    <cellStyle name="20% - Accent6 3 2 2 3 7" xfId="20204"/>
    <cellStyle name="20% - Accent6 3 2 2 3 8" xfId="20205"/>
    <cellStyle name="20% - Accent6 3 2 2 3 9" xfId="20206"/>
    <cellStyle name="20% - Accent6 3 2 2 4" xfId="20207"/>
    <cellStyle name="20% - Accent6 3 2 2 4 2" xfId="20208"/>
    <cellStyle name="20% - Accent6 3 2 2 4 2 2" xfId="20209"/>
    <cellStyle name="20% - Accent6 3 2 2 4 2 3" xfId="20210"/>
    <cellStyle name="20% - Accent6 3 2 2 4 3" xfId="20211"/>
    <cellStyle name="20% - Accent6 3 2 2 4 3 2" xfId="20212"/>
    <cellStyle name="20% - Accent6 3 2 2 4 4" xfId="20213"/>
    <cellStyle name="20% - Accent6 3 2 2 4 5" xfId="20214"/>
    <cellStyle name="20% - Accent6 3 2 2 4 6" xfId="20215"/>
    <cellStyle name="20% - Accent6 3 2 2 4 7" xfId="20216"/>
    <cellStyle name="20% - Accent6 3 2 2 4 8" xfId="20217"/>
    <cellStyle name="20% - Accent6 3 2 2 4 9" xfId="20218"/>
    <cellStyle name="20% - Accent6 3 2 2 5" xfId="20219"/>
    <cellStyle name="20% - Accent6 3 2 2 5 2" xfId="20220"/>
    <cellStyle name="20% - Accent6 3 2 2 5 2 2" xfId="20221"/>
    <cellStyle name="20% - Accent6 3 2 2 5 2 3" xfId="20222"/>
    <cellStyle name="20% - Accent6 3 2 2 5 3" xfId="20223"/>
    <cellStyle name="20% - Accent6 3 2 2 5 3 2" xfId="20224"/>
    <cellStyle name="20% - Accent6 3 2 2 5 4" xfId="20225"/>
    <cellStyle name="20% - Accent6 3 2 2 5 5" xfId="20226"/>
    <cellStyle name="20% - Accent6 3 2 2 5 6" xfId="20227"/>
    <cellStyle name="20% - Accent6 3 2 2 5 7" xfId="20228"/>
    <cellStyle name="20% - Accent6 3 2 2 5 8" xfId="20229"/>
    <cellStyle name="20% - Accent6 3 2 2 5 9" xfId="20230"/>
    <cellStyle name="20% - Accent6 3 2 2 6" xfId="20231"/>
    <cellStyle name="20% - Accent6 3 2 2 6 2" xfId="20232"/>
    <cellStyle name="20% - Accent6 3 2 2 6 3" xfId="20233"/>
    <cellStyle name="20% - Accent6 3 2 2 7" xfId="20234"/>
    <cellStyle name="20% - Accent6 3 2 2 7 2" xfId="20235"/>
    <cellStyle name="20% - Accent6 3 2 2 8" xfId="20236"/>
    <cellStyle name="20% - Accent6 3 2 2 9" xfId="20237"/>
    <cellStyle name="20% - Accent6 3 2 3" xfId="20238"/>
    <cellStyle name="20% - Accent6 3 2 3 10" xfId="20239"/>
    <cellStyle name="20% - Accent6 3 2 3 11" xfId="20240"/>
    <cellStyle name="20% - Accent6 3 2 3 12" xfId="20241"/>
    <cellStyle name="20% - Accent6 3 2 3 13" xfId="20242"/>
    <cellStyle name="20% - Accent6 3 2 3 2" xfId="20243"/>
    <cellStyle name="20% - Accent6 3 2 3 2 10" xfId="20244"/>
    <cellStyle name="20% - Accent6 3 2 3 2 11" xfId="20245"/>
    <cellStyle name="20% - Accent6 3 2 3 2 12" xfId="20246"/>
    <cellStyle name="20% - Accent6 3 2 3 2 2" xfId="20247"/>
    <cellStyle name="20% - Accent6 3 2 3 2 2 2" xfId="20248"/>
    <cellStyle name="20% - Accent6 3 2 3 2 2 2 2" xfId="20249"/>
    <cellStyle name="20% - Accent6 3 2 3 2 2 2 3" xfId="20250"/>
    <cellStyle name="20% - Accent6 3 2 3 2 2 3" xfId="20251"/>
    <cellStyle name="20% - Accent6 3 2 3 2 2 3 2" xfId="20252"/>
    <cellStyle name="20% - Accent6 3 2 3 2 2 4" xfId="20253"/>
    <cellStyle name="20% - Accent6 3 2 3 2 2 5" xfId="20254"/>
    <cellStyle name="20% - Accent6 3 2 3 2 2 6" xfId="20255"/>
    <cellStyle name="20% - Accent6 3 2 3 2 2 7" xfId="20256"/>
    <cellStyle name="20% - Accent6 3 2 3 2 2 8" xfId="20257"/>
    <cellStyle name="20% - Accent6 3 2 3 2 2 9" xfId="20258"/>
    <cellStyle name="20% - Accent6 3 2 3 2 3" xfId="20259"/>
    <cellStyle name="20% - Accent6 3 2 3 2 3 2" xfId="20260"/>
    <cellStyle name="20% - Accent6 3 2 3 2 3 2 2" xfId="20261"/>
    <cellStyle name="20% - Accent6 3 2 3 2 3 2 3" xfId="20262"/>
    <cellStyle name="20% - Accent6 3 2 3 2 3 3" xfId="20263"/>
    <cellStyle name="20% - Accent6 3 2 3 2 3 3 2" xfId="20264"/>
    <cellStyle name="20% - Accent6 3 2 3 2 3 4" xfId="20265"/>
    <cellStyle name="20% - Accent6 3 2 3 2 3 5" xfId="20266"/>
    <cellStyle name="20% - Accent6 3 2 3 2 3 6" xfId="20267"/>
    <cellStyle name="20% - Accent6 3 2 3 2 3 7" xfId="20268"/>
    <cellStyle name="20% - Accent6 3 2 3 2 3 8" xfId="20269"/>
    <cellStyle name="20% - Accent6 3 2 3 2 3 9" xfId="20270"/>
    <cellStyle name="20% - Accent6 3 2 3 2 4" xfId="20271"/>
    <cellStyle name="20% - Accent6 3 2 3 2 4 2" xfId="20272"/>
    <cellStyle name="20% - Accent6 3 2 3 2 4 2 2" xfId="20273"/>
    <cellStyle name="20% - Accent6 3 2 3 2 4 2 3" xfId="20274"/>
    <cellStyle name="20% - Accent6 3 2 3 2 4 3" xfId="20275"/>
    <cellStyle name="20% - Accent6 3 2 3 2 4 3 2" xfId="20276"/>
    <cellStyle name="20% - Accent6 3 2 3 2 4 4" xfId="20277"/>
    <cellStyle name="20% - Accent6 3 2 3 2 4 5" xfId="20278"/>
    <cellStyle name="20% - Accent6 3 2 3 2 4 6" xfId="20279"/>
    <cellStyle name="20% - Accent6 3 2 3 2 4 7" xfId="20280"/>
    <cellStyle name="20% - Accent6 3 2 3 2 4 8" xfId="20281"/>
    <cellStyle name="20% - Accent6 3 2 3 2 4 9" xfId="20282"/>
    <cellStyle name="20% - Accent6 3 2 3 2 5" xfId="20283"/>
    <cellStyle name="20% - Accent6 3 2 3 2 5 2" xfId="20284"/>
    <cellStyle name="20% - Accent6 3 2 3 2 5 3" xfId="20285"/>
    <cellStyle name="20% - Accent6 3 2 3 2 6" xfId="20286"/>
    <cellStyle name="20% - Accent6 3 2 3 2 6 2" xfId="20287"/>
    <cellStyle name="20% - Accent6 3 2 3 2 7" xfId="20288"/>
    <cellStyle name="20% - Accent6 3 2 3 2 8" xfId="20289"/>
    <cellStyle name="20% - Accent6 3 2 3 2 9" xfId="20290"/>
    <cellStyle name="20% - Accent6 3 2 3 3" xfId="20291"/>
    <cellStyle name="20% - Accent6 3 2 3 3 2" xfId="20292"/>
    <cellStyle name="20% - Accent6 3 2 3 3 2 2" xfId="20293"/>
    <cellStyle name="20% - Accent6 3 2 3 3 2 3" xfId="20294"/>
    <cellStyle name="20% - Accent6 3 2 3 3 3" xfId="20295"/>
    <cellStyle name="20% - Accent6 3 2 3 3 3 2" xfId="20296"/>
    <cellStyle name="20% - Accent6 3 2 3 3 4" xfId="20297"/>
    <cellStyle name="20% - Accent6 3 2 3 3 5" xfId="20298"/>
    <cellStyle name="20% - Accent6 3 2 3 3 6" xfId="20299"/>
    <cellStyle name="20% - Accent6 3 2 3 3 7" xfId="20300"/>
    <cellStyle name="20% - Accent6 3 2 3 3 8" xfId="20301"/>
    <cellStyle name="20% - Accent6 3 2 3 3 9" xfId="20302"/>
    <cellStyle name="20% - Accent6 3 2 3 4" xfId="20303"/>
    <cellStyle name="20% - Accent6 3 2 3 4 2" xfId="20304"/>
    <cellStyle name="20% - Accent6 3 2 3 4 2 2" xfId="20305"/>
    <cellStyle name="20% - Accent6 3 2 3 4 2 3" xfId="20306"/>
    <cellStyle name="20% - Accent6 3 2 3 4 3" xfId="20307"/>
    <cellStyle name="20% - Accent6 3 2 3 4 3 2" xfId="20308"/>
    <cellStyle name="20% - Accent6 3 2 3 4 4" xfId="20309"/>
    <cellStyle name="20% - Accent6 3 2 3 4 5" xfId="20310"/>
    <cellStyle name="20% - Accent6 3 2 3 4 6" xfId="20311"/>
    <cellStyle name="20% - Accent6 3 2 3 4 7" xfId="20312"/>
    <cellStyle name="20% - Accent6 3 2 3 4 8" xfId="20313"/>
    <cellStyle name="20% - Accent6 3 2 3 4 9" xfId="20314"/>
    <cellStyle name="20% - Accent6 3 2 3 5" xfId="20315"/>
    <cellStyle name="20% - Accent6 3 2 3 5 2" xfId="20316"/>
    <cellStyle name="20% - Accent6 3 2 3 5 2 2" xfId="20317"/>
    <cellStyle name="20% - Accent6 3 2 3 5 2 3" xfId="20318"/>
    <cellStyle name="20% - Accent6 3 2 3 5 3" xfId="20319"/>
    <cellStyle name="20% - Accent6 3 2 3 5 3 2" xfId="20320"/>
    <cellStyle name="20% - Accent6 3 2 3 5 4" xfId="20321"/>
    <cellStyle name="20% - Accent6 3 2 3 5 5" xfId="20322"/>
    <cellStyle name="20% - Accent6 3 2 3 5 6" xfId="20323"/>
    <cellStyle name="20% - Accent6 3 2 3 5 7" xfId="20324"/>
    <cellStyle name="20% - Accent6 3 2 3 5 8" xfId="20325"/>
    <cellStyle name="20% - Accent6 3 2 3 5 9" xfId="20326"/>
    <cellStyle name="20% - Accent6 3 2 3 6" xfId="20327"/>
    <cellStyle name="20% - Accent6 3 2 3 6 2" xfId="20328"/>
    <cellStyle name="20% - Accent6 3 2 3 6 3" xfId="20329"/>
    <cellStyle name="20% - Accent6 3 2 3 7" xfId="20330"/>
    <cellStyle name="20% - Accent6 3 2 3 7 2" xfId="20331"/>
    <cellStyle name="20% - Accent6 3 2 3 8" xfId="20332"/>
    <cellStyle name="20% - Accent6 3 2 3 9" xfId="20333"/>
    <cellStyle name="20% - Accent6 3 2 4" xfId="20334"/>
    <cellStyle name="20% - Accent6 3 2 4 10" xfId="20335"/>
    <cellStyle name="20% - Accent6 3 2 4 11" xfId="20336"/>
    <cellStyle name="20% - Accent6 3 2 4 12" xfId="20337"/>
    <cellStyle name="20% - Accent6 3 2 4 2" xfId="20338"/>
    <cellStyle name="20% - Accent6 3 2 4 2 2" xfId="20339"/>
    <cellStyle name="20% - Accent6 3 2 4 2 2 2" xfId="20340"/>
    <cellStyle name="20% - Accent6 3 2 4 2 2 3" xfId="20341"/>
    <cellStyle name="20% - Accent6 3 2 4 2 3" xfId="20342"/>
    <cellStyle name="20% - Accent6 3 2 4 2 3 2" xfId="20343"/>
    <cellStyle name="20% - Accent6 3 2 4 2 4" xfId="20344"/>
    <cellStyle name="20% - Accent6 3 2 4 2 5" xfId="20345"/>
    <cellStyle name="20% - Accent6 3 2 4 2 6" xfId="20346"/>
    <cellStyle name="20% - Accent6 3 2 4 2 7" xfId="20347"/>
    <cellStyle name="20% - Accent6 3 2 4 2 8" xfId="20348"/>
    <cellStyle name="20% - Accent6 3 2 4 2 9" xfId="20349"/>
    <cellStyle name="20% - Accent6 3 2 4 3" xfId="20350"/>
    <cellStyle name="20% - Accent6 3 2 4 3 2" xfId="20351"/>
    <cellStyle name="20% - Accent6 3 2 4 3 2 2" xfId="20352"/>
    <cellStyle name="20% - Accent6 3 2 4 3 2 3" xfId="20353"/>
    <cellStyle name="20% - Accent6 3 2 4 3 3" xfId="20354"/>
    <cellStyle name="20% - Accent6 3 2 4 3 3 2" xfId="20355"/>
    <cellStyle name="20% - Accent6 3 2 4 3 4" xfId="20356"/>
    <cellStyle name="20% - Accent6 3 2 4 3 5" xfId="20357"/>
    <cellStyle name="20% - Accent6 3 2 4 3 6" xfId="20358"/>
    <cellStyle name="20% - Accent6 3 2 4 3 7" xfId="20359"/>
    <cellStyle name="20% - Accent6 3 2 4 3 8" xfId="20360"/>
    <cellStyle name="20% - Accent6 3 2 4 3 9" xfId="20361"/>
    <cellStyle name="20% - Accent6 3 2 4 4" xfId="20362"/>
    <cellStyle name="20% - Accent6 3 2 4 4 2" xfId="20363"/>
    <cellStyle name="20% - Accent6 3 2 4 4 2 2" xfId="20364"/>
    <cellStyle name="20% - Accent6 3 2 4 4 2 3" xfId="20365"/>
    <cellStyle name="20% - Accent6 3 2 4 4 3" xfId="20366"/>
    <cellStyle name="20% - Accent6 3 2 4 4 3 2" xfId="20367"/>
    <cellStyle name="20% - Accent6 3 2 4 4 4" xfId="20368"/>
    <cellStyle name="20% - Accent6 3 2 4 4 5" xfId="20369"/>
    <cellStyle name="20% - Accent6 3 2 4 4 6" xfId="20370"/>
    <cellStyle name="20% - Accent6 3 2 4 4 7" xfId="20371"/>
    <cellStyle name="20% - Accent6 3 2 4 4 8" xfId="20372"/>
    <cellStyle name="20% - Accent6 3 2 4 4 9" xfId="20373"/>
    <cellStyle name="20% - Accent6 3 2 4 5" xfId="20374"/>
    <cellStyle name="20% - Accent6 3 2 4 5 2" xfId="20375"/>
    <cellStyle name="20% - Accent6 3 2 4 5 3" xfId="20376"/>
    <cellStyle name="20% - Accent6 3 2 4 6" xfId="20377"/>
    <cellStyle name="20% - Accent6 3 2 4 6 2" xfId="20378"/>
    <cellStyle name="20% - Accent6 3 2 4 7" xfId="20379"/>
    <cellStyle name="20% - Accent6 3 2 4 8" xfId="20380"/>
    <cellStyle name="20% - Accent6 3 2 4 9" xfId="20381"/>
    <cellStyle name="20% - Accent6 3 2 5" xfId="20382"/>
    <cellStyle name="20% - Accent6 3 2 5 2" xfId="20383"/>
    <cellStyle name="20% - Accent6 3 2 5 2 2" xfId="20384"/>
    <cellStyle name="20% - Accent6 3 2 5 2 3" xfId="20385"/>
    <cellStyle name="20% - Accent6 3 2 5 3" xfId="20386"/>
    <cellStyle name="20% - Accent6 3 2 5 3 2" xfId="20387"/>
    <cellStyle name="20% - Accent6 3 2 5 4" xfId="20388"/>
    <cellStyle name="20% - Accent6 3 2 5 5" xfId="20389"/>
    <cellStyle name="20% - Accent6 3 2 5 6" xfId="20390"/>
    <cellStyle name="20% - Accent6 3 2 5 7" xfId="20391"/>
    <cellStyle name="20% - Accent6 3 2 5 8" xfId="20392"/>
    <cellStyle name="20% - Accent6 3 2 5 9" xfId="20393"/>
    <cellStyle name="20% - Accent6 3 2 6" xfId="20394"/>
    <cellStyle name="20% - Accent6 3 2 6 2" xfId="20395"/>
    <cellStyle name="20% - Accent6 3 2 6 2 2" xfId="20396"/>
    <cellStyle name="20% - Accent6 3 2 6 2 3" xfId="20397"/>
    <cellStyle name="20% - Accent6 3 2 6 3" xfId="20398"/>
    <cellStyle name="20% - Accent6 3 2 6 3 2" xfId="20399"/>
    <cellStyle name="20% - Accent6 3 2 6 4" xfId="20400"/>
    <cellStyle name="20% - Accent6 3 2 6 5" xfId="20401"/>
    <cellStyle name="20% - Accent6 3 2 6 6" xfId="20402"/>
    <cellStyle name="20% - Accent6 3 2 6 7" xfId="20403"/>
    <cellStyle name="20% - Accent6 3 2 6 8" xfId="20404"/>
    <cellStyle name="20% - Accent6 3 2 6 9" xfId="20405"/>
    <cellStyle name="20% - Accent6 3 2 7" xfId="20406"/>
    <cellStyle name="20% - Accent6 3 2 7 2" xfId="20407"/>
    <cellStyle name="20% - Accent6 3 2 7 2 2" xfId="20408"/>
    <cellStyle name="20% - Accent6 3 2 7 2 3" xfId="20409"/>
    <cellStyle name="20% - Accent6 3 2 7 3" xfId="20410"/>
    <cellStyle name="20% - Accent6 3 2 7 3 2" xfId="20411"/>
    <cellStyle name="20% - Accent6 3 2 7 4" xfId="20412"/>
    <cellStyle name="20% - Accent6 3 2 7 5" xfId="20413"/>
    <cellStyle name="20% - Accent6 3 2 7 6" xfId="20414"/>
    <cellStyle name="20% - Accent6 3 2 7 7" xfId="20415"/>
    <cellStyle name="20% - Accent6 3 2 7 8" xfId="20416"/>
    <cellStyle name="20% - Accent6 3 2 7 9" xfId="20417"/>
    <cellStyle name="20% - Accent6 3 2 8" xfId="20418"/>
    <cellStyle name="20% - Accent6 3 2 8 2" xfId="20419"/>
    <cellStyle name="20% - Accent6 3 2 8 3" xfId="20420"/>
    <cellStyle name="20% - Accent6 3 2 9" xfId="20421"/>
    <cellStyle name="20% - Accent6 3 2 9 2" xfId="20422"/>
    <cellStyle name="20% - Accent6 3 3" xfId="20423"/>
    <cellStyle name="20% - Accent6 3 3 10" xfId="20424"/>
    <cellStyle name="20% - Accent6 3 3 11" xfId="20425"/>
    <cellStyle name="20% - Accent6 3 3 12" xfId="20426"/>
    <cellStyle name="20% - Accent6 3 3 13" xfId="20427"/>
    <cellStyle name="20% - Accent6 3 3 14" xfId="20428"/>
    <cellStyle name="20% - Accent6 3 3 15" xfId="20429"/>
    <cellStyle name="20% - Accent6 3 3 2" xfId="20430"/>
    <cellStyle name="20% - Accent6 3 3 2 10" xfId="20431"/>
    <cellStyle name="20% - Accent6 3 3 2 11" xfId="20432"/>
    <cellStyle name="20% - Accent6 3 3 2 12" xfId="20433"/>
    <cellStyle name="20% - Accent6 3 3 2 13" xfId="20434"/>
    <cellStyle name="20% - Accent6 3 3 2 2" xfId="20435"/>
    <cellStyle name="20% - Accent6 3 3 2 2 10" xfId="20436"/>
    <cellStyle name="20% - Accent6 3 3 2 2 11" xfId="20437"/>
    <cellStyle name="20% - Accent6 3 3 2 2 12" xfId="20438"/>
    <cellStyle name="20% - Accent6 3 3 2 2 2" xfId="20439"/>
    <cellStyle name="20% - Accent6 3 3 2 2 2 2" xfId="20440"/>
    <cellStyle name="20% - Accent6 3 3 2 2 2 2 2" xfId="20441"/>
    <cellStyle name="20% - Accent6 3 3 2 2 2 2 3" xfId="20442"/>
    <cellStyle name="20% - Accent6 3 3 2 2 2 3" xfId="20443"/>
    <cellStyle name="20% - Accent6 3 3 2 2 2 3 2" xfId="20444"/>
    <cellStyle name="20% - Accent6 3 3 2 2 2 4" xfId="20445"/>
    <cellStyle name="20% - Accent6 3 3 2 2 2 5" xfId="20446"/>
    <cellStyle name="20% - Accent6 3 3 2 2 2 6" xfId="20447"/>
    <cellStyle name="20% - Accent6 3 3 2 2 2 7" xfId="20448"/>
    <cellStyle name="20% - Accent6 3 3 2 2 2 8" xfId="20449"/>
    <cellStyle name="20% - Accent6 3 3 2 2 2 9" xfId="20450"/>
    <cellStyle name="20% - Accent6 3 3 2 2 3" xfId="20451"/>
    <cellStyle name="20% - Accent6 3 3 2 2 3 2" xfId="20452"/>
    <cellStyle name="20% - Accent6 3 3 2 2 3 2 2" xfId="20453"/>
    <cellStyle name="20% - Accent6 3 3 2 2 3 2 3" xfId="20454"/>
    <cellStyle name="20% - Accent6 3 3 2 2 3 3" xfId="20455"/>
    <cellStyle name="20% - Accent6 3 3 2 2 3 3 2" xfId="20456"/>
    <cellStyle name="20% - Accent6 3 3 2 2 3 4" xfId="20457"/>
    <cellStyle name="20% - Accent6 3 3 2 2 3 5" xfId="20458"/>
    <cellStyle name="20% - Accent6 3 3 2 2 3 6" xfId="20459"/>
    <cellStyle name="20% - Accent6 3 3 2 2 3 7" xfId="20460"/>
    <cellStyle name="20% - Accent6 3 3 2 2 3 8" xfId="20461"/>
    <cellStyle name="20% - Accent6 3 3 2 2 3 9" xfId="20462"/>
    <cellStyle name="20% - Accent6 3 3 2 2 4" xfId="20463"/>
    <cellStyle name="20% - Accent6 3 3 2 2 4 2" xfId="20464"/>
    <cellStyle name="20% - Accent6 3 3 2 2 4 2 2" xfId="20465"/>
    <cellStyle name="20% - Accent6 3 3 2 2 4 2 3" xfId="20466"/>
    <cellStyle name="20% - Accent6 3 3 2 2 4 3" xfId="20467"/>
    <cellStyle name="20% - Accent6 3 3 2 2 4 3 2" xfId="20468"/>
    <cellStyle name="20% - Accent6 3 3 2 2 4 4" xfId="20469"/>
    <cellStyle name="20% - Accent6 3 3 2 2 4 5" xfId="20470"/>
    <cellStyle name="20% - Accent6 3 3 2 2 4 6" xfId="20471"/>
    <cellStyle name="20% - Accent6 3 3 2 2 4 7" xfId="20472"/>
    <cellStyle name="20% - Accent6 3 3 2 2 4 8" xfId="20473"/>
    <cellStyle name="20% - Accent6 3 3 2 2 4 9" xfId="20474"/>
    <cellStyle name="20% - Accent6 3 3 2 2 5" xfId="20475"/>
    <cellStyle name="20% - Accent6 3 3 2 2 5 2" xfId="20476"/>
    <cellStyle name="20% - Accent6 3 3 2 2 5 3" xfId="20477"/>
    <cellStyle name="20% - Accent6 3 3 2 2 6" xfId="20478"/>
    <cellStyle name="20% - Accent6 3 3 2 2 6 2" xfId="20479"/>
    <cellStyle name="20% - Accent6 3 3 2 2 7" xfId="20480"/>
    <cellStyle name="20% - Accent6 3 3 2 2 8" xfId="20481"/>
    <cellStyle name="20% - Accent6 3 3 2 2 9" xfId="20482"/>
    <cellStyle name="20% - Accent6 3 3 2 3" xfId="20483"/>
    <cellStyle name="20% - Accent6 3 3 2 3 2" xfId="20484"/>
    <cellStyle name="20% - Accent6 3 3 2 3 2 2" xfId="20485"/>
    <cellStyle name="20% - Accent6 3 3 2 3 2 3" xfId="20486"/>
    <cellStyle name="20% - Accent6 3 3 2 3 3" xfId="20487"/>
    <cellStyle name="20% - Accent6 3 3 2 3 3 2" xfId="20488"/>
    <cellStyle name="20% - Accent6 3 3 2 3 4" xfId="20489"/>
    <cellStyle name="20% - Accent6 3 3 2 3 5" xfId="20490"/>
    <cellStyle name="20% - Accent6 3 3 2 3 6" xfId="20491"/>
    <cellStyle name="20% - Accent6 3 3 2 3 7" xfId="20492"/>
    <cellStyle name="20% - Accent6 3 3 2 3 8" xfId="20493"/>
    <cellStyle name="20% - Accent6 3 3 2 3 9" xfId="20494"/>
    <cellStyle name="20% - Accent6 3 3 2 4" xfId="20495"/>
    <cellStyle name="20% - Accent6 3 3 2 4 2" xfId="20496"/>
    <cellStyle name="20% - Accent6 3 3 2 4 2 2" xfId="20497"/>
    <cellStyle name="20% - Accent6 3 3 2 4 2 3" xfId="20498"/>
    <cellStyle name="20% - Accent6 3 3 2 4 3" xfId="20499"/>
    <cellStyle name="20% - Accent6 3 3 2 4 3 2" xfId="20500"/>
    <cellStyle name="20% - Accent6 3 3 2 4 4" xfId="20501"/>
    <cellStyle name="20% - Accent6 3 3 2 4 5" xfId="20502"/>
    <cellStyle name="20% - Accent6 3 3 2 4 6" xfId="20503"/>
    <cellStyle name="20% - Accent6 3 3 2 4 7" xfId="20504"/>
    <cellStyle name="20% - Accent6 3 3 2 4 8" xfId="20505"/>
    <cellStyle name="20% - Accent6 3 3 2 4 9" xfId="20506"/>
    <cellStyle name="20% - Accent6 3 3 2 5" xfId="20507"/>
    <cellStyle name="20% - Accent6 3 3 2 5 2" xfId="20508"/>
    <cellStyle name="20% - Accent6 3 3 2 5 2 2" xfId="20509"/>
    <cellStyle name="20% - Accent6 3 3 2 5 2 3" xfId="20510"/>
    <cellStyle name="20% - Accent6 3 3 2 5 3" xfId="20511"/>
    <cellStyle name="20% - Accent6 3 3 2 5 3 2" xfId="20512"/>
    <cellStyle name="20% - Accent6 3 3 2 5 4" xfId="20513"/>
    <cellStyle name="20% - Accent6 3 3 2 5 5" xfId="20514"/>
    <cellStyle name="20% - Accent6 3 3 2 5 6" xfId="20515"/>
    <cellStyle name="20% - Accent6 3 3 2 5 7" xfId="20516"/>
    <cellStyle name="20% - Accent6 3 3 2 5 8" xfId="20517"/>
    <cellStyle name="20% - Accent6 3 3 2 5 9" xfId="20518"/>
    <cellStyle name="20% - Accent6 3 3 2 6" xfId="20519"/>
    <cellStyle name="20% - Accent6 3 3 2 6 2" xfId="20520"/>
    <cellStyle name="20% - Accent6 3 3 2 6 3" xfId="20521"/>
    <cellStyle name="20% - Accent6 3 3 2 7" xfId="20522"/>
    <cellStyle name="20% - Accent6 3 3 2 7 2" xfId="20523"/>
    <cellStyle name="20% - Accent6 3 3 2 8" xfId="20524"/>
    <cellStyle name="20% - Accent6 3 3 2 9" xfId="20525"/>
    <cellStyle name="20% - Accent6 3 3 3" xfId="20526"/>
    <cellStyle name="20% - Accent6 3 3 3 10" xfId="20527"/>
    <cellStyle name="20% - Accent6 3 3 3 11" xfId="20528"/>
    <cellStyle name="20% - Accent6 3 3 3 12" xfId="20529"/>
    <cellStyle name="20% - Accent6 3 3 3 13" xfId="20530"/>
    <cellStyle name="20% - Accent6 3 3 3 2" xfId="20531"/>
    <cellStyle name="20% - Accent6 3 3 3 2 10" xfId="20532"/>
    <cellStyle name="20% - Accent6 3 3 3 2 11" xfId="20533"/>
    <cellStyle name="20% - Accent6 3 3 3 2 12" xfId="20534"/>
    <cellStyle name="20% - Accent6 3 3 3 2 2" xfId="20535"/>
    <cellStyle name="20% - Accent6 3 3 3 2 2 2" xfId="20536"/>
    <cellStyle name="20% - Accent6 3 3 3 2 2 2 2" xfId="20537"/>
    <cellStyle name="20% - Accent6 3 3 3 2 2 2 3" xfId="20538"/>
    <cellStyle name="20% - Accent6 3 3 3 2 2 3" xfId="20539"/>
    <cellStyle name="20% - Accent6 3 3 3 2 2 3 2" xfId="20540"/>
    <cellStyle name="20% - Accent6 3 3 3 2 2 4" xfId="20541"/>
    <cellStyle name="20% - Accent6 3 3 3 2 2 5" xfId="20542"/>
    <cellStyle name="20% - Accent6 3 3 3 2 2 6" xfId="20543"/>
    <cellStyle name="20% - Accent6 3 3 3 2 2 7" xfId="20544"/>
    <cellStyle name="20% - Accent6 3 3 3 2 2 8" xfId="20545"/>
    <cellStyle name="20% - Accent6 3 3 3 2 2 9" xfId="20546"/>
    <cellStyle name="20% - Accent6 3 3 3 2 3" xfId="20547"/>
    <cellStyle name="20% - Accent6 3 3 3 2 3 2" xfId="20548"/>
    <cellStyle name="20% - Accent6 3 3 3 2 3 2 2" xfId="20549"/>
    <cellStyle name="20% - Accent6 3 3 3 2 3 2 3" xfId="20550"/>
    <cellStyle name="20% - Accent6 3 3 3 2 3 3" xfId="20551"/>
    <cellStyle name="20% - Accent6 3 3 3 2 3 3 2" xfId="20552"/>
    <cellStyle name="20% - Accent6 3 3 3 2 3 4" xfId="20553"/>
    <cellStyle name="20% - Accent6 3 3 3 2 3 5" xfId="20554"/>
    <cellStyle name="20% - Accent6 3 3 3 2 3 6" xfId="20555"/>
    <cellStyle name="20% - Accent6 3 3 3 2 3 7" xfId="20556"/>
    <cellStyle name="20% - Accent6 3 3 3 2 3 8" xfId="20557"/>
    <cellStyle name="20% - Accent6 3 3 3 2 3 9" xfId="20558"/>
    <cellStyle name="20% - Accent6 3 3 3 2 4" xfId="20559"/>
    <cellStyle name="20% - Accent6 3 3 3 2 4 2" xfId="20560"/>
    <cellStyle name="20% - Accent6 3 3 3 2 4 2 2" xfId="20561"/>
    <cellStyle name="20% - Accent6 3 3 3 2 4 2 3" xfId="20562"/>
    <cellStyle name="20% - Accent6 3 3 3 2 4 3" xfId="20563"/>
    <cellStyle name="20% - Accent6 3 3 3 2 4 3 2" xfId="20564"/>
    <cellStyle name="20% - Accent6 3 3 3 2 4 4" xfId="20565"/>
    <cellStyle name="20% - Accent6 3 3 3 2 4 5" xfId="20566"/>
    <cellStyle name="20% - Accent6 3 3 3 2 4 6" xfId="20567"/>
    <cellStyle name="20% - Accent6 3 3 3 2 4 7" xfId="20568"/>
    <cellStyle name="20% - Accent6 3 3 3 2 4 8" xfId="20569"/>
    <cellStyle name="20% - Accent6 3 3 3 2 4 9" xfId="20570"/>
    <cellStyle name="20% - Accent6 3 3 3 2 5" xfId="20571"/>
    <cellStyle name="20% - Accent6 3 3 3 2 5 2" xfId="20572"/>
    <cellStyle name="20% - Accent6 3 3 3 2 5 3" xfId="20573"/>
    <cellStyle name="20% - Accent6 3 3 3 2 6" xfId="20574"/>
    <cellStyle name="20% - Accent6 3 3 3 2 6 2" xfId="20575"/>
    <cellStyle name="20% - Accent6 3 3 3 2 7" xfId="20576"/>
    <cellStyle name="20% - Accent6 3 3 3 2 8" xfId="20577"/>
    <cellStyle name="20% - Accent6 3 3 3 2 9" xfId="20578"/>
    <cellStyle name="20% - Accent6 3 3 3 3" xfId="20579"/>
    <cellStyle name="20% - Accent6 3 3 3 3 2" xfId="20580"/>
    <cellStyle name="20% - Accent6 3 3 3 3 2 2" xfId="20581"/>
    <cellStyle name="20% - Accent6 3 3 3 3 2 3" xfId="20582"/>
    <cellStyle name="20% - Accent6 3 3 3 3 3" xfId="20583"/>
    <cellStyle name="20% - Accent6 3 3 3 3 3 2" xfId="20584"/>
    <cellStyle name="20% - Accent6 3 3 3 3 4" xfId="20585"/>
    <cellStyle name="20% - Accent6 3 3 3 3 5" xfId="20586"/>
    <cellStyle name="20% - Accent6 3 3 3 3 6" xfId="20587"/>
    <cellStyle name="20% - Accent6 3 3 3 3 7" xfId="20588"/>
    <cellStyle name="20% - Accent6 3 3 3 3 8" xfId="20589"/>
    <cellStyle name="20% - Accent6 3 3 3 3 9" xfId="20590"/>
    <cellStyle name="20% - Accent6 3 3 3 4" xfId="20591"/>
    <cellStyle name="20% - Accent6 3 3 3 4 2" xfId="20592"/>
    <cellStyle name="20% - Accent6 3 3 3 4 2 2" xfId="20593"/>
    <cellStyle name="20% - Accent6 3 3 3 4 2 3" xfId="20594"/>
    <cellStyle name="20% - Accent6 3 3 3 4 3" xfId="20595"/>
    <cellStyle name="20% - Accent6 3 3 3 4 3 2" xfId="20596"/>
    <cellStyle name="20% - Accent6 3 3 3 4 4" xfId="20597"/>
    <cellStyle name="20% - Accent6 3 3 3 4 5" xfId="20598"/>
    <cellStyle name="20% - Accent6 3 3 3 4 6" xfId="20599"/>
    <cellStyle name="20% - Accent6 3 3 3 4 7" xfId="20600"/>
    <cellStyle name="20% - Accent6 3 3 3 4 8" xfId="20601"/>
    <cellStyle name="20% - Accent6 3 3 3 4 9" xfId="20602"/>
    <cellStyle name="20% - Accent6 3 3 3 5" xfId="20603"/>
    <cellStyle name="20% - Accent6 3 3 3 5 2" xfId="20604"/>
    <cellStyle name="20% - Accent6 3 3 3 5 2 2" xfId="20605"/>
    <cellStyle name="20% - Accent6 3 3 3 5 2 3" xfId="20606"/>
    <cellStyle name="20% - Accent6 3 3 3 5 3" xfId="20607"/>
    <cellStyle name="20% - Accent6 3 3 3 5 3 2" xfId="20608"/>
    <cellStyle name="20% - Accent6 3 3 3 5 4" xfId="20609"/>
    <cellStyle name="20% - Accent6 3 3 3 5 5" xfId="20610"/>
    <cellStyle name="20% - Accent6 3 3 3 5 6" xfId="20611"/>
    <cellStyle name="20% - Accent6 3 3 3 5 7" xfId="20612"/>
    <cellStyle name="20% - Accent6 3 3 3 5 8" xfId="20613"/>
    <cellStyle name="20% - Accent6 3 3 3 5 9" xfId="20614"/>
    <cellStyle name="20% - Accent6 3 3 3 6" xfId="20615"/>
    <cellStyle name="20% - Accent6 3 3 3 6 2" xfId="20616"/>
    <cellStyle name="20% - Accent6 3 3 3 6 3" xfId="20617"/>
    <cellStyle name="20% - Accent6 3 3 3 7" xfId="20618"/>
    <cellStyle name="20% - Accent6 3 3 3 7 2" xfId="20619"/>
    <cellStyle name="20% - Accent6 3 3 3 8" xfId="20620"/>
    <cellStyle name="20% - Accent6 3 3 3 9" xfId="20621"/>
    <cellStyle name="20% - Accent6 3 3 4" xfId="20622"/>
    <cellStyle name="20% - Accent6 3 3 4 10" xfId="20623"/>
    <cellStyle name="20% - Accent6 3 3 4 11" xfId="20624"/>
    <cellStyle name="20% - Accent6 3 3 4 12" xfId="20625"/>
    <cellStyle name="20% - Accent6 3 3 4 2" xfId="20626"/>
    <cellStyle name="20% - Accent6 3 3 4 2 2" xfId="20627"/>
    <cellStyle name="20% - Accent6 3 3 4 2 2 2" xfId="20628"/>
    <cellStyle name="20% - Accent6 3 3 4 2 2 3" xfId="20629"/>
    <cellStyle name="20% - Accent6 3 3 4 2 3" xfId="20630"/>
    <cellStyle name="20% - Accent6 3 3 4 2 3 2" xfId="20631"/>
    <cellStyle name="20% - Accent6 3 3 4 2 4" xfId="20632"/>
    <cellStyle name="20% - Accent6 3 3 4 2 5" xfId="20633"/>
    <cellStyle name="20% - Accent6 3 3 4 2 6" xfId="20634"/>
    <cellStyle name="20% - Accent6 3 3 4 2 7" xfId="20635"/>
    <cellStyle name="20% - Accent6 3 3 4 2 8" xfId="20636"/>
    <cellStyle name="20% - Accent6 3 3 4 2 9" xfId="20637"/>
    <cellStyle name="20% - Accent6 3 3 4 3" xfId="20638"/>
    <cellStyle name="20% - Accent6 3 3 4 3 2" xfId="20639"/>
    <cellStyle name="20% - Accent6 3 3 4 3 2 2" xfId="20640"/>
    <cellStyle name="20% - Accent6 3 3 4 3 2 3" xfId="20641"/>
    <cellStyle name="20% - Accent6 3 3 4 3 3" xfId="20642"/>
    <cellStyle name="20% - Accent6 3 3 4 3 3 2" xfId="20643"/>
    <cellStyle name="20% - Accent6 3 3 4 3 4" xfId="20644"/>
    <cellStyle name="20% - Accent6 3 3 4 3 5" xfId="20645"/>
    <cellStyle name="20% - Accent6 3 3 4 3 6" xfId="20646"/>
    <cellStyle name="20% - Accent6 3 3 4 3 7" xfId="20647"/>
    <cellStyle name="20% - Accent6 3 3 4 3 8" xfId="20648"/>
    <cellStyle name="20% - Accent6 3 3 4 3 9" xfId="20649"/>
    <cellStyle name="20% - Accent6 3 3 4 4" xfId="20650"/>
    <cellStyle name="20% - Accent6 3 3 4 4 2" xfId="20651"/>
    <cellStyle name="20% - Accent6 3 3 4 4 2 2" xfId="20652"/>
    <cellStyle name="20% - Accent6 3 3 4 4 2 3" xfId="20653"/>
    <cellStyle name="20% - Accent6 3 3 4 4 3" xfId="20654"/>
    <cellStyle name="20% - Accent6 3 3 4 4 3 2" xfId="20655"/>
    <cellStyle name="20% - Accent6 3 3 4 4 4" xfId="20656"/>
    <cellStyle name="20% - Accent6 3 3 4 4 5" xfId="20657"/>
    <cellStyle name="20% - Accent6 3 3 4 4 6" xfId="20658"/>
    <cellStyle name="20% - Accent6 3 3 4 4 7" xfId="20659"/>
    <cellStyle name="20% - Accent6 3 3 4 4 8" xfId="20660"/>
    <cellStyle name="20% - Accent6 3 3 4 4 9" xfId="20661"/>
    <cellStyle name="20% - Accent6 3 3 4 5" xfId="20662"/>
    <cellStyle name="20% - Accent6 3 3 4 5 2" xfId="20663"/>
    <cellStyle name="20% - Accent6 3 3 4 5 3" xfId="20664"/>
    <cellStyle name="20% - Accent6 3 3 4 6" xfId="20665"/>
    <cellStyle name="20% - Accent6 3 3 4 6 2" xfId="20666"/>
    <cellStyle name="20% - Accent6 3 3 4 7" xfId="20667"/>
    <cellStyle name="20% - Accent6 3 3 4 8" xfId="20668"/>
    <cellStyle name="20% - Accent6 3 3 4 9" xfId="20669"/>
    <cellStyle name="20% - Accent6 3 3 5" xfId="20670"/>
    <cellStyle name="20% - Accent6 3 3 5 2" xfId="20671"/>
    <cellStyle name="20% - Accent6 3 3 5 2 2" xfId="20672"/>
    <cellStyle name="20% - Accent6 3 3 5 2 3" xfId="20673"/>
    <cellStyle name="20% - Accent6 3 3 5 3" xfId="20674"/>
    <cellStyle name="20% - Accent6 3 3 5 3 2" xfId="20675"/>
    <cellStyle name="20% - Accent6 3 3 5 4" xfId="20676"/>
    <cellStyle name="20% - Accent6 3 3 5 5" xfId="20677"/>
    <cellStyle name="20% - Accent6 3 3 5 6" xfId="20678"/>
    <cellStyle name="20% - Accent6 3 3 5 7" xfId="20679"/>
    <cellStyle name="20% - Accent6 3 3 5 8" xfId="20680"/>
    <cellStyle name="20% - Accent6 3 3 5 9" xfId="20681"/>
    <cellStyle name="20% - Accent6 3 3 6" xfId="20682"/>
    <cellStyle name="20% - Accent6 3 3 6 2" xfId="20683"/>
    <cellStyle name="20% - Accent6 3 3 6 2 2" xfId="20684"/>
    <cellStyle name="20% - Accent6 3 3 6 2 3" xfId="20685"/>
    <cellStyle name="20% - Accent6 3 3 6 3" xfId="20686"/>
    <cellStyle name="20% - Accent6 3 3 6 3 2" xfId="20687"/>
    <cellStyle name="20% - Accent6 3 3 6 4" xfId="20688"/>
    <cellStyle name="20% - Accent6 3 3 6 5" xfId="20689"/>
    <cellStyle name="20% - Accent6 3 3 6 6" xfId="20690"/>
    <cellStyle name="20% - Accent6 3 3 6 7" xfId="20691"/>
    <cellStyle name="20% - Accent6 3 3 6 8" xfId="20692"/>
    <cellStyle name="20% - Accent6 3 3 6 9" xfId="20693"/>
    <cellStyle name="20% - Accent6 3 3 7" xfId="20694"/>
    <cellStyle name="20% - Accent6 3 3 7 2" xfId="20695"/>
    <cellStyle name="20% - Accent6 3 3 7 2 2" xfId="20696"/>
    <cellStyle name="20% - Accent6 3 3 7 2 3" xfId="20697"/>
    <cellStyle name="20% - Accent6 3 3 7 3" xfId="20698"/>
    <cellStyle name="20% - Accent6 3 3 7 3 2" xfId="20699"/>
    <cellStyle name="20% - Accent6 3 3 7 4" xfId="20700"/>
    <cellStyle name="20% - Accent6 3 3 7 5" xfId="20701"/>
    <cellStyle name="20% - Accent6 3 3 7 6" xfId="20702"/>
    <cellStyle name="20% - Accent6 3 3 7 7" xfId="20703"/>
    <cellStyle name="20% - Accent6 3 3 7 8" xfId="20704"/>
    <cellStyle name="20% - Accent6 3 3 7 9" xfId="20705"/>
    <cellStyle name="20% - Accent6 3 3 8" xfId="20706"/>
    <cellStyle name="20% - Accent6 3 3 8 2" xfId="20707"/>
    <cellStyle name="20% - Accent6 3 3 8 3" xfId="20708"/>
    <cellStyle name="20% - Accent6 3 3 9" xfId="20709"/>
    <cellStyle name="20% - Accent6 3 3 9 2" xfId="20710"/>
    <cellStyle name="20% - Accent6 3 4" xfId="20711"/>
    <cellStyle name="20% - Accent6 3 4 10" xfId="20712"/>
    <cellStyle name="20% - Accent6 3 4 11" xfId="20713"/>
    <cellStyle name="20% - Accent6 3 4 12" xfId="20714"/>
    <cellStyle name="20% - Accent6 3 4 13" xfId="20715"/>
    <cellStyle name="20% - Accent6 3 4 14" xfId="20716"/>
    <cellStyle name="20% - Accent6 3 4 15" xfId="20717"/>
    <cellStyle name="20% - Accent6 3 4 2" xfId="20718"/>
    <cellStyle name="20% - Accent6 3 4 2 10" xfId="20719"/>
    <cellStyle name="20% - Accent6 3 4 2 11" xfId="20720"/>
    <cellStyle name="20% - Accent6 3 4 2 12" xfId="20721"/>
    <cellStyle name="20% - Accent6 3 4 2 13" xfId="20722"/>
    <cellStyle name="20% - Accent6 3 4 2 2" xfId="20723"/>
    <cellStyle name="20% - Accent6 3 4 2 2 10" xfId="20724"/>
    <cellStyle name="20% - Accent6 3 4 2 2 11" xfId="20725"/>
    <cellStyle name="20% - Accent6 3 4 2 2 12" xfId="20726"/>
    <cellStyle name="20% - Accent6 3 4 2 2 2" xfId="20727"/>
    <cellStyle name="20% - Accent6 3 4 2 2 2 2" xfId="20728"/>
    <cellStyle name="20% - Accent6 3 4 2 2 2 2 2" xfId="20729"/>
    <cellStyle name="20% - Accent6 3 4 2 2 2 2 3" xfId="20730"/>
    <cellStyle name="20% - Accent6 3 4 2 2 2 3" xfId="20731"/>
    <cellStyle name="20% - Accent6 3 4 2 2 2 3 2" xfId="20732"/>
    <cellStyle name="20% - Accent6 3 4 2 2 2 4" xfId="20733"/>
    <cellStyle name="20% - Accent6 3 4 2 2 2 5" xfId="20734"/>
    <cellStyle name="20% - Accent6 3 4 2 2 2 6" xfId="20735"/>
    <cellStyle name="20% - Accent6 3 4 2 2 2 7" xfId="20736"/>
    <cellStyle name="20% - Accent6 3 4 2 2 2 8" xfId="20737"/>
    <cellStyle name="20% - Accent6 3 4 2 2 2 9" xfId="20738"/>
    <cellStyle name="20% - Accent6 3 4 2 2 3" xfId="20739"/>
    <cellStyle name="20% - Accent6 3 4 2 2 3 2" xfId="20740"/>
    <cellStyle name="20% - Accent6 3 4 2 2 3 2 2" xfId="20741"/>
    <cellStyle name="20% - Accent6 3 4 2 2 3 2 3" xfId="20742"/>
    <cellStyle name="20% - Accent6 3 4 2 2 3 3" xfId="20743"/>
    <cellStyle name="20% - Accent6 3 4 2 2 3 3 2" xfId="20744"/>
    <cellStyle name="20% - Accent6 3 4 2 2 3 4" xfId="20745"/>
    <cellStyle name="20% - Accent6 3 4 2 2 3 5" xfId="20746"/>
    <cellStyle name="20% - Accent6 3 4 2 2 3 6" xfId="20747"/>
    <cellStyle name="20% - Accent6 3 4 2 2 3 7" xfId="20748"/>
    <cellStyle name="20% - Accent6 3 4 2 2 3 8" xfId="20749"/>
    <cellStyle name="20% - Accent6 3 4 2 2 3 9" xfId="20750"/>
    <cellStyle name="20% - Accent6 3 4 2 2 4" xfId="20751"/>
    <cellStyle name="20% - Accent6 3 4 2 2 4 2" xfId="20752"/>
    <cellStyle name="20% - Accent6 3 4 2 2 4 2 2" xfId="20753"/>
    <cellStyle name="20% - Accent6 3 4 2 2 4 2 3" xfId="20754"/>
    <cellStyle name="20% - Accent6 3 4 2 2 4 3" xfId="20755"/>
    <cellStyle name="20% - Accent6 3 4 2 2 4 3 2" xfId="20756"/>
    <cellStyle name="20% - Accent6 3 4 2 2 4 4" xfId="20757"/>
    <cellStyle name="20% - Accent6 3 4 2 2 4 5" xfId="20758"/>
    <cellStyle name="20% - Accent6 3 4 2 2 4 6" xfId="20759"/>
    <cellStyle name="20% - Accent6 3 4 2 2 4 7" xfId="20760"/>
    <cellStyle name="20% - Accent6 3 4 2 2 4 8" xfId="20761"/>
    <cellStyle name="20% - Accent6 3 4 2 2 4 9" xfId="20762"/>
    <cellStyle name="20% - Accent6 3 4 2 2 5" xfId="20763"/>
    <cellStyle name="20% - Accent6 3 4 2 2 5 2" xfId="20764"/>
    <cellStyle name="20% - Accent6 3 4 2 2 5 3" xfId="20765"/>
    <cellStyle name="20% - Accent6 3 4 2 2 6" xfId="20766"/>
    <cellStyle name="20% - Accent6 3 4 2 2 6 2" xfId="20767"/>
    <cellStyle name="20% - Accent6 3 4 2 2 7" xfId="20768"/>
    <cellStyle name="20% - Accent6 3 4 2 2 8" xfId="20769"/>
    <cellStyle name="20% - Accent6 3 4 2 2 9" xfId="20770"/>
    <cellStyle name="20% - Accent6 3 4 2 3" xfId="20771"/>
    <cellStyle name="20% - Accent6 3 4 2 3 2" xfId="20772"/>
    <cellStyle name="20% - Accent6 3 4 2 3 2 2" xfId="20773"/>
    <cellStyle name="20% - Accent6 3 4 2 3 2 3" xfId="20774"/>
    <cellStyle name="20% - Accent6 3 4 2 3 3" xfId="20775"/>
    <cellStyle name="20% - Accent6 3 4 2 3 3 2" xfId="20776"/>
    <cellStyle name="20% - Accent6 3 4 2 3 4" xfId="20777"/>
    <cellStyle name="20% - Accent6 3 4 2 3 5" xfId="20778"/>
    <cellStyle name="20% - Accent6 3 4 2 3 6" xfId="20779"/>
    <cellStyle name="20% - Accent6 3 4 2 3 7" xfId="20780"/>
    <cellStyle name="20% - Accent6 3 4 2 3 8" xfId="20781"/>
    <cellStyle name="20% - Accent6 3 4 2 3 9" xfId="20782"/>
    <cellStyle name="20% - Accent6 3 4 2 4" xfId="20783"/>
    <cellStyle name="20% - Accent6 3 4 2 4 2" xfId="20784"/>
    <cellStyle name="20% - Accent6 3 4 2 4 2 2" xfId="20785"/>
    <cellStyle name="20% - Accent6 3 4 2 4 2 3" xfId="20786"/>
    <cellStyle name="20% - Accent6 3 4 2 4 3" xfId="20787"/>
    <cellStyle name="20% - Accent6 3 4 2 4 3 2" xfId="20788"/>
    <cellStyle name="20% - Accent6 3 4 2 4 4" xfId="20789"/>
    <cellStyle name="20% - Accent6 3 4 2 4 5" xfId="20790"/>
    <cellStyle name="20% - Accent6 3 4 2 4 6" xfId="20791"/>
    <cellStyle name="20% - Accent6 3 4 2 4 7" xfId="20792"/>
    <cellStyle name="20% - Accent6 3 4 2 4 8" xfId="20793"/>
    <cellStyle name="20% - Accent6 3 4 2 4 9" xfId="20794"/>
    <cellStyle name="20% - Accent6 3 4 2 5" xfId="20795"/>
    <cellStyle name="20% - Accent6 3 4 2 5 2" xfId="20796"/>
    <cellStyle name="20% - Accent6 3 4 2 5 2 2" xfId="20797"/>
    <cellStyle name="20% - Accent6 3 4 2 5 2 3" xfId="20798"/>
    <cellStyle name="20% - Accent6 3 4 2 5 3" xfId="20799"/>
    <cellStyle name="20% - Accent6 3 4 2 5 3 2" xfId="20800"/>
    <cellStyle name="20% - Accent6 3 4 2 5 4" xfId="20801"/>
    <cellStyle name="20% - Accent6 3 4 2 5 5" xfId="20802"/>
    <cellStyle name="20% - Accent6 3 4 2 5 6" xfId="20803"/>
    <cellStyle name="20% - Accent6 3 4 2 5 7" xfId="20804"/>
    <cellStyle name="20% - Accent6 3 4 2 5 8" xfId="20805"/>
    <cellStyle name="20% - Accent6 3 4 2 5 9" xfId="20806"/>
    <cellStyle name="20% - Accent6 3 4 2 6" xfId="20807"/>
    <cellStyle name="20% - Accent6 3 4 2 6 2" xfId="20808"/>
    <cellStyle name="20% - Accent6 3 4 2 6 3" xfId="20809"/>
    <cellStyle name="20% - Accent6 3 4 2 7" xfId="20810"/>
    <cellStyle name="20% - Accent6 3 4 2 7 2" xfId="20811"/>
    <cellStyle name="20% - Accent6 3 4 2 8" xfId="20812"/>
    <cellStyle name="20% - Accent6 3 4 2 9" xfId="20813"/>
    <cellStyle name="20% - Accent6 3 4 3" xfId="20814"/>
    <cellStyle name="20% - Accent6 3 4 3 10" xfId="20815"/>
    <cellStyle name="20% - Accent6 3 4 3 11" xfId="20816"/>
    <cellStyle name="20% - Accent6 3 4 3 12" xfId="20817"/>
    <cellStyle name="20% - Accent6 3 4 3 13" xfId="20818"/>
    <cellStyle name="20% - Accent6 3 4 3 2" xfId="20819"/>
    <cellStyle name="20% - Accent6 3 4 3 2 10" xfId="20820"/>
    <cellStyle name="20% - Accent6 3 4 3 2 11" xfId="20821"/>
    <cellStyle name="20% - Accent6 3 4 3 2 12" xfId="20822"/>
    <cellStyle name="20% - Accent6 3 4 3 2 2" xfId="20823"/>
    <cellStyle name="20% - Accent6 3 4 3 2 2 2" xfId="20824"/>
    <cellStyle name="20% - Accent6 3 4 3 2 2 2 2" xfId="20825"/>
    <cellStyle name="20% - Accent6 3 4 3 2 2 2 3" xfId="20826"/>
    <cellStyle name="20% - Accent6 3 4 3 2 2 3" xfId="20827"/>
    <cellStyle name="20% - Accent6 3 4 3 2 2 3 2" xfId="20828"/>
    <cellStyle name="20% - Accent6 3 4 3 2 2 4" xfId="20829"/>
    <cellStyle name="20% - Accent6 3 4 3 2 2 5" xfId="20830"/>
    <cellStyle name="20% - Accent6 3 4 3 2 2 6" xfId="20831"/>
    <cellStyle name="20% - Accent6 3 4 3 2 2 7" xfId="20832"/>
    <cellStyle name="20% - Accent6 3 4 3 2 2 8" xfId="20833"/>
    <cellStyle name="20% - Accent6 3 4 3 2 2 9" xfId="20834"/>
    <cellStyle name="20% - Accent6 3 4 3 2 3" xfId="20835"/>
    <cellStyle name="20% - Accent6 3 4 3 2 3 2" xfId="20836"/>
    <cellStyle name="20% - Accent6 3 4 3 2 3 2 2" xfId="20837"/>
    <cellStyle name="20% - Accent6 3 4 3 2 3 2 3" xfId="20838"/>
    <cellStyle name="20% - Accent6 3 4 3 2 3 3" xfId="20839"/>
    <cellStyle name="20% - Accent6 3 4 3 2 3 3 2" xfId="20840"/>
    <cellStyle name="20% - Accent6 3 4 3 2 3 4" xfId="20841"/>
    <cellStyle name="20% - Accent6 3 4 3 2 3 5" xfId="20842"/>
    <cellStyle name="20% - Accent6 3 4 3 2 3 6" xfId="20843"/>
    <cellStyle name="20% - Accent6 3 4 3 2 3 7" xfId="20844"/>
    <cellStyle name="20% - Accent6 3 4 3 2 3 8" xfId="20845"/>
    <cellStyle name="20% - Accent6 3 4 3 2 3 9" xfId="20846"/>
    <cellStyle name="20% - Accent6 3 4 3 2 4" xfId="20847"/>
    <cellStyle name="20% - Accent6 3 4 3 2 4 2" xfId="20848"/>
    <cellStyle name="20% - Accent6 3 4 3 2 4 2 2" xfId="20849"/>
    <cellStyle name="20% - Accent6 3 4 3 2 4 2 3" xfId="20850"/>
    <cellStyle name="20% - Accent6 3 4 3 2 4 3" xfId="20851"/>
    <cellStyle name="20% - Accent6 3 4 3 2 4 3 2" xfId="20852"/>
    <cellStyle name="20% - Accent6 3 4 3 2 4 4" xfId="20853"/>
    <cellStyle name="20% - Accent6 3 4 3 2 4 5" xfId="20854"/>
    <cellStyle name="20% - Accent6 3 4 3 2 4 6" xfId="20855"/>
    <cellStyle name="20% - Accent6 3 4 3 2 4 7" xfId="20856"/>
    <cellStyle name="20% - Accent6 3 4 3 2 4 8" xfId="20857"/>
    <cellStyle name="20% - Accent6 3 4 3 2 4 9" xfId="20858"/>
    <cellStyle name="20% - Accent6 3 4 3 2 5" xfId="20859"/>
    <cellStyle name="20% - Accent6 3 4 3 2 5 2" xfId="20860"/>
    <cellStyle name="20% - Accent6 3 4 3 2 5 3" xfId="20861"/>
    <cellStyle name="20% - Accent6 3 4 3 2 6" xfId="20862"/>
    <cellStyle name="20% - Accent6 3 4 3 2 6 2" xfId="20863"/>
    <cellStyle name="20% - Accent6 3 4 3 2 7" xfId="20864"/>
    <cellStyle name="20% - Accent6 3 4 3 2 8" xfId="20865"/>
    <cellStyle name="20% - Accent6 3 4 3 2 9" xfId="20866"/>
    <cellStyle name="20% - Accent6 3 4 3 3" xfId="20867"/>
    <cellStyle name="20% - Accent6 3 4 3 3 2" xfId="20868"/>
    <cellStyle name="20% - Accent6 3 4 3 3 2 2" xfId="20869"/>
    <cellStyle name="20% - Accent6 3 4 3 3 2 3" xfId="20870"/>
    <cellStyle name="20% - Accent6 3 4 3 3 3" xfId="20871"/>
    <cellStyle name="20% - Accent6 3 4 3 3 3 2" xfId="20872"/>
    <cellStyle name="20% - Accent6 3 4 3 3 4" xfId="20873"/>
    <cellStyle name="20% - Accent6 3 4 3 3 5" xfId="20874"/>
    <cellStyle name="20% - Accent6 3 4 3 3 6" xfId="20875"/>
    <cellStyle name="20% - Accent6 3 4 3 3 7" xfId="20876"/>
    <cellStyle name="20% - Accent6 3 4 3 3 8" xfId="20877"/>
    <cellStyle name="20% - Accent6 3 4 3 3 9" xfId="20878"/>
    <cellStyle name="20% - Accent6 3 4 3 4" xfId="20879"/>
    <cellStyle name="20% - Accent6 3 4 3 4 2" xfId="20880"/>
    <cellStyle name="20% - Accent6 3 4 3 4 2 2" xfId="20881"/>
    <cellStyle name="20% - Accent6 3 4 3 4 2 3" xfId="20882"/>
    <cellStyle name="20% - Accent6 3 4 3 4 3" xfId="20883"/>
    <cellStyle name="20% - Accent6 3 4 3 4 3 2" xfId="20884"/>
    <cellStyle name="20% - Accent6 3 4 3 4 4" xfId="20885"/>
    <cellStyle name="20% - Accent6 3 4 3 4 5" xfId="20886"/>
    <cellStyle name="20% - Accent6 3 4 3 4 6" xfId="20887"/>
    <cellStyle name="20% - Accent6 3 4 3 4 7" xfId="20888"/>
    <cellStyle name="20% - Accent6 3 4 3 4 8" xfId="20889"/>
    <cellStyle name="20% - Accent6 3 4 3 4 9" xfId="20890"/>
    <cellStyle name="20% - Accent6 3 4 3 5" xfId="20891"/>
    <cellStyle name="20% - Accent6 3 4 3 5 2" xfId="20892"/>
    <cellStyle name="20% - Accent6 3 4 3 5 2 2" xfId="20893"/>
    <cellStyle name="20% - Accent6 3 4 3 5 2 3" xfId="20894"/>
    <cellStyle name="20% - Accent6 3 4 3 5 3" xfId="20895"/>
    <cellStyle name="20% - Accent6 3 4 3 5 3 2" xfId="20896"/>
    <cellStyle name="20% - Accent6 3 4 3 5 4" xfId="20897"/>
    <cellStyle name="20% - Accent6 3 4 3 5 5" xfId="20898"/>
    <cellStyle name="20% - Accent6 3 4 3 5 6" xfId="20899"/>
    <cellStyle name="20% - Accent6 3 4 3 5 7" xfId="20900"/>
    <cellStyle name="20% - Accent6 3 4 3 5 8" xfId="20901"/>
    <cellStyle name="20% - Accent6 3 4 3 5 9" xfId="20902"/>
    <cellStyle name="20% - Accent6 3 4 3 6" xfId="20903"/>
    <cellStyle name="20% - Accent6 3 4 3 6 2" xfId="20904"/>
    <cellStyle name="20% - Accent6 3 4 3 6 3" xfId="20905"/>
    <cellStyle name="20% - Accent6 3 4 3 7" xfId="20906"/>
    <cellStyle name="20% - Accent6 3 4 3 7 2" xfId="20907"/>
    <cellStyle name="20% - Accent6 3 4 3 8" xfId="20908"/>
    <cellStyle name="20% - Accent6 3 4 3 9" xfId="20909"/>
    <cellStyle name="20% - Accent6 3 4 4" xfId="20910"/>
    <cellStyle name="20% - Accent6 3 4 4 10" xfId="20911"/>
    <cellStyle name="20% - Accent6 3 4 4 11" xfId="20912"/>
    <cellStyle name="20% - Accent6 3 4 4 12" xfId="20913"/>
    <cellStyle name="20% - Accent6 3 4 4 2" xfId="20914"/>
    <cellStyle name="20% - Accent6 3 4 4 2 2" xfId="20915"/>
    <cellStyle name="20% - Accent6 3 4 4 2 2 2" xfId="20916"/>
    <cellStyle name="20% - Accent6 3 4 4 2 2 3" xfId="20917"/>
    <cellStyle name="20% - Accent6 3 4 4 2 3" xfId="20918"/>
    <cellStyle name="20% - Accent6 3 4 4 2 3 2" xfId="20919"/>
    <cellStyle name="20% - Accent6 3 4 4 2 4" xfId="20920"/>
    <cellStyle name="20% - Accent6 3 4 4 2 5" xfId="20921"/>
    <cellStyle name="20% - Accent6 3 4 4 2 6" xfId="20922"/>
    <cellStyle name="20% - Accent6 3 4 4 2 7" xfId="20923"/>
    <cellStyle name="20% - Accent6 3 4 4 2 8" xfId="20924"/>
    <cellStyle name="20% - Accent6 3 4 4 2 9" xfId="20925"/>
    <cellStyle name="20% - Accent6 3 4 4 3" xfId="20926"/>
    <cellStyle name="20% - Accent6 3 4 4 3 2" xfId="20927"/>
    <cellStyle name="20% - Accent6 3 4 4 3 2 2" xfId="20928"/>
    <cellStyle name="20% - Accent6 3 4 4 3 2 3" xfId="20929"/>
    <cellStyle name="20% - Accent6 3 4 4 3 3" xfId="20930"/>
    <cellStyle name="20% - Accent6 3 4 4 3 3 2" xfId="20931"/>
    <cellStyle name="20% - Accent6 3 4 4 3 4" xfId="20932"/>
    <cellStyle name="20% - Accent6 3 4 4 3 5" xfId="20933"/>
    <cellStyle name="20% - Accent6 3 4 4 3 6" xfId="20934"/>
    <cellStyle name="20% - Accent6 3 4 4 3 7" xfId="20935"/>
    <cellStyle name="20% - Accent6 3 4 4 3 8" xfId="20936"/>
    <cellStyle name="20% - Accent6 3 4 4 3 9" xfId="20937"/>
    <cellStyle name="20% - Accent6 3 4 4 4" xfId="20938"/>
    <cellStyle name="20% - Accent6 3 4 4 4 2" xfId="20939"/>
    <cellStyle name="20% - Accent6 3 4 4 4 2 2" xfId="20940"/>
    <cellStyle name="20% - Accent6 3 4 4 4 2 3" xfId="20941"/>
    <cellStyle name="20% - Accent6 3 4 4 4 3" xfId="20942"/>
    <cellStyle name="20% - Accent6 3 4 4 4 3 2" xfId="20943"/>
    <cellStyle name="20% - Accent6 3 4 4 4 4" xfId="20944"/>
    <cellStyle name="20% - Accent6 3 4 4 4 5" xfId="20945"/>
    <cellStyle name="20% - Accent6 3 4 4 4 6" xfId="20946"/>
    <cellStyle name="20% - Accent6 3 4 4 4 7" xfId="20947"/>
    <cellStyle name="20% - Accent6 3 4 4 4 8" xfId="20948"/>
    <cellStyle name="20% - Accent6 3 4 4 4 9" xfId="20949"/>
    <cellStyle name="20% - Accent6 3 4 4 5" xfId="20950"/>
    <cellStyle name="20% - Accent6 3 4 4 5 2" xfId="20951"/>
    <cellStyle name="20% - Accent6 3 4 4 5 3" xfId="20952"/>
    <cellStyle name="20% - Accent6 3 4 4 6" xfId="20953"/>
    <cellStyle name="20% - Accent6 3 4 4 6 2" xfId="20954"/>
    <cellStyle name="20% - Accent6 3 4 4 7" xfId="20955"/>
    <cellStyle name="20% - Accent6 3 4 4 8" xfId="20956"/>
    <cellStyle name="20% - Accent6 3 4 4 9" xfId="20957"/>
    <cellStyle name="20% - Accent6 3 4 5" xfId="20958"/>
    <cellStyle name="20% - Accent6 3 4 5 2" xfId="20959"/>
    <cellStyle name="20% - Accent6 3 4 5 2 2" xfId="20960"/>
    <cellStyle name="20% - Accent6 3 4 5 2 3" xfId="20961"/>
    <cellStyle name="20% - Accent6 3 4 5 3" xfId="20962"/>
    <cellStyle name="20% - Accent6 3 4 5 3 2" xfId="20963"/>
    <cellStyle name="20% - Accent6 3 4 5 4" xfId="20964"/>
    <cellStyle name="20% - Accent6 3 4 5 5" xfId="20965"/>
    <cellStyle name="20% - Accent6 3 4 5 6" xfId="20966"/>
    <cellStyle name="20% - Accent6 3 4 5 7" xfId="20967"/>
    <cellStyle name="20% - Accent6 3 4 5 8" xfId="20968"/>
    <cellStyle name="20% - Accent6 3 4 5 9" xfId="20969"/>
    <cellStyle name="20% - Accent6 3 4 6" xfId="20970"/>
    <cellStyle name="20% - Accent6 3 4 6 2" xfId="20971"/>
    <cellStyle name="20% - Accent6 3 4 6 2 2" xfId="20972"/>
    <cellStyle name="20% - Accent6 3 4 6 2 3" xfId="20973"/>
    <cellStyle name="20% - Accent6 3 4 6 3" xfId="20974"/>
    <cellStyle name="20% - Accent6 3 4 6 3 2" xfId="20975"/>
    <cellStyle name="20% - Accent6 3 4 6 4" xfId="20976"/>
    <cellStyle name="20% - Accent6 3 4 6 5" xfId="20977"/>
    <cellStyle name="20% - Accent6 3 4 6 6" xfId="20978"/>
    <cellStyle name="20% - Accent6 3 4 6 7" xfId="20979"/>
    <cellStyle name="20% - Accent6 3 4 6 8" xfId="20980"/>
    <cellStyle name="20% - Accent6 3 4 6 9" xfId="20981"/>
    <cellStyle name="20% - Accent6 3 4 7" xfId="20982"/>
    <cellStyle name="20% - Accent6 3 4 7 2" xfId="20983"/>
    <cellStyle name="20% - Accent6 3 4 7 2 2" xfId="20984"/>
    <cellStyle name="20% - Accent6 3 4 7 2 3" xfId="20985"/>
    <cellStyle name="20% - Accent6 3 4 7 3" xfId="20986"/>
    <cellStyle name="20% - Accent6 3 4 7 3 2" xfId="20987"/>
    <cellStyle name="20% - Accent6 3 4 7 4" xfId="20988"/>
    <cellStyle name="20% - Accent6 3 4 7 5" xfId="20989"/>
    <cellStyle name="20% - Accent6 3 4 7 6" xfId="20990"/>
    <cellStyle name="20% - Accent6 3 4 7 7" xfId="20991"/>
    <cellStyle name="20% - Accent6 3 4 7 8" xfId="20992"/>
    <cellStyle name="20% - Accent6 3 4 7 9" xfId="20993"/>
    <cellStyle name="20% - Accent6 3 4 8" xfId="20994"/>
    <cellStyle name="20% - Accent6 3 4 8 2" xfId="20995"/>
    <cellStyle name="20% - Accent6 3 4 8 3" xfId="20996"/>
    <cellStyle name="20% - Accent6 3 4 9" xfId="20997"/>
    <cellStyle name="20% - Accent6 3 4 9 2" xfId="20998"/>
    <cellStyle name="20% - Accent6 3 5" xfId="20999"/>
    <cellStyle name="20% - Accent6 3 5 10" xfId="21000"/>
    <cellStyle name="20% - Accent6 3 5 11" xfId="21001"/>
    <cellStyle name="20% - Accent6 3 5 12" xfId="21002"/>
    <cellStyle name="20% - Accent6 3 5 13" xfId="21003"/>
    <cellStyle name="20% - Accent6 3 5 14" xfId="21004"/>
    <cellStyle name="20% - Accent6 3 5 15" xfId="21005"/>
    <cellStyle name="20% - Accent6 3 5 2" xfId="21006"/>
    <cellStyle name="20% - Accent6 3 5 2 10" xfId="21007"/>
    <cellStyle name="20% - Accent6 3 5 2 11" xfId="21008"/>
    <cellStyle name="20% - Accent6 3 5 2 12" xfId="21009"/>
    <cellStyle name="20% - Accent6 3 5 2 13" xfId="21010"/>
    <cellStyle name="20% - Accent6 3 5 2 2" xfId="21011"/>
    <cellStyle name="20% - Accent6 3 5 2 2 10" xfId="21012"/>
    <cellStyle name="20% - Accent6 3 5 2 2 11" xfId="21013"/>
    <cellStyle name="20% - Accent6 3 5 2 2 12" xfId="21014"/>
    <cellStyle name="20% - Accent6 3 5 2 2 2" xfId="21015"/>
    <cellStyle name="20% - Accent6 3 5 2 2 2 2" xfId="21016"/>
    <cellStyle name="20% - Accent6 3 5 2 2 2 2 2" xfId="21017"/>
    <cellStyle name="20% - Accent6 3 5 2 2 2 2 3" xfId="21018"/>
    <cellStyle name="20% - Accent6 3 5 2 2 2 3" xfId="21019"/>
    <cellStyle name="20% - Accent6 3 5 2 2 2 3 2" xfId="21020"/>
    <cellStyle name="20% - Accent6 3 5 2 2 2 4" xfId="21021"/>
    <cellStyle name="20% - Accent6 3 5 2 2 2 5" xfId="21022"/>
    <cellStyle name="20% - Accent6 3 5 2 2 2 6" xfId="21023"/>
    <cellStyle name="20% - Accent6 3 5 2 2 2 7" xfId="21024"/>
    <cellStyle name="20% - Accent6 3 5 2 2 2 8" xfId="21025"/>
    <cellStyle name="20% - Accent6 3 5 2 2 2 9" xfId="21026"/>
    <cellStyle name="20% - Accent6 3 5 2 2 3" xfId="21027"/>
    <cellStyle name="20% - Accent6 3 5 2 2 3 2" xfId="21028"/>
    <cellStyle name="20% - Accent6 3 5 2 2 3 2 2" xfId="21029"/>
    <cellStyle name="20% - Accent6 3 5 2 2 3 2 3" xfId="21030"/>
    <cellStyle name="20% - Accent6 3 5 2 2 3 3" xfId="21031"/>
    <cellStyle name="20% - Accent6 3 5 2 2 3 3 2" xfId="21032"/>
    <cellStyle name="20% - Accent6 3 5 2 2 3 4" xfId="21033"/>
    <cellStyle name="20% - Accent6 3 5 2 2 3 5" xfId="21034"/>
    <cellStyle name="20% - Accent6 3 5 2 2 3 6" xfId="21035"/>
    <cellStyle name="20% - Accent6 3 5 2 2 3 7" xfId="21036"/>
    <cellStyle name="20% - Accent6 3 5 2 2 3 8" xfId="21037"/>
    <cellStyle name="20% - Accent6 3 5 2 2 3 9" xfId="21038"/>
    <cellStyle name="20% - Accent6 3 5 2 2 4" xfId="21039"/>
    <cellStyle name="20% - Accent6 3 5 2 2 4 2" xfId="21040"/>
    <cellStyle name="20% - Accent6 3 5 2 2 4 2 2" xfId="21041"/>
    <cellStyle name="20% - Accent6 3 5 2 2 4 2 3" xfId="21042"/>
    <cellStyle name="20% - Accent6 3 5 2 2 4 3" xfId="21043"/>
    <cellStyle name="20% - Accent6 3 5 2 2 4 3 2" xfId="21044"/>
    <cellStyle name="20% - Accent6 3 5 2 2 4 4" xfId="21045"/>
    <cellStyle name="20% - Accent6 3 5 2 2 4 5" xfId="21046"/>
    <cellStyle name="20% - Accent6 3 5 2 2 4 6" xfId="21047"/>
    <cellStyle name="20% - Accent6 3 5 2 2 4 7" xfId="21048"/>
    <cellStyle name="20% - Accent6 3 5 2 2 4 8" xfId="21049"/>
    <cellStyle name="20% - Accent6 3 5 2 2 4 9" xfId="21050"/>
    <cellStyle name="20% - Accent6 3 5 2 2 5" xfId="21051"/>
    <cellStyle name="20% - Accent6 3 5 2 2 5 2" xfId="21052"/>
    <cellStyle name="20% - Accent6 3 5 2 2 5 3" xfId="21053"/>
    <cellStyle name="20% - Accent6 3 5 2 2 6" xfId="21054"/>
    <cellStyle name="20% - Accent6 3 5 2 2 6 2" xfId="21055"/>
    <cellStyle name="20% - Accent6 3 5 2 2 7" xfId="21056"/>
    <cellStyle name="20% - Accent6 3 5 2 2 8" xfId="21057"/>
    <cellStyle name="20% - Accent6 3 5 2 2 9" xfId="21058"/>
    <cellStyle name="20% - Accent6 3 5 2 3" xfId="21059"/>
    <cellStyle name="20% - Accent6 3 5 2 3 2" xfId="21060"/>
    <cellStyle name="20% - Accent6 3 5 2 3 2 2" xfId="21061"/>
    <cellStyle name="20% - Accent6 3 5 2 3 2 3" xfId="21062"/>
    <cellStyle name="20% - Accent6 3 5 2 3 3" xfId="21063"/>
    <cellStyle name="20% - Accent6 3 5 2 3 3 2" xfId="21064"/>
    <cellStyle name="20% - Accent6 3 5 2 3 4" xfId="21065"/>
    <cellStyle name="20% - Accent6 3 5 2 3 5" xfId="21066"/>
    <cellStyle name="20% - Accent6 3 5 2 3 6" xfId="21067"/>
    <cellStyle name="20% - Accent6 3 5 2 3 7" xfId="21068"/>
    <cellStyle name="20% - Accent6 3 5 2 3 8" xfId="21069"/>
    <cellStyle name="20% - Accent6 3 5 2 3 9" xfId="21070"/>
    <cellStyle name="20% - Accent6 3 5 2 4" xfId="21071"/>
    <cellStyle name="20% - Accent6 3 5 2 4 2" xfId="21072"/>
    <cellStyle name="20% - Accent6 3 5 2 4 2 2" xfId="21073"/>
    <cellStyle name="20% - Accent6 3 5 2 4 2 3" xfId="21074"/>
    <cellStyle name="20% - Accent6 3 5 2 4 3" xfId="21075"/>
    <cellStyle name="20% - Accent6 3 5 2 4 3 2" xfId="21076"/>
    <cellStyle name="20% - Accent6 3 5 2 4 4" xfId="21077"/>
    <cellStyle name="20% - Accent6 3 5 2 4 5" xfId="21078"/>
    <cellStyle name="20% - Accent6 3 5 2 4 6" xfId="21079"/>
    <cellStyle name="20% - Accent6 3 5 2 4 7" xfId="21080"/>
    <cellStyle name="20% - Accent6 3 5 2 4 8" xfId="21081"/>
    <cellStyle name="20% - Accent6 3 5 2 4 9" xfId="21082"/>
    <cellStyle name="20% - Accent6 3 5 2 5" xfId="21083"/>
    <cellStyle name="20% - Accent6 3 5 2 5 2" xfId="21084"/>
    <cellStyle name="20% - Accent6 3 5 2 5 2 2" xfId="21085"/>
    <cellStyle name="20% - Accent6 3 5 2 5 2 3" xfId="21086"/>
    <cellStyle name="20% - Accent6 3 5 2 5 3" xfId="21087"/>
    <cellStyle name="20% - Accent6 3 5 2 5 3 2" xfId="21088"/>
    <cellStyle name="20% - Accent6 3 5 2 5 4" xfId="21089"/>
    <cellStyle name="20% - Accent6 3 5 2 5 5" xfId="21090"/>
    <cellStyle name="20% - Accent6 3 5 2 5 6" xfId="21091"/>
    <cellStyle name="20% - Accent6 3 5 2 5 7" xfId="21092"/>
    <cellStyle name="20% - Accent6 3 5 2 5 8" xfId="21093"/>
    <cellStyle name="20% - Accent6 3 5 2 5 9" xfId="21094"/>
    <cellStyle name="20% - Accent6 3 5 2 6" xfId="21095"/>
    <cellStyle name="20% - Accent6 3 5 2 6 2" xfId="21096"/>
    <cellStyle name="20% - Accent6 3 5 2 6 3" xfId="21097"/>
    <cellStyle name="20% - Accent6 3 5 2 7" xfId="21098"/>
    <cellStyle name="20% - Accent6 3 5 2 7 2" xfId="21099"/>
    <cellStyle name="20% - Accent6 3 5 2 8" xfId="21100"/>
    <cellStyle name="20% - Accent6 3 5 2 9" xfId="21101"/>
    <cellStyle name="20% - Accent6 3 5 3" xfId="21102"/>
    <cellStyle name="20% - Accent6 3 5 3 10" xfId="21103"/>
    <cellStyle name="20% - Accent6 3 5 3 11" xfId="21104"/>
    <cellStyle name="20% - Accent6 3 5 3 12" xfId="21105"/>
    <cellStyle name="20% - Accent6 3 5 3 13" xfId="21106"/>
    <cellStyle name="20% - Accent6 3 5 3 2" xfId="21107"/>
    <cellStyle name="20% - Accent6 3 5 3 2 10" xfId="21108"/>
    <cellStyle name="20% - Accent6 3 5 3 2 11" xfId="21109"/>
    <cellStyle name="20% - Accent6 3 5 3 2 12" xfId="21110"/>
    <cellStyle name="20% - Accent6 3 5 3 2 2" xfId="21111"/>
    <cellStyle name="20% - Accent6 3 5 3 2 2 2" xfId="21112"/>
    <cellStyle name="20% - Accent6 3 5 3 2 2 2 2" xfId="21113"/>
    <cellStyle name="20% - Accent6 3 5 3 2 2 2 3" xfId="21114"/>
    <cellStyle name="20% - Accent6 3 5 3 2 2 3" xfId="21115"/>
    <cellStyle name="20% - Accent6 3 5 3 2 2 3 2" xfId="21116"/>
    <cellStyle name="20% - Accent6 3 5 3 2 2 4" xfId="21117"/>
    <cellStyle name="20% - Accent6 3 5 3 2 2 5" xfId="21118"/>
    <cellStyle name="20% - Accent6 3 5 3 2 2 6" xfId="21119"/>
    <cellStyle name="20% - Accent6 3 5 3 2 2 7" xfId="21120"/>
    <cellStyle name="20% - Accent6 3 5 3 2 2 8" xfId="21121"/>
    <cellStyle name="20% - Accent6 3 5 3 2 2 9" xfId="21122"/>
    <cellStyle name="20% - Accent6 3 5 3 2 3" xfId="21123"/>
    <cellStyle name="20% - Accent6 3 5 3 2 3 2" xfId="21124"/>
    <cellStyle name="20% - Accent6 3 5 3 2 3 2 2" xfId="21125"/>
    <cellStyle name="20% - Accent6 3 5 3 2 3 2 3" xfId="21126"/>
    <cellStyle name="20% - Accent6 3 5 3 2 3 3" xfId="21127"/>
    <cellStyle name="20% - Accent6 3 5 3 2 3 3 2" xfId="21128"/>
    <cellStyle name="20% - Accent6 3 5 3 2 3 4" xfId="21129"/>
    <cellStyle name="20% - Accent6 3 5 3 2 3 5" xfId="21130"/>
    <cellStyle name="20% - Accent6 3 5 3 2 3 6" xfId="21131"/>
    <cellStyle name="20% - Accent6 3 5 3 2 3 7" xfId="21132"/>
    <cellStyle name="20% - Accent6 3 5 3 2 3 8" xfId="21133"/>
    <cellStyle name="20% - Accent6 3 5 3 2 3 9" xfId="21134"/>
    <cellStyle name="20% - Accent6 3 5 3 2 4" xfId="21135"/>
    <cellStyle name="20% - Accent6 3 5 3 2 4 2" xfId="21136"/>
    <cellStyle name="20% - Accent6 3 5 3 2 4 2 2" xfId="21137"/>
    <cellStyle name="20% - Accent6 3 5 3 2 4 2 3" xfId="21138"/>
    <cellStyle name="20% - Accent6 3 5 3 2 4 3" xfId="21139"/>
    <cellStyle name="20% - Accent6 3 5 3 2 4 3 2" xfId="21140"/>
    <cellStyle name="20% - Accent6 3 5 3 2 4 4" xfId="21141"/>
    <cellStyle name="20% - Accent6 3 5 3 2 4 5" xfId="21142"/>
    <cellStyle name="20% - Accent6 3 5 3 2 4 6" xfId="21143"/>
    <cellStyle name="20% - Accent6 3 5 3 2 4 7" xfId="21144"/>
    <cellStyle name="20% - Accent6 3 5 3 2 4 8" xfId="21145"/>
    <cellStyle name="20% - Accent6 3 5 3 2 4 9" xfId="21146"/>
    <cellStyle name="20% - Accent6 3 5 3 2 5" xfId="21147"/>
    <cellStyle name="20% - Accent6 3 5 3 2 5 2" xfId="21148"/>
    <cellStyle name="20% - Accent6 3 5 3 2 5 3" xfId="21149"/>
    <cellStyle name="20% - Accent6 3 5 3 2 6" xfId="21150"/>
    <cellStyle name="20% - Accent6 3 5 3 2 6 2" xfId="21151"/>
    <cellStyle name="20% - Accent6 3 5 3 2 7" xfId="21152"/>
    <cellStyle name="20% - Accent6 3 5 3 2 8" xfId="21153"/>
    <cellStyle name="20% - Accent6 3 5 3 2 9" xfId="21154"/>
    <cellStyle name="20% - Accent6 3 5 3 3" xfId="21155"/>
    <cellStyle name="20% - Accent6 3 5 3 3 2" xfId="21156"/>
    <cellStyle name="20% - Accent6 3 5 3 3 2 2" xfId="21157"/>
    <cellStyle name="20% - Accent6 3 5 3 3 2 3" xfId="21158"/>
    <cellStyle name="20% - Accent6 3 5 3 3 3" xfId="21159"/>
    <cellStyle name="20% - Accent6 3 5 3 3 3 2" xfId="21160"/>
    <cellStyle name="20% - Accent6 3 5 3 3 4" xfId="21161"/>
    <cellStyle name="20% - Accent6 3 5 3 3 5" xfId="21162"/>
    <cellStyle name="20% - Accent6 3 5 3 3 6" xfId="21163"/>
    <cellStyle name="20% - Accent6 3 5 3 3 7" xfId="21164"/>
    <cellStyle name="20% - Accent6 3 5 3 3 8" xfId="21165"/>
    <cellStyle name="20% - Accent6 3 5 3 3 9" xfId="21166"/>
    <cellStyle name="20% - Accent6 3 5 3 4" xfId="21167"/>
    <cellStyle name="20% - Accent6 3 5 3 4 2" xfId="21168"/>
    <cellStyle name="20% - Accent6 3 5 3 4 2 2" xfId="21169"/>
    <cellStyle name="20% - Accent6 3 5 3 4 2 3" xfId="21170"/>
    <cellStyle name="20% - Accent6 3 5 3 4 3" xfId="21171"/>
    <cellStyle name="20% - Accent6 3 5 3 4 3 2" xfId="21172"/>
    <cellStyle name="20% - Accent6 3 5 3 4 4" xfId="21173"/>
    <cellStyle name="20% - Accent6 3 5 3 4 5" xfId="21174"/>
    <cellStyle name="20% - Accent6 3 5 3 4 6" xfId="21175"/>
    <cellStyle name="20% - Accent6 3 5 3 4 7" xfId="21176"/>
    <cellStyle name="20% - Accent6 3 5 3 4 8" xfId="21177"/>
    <cellStyle name="20% - Accent6 3 5 3 4 9" xfId="21178"/>
    <cellStyle name="20% - Accent6 3 5 3 5" xfId="21179"/>
    <cellStyle name="20% - Accent6 3 5 3 5 2" xfId="21180"/>
    <cellStyle name="20% - Accent6 3 5 3 5 2 2" xfId="21181"/>
    <cellStyle name="20% - Accent6 3 5 3 5 2 3" xfId="21182"/>
    <cellStyle name="20% - Accent6 3 5 3 5 3" xfId="21183"/>
    <cellStyle name="20% - Accent6 3 5 3 5 3 2" xfId="21184"/>
    <cellStyle name="20% - Accent6 3 5 3 5 4" xfId="21185"/>
    <cellStyle name="20% - Accent6 3 5 3 5 5" xfId="21186"/>
    <cellStyle name="20% - Accent6 3 5 3 5 6" xfId="21187"/>
    <cellStyle name="20% - Accent6 3 5 3 5 7" xfId="21188"/>
    <cellStyle name="20% - Accent6 3 5 3 5 8" xfId="21189"/>
    <cellStyle name="20% - Accent6 3 5 3 5 9" xfId="21190"/>
    <cellStyle name="20% - Accent6 3 5 3 6" xfId="21191"/>
    <cellStyle name="20% - Accent6 3 5 3 6 2" xfId="21192"/>
    <cellStyle name="20% - Accent6 3 5 3 6 3" xfId="21193"/>
    <cellStyle name="20% - Accent6 3 5 3 7" xfId="21194"/>
    <cellStyle name="20% - Accent6 3 5 3 7 2" xfId="21195"/>
    <cellStyle name="20% - Accent6 3 5 3 8" xfId="21196"/>
    <cellStyle name="20% - Accent6 3 5 3 9" xfId="21197"/>
    <cellStyle name="20% - Accent6 3 5 4" xfId="21198"/>
    <cellStyle name="20% - Accent6 3 5 4 10" xfId="21199"/>
    <cellStyle name="20% - Accent6 3 5 4 11" xfId="21200"/>
    <cellStyle name="20% - Accent6 3 5 4 12" xfId="21201"/>
    <cellStyle name="20% - Accent6 3 5 4 2" xfId="21202"/>
    <cellStyle name="20% - Accent6 3 5 4 2 2" xfId="21203"/>
    <cellStyle name="20% - Accent6 3 5 4 2 2 2" xfId="21204"/>
    <cellStyle name="20% - Accent6 3 5 4 2 2 3" xfId="21205"/>
    <cellStyle name="20% - Accent6 3 5 4 2 3" xfId="21206"/>
    <cellStyle name="20% - Accent6 3 5 4 2 3 2" xfId="21207"/>
    <cellStyle name="20% - Accent6 3 5 4 2 4" xfId="21208"/>
    <cellStyle name="20% - Accent6 3 5 4 2 5" xfId="21209"/>
    <cellStyle name="20% - Accent6 3 5 4 2 6" xfId="21210"/>
    <cellStyle name="20% - Accent6 3 5 4 2 7" xfId="21211"/>
    <cellStyle name="20% - Accent6 3 5 4 2 8" xfId="21212"/>
    <cellStyle name="20% - Accent6 3 5 4 2 9" xfId="21213"/>
    <cellStyle name="20% - Accent6 3 5 4 3" xfId="21214"/>
    <cellStyle name="20% - Accent6 3 5 4 3 2" xfId="21215"/>
    <cellStyle name="20% - Accent6 3 5 4 3 2 2" xfId="21216"/>
    <cellStyle name="20% - Accent6 3 5 4 3 2 3" xfId="21217"/>
    <cellStyle name="20% - Accent6 3 5 4 3 3" xfId="21218"/>
    <cellStyle name="20% - Accent6 3 5 4 3 3 2" xfId="21219"/>
    <cellStyle name="20% - Accent6 3 5 4 3 4" xfId="21220"/>
    <cellStyle name="20% - Accent6 3 5 4 3 5" xfId="21221"/>
    <cellStyle name="20% - Accent6 3 5 4 3 6" xfId="21222"/>
    <cellStyle name="20% - Accent6 3 5 4 3 7" xfId="21223"/>
    <cellStyle name="20% - Accent6 3 5 4 3 8" xfId="21224"/>
    <cellStyle name="20% - Accent6 3 5 4 3 9" xfId="21225"/>
    <cellStyle name="20% - Accent6 3 5 4 4" xfId="21226"/>
    <cellStyle name="20% - Accent6 3 5 4 4 2" xfId="21227"/>
    <cellStyle name="20% - Accent6 3 5 4 4 2 2" xfId="21228"/>
    <cellStyle name="20% - Accent6 3 5 4 4 2 3" xfId="21229"/>
    <cellStyle name="20% - Accent6 3 5 4 4 3" xfId="21230"/>
    <cellStyle name="20% - Accent6 3 5 4 4 3 2" xfId="21231"/>
    <cellStyle name="20% - Accent6 3 5 4 4 4" xfId="21232"/>
    <cellStyle name="20% - Accent6 3 5 4 4 5" xfId="21233"/>
    <cellStyle name="20% - Accent6 3 5 4 4 6" xfId="21234"/>
    <cellStyle name="20% - Accent6 3 5 4 4 7" xfId="21235"/>
    <cellStyle name="20% - Accent6 3 5 4 4 8" xfId="21236"/>
    <cellStyle name="20% - Accent6 3 5 4 4 9" xfId="21237"/>
    <cellStyle name="20% - Accent6 3 5 4 5" xfId="21238"/>
    <cellStyle name="20% - Accent6 3 5 4 5 2" xfId="21239"/>
    <cellStyle name="20% - Accent6 3 5 4 5 3" xfId="21240"/>
    <cellStyle name="20% - Accent6 3 5 4 6" xfId="21241"/>
    <cellStyle name="20% - Accent6 3 5 4 6 2" xfId="21242"/>
    <cellStyle name="20% - Accent6 3 5 4 7" xfId="21243"/>
    <cellStyle name="20% - Accent6 3 5 4 8" xfId="21244"/>
    <cellStyle name="20% - Accent6 3 5 4 9" xfId="21245"/>
    <cellStyle name="20% - Accent6 3 5 5" xfId="21246"/>
    <cellStyle name="20% - Accent6 3 5 5 2" xfId="21247"/>
    <cellStyle name="20% - Accent6 3 5 5 2 2" xfId="21248"/>
    <cellStyle name="20% - Accent6 3 5 5 2 3" xfId="21249"/>
    <cellStyle name="20% - Accent6 3 5 5 3" xfId="21250"/>
    <cellStyle name="20% - Accent6 3 5 5 3 2" xfId="21251"/>
    <cellStyle name="20% - Accent6 3 5 5 4" xfId="21252"/>
    <cellStyle name="20% - Accent6 3 5 5 5" xfId="21253"/>
    <cellStyle name="20% - Accent6 3 5 5 6" xfId="21254"/>
    <cellStyle name="20% - Accent6 3 5 5 7" xfId="21255"/>
    <cellStyle name="20% - Accent6 3 5 5 8" xfId="21256"/>
    <cellStyle name="20% - Accent6 3 5 5 9" xfId="21257"/>
    <cellStyle name="20% - Accent6 3 5 6" xfId="21258"/>
    <cellStyle name="20% - Accent6 3 5 6 2" xfId="21259"/>
    <cellStyle name="20% - Accent6 3 5 6 2 2" xfId="21260"/>
    <cellStyle name="20% - Accent6 3 5 6 2 3" xfId="21261"/>
    <cellStyle name="20% - Accent6 3 5 6 3" xfId="21262"/>
    <cellStyle name="20% - Accent6 3 5 6 3 2" xfId="21263"/>
    <cellStyle name="20% - Accent6 3 5 6 4" xfId="21264"/>
    <cellStyle name="20% - Accent6 3 5 6 5" xfId="21265"/>
    <cellStyle name="20% - Accent6 3 5 6 6" xfId="21266"/>
    <cellStyle name="20% - Accent6 3 5 6 7" xfId="21267"/>
    <cellStyle name="20% - Accent6 3 5 6 8" xfId="21268"/>
    <cellStyle name="20% - Accent6 3 5 6 9" xfId="21269"/>
    <cellStyle name="20% - Accent6 3 5 7" xfId="21270"/>
    <cellStyle name="20% - Accent6 3 5 7 2" xfId="21271"/>
    <cellStyle name="20% - Accent6 3 5 7 2 2" xfId="21272"/>
    <cellStyle name="20% - Accent6 3 5 7 2 3" xfId="21273"/>
    <cellStyle name="20% - Accent6 3 5 7 3" xfId="21274"/>
    <cellStyle name="20% - Accent6 3 5 7 3 2" xfId="21275"/>
    <cellStyle name="20% - Accent6 3 5 7 4" xfId="21276"/>
    <cellStyle name="20% - Accent6 3 5 7 5" xfId="21277"/>
    <cellStyle name="20% - Accent6 3 5 7 6" xfId="21278"/>
    <cellStyle name="20% - Accent6 3 5 7 7" xfId="21279"/>
    <cellStyle name="20% - Accent6 3 5 7 8" xfId="21280"/>
    <cellStyle name="20% - Accent6 3 5 7 9" xfId="21281"/>
    <cellStyle name="20% - Accent6 3 5 8" xfId="21282"/>
    <cellStyle name="20% - Accent6 3 5 8 2" xfId="21283"/>
    <cellStyle name="20% - Accent6 3 5 8 3" xfId="21284"/>
    <cellStyle name="20% - Accent6 3 5 9" xfId="21285"/>
    <cellStyle name="20% - Accent6 3 5 9 2" xfId="21286"/>
    <cellStyle name="20% - Accent6 3 6" xfId="21287"/>
    <cellStyle name="20% - Accent6 3 6 10" xfId="21288"/>
    <cellStyle name="20% - Accent6 3 6 11" xfId="21289"/>
    <cellStyle name="20% - Accent6 3 6 12" xfId="21290"/>
    <cellStyle name="20% - Accent6 3 6 13" xfId="21291"/>
    <cellStyle name="20% - Accent6 3 6 14" xfId="21292"/>
    <cellStyle name="20% - Accent6 3 6 15" xfId="21293"/>
    <cellStyle name="20% - Accent6 3 6 2" xfId="21294"/>
    <cellStyle name="20% - Accent6 3 6 2 10" xfId="21295"/>
    <cellStyle name="20% - Accent6 3 6 2 11" xfId="21296"/>
    <cellStyle name="20% - Accent6 3 6 2 12" xfId="21297"/>
    <cellStyle name="20% - Accent6 3 6 2 13" xfId="21298"/>
    <cellStyle name="20% - Accent6 3 6 2 2" xfId="21299"/>
    <cellStyle name="20% - Accent6 3 6 2 2 10" xfId="21300"/>
    <cellStyle name="20% - Accent6 3 6 2 2 11" xfId="21301"/>
    <cellStyle name="20% - Accent6 3 6 2 2 12" xfId="21302"/>
    <cellStyle name="20% - Accent6 3 6 2 2 2" xfId="21303"/>
    <cellStyle name="20% - Accent6 3 6 2 2 2 2" xfId="21304"/>
    <cellStyle name="20% - Accent6 3 6 2 2 2 2 2" xfId="21305"/>
    <cellStyle name="20% - Accent6 3 6 2 2 2 2 3" xfId="21306"/>
    <cellStyle name="20% - Accent6 3 6 2 2 2 3" xfId="21307"/>
    <cellStyle name="20% - Accent6 3 6 2 2 2 3 2" xfId="21308"/>
    <cellStyle name="20% - Accent6 3 6 2 2 2 4" xfId="21309"/>
    <cellStyle name="20% - Accent6 3 6 2 2 2 5" xfId="21310"/>
    <cellStyle name="20% - Accent6 3 6 2 2 2 6" xfId="21311"/>
    <cellStyle name="20% - Accent6 3 6 2 2 2 7" xfId="21312"/>
    <cellStyle name="20% - Accent6 3 6 2 2 2 8" xfId="21313"/>
    <cellStyle name="20% - Accent6 3 6 2 2 2 9" xfId="21314"/>
    <cellStyle name="20% - Accent6 3 6 2 2 3" xfId="21315"/>
    <cellStyle name="20% - Accent6 3 6 2 2 3 2" xfId="21316"/>
    <cellStyle name="20% - Accent6 3 6 2 2 3 2 2" xfId="21317"/>
    <cellStyle name="20% - Accent6 3 6 2 2 3 2 3" xfId="21318"/>
    <cellStyle name="20% - Accent6 3 6 2 2 3 3" xfId="21319"/>
    <cellStyle name="20% - Accent6 3 6 2 2 3 3 2" xfId="21320"/>
    <cellStyle name="20% - Accent6 3 6 2 2 3 4" xfId="21321"/>
    <cellStyle name="20% - Accent6 3 6 2 2 3 5" xfId="21322"/>
    <cellStyle name="20% - Accent6 3 6 2 2 3 6" xfId="21323"/>
    <cellStyle name="20% - Accent6 3 6 2 2 3 7" xfId="21324"/>
    <cellStyle name="20% - Accent6 3 6 2 2 3 8" xfId="21325"/>
    <cellStyle name="20% - Accent6 3 6 2 2 3 9" xfId="21326"/>
    <cellStyle name="20% - Accent6 3 6 2 2 4" xfId="21327"/>
    <cellStyle name="20% - Accent6 3 6 2 2 4 2" xfId="21328"/>
    <cellStyle name="20% - Accent6 3 6 2 2 4 2 2" xfId="21329"/>
    <cellStyle name="20% - Accent6 3 6 2 2 4 2 3" xfId="21330"/>
    <cellStyle name="20% - Accent6 3 6 2 2 4 3" xfId="21331"/>
    <cellStyle name="20% - Accent6 3 6 2 2 4 3 2" xfId="21332"/>
    <cellStyle name="20% - Accent6 3 6 2 2 4 4" xfId="21333"/>
    <cellStyle name="20% - Accent6 3 6 2 2 4 5" xfId="21334"/>
    <cellStyle name="20% - Accent6 3 6 2 2 4 6" xfId="21335"/>
    <cellStyle name="20% - Accent6 3 6 2 2 4 7" xfId="21336"/>
    <cellStyle name="20% - Accent6 3 6 2 2 4 8" xfId="21337"/>
    <cellStyle name="20% - Accent6 3 6 2 2 4 9" xfId="21338"/>
    <cellStyle name="20% - Accent6 3 6 2 2 5" xfId="21339"/>
    <cellStyle name="20% - Accent6 3 6 2 2 5 2" xfId="21340"/>
    <cellStyle name="20% - Accent6 3 6 2 2 5 3" xfId="21341"/>
    <cellStyle name="20% - Accent6 3 6 2 2 6" xfId="21342"/>
    <cellStyle name="20% - Accent6 3 6 2 2 6 2" xfId="21343"/>
    <cellStyle name="20% - Accent6 3 6 2 2 7" xfId="21344"/>
    <cellStyle name="20% - Accent6 3 6 2 2 8" xfId="21345"/>
    <cellStyle name="20% - Accent6 3 6 2 2 9" xfId="21346"/>
    <cellStyle name="20% - Accent6 3 6 2 3" xfId="21347"/>
    <cellStyle name="20% - Accent6 3 6 2 3 2" xfId="21348"/>
    <cellStyle name="20% - Accent6 3 6 2 3 2 2" xfId="21349"/>
    <cellStyle name="20% - Accent6 3 6 2 3 2 3" xfId="21350"/>
    <cellStyle name="20% - Accent6 3 6 2 3 3" xfId="21351"/>
    <cellStyle name="20% - Accent6 3 6 2 3 3 2" xfId="21352"/>
    <cellStyle name="20% - Accent6 3 6 2 3 4" xfId="21353"/>
    <cellStyle name="20% - Accent6 3 6 2 3 5" xfId="21354"/>
    <cellStyle name="20% - Accent6 3 6 2 3 6" xfId="21355"/>
    <cellStyle name="20% - Accent6 3 6 2 3 7" xfId="21356"/>
    <cellStyle name="20% - Accent6 3 6 2 3 8" xfId="21357"/>
    <cellStyle name="20% - Accent6 3 6 2 3 9" xfId="21358"/>
    <cellStyle name="20% - Accent6 3 6 2 4" xfId="21359"/>
    <cellStyle name="20% - Accent6 3 6 2 4 2" xfId="21360"/>
    <cellStyle name="20% - Accent6 3 6 2 4 2 2" xfId="21361"/>
    <cellStyle name="20% - Accent6 3 6 2 4 2 3" xfId="21362"/>
    <cellStyle name="20% - Accent6 3 6 2 4 3" xfId="21363"/>
    <cellStyle name="20% - Accent6 3 6 2 4 3 2" xfId="21364"/>
    <cellStyle name="20% - Accent6 3 6 2 4 4" xfId="21365"/>
    <cellStyle name="20% - Accent6 3 6 2 4 5" xfId="21366"/>
    <cellStyle name="20% - Accent6 3 6 2 4 6" xfId="21367"/>
    <cellStyle name="20% - Accent6 3 6 2 4 7" xfId="21368"/>
    <cellStyle name="20% - Accent6 3 6 2 4 8" xfId="21369"/>
    <cellStyle name="20% - Accent6 3 6 2 4 9" xfId="21370"/>
    <cellStyle name="20% - Accent6 3 6 2 5" xfId="21371"/>
    <cellStyle name="20% - Accent6 3 6 2 5 2" xfId="21372"/>
    <cellStyle name="20% - Accent6 3 6 2 5 2 2" xfId="21373"/>
    <cellStyle name="20% - Accent6 3 6 2 5 2 3" xfId="21374"/>
    <cellStyle name="20% - Accent6 3 6 2 5 3" xfId="21375"/>
    <cellStyle name="20% - Accent6 3 6 2 5 3 2" xfId="21376"/>
    <cellStyle name="20% - Accent6 3 6 2 5 4" xfId="21377"/>
    <cellStyle name="20% - Accent6 3 6 2 5 5" xfId="21378"/>
    <cellStyle name="20% - Accent6 3 6 2 5 6" xfId="21379"/>
    <cellStyle name="20% - Accent6 3 6 2 5 7" xfId="21380"/>
    <cellStyle name="20% - Accent6 3 6 2 5 8" xfId="21381"/>
    <cellStyle name="20% - Accent6 3 6 2 5 9" xfId="21382"/>
    <cellStyle name="20% - Accent6 3 6 2 6" xfId="21383"/>
    <cellStyle name="20% - Accent6 3 6 2 6 2" xfId="21384"/>
    <cellStyle name="20% - Accent6 3 6 2 6 3" xfId="21385"/>
    <cellStyle name="20% - Accent6 3 6 2 7" xfId="21386"/>
    <cellStyle name="20% - Accent6 3 6 2 7 2" xfId="21387"/>
    <cellStyle name="20% - Accent6 3 6 2 8" xfId="21388"/>
    <cellStyle name="20% - Accent6 3 6 2 9" xfId="21389"/>
    <cellStyle name="20% - Accent6 3 6 3" xfId="21390"/>
    <cellStyle name="20% - Accent6 3 6 3 10" xfId="21391"/>
    <cellStyle name="20% - Accent6 3 6 3 11" xfId="21392"/>
    <cellStyle name="20% - Accent6 3 6 3 12" xfId="21393"/>
    <cellStyle name="20% - Accent6 3 6 3 13" xfId="21394"/>
    <cellStyle name="20% - Accent6 3 6 3 2" xfId="21395"/>
    <cellStyle name="20% - Accent6 3 6 3 2 10" xfId="21396"/>
    <cellStyle name="20% - Accent6 3 6 3 2 11" xfId="21397"/>
    <cellStyle name="20% - Accent6 3 6 3 2 12" xfId="21398"/>
    <cellStyle name="20% - Accent6 3 6 3 2 2" xfId="21399"/>
    <cellStyle name="20% - Accent6 3 6 3 2 2 2" xfId="21400"/>
    <cellStyle name="20% - Accent6 3 6 3 2 2 2 2" xfId="21401"/>
    <cellStyle name="20% - Accent6 3 6 3 2 2 2 3" xfId="21402"/>
    <cellStyle name="20% - Accent6 3 6 3 2 2 3" xfId="21403"/>
    <cellStyle name="20% - Accent6 3 6 3 2 2 3 2" xfId="21404"/>
    <cellStyle name="20% - Accent6 3 6 3 2 2 4" xfId="21405"/>
    <cellStyle name="20% - Accent6 3 6 3 2 2 5" xfId="21406"/>
    <cellStyle name="20% - Accent6 3 6 3 2 2 6" xfId="21407"/>
    <cellStyle name="20% - Accent6 3 6 3 2 2 7" xfId="21408"/>
    <cellStyle name="20% - Accent6 3 6 3 2 2 8" xfId="21409"/>
    <cellStyle name="20% - Accent6 3 6 3 2 2 9" xfId="21410"/>
    <cellStyle name="20% - Accent6 3 6 3 2 3" xfId="21411"/>
    <cellStyle name="20% - Accent6 3 6 3 2 3 2" xfId="21412"/>
    <cellStyle name="20% - Accent6 3 6 3 2 3 2 2" xfId="21413"/>
    <cellStyle name="20% - Accent6 3 6 3 2 3 2 3" xfId="21414"/>
    <cellStyle name="20% - Accent6 3 6 3 2 3 3" xfId="21415"/>
    <cellStyle name="20% - Accent6 3 6 3 2 3 3 2" xfId="21416"/>
    <cellStyle name="20% - Accent6 3 6 3 2 3 4" xfId="21417"/>
    <cellStyle name="20% - Accent6 3 6 3 2 3 5" xfId="21418"/>
    <cellStyle name="20% - Accent6 3 6 3 2 3 6" xfId="21419"/>
    <cellStyle name="20% - Accent6 3 6 3 2 3 7" xfId="21420"/>
    <cellStyle name="20% - Accent6 3 6 3 2 3 8" xfId="21421"/>
    <cellStyle name="20% - Accent6 3 6 3 2 3 9" xfId="21422"/>
    <cellStyle name="20% - Accent6 3 6 3 2 4" xfId="21423"/>
    <cellStyle name="20% - Accent6 3 6 3 2 4 2" xfId="21424"/>
    <cellStyle name="20% - Accent6 3 6 3 2 4 2 2" xfId="21425"/>
    <cellStyle name="20% - Accent6 3 6 3 2 4 2 3" xfId="21426"/>
    <cellStyle name="20% - Accent6 3 6 3 2 4 3" xfId="21427"/>
    <cellStyle name="20% - Accent6 3 6 3 2 4 3 2" xfId="21428"/>
    <cellStyle name="20% - Accent6 3 6 3 2 4 4" xfId="21429"/>
    <cellStyle name="20% - Accent6 3 6 3 2 4 5" xfId="21430"/>
    <cellStyle name="20% - Accent6 3 6 3 2 4 6" xfId="21431"/>
    <cellStyle name="20% - Accent6 3 6 3 2 4 7" xfId="21432"/>
    <cellStyle name="20% - Accent6 3 6 3 2 4 8" xfId="21433"/>
    <cellStyle name="20% - Accent6 3 6 3 2 4 9" xfId="21434"/>
    <cellStyle name="20% - Accent6 3 6 3 2 5" xfId="21435"/>
    <cellStyle name="20% - Accent6 3 6 3 2 5 2" xfId="21436"/>
    <cellStyle name="20% - Accent6 3 6 3 2 5 3" xfId="21437"/>
    <cellStyle name="20% - Accent6 3 6 3 2 6" xfId="21438"/>
    <cellStyle name="20% - Accent6 3 6 3 2 6 2" xfId="21439"/>
    <cellStyle name="20% - Accent6 3 6 3 2 7" xfId="21440"/>
    <cellStyle name="20% - Accent6 3 6 3 2 8" xfId="21441"/>
    <cellStyle name="20% - Accent6 3 6 3 2 9" xfId="21442"/>
    <cellStyle name="20% - Accent6 3 6 3 3" xfId="21443"/>
    <cellStyle name="20% - Accent6 3 6 3 3 2" xfId="21444"/>
    <cellStyle name="20% - Accent6 3 6 3 3 2 2" xfId="21445"/>
    <cellStyle name="20% - Accent6 3 6 3 3 2 3" xfId="21446"/>
    <cellStyle name="20% - Accent6 3 6 3 3 3" xfId="21447"/>
    <cellStyle name="20% - Accent6 3 6 3 3 3 2" xfId="21448"/>
    <cellStyle name="20% - Accent6 3 6 3 3 4" xfId="21449"/>
    <cellStyle name="20% - Accent6 3 6 3 3 5" xfId="21450"/>
    <cellStyle name="20% - Accent6 3 6 3 3 6" xfId="21451"/>
    <cellStyle name="20% - Accent6 3 6 3 3 7" xfId="21452"/>
    <cellStyle name="20% - Accent6 3 6 3 3 8" xfId="21453"/>
    <cellStyle name="20% - Accent6 3 6 3 3 9" xfId="21454"/>
    <cellStyle name="20% - Accent6 3 6 3 4" xfId="21455"/>
    <cellStyle name="20% - Accent6 3 6 3 4 2" xfId="21456"/>
    <cellStyle name="20% - Accent6 3 6 3 4 2 2" xfId="21457"/>
    <cellStyle name="20% - Accent6 3 6 3 4 2 3" xfId="21458"/>
    <cellStyle name="20% - Accent6 3 6 3 4 3" xfId="21459"/>
    <cellStyle name="20% - Accent6 3 6 3 4 3 2" xfId="21460"/>
    <cellStyle name="20% - Accent6 3 6 3 4 4" xfId="21461"/>
    <cellStyle name="20% - Accent6 3 6 3 4 5" xfId="21462"/>
    <cellStyle name="20% - Accent6 3 6 3 4 6" xfId="21463"/>
    <cellStyle name="20% - Accent6 3 6 3 4 7" xfId="21464"/>
    <cellStyle name="20% - Accent6 3 6 3 4 8" xfId="21465"/>
    <cellStyle name="20% - Accent6 3 6 3 4 9" xfId="21466"/>
    <cellStyle name="20% - Accent6 3 6 3 5" xfId="21467"/>
    <cellStyle name="20% - Accent6 3 6 3 5 2" xfId="21468"/>
    <cellStyle name="20% - Accent6 3 6 3 5 2 2" xfId="21469"/>
    <cellStyle name="20% - Accent6 3 6 3 5 2 3" xfId="21470"/>
    <cellStyle name="20% - Accent6 3 6 3 5 3" xfId="21471"/>
    <cellStyle name="20% - Accent6 3 6 3 5 3 2" xfId="21472"/>
    <cellStyle name="20% - Accent6 3 6 3 5 4" xfId="21473"/>
    <cellStyle name="20% - Accent6 3 6 3 5 5" xfId="21474"/>
    <cellStyle name="20% - Accent6 3 6 3 5 6" xfId="21475"/>
    <cellStyle name="20% - Accent6 3 6 3 5 7" xfId="21476"/>
    <cellStyle name="20% - Accent6 3 6 3 5 8" xfId="21477"/>
    <cellStyle name="20% - Accent6 3 6 3 5 9" xfId="21478"/>
    <cellStyle name="20% - Accent6 3 6 3 6" xfId="21479"/>
    <cellStyle name="20% - Accent6 3 6 3 6 2" xfId="21480"/>
    <cellStyle name="20% - Accent6 3 6 3 6 3" xfId="21481"/>
    <cellStyle name="20% - Accent6 3 6 3 7" xfId="21482"/>
    <cellStyle name="20% - Accent6 3 6 3 7 2" xfId="21483"/>
    <cellStyle name="20% - Accent6 3 6 3 8" xfId="21484"/>
    <cellStyle name="20% - Accent6 3 6 3 9" xfId="21485"/>
    <cellStyle name="20% - Accent6 3 6 4" xfId="21486"/>
    <cellStyle name="20% - Accent6 3 6 4 10" xfId="21487"/>
    <cellStyle name="20% - Accent6 3 6 4 11" xfId="21488"/>
    <cellStyle name="20% - Accent6 3 6 4 12" xfId="21489"/>
    <cellStyle name="20% - Accent6 3 6 4 2" xfId="21490"/>
    <cellStyle name="20% - Accent6 3 6 4 2 2" xfId="21491"/>
    <cellStyle name="20% - Accent6 3 6 4 2 2 2" xfId="21492"/>
    <cellStyle name="20% - Accent6 3 6 4 2 2 3" xfId="21493"/>
    <cellStyle name="20% - Accent6 3 6 4 2 3" xfId="21494"/>
    <cellStyle name="20% - Accent6 3 6 4 2 3 2" xfId="21495"/>
    <cellStyle name="20% - Accent6 3 6 4 2 4" xfId="21496"/>
    <cellStyle name="20% - Accent6 3 6 4 2 5" xfId="21497"/>
    <cellStyle name="20% - Accent6 3 6 4 2 6" xfId="21498"/>
    <cellStyle name="20% - Accent6 3 6 4 2 7" xfId="21499"/>
    <cellStyle name="20% - Accent6 3 6 4 2 8" xfId="21500"/>
    <cellStyle name="20% - Accent6 3 6 4 2 9" xfId="21501"/>
    <cellStyle name="20% - Accent6 3 6 4 3" xfId="21502"/>
    <cellStyle name="20% - Accent6 3 6 4 3 2" xfId="21503"/>
    <cellStyle name="20% - Accent6 3 6 4 3 2 2" xfId="21504"/>
    <cellStyle name="20% - Accent6 3 6 4 3 2 3" xfId="21505"/>
    <cellStyle name="20% - Accent6 3 6 4 3 3" xfId="21506"/>
    <cellStyle name="20% - Accent6 3 6 4 3 3 2" xfId="21507"/>
    <cellStyle name="20% - Accent6 3 6 4 3 4" xfId="21508"/>
    <cellStyle name="20% - Accent6 3 6 4 3 5" xfId="21509"/>
    <cellStyle name="20% - Accent6 3 6 4 3 6" xfId="21510"/>
    <cellStyle name="20% - Accent6 3 6 4 3 7" xfId="21511"/>
    <cellStyle name="20% - Accent6 3 6 4 3 8" xfId="21512"/>
    <cellStyle name="20% - Accent6 3 6 4 3 9" xfId="21513"/>
    <cellStyle name="20% - Accent6 3 6 4 4" xfId="21514"/>
    <cellStyle name="20% - Accent6 3 6 4 4 2" xfId="21515"/>
    <cellStyle name="20% - Accent6 3 6 4 4 2 2" xfId="21516"/>
    <cellStyle name="20% - Accent6 3 6 4 4 2 3" xfId="21517"/>
    <cellStyle name="20% - Accent6 3 6 4 4 3" xfId="21518"/>
    <cellStyle name="20% - Accent6 3 6 4 4 3 2" xfId="21519"/>
    <cellStyle name="20% - Accent6 3 6 4 4 4" xfId="21520"/>
    <cellStyle name="20% - Accent6 3 6 4 4 5" xfId="21521"/>
    <cellStyle name="20% - Accent6 3 6 4 4 6" xfId="21522"/>
    <cellStyle name="20% - Accent6 3 6 4 4 7" xfId="21523"/>
    <cellStyle name="20% - Accent6 3 6 4 4 8" xfId="21524"/>
    <cellStyle name="20% - Accent6 3 6 4 4 9" xfId="21525"/>
    <cellStyle name="20% - Accent6 3 6 4 5" xfId="21526"/>
    <cellStyle name="20% - Accent6 3 6 4 5 2" xfId="21527"/>
    <cellStyle name="20% - Accent6 3 6 4 5 3" xfId="21528"/>
    <cellStyle name="20% - Accent6 3 6 4 6" xfId="21529"/>
    <cellStyle name="20% - Accent6 3 6 4 6 2" xfId="21530"/>
    <cellStyle name="20% - Accent6 3 6 4 7" xfId="21531"/>
    <cellStyle name="20% - Accent6 3 6 4 8" xfId="21532"/>
    <cellStyle name="20% - Accent6 3 6 4 9" xfId="21533"/>
    <cellStyle name="20% - Accent6 3 6 5" xfId="21534"/>
    <cellStyle name="20% - Accent6 3 6 5 2" xfId="21535"/>
    <cellStyle name="20% - Accent6 3 6 5 2 2" xfId="21536"/>
    <cellStyle name="20% - Accent6 3 6 5 2 3" xfId="21537"/>
    <cellStyle name="20% - Accent6 3 6 5 3" xfId="21538"/>
    <cellStyle name="20% - Accent6 3 6 5 3 2" xfId="21539"/>
    <cellStyle name="20% - Accent6 3 6 5 4" xfId="21540"/>
    <cellStyle name="20% - Accent6 3 6 5 5" xfId="21541"/>
    <cellStyle name="20% - Accent6 3 6 5 6" xfId="21542"/>
    <cellStyle name="20% - Accent6 3 6 5 7" xfId="21543"/>
    <cellStyle name="20% - Accent6 3 6 5 8" xfId="21544"/>
    <cellStyle name="20% - Accent6 3 6 5 9" xfId="21545"/>
    <cellStyle name="20% - Accent6 3 6 6" xfId="21546"/>
    <cellStyle name="20% - Accent6 3 6 6 2" xfId="21547"/>
    <cellStyle name="20% - Accent6 3 6 6 2 2" xfId="21548"/>
    <cellStyle name="20% - Accent6 3 6 6 2 3" xfId="21549"/>
    <cellStyle name="20% - Accent6 3 6 6 3" xfId="21550"/>
    <cellStyle name="20% - Accent6 3 6 6 3 2" xfId="21551"/>
    <cellStyle name="20% - Accent6 3 6 6 4" xfId="21552"/>
    <cellStyle name="20% - Accent6 3 6 6 5" xfId="21553"/>
    <cellStyle name="20% - Accent6 3 6 6 6" xfId="21554"/>
    <cellStyle name="20% - Accent6 3 6 6 7" xfId="21555"/>
    <cellStyle name="20% - Accent6 3 6 6 8" xfId="21556"/>
    <cellStyle name="20% - Accent6 3 6 6 9" xfId="21557"/>
    <cellStyle name="20% - Accent6 3 6 7" xfId="21558"/>
    <cellStyle name="20% - Accent6 3 6 7 2" xfId="21559"/>
    <cellStyle name="20% - Accent6 3 6 7 2 2" xfId="21560"/>
    <cellStyle name="20% - Accent6 3 6 7 2 3" xfId="21561"/>
    <cellStyle name="20% - Accent6 3 6 7 3" xfId="21562"/>
    <cellStyle name="20% - Accent6 3 6 7 3 2" xfId="21563"/>
    <cellStyle name="20% - Accent6 3 6 7 4" xfId="21564"/>
    <cellStyle name="20% - Accent6 3 6 7 5" xfId="21565"/>
    <cellStyle name="20% - Accent6 3 6 7 6" xfId="21566"/>
    <cellStyle name="20% - Accent6 3 6 7 7" xfId="21567"/>
    <cellStyle name="20% - Accent6 3 6 7 8" xfId="21568"/>
    <cellStyle name="20% - Accent6 3 6 7 9" xfId="21569"/>
    <cellStyle name="20% - Accent6 3 6 8" xfId="21570"/>
    <cellStyle name="20% - Accent6 3 6 8 2" xfId="21571"/>
    <cellStyle name="20% - Accent6 3 6 8 3" xfId="21572"/>
    <cellStyle name="20% - Accent6 3 6 9" xfId="21573"/>
    <cellStyle name="20% - Accent6 3 6 9 2" xfId="21574"/>
    <cellStyle name="20% - Accent6 3 7" xfId="21575"/>
    <cellStyle name="20% - Accent6 3 7 10" xfId="21576"/>
    <cellStyle name="20% - Accent6 3 7 11" xfId="21577"/>
    <cellStyle name="20% - Accent6 3 7 12" xfId="21578"/>
    <cellStyle name="20% - Accent6 3 7 13" xfId="21579"/>
    <cellStyle name="20% - Accent6 3 7 2" xfId="21580"/>
    <cellStyle name="20% - Accent6 3 7 2 10" xfId="21581"/>
    <cellStyle name="20% - Accent6 3 7 2 11" xfId="21582"/>
    <cellStyle name="20% - Accent6 3 7 2 12" xfId="21583"/>
    <cellStyle name="20% - Accent6 3 7 2 2" xfId="21584"/>
    <cellStyle name="20% - Accent6 3 7 2 2 2" xfId="21585"/>
    <cellStyle name="20% - Accent6 3 7 2 2 2 2" xfId="21586"/>
    <cellStyle name="20% - Accent6 3 7 2 2 2 3" xfId="21587"/>
    <cellStyle name="20% - Accent6 3 7 2 2 3" xfId="21588"/>
    <cellStyle name="20% - Accent6 3 7 2 2 3 2" xfId="21589"/>
    <cellStyle name="20% - Accent6 3 7 2 2 4" xfId="21590"/>
    <cellStyle name="20% - Accent6 3 7 2 2 5" xfId="21591"/>
    <cellStyle name="20% - Accent6 3 7 2 2 6" xfId="21592"/>
    <cellStyle name="20% - Accent6 3 7 2 2 7" xfId="21593"/>
    <cellStyle name="20% - Accent6 3 7 2 2 8" xfId="21594"/>
    <cellStyle name="20% - Accent6 3 7 2 2 9" xfId="21595"/>
    <cellStyle name="20% - Accent6 3 7 2 3" xfId="21596"/>
    <cellStyle name="20% - Accent6 3 7 2 3 2" xfId="21597"/>
    <cellStyle name="20% - Accent6 3 7 2 3 2 2" xfId="21598"/>
    <cellStyle name="20% - Accent6 3 7 2 3 2 3" xfId="21599"/>
    <cellStyle name="20% - Accent6 3 7 2 3 3" xfId="21600"/>
    <cellStyle name="20% - Accent6 3 7 2 3 3 2" xfId="21601"/>
    <cellStyle name="20% - Accent6 3 7 2 3 4" xfId="21602"/>
    <cellStyle name="20% - Accent6 3 7 2 3 5" xfId="21603"/>
    <cellStyle name="20% - Accent6 3 7 2 3 6" xfId="21604"/>
    <cellStyle name="20% - Accent6 3 7 2 3 7" xfId="21605"/>
    <cellStyle name="20% - Accent6 3 7 2 3 8" xfId="21606"/>
    <cellStyle name="20% - Accent6 3 7 2 3 9" xfId="21607"/>
    <cellStyle name="20% - Accent6 3 7 2 4" xfId="21608"/>
    <cellStyle name="20% - Accent6 3 7 2 4 2" xfId="21609"/>
    <cellStyle name="20% - Accent6 3 7 2 4 2 2" xfId="21610"/>
    <cellStyle name="20% - Accent6 3 7 2 4 2 3" xfId="21611"/>
    <cellStyle name="20% - Accent6 3 7 2 4 3" xfId="21612"/>
    <cellStyle name="20% - Accent6 3 7 2 4 3 2" xfId="21613"/>
    <cellStyle name="20% - Accent6 3 7 2 4 4" xfId="21614"/>
    <cellStyle name="20% - Accent6 3 7 2 4 5" xfId="21615"/>
    <cellStyle name="20% - Accent6 3 7 2 4 6" xfId="21616"/>
    <cellStyle name="20% - Accent6 3 7 2 4 7" xfId="21617"/>
    <cellStyle name="20% - Accent6 3 7 2 4 8" xfId="21618"/>
    <cellStyle name="20% - Accent6 3 7 2 4 9" xfId="21619"/>
    <cellStyle name="20% - Accent6 3 7 2 5" xfId="21620"/>
    <cellStyle name="20% - Accent6 3 7 2 5 2" xfId="21621"/>
    <cellStyle name="20% - Accent6 3 7 2 5 3" xfId="21622"/>
    <cellStyle name="20% - Accent6 3 7 2 6" xfId="21623"/>
    <cellStyle name="20% - Accent6 3 7 2 6 2" xfId="21624"/>
    <cellStyle name="20% - Accent6 3 7 2 7" xfId="21625"/>
    <cellStyle name="20% - Accent6 3 7 2 8" xfId="21626"/>
    <cellStyle name="20% - Accent6 3 7 2 9" xfId="21627"/>
    <cellStyle name="20% - Accent6 3 7 3" xfId="21628"/>
    <cellStyle name="20% - Accent6 3 7 3 2" xfId="21629"/>
    <cellStyle name="20% - Accent6 3 7 3 2 2" xfId="21630"/>
    <cellStyle name="20% - Accent6 3 7 3 2 3" xfId="21631"/>
    <cellStyle name="20% - Accent6 3 7 3 3" xfId="21632"/>
    <cellStyle name="20% - Accent6 3 7 3 3 2" xfId="21633"/>
    <cellStyle name="20% - Accent6 3 7 3 4" xfId="21634"/>
    <cellStyle name="20% - Accent6 3 7 3 5" xfId="21635"/>
    <cellStyle name="20% - Accent6 3 7 3 6" xfId="21636"/>
    <cellStyle name="20% - Accent6 3 7 3 7" xfId="21637"/>
    <cellStyle name="20% - Accent6 3 7 3 8" xfId="21638"/>
    <cellStyle name="20% - Accent6 3 7 3 9" xfId="21639"/>
    <cellStyle name="20% - Accent6 3 7 4" xfId="21640"/>
    <cellStyle name="20% - Accent6 3 7 4 2" xfId="21641"/>
    <cellStyle name="20% - Accent6 3 7 4 2 2" xfId="21642"/>
    <cellStyle name="20% - Accent6 3 7 4 2 3" xfId="21643"/>
    <cellStyle name="20% - Accent6 3 7 4 3" xfId="21644"/>
    <cellStyle name="20% - Accent6 3 7 4 3 2" xfId="21645"/>
    <cellStyle name="20% - Accent6 3 7 4 4" xfId="21646"/>
    <cellStyle name="20% - Accent6 3 7 4 5" xfId="21647"/>
    <cellStyle name="20% - Accent6 3 7 4 6" xfId="21648"/>
    <cellStyle name="20% - Accent6 3 7 4 7" xfId="21649"/>
    <cellStyle name="20% - Accent6 3 7 4 8" xfId="21650"/>
    <cellStyle name="20% - Accent6 3 7 4 9" xfId="21651"/>
    <cellStyle name="20% - Accent6 3 7 5" xfId="21652"/>
    <cellStyle name="20% - Accent6 3 7 5 2" xfId="21653"/>
    <cellStyle name="20% - Accent6 3 7 5 2 2" xfId="21654"/>
    <cellStyle name="20% - Accent6 3 7 5 2 3" xfId="21655"/>
    <cellStyle name="20% - Accent6 3 7 5 3" xfId="21656"/>
    <cellStyle name="20% - Accent6 3 7 5 3 2" xfId="21657"/>
    <cellStyle name="20% - Accent6 3 7 5 4" xfId="21658"/>
    <cellStyle name="20% - Accent6 3 7 5 5" xfId="21659"/>
    <cellStyle name="20% - Accent6 3 7 5 6" xfId="21660"/>
    <cellStyle name="20% - Accent6 3 7 5 7" xfId="21661"/>
    <cellStyle name="20% - Accent6 3 7 5 8" xfId="21662"/>
    <cellStyle name="20% - Accent6 3 7 5 9" xfId="21663"/>
    <cellStyle name="20% - Accent6 3 7 6" xfId="21664"/>
    <cellStyle name="20% - Accent6 3 7 6 2" xfId="21665"/>
    <cellStyle name="20% - Accent6 3 7 6 3" xfId="21666"/>
    <cellStyle name="20% - Accent6 3 7 7" xfId="21667"/>
    <cellStyle name="20% - Accent6 3 7 7 2" xfId="21668"/>
    <cellStyle name="20% - Accent6 3 7 8" xfId="21669"/>
    <cellStyle name="20% - Accent6 3 7 9" xfId="21670"/>
    <cellStyle name="20% - Accent6 3 8" xfId="21671"/>
    <cellStyle name="20% - Accent6 3 8 10" xfId="21672"/>
    <cellStyle name="20% - Accent6 3 8 11" xfId="21673"/>
    <cellStyle name="20% - Accent6 3 8 12" xfId="21674"/>
    <cellStyle name="20% - Accent6 3 8 13" xfId="21675"/>
    <cellStyle name="20% - Accent6 3 8 2" xfId="21676"/>
    <cellStyle name="20% - Accent6 3 8 2 10" xfId="21677"/>
    <cellStyle name="20% - Accent6 3 8 2 11" xfId="21678"/>
    <cellStyle name="20% - Accent6 3 8 2 12" xfId="21679"/>
    <cellStyle name="20% - Accent6 3 8 2 2" xfId="21680"/>
    <cellStyle name="20% - Accent6 3 8 2 2 2" xfId="21681"/>
    <cellStyle name="20% - Accent6 3 8 2 2 2 2" xfId="21682"/>
    <cellStyle name="20% - Accent6 3 8 2 2 2 3" xfId="21683"/>
    <cellStyle name="20% - Accent6 3 8 2 2 3" xfId="21684"/>
    <cellStyle name="20% - Accent6 3 8 2 2 3 2" xfId="21685"/>
    <cellStyle name="20% - Accent6 3 8 2 2 4" xfId="21686"/>
    <cellStyle name="20% - Accent6 3 8 2 2 5" xfId="21687"/>
    <cellStyle name="20% - Accent6 3 8 2 2 6" xfId="21688"/>
    <cellStyle name="20% - Accent6 3 8 2 2 7" xfId="21689"/>
    <cellStyle name="20% - Accent6 3 8 2 2 8" xfId="21690"/>
    <cellStyle name="20% - Accent6 3 8 2 2 9" xfId="21691"/>
    <cellStyle name="20% - Accent6 3 8 2 3" xfId="21692"/>
    <cellStyle name="20% - Accent6 3 8 2 3 2" xfId="21693"/>
    <cellStyle name="20% - Accent6 3 8 2 3 2 2" xfId="21694"/>
    <cellStyle name="20% - Accent6 3 8 2 3 2 3" xfId="21695"/>
    <cellStyle name="20% - Accent6 3 8 2 3 3" xfId="21696"/>
    <cellStyle name="20% - Accent6 3 8 2 3 3 2" xfId="21697"/>
    <cellStyle name="20% - Accent6 3 8 2 3 4" xfId="21698"/>
    <cellStyle name="20% - Accent6 3 8 2 3 5" xfId="21699"/>
    <cellStyle name="20% - Accent6 3 8 2 3 6" xfId="21700"/>
    <cellStyle name="20% - Accent6 3 8 2 3 7" xfId="21701"/>
    <cellStyle name="20% - Accent6 3 8 2 3 8" xfId="21702"/>
    <cellStyle name="20% - Accent6 3 8 2 3 9" xfId="21703"/>
    <cellStyle name="20% - Accent6 3 8 2 4" xfId="21704"/>
    <cellStyle name="20% - Accent6 3 8 2 4 2" xfId="21705"/>
    <cellStyle name="20% - Accent6 3 8 2 4 2 2" xfId="21706"/>
    <cellStyle name="20% - Accent6 3 8 2 4 2 3" xfId="21707"/>
    <cellStyle name="20% - Accent6 3 8 2 4 3" xfId="21708"/>
    <cellStyle name="20% - Accent6 3 8 2 4 3 2" xfId="21709"/>
    <cellStyle name="20% - Accent6 3 8 2 4 4" xfId="21710"/>
    <cellStyle name="20% - Accent6 3 8 2 4 5" xfId="21711"/>
    <cellStyle name="20% - Accent6 3 8 2 4 6" xfId="21712"/>
    <cellStyle name="20% - Accent6 3 8 2 4 7" xfId="21713"/>
    <cellStyle name="20% - Accent6 3 8 2 4 8" xfId="21714"/>
    <cellStyle name="20% - Accent6 3 8 2 4 9" xfId="21715"/>
    <cellStyle name="20% - Accent6 3 8 2 5" xfId="21716"/>
    <cellStyle name="20% - Accent6 3 8 2 5 2" xfId="21717"/>
    <cellStyle name="20% - Accent6 3 8 2 5 3" xfId="21718"/>
    <cellStyle name="20% - Accent6 3 8 2 6" xfId="21719"/>
    <cellStyle name="20% - Accent6 3 8 2 6 2" xfId="21720"/>
    <cellStyle name="20% - Accent6 3 8 2 7" xfId="21721"/>
    <cellStyle name="20% - Accent6 3 8 2 8" xfId="21722"/>
    <cellStyle name="20% - Accent6 3 8 2 9" xfId="21723"/>
    <cellStyle name="20% - Accent6 3 8 3" xfId="21724"/>
    <cellStyle name="20% - Accent6 3 8 3 2" xfId="21725"/>
    <cellStyle name="20% - Accent6 3 8 3 2 2" xfId="21726"/>
    <cellStyle name="20% - Accent6 3 8 3 2 3" xfId="21727"/>
    <cellStyle name="20% - Accent6 3 8 3 3" xfId="21728"/>
    <cellStyle name="20% - Accent6 3 8 3 3 2" xfId="21729"/>
    <cellStyle name="20% - Accent6 3 8 3 4" xfId="21730"/>
    <cellStyle name="20% - Accent6 3 8 3 5" xfId="21731"/>
    <cellStyle name="20% - Accent6 3 8 3 6" xfId="21732"/>
    <cellStyle name="20% - Accent6 3 8 3 7" xfId="21733"/>
    <cellStyle name="20% - Accent6 3 8 3 8" xfId="21734"/>
    <cellStyle name="20% - Accent6 3 8 3 9" xfId="21735"/>
    <cellStyle name="20% - Accent6 3 8 4" xfId="21736"/>
    <cellStyle name="20% - Accent6 3 8 4 2" xfId="21737"/>
    <cellStyle name="20% - Accent6 3 8 4 2 2" xfId="21738"/>
    <cellStyle name="20% - Accent6 3 8 4 2 3" xfId="21739"/>
    <cellStyle name="20% - Accent6 3 8 4 3" xfId="21740"/>
    <cellStyle name="20% - Accent6 3 8 4 3 2" xfId="21741"/>
    <cellStyle name="20% - Accent6 3 8 4 4" xfId="21742"/>
    <cellStyle name="20% - Accent6 3 8 4 5" xfId="21743"/>
    <cellStyle name="20% - Accent6 3 8 4 6" xfId="21744"/>
    <cellStyle name="20% - Accent6 3 8 4 7" xfId="21745"/>
    <cellStyle name="20% - Accent6 3 8 4 8" xfId="21746"/>
    <cellStyle name="20% - Accent6 3 8 4 9" xfId="21747"/>
    <cellStyle name="20% - Accent6 3 8 5" xfId="21748"/>
    <cellStyle name="20% - Accent6 3 8 5 2" xfId="21749"/>
    <cellStyle name="20% - Accent6 3 8 5 2 2" xfId="21750"/>
    <cellStyle name="20% - Accent6 3 8 5 2 3" xfId="21751"/>
    <cellStyle name="20% - Accent6 3 8 5 3" xfId="21752"/>
    <cellStyle name="20% - Accent6 3 8 5 3 2" xfId="21753"/>
    <cellStyle name="20% - Accent6 3 8 5 4" xfId="21754"/>
    <cellStyle name="20% - Accent6 3 8 5 5" xfId="21755"/>
    <cellStyle name="20% - Accent6 3 8 5 6" xfId="21756"/>
    <cellStyle name="20% - Accent6 3 8 5 7" xfId="21757"/>
    <cellStyle name="20% - Accent6 3 8 5 8" xfId="21758"/>
    <cellStyle name="20% - Accent6 3 8 5 9" xfId="21759"/>
    <cellStyle name="20% - Accent6 3 8 6" xfId="21760"/>
    <cellStyle name="20% - Accent6 3 8 6 2" xfId="21761"/>
    <cellStyle name="20% - Accent6 3 8 6 3" xfId="21762"/>
    <cellStyle name="20% - Accent6 3 8 7" xfId="21763"/>
    <cellStyle name="20% - Accent6 3 8 7 2" xfId="21764"/>
    <cellStyle name="20% - Accent6 3 8 8" xfId="21765"/>
    <cellStyle name="20% - Accent6 3 8 9" xfId="21766"/>
    <cellStyle name="20% - Accent6 3 9" xfId="21767"/>
    <cellStyle name="20% - Accent6 3 9 10" xfId="21768"/>
    <cellStyle name="20% - Accent6 3 9 11" xfId="21769"/>
    <cellStyle name="20% - Accent6 3 9 12" xfId="21770"/>
    <cellStyle name="20% - Accent6 3 9 2" xfId="21771"/>
    <cellStyle name="20% - Accent6 3 9 2 2" xfId="21772"/>
    <cellStyle name="20% - Accent6 3 9 2 2 2" xfId="21773"/>
    <cellStyle name="20% - Accent6 3 9 2 2 3" xfId="21774"/>
    <cellStyle name="20% - Accent6 3 9 2 3" xfId="21775"/>
    <cellStyle name="20% - Accent6 3 9 2 3 2" xfId="21776"/>
    <cellStyle name="20% - Accent6 3 9 2 4" xfId="21777"/>
    <cellStyle name="20% - Accent6 3 9 2 5" xfId="21778"/>
    <cellStyle name="20% - Accent6 3 9 2 6" xfId="21779"/>
    <cellStyle name="20% - Accent6 3 9 2 7" xfId="21780"/>
    <cellStyle name="20% - Accent6 3 9 2 8" xfId="21781"/>
    <cellStyle name="20% - Accent6 3 9 2 9" xfId="21782"/>
    <cellStyle name="20% - Accent6 3 9 3" xfId="21783"/>
    <cellStyle name="20% - Accent6 3 9 3 2" xfId="21784"/>
    <cellStyle name="20% - Accent6 3 9 3 2 2" xfId="21785"/>
    <cellStyle name="20% - Accent6 3 9 3 2 3" xfId="21786"/>
    <cellStyle name="20% - Accent6 3 9 3 3" xfId="21787"/>
    <cellStyle name="20% - Accent6 3 9 3 3 2" xfId="21788"/>
    <cellStyle name="20% - Accent6 3 9 3 4" xfId="21789"/>
    <cellStyle name="20% - Accent6 3 9 3 5" xfId="21790"/>
    <cellStyle name="20% - Accent6 3 9 3 6" xfId="21791"/>
    <cellStyle name="20% - Accent6 3 9 3 7" xfId="21792"/>
    <cellStyle name="20% - Accent6 3 9 3 8" xfId="21793"/>
    <cellStyle name="20% - Accent6 3 9 3 9" xfId="21794"/>
    <cellStyle name="20% - Accent6 3 9 4" xfId="21795"/>
    <cellStyle name="20% - Accent6 3 9 4 2" xfId="21796"/>
    <cellStyle name="20% - Accent6 3 9 4 2 2" xfId="21797"/>
    <cellStyle name="20% - Accent6 3 9 4 2 3" xfId="21798"/>
    <cellStyle name="20% - Accent6 3 9 4 3" xfId="21799"/>
    <cellStyle name="20% - Accent6 3 9 4 3 2" xfId="21800"/>
    <cellStyle name="20% - Accent6 3 9 4 4" xfId="21801"/>
    <cellStyle name="20% - Accent6 3 9 4 5" xfId="21802"/>
    <cellStyle name="20% - Accent6 3 9 4 6" xfId="21803"/>
    <cellStyle name="20% - Accent6 3 9 4 7" xfId="21804"/>
    <cellStyle name="20% - Accent6 3 9 4 8" xfId="21805"/>
    <cellStyle name="20% - Accent6 3 9 4 9" xfId="21806"/>
    <cellStyle name="20% - Accent6 3 9 5" xfId="21807"/>
    <cellStyle name="20% - Accent6 3 9 5 2" xfId="21808"/>
    <cellStyle name="20% - Accent6 3 9 5 3" xfId="21809"/>
    <cellStyle name="20% - Accent6 3 9 6" xfId="21810"/>
    <cellStyle name="20% - Accent6 3 9 6 2" xfId="21811"/>
    <cellStyle name="20% - Accent6 3 9 7" xfId="21812"/>
    <cellStyle name="20% - Accent6 3 9 8" xfId="21813"/>
    <cellStyle name="20% - Accent6 3 9 9" xfId="21814"/>
    <cellStyle name="20% - Accent6 4" xfId="21815"/>
    <cellStyle name="20% - Accent6 4 2" xfId="21816"/>
    <cellStyle name="20% - Accent6 4 2 2" xfId="21817"/>
    <cellStyle name="20% - Accent6 4 2 2 2" xfId="21818"/>
    <cellStyle name="20% - Accent6 4 2 2 2 2" xfId="21819"/>
    <cellStyle name="20% - Accent6 4 2 2 3" xfId="21820"/>
    <cellStyle name="20% - Accent6 4 2 2 4" xfId="21821"/>
    <cellStyle name="20% - Accent6 4 2 3" xfId="21822"/>
    <cellStyle name="20% - Accent6 4 2 3 2" xfId="21823"/>
    <cellStyle name="20% - Accent6 4 2 3 2 2" xfId="21824"/>
    <cellStyle name="20% - Accent6 4 2 3 3" xfId="21825"/>
    <cellStyle name="20% - Accent6 4 2 3 4" xfId="21826"/>
    <cellStyle name="20% - Accent6 4 2 4" xfId="21827"/>
    <cellStyle name="20% - Accent6 4 2 4 2" xfId="21828"/>
    <cellStyle name="20% - Accent6 4 2 5" xfId="21829"/>
    <cellStyle name="20% - Accent6 4 2 6" xfId="21830"/>
    <cellStyle name="20% - Accent6 4 2 7" xfId="21831"/>
    <cellStyle name="20% - Accent6 4 3" xfId="21832"/>
    <cellStyle name="20% - Accent6 4 3 2" xfId="21833"/>
    <cellStyle name="20% - Accent6 4 3 2 2" xfId="21834"/>
    <cellStyle name="20% - Accent6 4 3 3" xfId="21835"/>
    <cellStyle name="20% - Accent6 4 3 4" xfId="21836"/>
    <cellStyle name="20% - Accent6 4 4" xfId="21837"/>
    <cellStyle name="20% - Accent6 4 4 2" xfId="21838"/>
    <cellStyle name="20% - Accent6 4 4 2 2" xfId="21839"/>
    <cellStyle name="20% - Accent6 4 4 3" xfId="21840"/>
    <cellStyle name="20% - Accent6 4 4 4" xfId="21841"/>
    <cellStyle name="20% - Accent6 4 5" xfId="21842"/>
    <cellStyle name="20% - Accent6 4 5 2" xfId="21843"/>
    <cellStyle name="20% - Accent6 4 6" xfId="21844"/>
    <cellStyle name="20% - Accent6 4 7" xfId="21845"/>
    <cellStyle name="20% - Accent6 4 8" xfId="21846"/>
    <cellStyle name="20% - Accent6 5" xfId="21847"/>
    <cellStyle name="20% - Accent6 5 2" xfId="21848"/>
    <cellStyle name="20% - Accent6 5 2 2" xfId="21849"/>
    <cellStyle name="20% - Accent6 5 2 2 2" xfId="21850"/>
    <cellStyle name="20% - Accent6 5 2 2 2 2" xfId="21851"/>
    <cellStyle name="20% - Accent6 5 2 2 3" xfId="21852"/>
    <cellStyle name="20% - Accent6 5 2 2 4" xfId="21853"/>
    <cellStyle name="20% - Accent6 5 2 3" xfId="21854"/>
    <cellStyle name="20% - Accent6 5 2 3 2" xfId="21855"/>
    <cellStyle name="20% - Accent6 5 2 4" xfId="21856"/>
    <cellStyle name="20% - Accent6 5 2 5" xfId="21857"/>
    <cellStyle name="20% - Accent6 5 2 6" xfId="21858"/>
    <cellStyle name="20% - Accent6 5 3" xfId="21859"/>
    <cellStyle name="20% - Accent6 5 3 2" xfId="21860"/>
    <cellStyle name="20% - Accent6 5 3 2 2" xfId="21861"/>
    <cellStyle name="20% - Accent6 5 3 3" xfId="21862"/>
    <cellStyle name="20% - Accent6 5 3 4" xfId="21863"/>
    <cellStyle name="20% - Accent6 5 4" xfId="21864"/>
    <cellStyle name="20% - Accent6 5 4 2" xfId="21865"/>
    <cellStyle name="20% - Accent6 5 4 2 2" xfId="21866"/>
    <cellStyle name="20% - Accent6 5 4 3" xfId="21867"/>
    <cellStyle name="20% - Accent6 5 4 4" xfId="21868"/>
    <cellStyle name="20% - Accent6 5 5" xfId="21869"/>
    <cellStyle name="20% - Accent6 5 5 2" xfId="21870"/>
    <cellStyle name="20% - Accent6 5 6" xfId="21871"/>
    <cellStyle name="20% - Accent6 5 7" xfId="21872"/>
    <cellStyle name="20% - Accent6 5 8" xfId="21873"/>
    <cellStyle name="20% - Accent6 6" xfId="21874"/>
    <cellStyle name="20% - Accent6 6 2" xfId="21875"/>
    <cellStyle name="20% - Accent6 6 2 2" xfId="21876"/>
    <cellStyle name="20% - Accent6 6 2 2 2" xfId="21877"/>
    <cellStyle name="20% - Accent6 6 2 2 2 2" xfId="21878"/>
    <cellStyle name="20% - Accent6 6 2 2 3" xfId="21879"/>
    <cellStyle name="20% - Accent6 6 2 2 4" xfId="21880"/>
    <cellStyle name="20% - Accent6 6 2 3" xfId="21881"/>
    <cellStyle name="20% - Accent6 6 2 3 2" xfId="21882"/>
    <cellStyle name="20% - Accent6 6 2 4" xfId="21883"/>
    <cellStyle name="20% - Accent6 6 2 5" xfId="21884"/>
    <cellStyle name="20% - Accent6 6 2 6" xfId="21885"/>
    <cellStyle name="20% - Accent6 6 3" xfId="21886"/>
    <cellStyle name="20% - Accent6 6 3 2" xfId="21887"/>
    <cellStyle name="20% - Accent6 6 3 2 2" xfId="21888"/>
    <cellStyle name="20% - Accent6 6 3 3" xfId="21889"/>
    <cellStyle name="20% - Accent6 6 3 4" xfId="21890"/>
    <cellStyle name="20% - Accent6 6 4" xfId="21891"/>
    <cellStyle name="20% - Accent6 6 4 2" xfId="21892"/>
    <cellStyle name="20% - Accent6 6 4 2 2" xfId="21893"/>
    <cellStyle name="20% - Accent6 6 4 3" xfId="21894"/>
    <cellStyle name="20% - Accent6 6 4 4" xfId="21895"/>
    <cellStyle name="20% - Accent6 6 5" xfId="21896"/>
    <cellStyle name="20% - Accent6 6 5 2" xfId="21897"/>
    <cellStyle name="20% - Accent6 6 6" xfId="21898"/>
    <cellStyle name="20% - Accent6 6 7" xfId="21899"/>
    <cellStyle name="20% - Accent6 6 8" xfId="21900"/>
    <cellStyle name="20% - Accent6 7" xfId="21901"/>
    <cellStyle name="20% - Accent6 7 2" xfId="21902"/>
    <cellStyle name="20% - Accent6 7 3" xfId="21903"/>
    <cellStyle name="20% - Accent6 7 3 2" xfId="21904"/>
    <cellStyle name="20% - Accent6 7 4" xfId="21905"/>
    <cellStyle name="20% - Accent6 7 5" xfId="21906"/>
    <cellStyle name="20% - Accent6 8" xfId="21907"/>
    <cellStyle name="20% - Accent6 8 2" xfId="21908"/>
    <cellStyle name="20% - Accent6 8 2 2" xfId="21909"/>
    <cellStyle name="20% - Accent6 8 2 2 2" xfId="21910"/>
    <cellStyle name="20% - Accent6 8 2 3" xfId="21911"/>
    <cellStyle name="20% - Accent6 8 2 4" xfId="21912"/>
    <cellStyle name="20% - Accent6 8 3" xfId="21913"/>
    <cellStyle name="20% - Accent6 8 3 2" xfId="21914"/>
    <cellStyle name="20% - Accent6 8 4" xfId="21915"/>
    <cellStyle name="20% - Accent6 8 5" xfId="21916"/>
    <cellStyle name="20% - Accent6 8 6" xfId="21917"/>
    <cellStyle name="20% - Accent6 9" xfId="21918"/>
    <cellStyle name="20% - Accent6 9 2" xfId="21919"/>
    <cellStyle name="20% - Accent6 9 2 2" xfId="21920"/>
    <cellStyle name="20% - Accent6 9 2 2 2" xfId="21921"/>
    <cellStyle name="20% - Accent6 9 2 3" xfId="21922"/>
    <cellStyle name="20% - Accent6 9 2 4" xfId="21923"/>
    <cellStyle name="20% - Accent6 9 3" xfId="21924"/>
    <cellStyle name="20% - Accent6 9 3 2" xfId="21925"/>
    <cellStyle name="20% - Accent6 9 4" xfId="21926"/>
    <cellStyle name="20% - Accent6 9 5" xfId="21927"/>
    <cellStyle name="20% - Accent6 9 6" xfId="21928"/>
    <cellStyle name="40% - Accent1 10" xfId="21929"/>
    <cellStyle name="40% - Accent1 10 2" xfId="21930"/>
    <cellStyle name="40% - Accent1 10 2 2" xfId="21931"/>
    <cellStyle name="40% - Accent1 10 3" xfId="21932"/>
    <cellStyle name="40% - Accent1 10 4" xfId="21933"/>
    <cellStyle name="40% - Accent1 10 5" xfId="21934"/>
    <cellStyle name="40% - Accent1 11" xfId="21935"/>
    <cellStyle name="40% - Accent1 11 2" xfId="21936"/>
    <cellStyle name="40% - Accent1 11 2 2" xfId="21937"/>
    <cellStyle name="40% - Accent1 11 3" xfId="21938"/>
    <cellStyle name="40% - Accent1 11 4" xfId="21939"/>
    <cellStyle name="40% - Accent1 11 5" xfId="21940"/>
    <cellStyle name="40% - Accent1 12" xfId="21941"/>
    <cellStyle name="40% - Accent1 12 2" xfId="21942"/>
    <cellStyle name="40% - Accent1 12 2 2" xfId="21943"/>
    <cellStyle name="40% - Accent1 12 3" xfId="21944"/>
    <cellStyle name="40% - Accent1 12 4" xfId="21945"/>
    <cellStyle name="40% - Accent1 13" xfId="21946"/>
    <cellStyle name="40% - Accent1 13 2" xfId="21947"/>
    <cellStyle name="40% - Accent1 14" xfId="21948"/>
    <cellStyle name="40% - Accent1 15" xfId="21949"/>
    <cellStyle name="40% - Accent1 16" xfId="21950"/>
    <cellStyle name="40% - Accent1 17" xfId="21951"/>
    <cellStyle name="40% - Accent1 18" xfId="21952"/>
    <cellStyle name="40% - Accent1 2" xfId="194"/>
    <cellStyle name="40% - Accent1 2 10" xfId="21953"/>
    <cellStyle name="40% - Accent1 2 10 2" xfId="21954"/>
    <cellStyle name="40% - Accent1 2 10 2 2" xfId="21955"/>
    <cellStyle name="40% - Accent1 2 10 2 3" xfId="21956"/>
    <cellStyle name="40% - Accent1 2 10 3" xfId="21957"/>
    <cellStyle name="40% - Accent1 2 10 3 2" xfId="21958"/>
    <cellStyle name="40% - Accent1 2 10 4" xfId="21959"/>
    <cellStyle name="40% - Accent1 2 10 5" xfId="21960"/>
    <cellStyle name="40% - Accent1 2 10 6" xfId="21961"/>
    <cellStyle name="40% - Accent1 2 10 7" xfId="21962"/>
    <cellStyle name="40% - Accent1 2 10 8" xfId="21963"/>
    <cellStyle name="40% - Accent1 2 10 9" xfId="21964"/>
    <cellStyle name="40% - Accent1 2 11" xfId="21965"/>
    <cellStyle name="40% - Accent1 2 11 2" xfId="21966"/>
    <cellStyle name="40% - Accent1 2 11 2 2" xfId="21967"/>
    <cellStyle name="40% - Accent1 2 11 2 3" xfId="21968"/>
    <cellStyle name="40% - Accent1 2 11 3" xfId="21969"/>
    <cellStyle name="40% - Accent1 2 11 3 2" xfId="21970"/>
    <cellStyle name="40% - Accent1 2 11 4" xfId="21971"/>
    <cellStyle name="40% - Accent1 2 11 5" xfId="21972"/>
    <cellStyle name="40% - Accent1 2 11 6" xfId="21973"/>
    <cellStyle name="40% - Accent1 2 11 7" xfId="21974"/>
    <cellStyle name="40% - Accent1 2 11 8" xfId="21975"/>
    <cellStyle name="40% - Accent1 2 11 9" xfId="21976"/>
    <cellStyle name="40% - Accent1 2 12" xfId="21977"/>
    <cellStyle name="40% - Accent1 2 12 2" xfId="21978"/>
    <cellStyle name="40% - Accent1 2 12 2 2" xfId="21979"/>
    <cellStyle name="40% - Accent1 2 12 2 3" xfId="21980"/>
    <cellStyle name="40% - Accent1 2 12 3" xfId="21981"/>
    <cellStyle name="40% - Accent1 2 12 3 2" xfId="21982"/>
    <cellStyle name="40% - Accent1 2 12 4" xfId="21983"/>
    <cellStyle name="40% - Accent1 2 12 5" xfId="21984"/>
    <cellStyle name="40% - Accent1 2 12 6" xfId="21985"/>
    <cellStyle name="40% - Accent1 2 12 7" xfId="21986"/>
    <cellStyle name="40% - Accent1 2 12 8" xfId="21987"/>
    <cellStyle name="40% - Accent1 2 12 9" xfId="21988"/>
    <cellStyle name="40% - Accent1 2 13" xfId="21989"/>
    <cellStyle name="40% - Accent1 2 13 2" xfId="21990"/>
    <cellStyle name="40% - Accent1 2 14" xfId="21991"/>
    <cellStyle name="40% - Accent1 2 15" xfId="21992"/>
    <cellStyle name="40% - Accent1 2 16" xfId="21993"/>
    <cellStyle name="40% - Accent1 2 17" xfId="21994"/>
    <cellStyle name="40% - Accent1 2 18" xfId="21995"/>
    <cellStyle name="40% - Accent1 2 2" xfId="21996"/>
    <cellStyle name="40% - Accent1 2 2 10" xfId="21997"/>
    <cellStyle name="40% - Accent1 2 2 11" xfId="21998"/>
    <cellStyle name="40% - Accent1 2 2 12" xfId="21999"/>
    <cellStyle name="40% - Accent1 2 2 13" xfId="22000"/>
    <cellStyle name="40% - Accent1 2 2 14" xfId="22001"/>
    <cellStyle name="40% - Accent1 2 2 15" xfId="22002"/>
    <cellStyle name="40% - Accent1 2 2 2" xfId="22003"/>
    <cellStyle name="40% - Accent1 2 2 2 10" xfId="22004"/>
    <cellStyle name="40% - Accent1 2 2 2 11" xfId="22005"/>
    <cellStyle name="40% - Accent1 2 2 2 12" xfId="22006"/>
    <cellStyle name="40% - Accent1 2 2 2 13" xfId="22007"/>
    <cellStyle name="40% - Accent1 2 2 2 2" xfId="22008"/>
    <cellStyle name="40% - Accent1 2 2 2 2 10" xfId="22009"/>
    <cellStyle name="40% - Accent1 2 2 2 2 11" xfId="22010"/>
    <cellStyle name="40% - Accent1 2 2 2 2 12" xfId="22011"/>
    <cellStyle name="40% - Accent1 2 2 2 2 2" xfId="22012"/>
    <cellStyle name="40% - Accent1 2 2 2 2 2 2" xfId="22013"/>
    <cellStyle name="40% - Accent1 2 2 2 2 2 2 2" xfId="22014"/>
    <cellStyle name="40% - Accent1 2 2 2 2 2 2 3" xfId="22015"/>
    <cellStyle name="40% - Accent1 2 2 2 2 2 3" xfId="22016"/>
    <cellStyle name="40% - Accent1 2 2 2 2 2 3 2" xfId="22017"/>
    <cellStyle name="40% - Accent1 2 2 2 2 2 4" xfId="22018"/>
    <cellStyle name="40% - Accent1 2 2 2 2 2 5" xfId="22019"/>
    <cellStyle name="40% - Accent1 2 2 2 2 2 6" xfId="22020"/>
    <cellStyle name="40% - Accent1 2 2 2 2 2 7" xfId="22021"/>
    <cellStyle name="40% - Accent1 2 2 2 2 2 8" xfId="22022"/>
    <cellStyle name="40% - Accent1 2 2 2 2 2 9" xfId="22023"/>
    <cellStyle name="40% - Accent1 2 2 2 2 3" xfId="22024"/>
    <cellStyle name="40% - Accent1 2 2 2 2 3 2" xfId="22025"/>
    <cellStyle name="40% - Accent1 2 2 2 2 3 2 2" xfId="22026"/>
    <cellStyle name="40% - Accent1 2 2 2 2 3 2 3" xfId="22027"/>
    <cellStyle name="40% - Accent1 2 2 2 2 3 3" xfId="22028"/>
    <cellStyle name="40% - Accent1 2 2 2 2 3 3 2" xfId="22029"/>
    <cellStyle name="40% - Accent1 2 2 2 2 3 4" xfId="22030"/>
    <cellStyle name="40% - Accent1 2 2 2 2 3 5" xfId="22031"/>
    <cellStyle name="40% - Accent1 2 2 2 2 3 6" xfId="22032"/>
    <cellStyle name="40% - Accent1 2 2 2 2 3 7" xfId="22033"/>
    <cellStyle name="40% - Accent1 2 2 2 2 3 8" xfId="22034"/>
    <cellStyle name="40% - Accent1 2 2 2 2 3 9" xfId="22035"/>
    <cellStyle name="40% - Accent1 2 2 2 2 4" xfId="22036"/>
    <cellStyle name="40% - Accent1 2 2 2 2 4 2" xfId="22037"/>
    <cellStyle name="40% - Accent1 2 2 2 2 4 2 2" xfId="22038"/>
    <cellStyle name="40% - Accent1 2 2 2 2 4 2 3" xfId="22039"/>
    <cellStyle name="40% - Accent1 2 2 2 2 4 3" xfId="22040"/>
    <cellStyle name="40% - Accent1 2 2 2 2 4 3 2" xfId="22041"/>
    <cellStyle name="40% - Accent1 2 2 2 2 4 4" xfId="22042"/>
    <cellStyle name="40% - Accent1 2 2 2 2 4 5" xfId="22043"/>
    <cellStyle name="40% - Accent1 2 2 2 2 4 6" xfId="22044"/>
    <cellStyle name="40% - Accent1 2 2 2 2 4 7" xfId="22045"/>
    <cellStyle name="40% - Accent1 2 2 2 2 4 8" xfId="22046"/>
    <cellStyle name="40% - Accent1 2 2 2 2 4 9" xfId="22047"/>
    <cellStyle name="40% - Accent1 2 2 2 2 5" xfId="22048"/>
    <cellStyle name="40% - Accent1 2 2 2 2 5 2" xfId="22049"/>
    <cellStyle name="40% - Accent1 2 2 2 2 5 3" xfId="22050"/>
    <cellStyle name="40% - Accent1 2 2 2 2 6" xfId="22051"/>
    <cellStyle name="40% - Accent1 2 2 2 2 6 2" xfId="22052"/>
    <cellStyle name="40% - Accent1 2 2 2 2 7" xfId="22053"/>
    <cellStyle name="40% - Accent1 2 2 2 2 8" xfId="22054"/>
    <cellStyle name="40% - Accent1 2 2 2 2 9" xfId="22055"/>
    <cellStyle name="40% - Accent1 2 2 2 3" xfId="22056"/>
    <cellStyle name="40% - Accent1 2 2 2 3 2" xfId="22057"/>
    <cellStyle name="40% - Accent1 2 2 2 3 2 2" xfId="22058"/>
    <cellStyle name="40% - Accent1 2 2 2 3 2 3" xfId="22059"/>
    <cellStyle name="40% - Accent1 2 2 2 3 3" xfId="22060"/>
    <cellStyle name="40% - Accent1 2 2 2 3 3 2" xfId="22061"/>
    <cellStyle name="40% - Accent1 2 2 2 3 4" xfId="22062"/>
    <cellStyle name="40% - Accent1 2 2 2 3 5" xfId="22063"/>
    <cellStyle name="40% - Accent1 2 2 2 3 6" xfId="22064"/>
    <cellStyle name="40% - Accent1 2 2 2 3 7" xfId="22065"/>
    <cellStyle name="40% - Accent1 2 2 2 3 8" xfId="22066"/>
    <cellStyle name="40% - Accent1 2 2 2 3 9" xfId="22067"/>
    <cellStyle name="40% - Accent1 2 2 2 4" xfId="22068"/>
    <cellStyle name="40% - Accent1 2 2 2 4 2" xfId="22069"/>
    <cellStyle name="40% - Accent1 2 2 2 4 2 2" xfId="22070"/>
    <cellStyle name="40% - Accent1 2 2 2 4 2 3" xfId="22071"/>
    <cellStyle name="40% - Accent1 2 2 2 4 3" xfId="22072"/>
    <cellStyle name="40% - Accent1 2 2 2 4 3 2" xfId="22073"/>
    <cellStyle name="40% - Accent1 2 2 2 4 4" xfId="22074"/>
    <cellStyle name="40% - Accent1 2 2 2 4 5" xfId="22075"/>
    <cellStyle name="40% - Accent1 2 2 2 4 6" xfId="22076"/>
    <cellStyle name="40% - Accent1 2 2 2 4 7" xfId="22077"/>
    <cellStyle name="40% - Accent1 2 2 2 4 8" xfId="22078"/>
    <cellStyle name="40% - Accent1 2 2 2 4 9" xfId="22079"/>
    <cellStyle name="40% - Accent1 2 2 2 5" xfId="22080"/>
    <cellStyle name="40% - Accent1 2 2 2 5 2" xfId="22081"/>
    <cellStyle name="40% - Accent1 2 2 2 5 2 2" xfId="22082"/>
    <cellStyle name="40% - Accent1 2 2 2 5 2 3" xfId="22083"/>
    <cellStyle name="40% - Accent1 2 2 2 5 3" xfId="22084"/>
    <cellStyle name="40% - Accent1 2 2 2 5 3 2" xfId="22085"/>
    <cellStyle name="40% - Accent1 2 2 2 5 4" xfId="22086"/>
    <cellStyle name="40% - Accent1 2 2 2 5 5" xfId="22087"/>
    <cellStyle name="40% - Accent1 2 2 2 5 6" xfId="22088"/>
    <cellStyle name="40% - Accent1 2 2 2 5 7" xfId="22089"/>
    <cellStyle name="40% - Accent1 2 2 2 5 8" xfId="22090"/>
    <cellStyle name="40% - Accent1 2 2 2 5 9" xfId="22091"/>
    <cellStyle name="40% - Accent1 2 2 2 6" xfId="22092"/>
    <cellStyle name="40% - Accent1 2 2 2 6 2" xfId="22093"/>
    <cellStyle name="40% - Accent1 2 2 2 6 3" xfId="22094"/>
    <cellStyle name="40% - Accent1 2 2 2 7" xfId="22095"/>
    <cellStyle name="40% - Accent1 2 2 2 7 2" xfId="22096"/>
    <cellStyle name="40% - Accent1 2 2 2 8" xfId="22097"/>
    <cellStyle name="40% - Accent1 2 2 2 9" xfId="22098"/>
    <cellStyle name="40% - Accent1 2 2 3" xfId="22099"/>
    <cellStyle name="40% - Accent1 2 2 3 10" xfId="22100"/>
    <cellStyle name="40% - Accent1 2 2 3 11" xfId="22101"/>
    <cellStyle name="40% - Accent1 2 2 3 12" xfId="22102"/>
    <cellStyle name="40% - Accent1 2 2 3 13" xfId="22103"/>
    <cellStyle name="40% - Accent1 2 2 3 2" xfId="22104"/>
    <cellStyle name="40% - Accent1 2 2 3 2 10" xfId="22105"/>
    <cellStyle name="40% - Accent1 2 2 3 2 11" xfId="22106"/>
    <cellStyle name="40% - Accent1 2 2 3 2 12" xfId="22107"/>
    <cellStyle name="40% - Accent1 2 2 3 2 2" xfId="22108"/>
    <cellStyle name="40% - Accent1 2 2 3 2 2 2" xfId="22109"/>
    <cellStyle name="40% - Accent1 2 2 3 2 2 2 2" xfId="22110"/>
    <cellStyle name="40% - Accent1 2 2 3 2 2 2 3" xfId="22111"/>
    <cellStyle name="40% - Accent1 2 2 3 2 2 3" xfId="22112"/>
    <cellStyle name="40% - Accent1 2 2 3 2 2 3 2" xfId="22113"/>
    <cellStyle name="40% - Accent1 2 2 3 2 2 4" xfId="22114"/>
    <cellStyle name="40% - Accent1 2 2 3 2 2 5" xfId="22115"/>
    <cellStyle name="40% - Accent1 2 2 3 2 2 6" xfId="22116"/>
    <cellStyle name="40% - Accent1 2 2 3 2 2 7" xfId="22117"/>
    <cellStyle name="40% - Accent1 2 2 3 2 2 8" xfId="22118"/>
    <cellStyle name="40% - Accent1 2 2 3 2 2 9" xfId="22119"/>
    <cellStyle name="40% - Accent1 2 2 3 2 3" xfId="22120"/>
    <cellStyle name="40% - Accent1 2 2 3 2 3 2" xfId="22121"/>
    <cellStyle name="40% - Accent1 2 2 3 2 3 2 2" xfId="22122"/>
    <cellStyle name="40% - Accent1 2 2 3 2 3 2 3" xfId="22123"/>
    <cellStyle name="40% - Accent1 2 2 3 2 3 3" xfId="22124"/>
    <cellStyle name="40% - Accent1 2 2 3 2 3 3 2" xfId="22125"/>
    <cellStyle name="40% - Accent1 2 2 3 2 3 4" xfId="22126"/>
    <cellStyle name="40% - Accent1 2 2 3 2 3 5" xfId="22127"/>
    <cellStyle name="40% - Accent1 2 2 3 2 3 6" xfId="22128"/>
    <cellStyle name="40% - Accent1 2 2 3 2 3 7" xfId="22129"/>
    <cellStyle name="40% - Accent1 2 2 3 2 3 8" xfId="22130"/>
    <cellStyle name="40% - Accent1 2 2 3 2 3 9" xfId="22131"/>
    <cellStyle name="40% - Accent1 2 2 3 2 4" xfId="22132"/>
    <cellStyle name="40% - Accent1 2 2 3 2 4 2" xfId="22133"/>
    <cellStyle name="40% - Accent1 2 2 3 2 4 2 2" xfId="22134"/>
    <cellStyle name="40% - Accent1 2 2 3 2 4 2 3" xfId="22135"/>
    <cellStyle name="40% - Accent1 2 2 3 2 4 3" xfId="22136"/>
    <cellStyle name="40% - Accent1 2 2 3 2 4 3 2" xfId="22137"/>
    <cellStyle name="40% - Accent1 2 2 3 2 4 4" xfId="22138"/>
    <cellStyle name="40% - Accent1 2 2 3 2 4 5" xfId="22139"/>
    <cellStyle name="40% - Accent1 2 2 3 2 4 6" xfId="22140"/>
    <cellStyle name="40% - Accent1 2 2 3 2 4 7" xfId="22141"/>
    <cellStyle name="40% - Accent1 2 2 3 2 4 8" xfId="22142"/>
    <cellStyle name="40% - Accent1 2 2 3 2 4 9" xfId="22143"/>
    <cellStyle name="40% - Accent1 2 2 3 2 5" xfId="22144"/>
    <cellStyle name="40% - Accent1 2 2 3 2 5 2" xfId="22145"/>
    <cellStyle name="40% - Accent1 2 2 3 2 5 3" xfId="22146"/>
    <cellStyle name="40% - Accent1 2 2 3 2 6" xfId="22147"/>
    <cellStyle name="40% - Accent1 2 2 3 2 6 2" xfId="22148"/>
    <cellStyle name="40% - Accent1 2 2 3 2 7" xfId="22149"/>
    <cellStyle name="40% - Accent1 2 2 3 2 8" xfId="22150"/>
    <cellStyle name="40% - Accent1 2 2 3 2 9" xfId="22151"/>
    <cellStyle name="40% - Accent1 2 2 3 3" xfId="22152"/>
    <cellStyle name="40% - Accent1 2 2 3 3 2" xfId="22153"/>
    <cellStyle name="40% - Accent1 2 2 3 3 2 2" xfId="22154"/>
    <cellStyle name="40% - Accent1 2 2 3 3 2 3" xfId="22155"/>
    <cellStyle name="40% - Accent1 2 2 3 3 3" xfId="22156"/>
    <cellStyle name="40% - Accent1 2 2 3 3 3 2" xfId="22157"/>
    <cellStyle name="40% - Accent1 2 2 3 3 4" xfId="22158"/>
    <cellStyle name="40% - Accent1 2 2 3 3 5" xfId="22159"/>
    <cellStyle name="40% - Accent1 2 2 3 3 6" xfId="22160"/>
    <cellStyle name="40% - Accent1 2 2 3 3 7" xfId="22161"/>
    <cellStyle name="40% - Accent1 2 2 3 3 8" xfId="22162"/>
    <cellStyle name="40% - Accent1 2 2 3 3 9" xfId="22163"/>
    <cellStyle name="40% - Accent1 2 2 3 4" xfId="22164"/>
    <cellStyle name="40% - Accent1 2 2 3 4 2" xfId="22165"/>
    <cellStyle name="40% - Accent1 2 2 3 4 2 2" xfId="22166"/>
    <cellStyle name="40% - Accent1 2 2 3 4 2 3" xfId="22167"/>
    <cellStyle name="40% - Accent1 2 2 3 4 3" xfId="22168"/>
    <cellStyle name="40% - Accent1 2 2 3 4 3 2" xfId="22169"/>
    <cellStyle name="40% - Accent1 2 2 3 4 4" xfId="22170"/>
    <cellStyle name="40% - Accent1 2 2 3 4 5" xfId="22171"/>
    <cellStyle name="40% - Accent1 2 2 3 4 6" xfId="22172"/>
    <cellStyle name="40% - Accent1 2 2 3 4 7" xfId="22173"/>
    <cellStyle name="40% - Accent1 2 2 3 4 8" xfId="22174"/>
    <cellStyle name="40% - Accent1 2 2 3 4 9" xfId="22175"/>
    <cellStyle name="40% - Accent1 2 2 3 5" xfId="22176"/>
    <cellStyle name="40% - Accent1 2 2 3 5 2" xfId="22177"/>
    <cellStyle name="40% - Accent1 2 2 3 5 2 2" xfId="22178"/>
    <cellStyle name="40% - Accent1 2 2 3 5 2 3" xfId="22179"/>
    <cellStyle name="40% - Accent1 2 2 3 5 3" xfId="22180"/>
    <cellStyle name="40% - Accent1 2 2 3 5 3 2" xfId="22181"/>
    <cellStyle name="40% - Accent1 2 2 3 5 4" xfId="22182"/>
    <cellStyle name="40% - Accent1 2 2 3 5 5" xfId="22183"/>
    <cellStyle name="40% - Accent1 2 2 3 5 6" xfId="22184"/>
    <cellStyle name="40% - Accent1 2 2 3 5 7" xfId="22185"/>
    <cellStyle name="40% - Accent1 2 2 3 5 8" xfId="22186"/>
    <cellStyle name="40% - Accent1 2 2 3 5 9" xfId="22187"/>
    <cellStyle name="40% - Accent1 2 2 3 6" xfId="22188"/>
    <cellStyle name="40% - Accent1 2 2 3 6 2" xfId="22189"/>
    <cellStyle name="40% - Accent1 2 2 3 6 3" xfId="22190"/>
    <cellStyle name="40% - Accent1 2 2 3 7" xfId="22191"/>
    <cellStyle name="40% - Accent1 2 2 3 7 2" xfId="22192"/>
    <cellStyle name="40% - Accent1 2 2 3 8" xfId="22193"/>
    <cellStyle name="40% - Accent1 2 2 3 9" xfId="22194"/>
    <cellStyle name="40% - Accent1 2 2 4" xfId="22195"/>
    <cellStyle name="40% - Accent1 2 2 4 10" xfId="22196"/>
    <cellStyle name="40% - Accent1 2 2 4 11" xfId="22197"/>
    <cellStyle name="40% - Accent1 2 2 4 12" xfId="22198"/>
    <cellStyle name="40% - Accent1 2 2 4 2" xfId="22199"/>
    <cellStyle name="40% - Accent1 2 2 4 2 2" xfId="22200"/>
    <cellStyle name="40% - Accent1 2 2 4 2 2 2" xfId="22201"/>
    <cellStyle name="40% - Accent1 2 2 4 2 2 3" xfId="22202"/>
    <cellStyle name="40% - Accent1 2 2 4 2 3" xfId="22203"/>
    <cellStyle name="40% - Accent1 2 2 4 2 3 2" xfId="22204"/>
    <cellStyle name="40% - Accent1 2 2 4 2 4" xfId="22205"/>
    <cellStyle name="40% - Accent1 2 2 4 2 5" xfId="22206"/>
    <cellStyle name="40% - Accent1 2 2 4 2 6" xfId="22207"/>
    <cellStyle name="40% - Accent1 2 2 4 2 7" xfId="22208"/>
    <cellStyle name="40% - Accent1 2 2 4 2 8" xfId="22209"/>
    <cellStyle name="40% - Accent1 2 2 4 2 9" xfId="22210"/>
    <cellStyle name="40% - Accent1 2 2 4 3" xfId="22211"/>
    <cellStyle name="40% - Accent1 2 2 4 3 2" xfId="22212"/>
    <cellStyle name="40% - Accent1 2 2 4 3 2 2" xfId="22213"/>
    <cellStyle name="40% - Accent1 2 2 4 3 2 3" xfId="22214"/>
    <cellStyle name="40% - Accent1 2 2 4 3 3" xfId="22215"/>
    <cellStyle name="40% - Accent1 2 2 4 3 3 2" xfId="22216"/>
    <cellStyle name="40% - Accent1 2 2 4 3 4" xfId="22217"/>
    <cellStyle name="40% - Accent1 2 2 4 3 5" xfId="22218"/>
    <cellStyle name="40% - Accent1 2 2 4 3 6" xfId="22219"/>
    <cellStyle name="40% - Accent1 2 2 4 3 7" xfId="22220"/>
    <cellStyle name="40% - Accent1 2 2 4 3 8" xfId="22221"/>
    <cellStyle name="40% - Accent1 2 2 4 3 9" xfId="22222"/>
    <cellStyle name="40% - Accent1 2 2 4 4" xfId="22223"/>
    <cellStyle name="40% - Accent1 2 2 4 4 2" xfId="22224"/>
    <cellStyle name="40% - Accent1 2 2 4 4 2 2" xfId="22225"/>
    <cellStyle name="40% - Accent1 2 2 4 4 2 3" xfId="22226"/>
    <cellStyle name="40% - Accent1 2 2 4 4 3" xfId="22227"/>
    <cellStyle name="40% - Accent1 2 2 4 4 3 2" xfId="22228"/>
    <cellStyle name="40% - Accent1 2 2 4 4 4" xfId="22229"/>
    <cellStyle name="40% - Accent1 2 2 4 4 5" xfId="22230"/>
    <cellStyle name="40% - Accent1 2 2 4 4 6" xfId="22231"/>
    <cellStyle name="40% - Accent1 2 2 4 4 7" xfId="22232"/>
    <cellStyle name="40% - Accent1 2 2 4 4 8" xfId="22233"/>
    <cellStyle name="40% - Accent1 2 2 4 4 9" xfId="22234"/>
    <cellStyle name="40% - Accent1 2 2 4 5" xfId="22235"/>
    <cellStyle name="40% - Accent1 2 2 4 5 2" xfId="22236"/>
    <cellStyle name="40% - Accent1 2 2 4 5 3" xfId="22237"/>
    <cellStyle name="40% - Accent1 2 2 4 6" xfId="22238"/>
    <cellStyle name="40% - Accent1 2 2 4 6 2" xfId="22239"/>
    <cellStyle name="40% - Accent1 2 2 4 7" xfId="22240"/>
    <cellStyle name="40% - Accent1 2 2 4 8" xfId="22241"/>
    <cellStyle name="40% - Accent1 2 2 4 9" xfId="22242"/>
    <cellStyle name="40% - Accent1 2 2 5" xfId="22243"/>
    <cellStyle name="40% - Accent1 2 2 5 2" xfId="22244"/>
    <cellStyle name="40% - Accent1 2 2 5 2 2" xfId="22245"/>
    <cellStyle name="40% - Accent1 2 2 5 2 3" xfId="22246"/>
    <cellStyle name="40% - Accent1 2 2 5 3" xfId="22247"/>
    <cellStyle name="40% - Accent1 2 2 5 3 2" xfId="22248"/>
    <cellStyle name="40% - Accent1 2 2 5 4" xfId="22249"/>
    <cellStyle name="40% - Accent1 2 2 5 5" xfId="22250"/>
    <cellStyle name="40% - Accent1 2 2 5 6" xfId="22251"/>
    <cellStyle name="40% - Accent1 2 2 5 7" xfId="22252"/>
    <cellStyle name="40% - Accent1 2 2 5 8" xfId="22253"/>
    <cellStyle name="40% - Accent1 2 2 5 9" xfId="22254"/>
    <cellStyle name="40% - Accent1 2 2 6" xfId="22255"/>
    <cellStyle name="40% - Accent1 2 2 6 2" xfId="22256"/>
    <cellStyle name="40% - Accent1 2 2 6 2 2" xfId="22257"/>
    <cellStyle name="40% - Accent1 2 2 6 2 3" xfId="22258"/>
    <cellStyle name="40% - Accent1 2 2 6 3" xfId="22259"/>
    <cellStyle name="40% - Accent1 2 2 6 3 2" xfId="22260"/>
    <cellStyle name="40% - Accent1 2 2 6 4" xfId="22261"/>
    <cellStyle name="40% - Accent1 2 2 6 5" xfId="22262"/>
    <cellStyle name="40% - Accent1 2 2 6 6" xfId="22263"/>
    <cellStyle name="40% - Accent1 2 2 6 7" xfId="22264"/>
    <cellStyle name="40% - Accent1 2 2 6 8" xfId="22265"/>
    <cellStyle name="40% - Accent1 2 2 6 9" xfId="22266"/>
    <cellStyle name="40% - Accent1 2 2 7" xfId="22267"/>
    <cellStyle name="40% - Accent1 2 2 7 2" xfId="22268"/>
    <cellStyle name="40% - Accent1 2 2 7 2 2" xfId="22269"/>
    <cellStyle name="40% - Accent1 2 2 7 2 3" xfId="22270"/>
    <cellStyle name="40% - Accent1 2 2 7 3" xfId="22271"/>
    <cellStyle name="40% - Accent1 2 2 7 3 2" xfId="22272"/>
    <cellStyle name="40% - Accent1 2 2 7 4" xfId="22273"/>
    <cellStyle name="40% - Accent1 2 2 7 5" xfId="22274"/>
    <cellStyle name="40% - Accent1 2 2 7 6" xfId="22275"/>
    <cellStyle name="40% - Accent1 2 2 7 7" xfId="22276"/>
    <cellStyle name="40% - Accent1 2 2 7 8" xfId="22277"/>
    <cellStyle name="40% - Accent1 2 2 7 9" xfId="22278"/>
    <cellStyle name="40% - Accent1 2 2 8" xfId="22279"/>
    <cellStyle name="40% - Accent1 2 2 8 2" xfId="22280"/>
    <cellStyle name="40% - Accent1 2 2 8 3" xfId="22281"/>
    <cellStyle name="40% - Accent1 2 2 9" xfId="22282"/>
    <cellStyle name="40% - Accent1 2 2 9 2" xfId="22283"/>
    <cellStyle name="40% - Accent1 2 3" xfId="22284"/>
    <cellStyle name="40% - Accent1 2 3 10" xfId="22285"/>
    <cellStyle name="40% - Accent1 2 3 11" xfId="22286"/>
    <cellStyle name="40% - Accent1 2 3 12" xfId="22287"/>
    <cellStyle name="40% - Accent1 2 3 13" xfId="22288"/>
    <cellStyle name="40% - Accent1 2 3 14" xfId="22289"/>
    <cellStyle name="40% - Accent1 2 3 15" xfId="22290"/>
    <cellStyle name="40% - Accent1 2 3 2" xfId="22291"/>
    <cellStyle name="40% - Accent1 2 3 2 10" xfId="22292"/>
    <cellStyle name="40% - Accent1 2 3 2 11" xfId="22293"/>
    <cellStyle name="40% - Accent1 2 3 2 12" xfId="22294"/>
    <cellStyle name="40% - Accent1 2 3 2 13" xfId="22295"/>
    <cellStyle name="40% - Accent1 2 3 2 2" xfId="22296"/>
    <cellStyle name="40% - Accent1 2 3 2 2 10" xfId="22297"/>
    <cellStyle name="40% - Accent1 2 3 2 2 11" xfId="22298"/>
    <cellStyle name="40% - Accent1 2 3 2 2 12" xfId="22299"/>
    <cellStyle name="40% - Accent1 2 3 2 2 2" xfId="22300"/>
    <cellStyle name="40% - Accent1 2 3 2 2 2 2" xfId="22301"/>
    <cellStyle name="40% - Accent1 2 3 2 2 2 2 2" xfId="22302"/>
    <cellStyle name="40% - Accent1 2 3 2 2 2 2 3" xfId="22303"/>
    <cellStyle name="40% - Accent1 2 3 2 2 2 3" xfId="22304"/>
    <cellStyle name="40% - Accent1 2 3 2 2 2 3 2" xfId="22305"/>
    <cellStyle name="40% - Accent1 2 3 2 2 2 4" xfId="22306"/>
    <cellStyle name="40% - Accent1 2 3 2 2 2 5" xfId="22307"/>
    <cellStyle name="40% - Accent1 2 3 2 2 2 6" xfId="22308"/>
    <cellStyle name="40% - Accent1 2 3 2 2 2 7" xfId="22309"/>
    <cellStyle name="40% - Accent1 2 3 2 2 2 8" xfId="22310"/>
    <cellStyle name="40% - Accent1 2 3 2 2 2 9" xfId="22311"/>
    <cellStyle name="40% - Accent1 2 3 2 2 3" xfId="22312"/>
    <cellStyle name="40% - Accent1 2 3 2 2 3 2" xfId="22313"/>
    <cellStyle name="40% - Accent1 2 3 2 2 3 2 2" xfId="22314"/>
    <cellStyle name="40% - Accent1 2 3 2 2 3 2 3" xfId="22315"/>
    <cellStyle name="40% - Accent1 2 3 2 2 3 3" xfId="22316"/>
    <cellStyle name="40% - Accent1 2 3 2 2 3 3 2" xfId="22317"/>
    <cellStyle name="40% - Accent1 2 3 2 2 3 4" xfId="22318"/>
    <cellStyle name="40% - Accent1 2 3 2 2 3 5" xfId="22319"/>
    <cellStyle name="40% - Accent1 2 3 2 2 3 6" xfId="22320"/>
    <cellStyle name="40% - Accent1 2 3 2 2 3 7" xfId="22321"/>
    <cellStyle name="40% - Accent1 2 3 2 2 3 8" xfId="22322"/>
    <cellStyle name="40% - Accent1 2 3 2 2 3 9" xfId="22323"/>
    <cellStyle name="40% - Accent1 2 3 2 2 4" xfId="22324"/>
    <cellStyle name="40% - Accent1 2 3 2 2 4 2" xfId="22325"/>
    <cellStyle name="40% - Accent1 2 3 2 2 4 2 2" xfId="22326"/>
    <cellStyle name="40% - Accent1 2 3 2 2 4 2 3" xfId="22327"/>
    <cellStyle name="40% - Accent1 2 3 2 2 4 3" xfId="22328"/>
    <cellStyle name="40% - Accent1 2 3 2 2 4 3 2" xfId="22329"/>
    <cellStyle name="40% - Accent1 2 3 2 2 4 4" xfId="22330"/>
    <cellStyle name="40% - Accent1 2 3 2 2 4 5" xfId="22331"/>
    <cellStyle name="40% - Accent1 2 3 2 2 4 6" xfId="22332"/>
    <cellStyle name="40% - Accent1 2 3 2 2 4 7" xfId="22333"/>
    <cellStyle name="40% - Accent1 2 3 2 2 4 8" xfId="22334"/>
    <cellStyle name="40% - Accent1 2 3 2 2 4 9" xfId="22335"/>
    <cellStyle name="40% - Accent1 2 3 2 2 5" xfId="22336"/>
    <cellStyle name="40% - Accent1 2 3 2 2 5 2" xfId="22337"/>
    <cellStyle name="40% - Accent1 2 3 2 2 5 3" xfId="22338"/>
    <cellStyle name="40% - Accent1 2 3 2 2 6" xfId="22339"/>
    <cellStyle name="40% - Accent1 2 3 2 2 6 2" xfId="22340"/>
    <cellStyle name="40% - Accent1 2 3 2 2 7" xfId="22341"/>
    <cellStyle name="40% - Accent1 2 3 2 2 8" xfId="22342"/>
    <cellStyle name="40% - Accent1 2 3 2 2 9" xfId="22343"/>
    <cellStyle name="40% - Accent1 2 3 2 3" xfId="22344"/>
    <cellStyle name="40% - Accent1 2 3 2 3 2" xfId="22345"/>
    <cellStyle name="40% - Accent1 2 3 2 3 2 2" xfId="22346"/>
    <cellStyle name="40% - Accent1 2 3 2 3 2 3" xfId="22347"/>
    <cellStyle name="40% - Accent1 2 3 2 3 3" xfId="22348"/>
    <cellStyle name="40% - Accent1 2 3 2 3 3 2" xfId="22349"/>
    <cellStyle name="40% - Accent1 2 3 2 3 4" xfId="22350"/>
    <cellStyle name="40% - Accent1 2 3 2 3 5" xfId="22351"/>
    <cellStyle name="40% - Accent1 2 3 2 3 6" xfId="22352"/>
    <cellStyle name="40% - Accent1 2 3 2 3 7" xfId="22353"/>
    <cellStyle name="40% - Accent1 2 3 2 3 8" xfId="22354"/>
    <cellStyle name="40% - Accent1 2 3 2 3 9" xfId="22355"/>
    <cellStyle name="40% - Accent1 2 3 2 4" xfId="22356"/>
    <cellStyle name="40% - Accent1 2 3 2 4 2" xfId="22357"/>
    <cellStyle name="40% - Accent1 2 3 2 4 2 2" xfId="22358"/>
    <cellStyle name="40% - Accent1 2 3 2 4 2 3" xfId="22359"/>
    <cellStyle name="40% - Accent1 2 3 2 4 3" xfId="22360"/>
    <cellStyle name="40% - Accent1 2 3 2 4 3 2" xfId="22361"/>
    <cellStyle name="40% - Accent1 2 3 2 4 4" xfId="22362"/>
    <cellStyle name="40% - Accent1 2 3 2 4 5" xfId="22363"/>
    <cellStyle name="40% - Accent1 2 3 2 4 6" xfId="22364"/>
    <cellStyle name="40% - Accent1 2 3 2 4 7" xfId="22365"/>
    <cellStyle name="40% - Accent1 2 3 2 4 8" xfId="22366"/>
    <cellStyle name="40% - Accent1 2 3 2 4 9" xfId="22367"/>
    <cellStyle name="40% - Accent1 2 3 2 5" xfId="22368"/>
    <cellStyle name="40% - Accent1 2 3 2 5 2" xfId="22369"/>
    <cellStyle name="40% - Accent1 2 3 2 5 2 2" xfId="22370"/>
    <cellStyle name="40% - Accent1 2 3 2 5 2 3" xfId="22371"/>
    <cellStyle name="40% - Accent1 2 3 2 5 3" xfId="22372"/>
    <cellStyle name="40% - Accent1 2 3 2 5 3 2" xfId="22373"/>
    <cellStyle name="40% - Accent1 2 3 2 5 4" xfId="22374"/>
    <cellStyle name="40% - Accent1 2 3 2 5 5" xfId="22375"/>
    <cellStyle name="40% - Accent1 2 3 2 5 6" xfId="22376"/>
    <cellStyle name="40% - Accent1 2 3 2 5 7" xfId="22377"/>
    <cellStyle name="40% - Accent1 2 3 2 5 8" xfId="22378"/>
    <cellStyle name="40% - Accent1 2 3 2 5 9" xfId="22379"/>
    <cellStyle name="40% - Accent1 2 3 2 6" xfId="22380"/>
    <cellStyle name="40% - Accent1 2 3 2 6 2" xfId="22381"/>
    <cellStyle name="40% - Accent1 2 3 2 6 3" xfId="22382"/>
    <cellStyle name="40% - Accent1 2 3 2 7" xfId="22383"/>
    <cellStyle name="40% - Accent1 2 3 2 7 2" xfId="22384"/>
    <cellStyle name="40% - Accent1 2 3 2 8" xfId="22385"/>
    <cellStyle name="40% - Accent1 2 3 2 9" xfId="22386"/>
    <cellStyle name="40% - Accent1 2 3 3" xfId="22387"/>
    <cellStyle name="40% - Accent1 2 3 3 10" xfId="22388"/>
    <cellStyle name="40% - Accent1 2 3 3 11" xfId="22389"/>
    <cellStyle name="40% - Accent1 2 3 3 12" xfId="22390"/>
    <cellStyle name="40% - Accent1 2 3 3 13" xfId="22391"/>
    <cellStyle name="40% - Accent1 2 3 3 2" xfId="22392"/>
    <cellStyle name="40% - Accent1 2 3 3 2 10" xfId="22393"/>
    <cellStyle name="40% - Accent1 2 3 3 2 11" xfId="22394"/>
    <cellStyle name="40% - Accent1 2 3 3 2 12" xfId="22395"/>
    <cellStyle name="40% - Accent1 2 3 3 2 2" xfId="22396"/>
    <cellStyle name="40% - Accent1 2 3 3 2 2 2" xfId="22397"/>
    <cellStyle name="40% - Accent1 2 3 3 2 2 2 2" xfId="22398"/>
    <cellStyle name="40% - Accent1 2 3 3 2 2 2 3" xfId="22399"/>
    <cellStyle name="40% - Accent1 2 3 3 2 2 3" xfId="22400"/>
    <cellStyle name="40% - Accent1 2 3 3 2 2 3 2" xfId="22401"/>
    <cellStyle name="40% - Accent1 2 3 3 2 2 4" xfId="22402"/>
    <cellStyle name="40% - Accent1 2 3 3 2 2 5" xfId="22403"/>
    <cellStyle name="40% - Accent1 2 3 3 2 2 6" xfId="22404"/>
    <cellStyle name="40% - Accent1 2 3 3 2 2 7" xfId="22405"/>
    <cellStyle name="40% - Accent1 2 3 3 2 2 8" xfId="22406"/>
    <cellStyle name="40% - Accent1 2 3 3 2 2 9" xfId="22407"/>
    <cellStyle name="40% - Accent1 2 3 3 2 3" xfId="22408"/>
    <cellStyle name="40% - Accent1 2 3 3 2 3 2" xfId="22409"/>
    <cellStyle name="40% - Accent1 2 3 3 2 3 2 2" xfId="22410"/>
    <cellStyle name="40% - Accent1 2 3 3 2 3 2 3" xfId="22411"/>
    <cellStyle name="40% - Accent1 2 3 3 2 3 3" xfId="22412"/>
    <cellStyle name="40% - Accent1 2 3 3 2 3 3 2" xfId="22413"/>
    <cellStyle name="40% - Accent1 2 3 3 2 3 4" xfId="22414"/>
    <cellStyle name="40% - Accent1 2 3 3 2 3 5" xfId="22415"/>
    <cellStyle name="40% - Accent1 2 3 3 2 3 6" xfId="22416"/>
    <cellStyle name="40% - Accent1 2 3 3 2 3 7" xfId="22417"/>
    <cellStyle name="40% - Accent1 2 3 3 2 3 8" xfId="22418"/>
    <cellStyle name="40% - Accent1 2 3 3 2 3 9" xfId="22419"/>
    <cellStyle name="40% - Accent1 2 3 3 2 4" xfId="22420"/>
    <cellStyle name="40% - Accent1 2 3 3 2 4 2" xfId="22421"/>
    <cellStyle name="40% - Accent1 2 3 3 2 4 2 2" xfId="22422"/>
    <cellStyle name="40% - Accent1 2 3 3 2 4 2 3" xfId="22423"/>
    <cellStyle name="40% - Accent1 2 3 3 2 4 3" xfId="22424"/>
    <cellStyle name="40% - Accent1 2 3 3 2 4 3 2" xfId="22425"/>
    <cellStyle name="40% - Accent1 2 3 3 2 4 4" xfId="22426"/>
    <cellStyle name="40% - Accent1 2 3 3 2 4 5" xfId="22427"/>
    <cellStyle name="40% - Accent1 2 3 3 2 4 6" xfId="22428"/>
    <cellStyle name="40% - Accent1 2 3 3 2 4 7" xfId="22429"/>
    <cellStyle name="40% - Accent1 2 3 3 2 4 8" xfId="22430"/>
    <cellStyle name="40% - Accent1 2 3 3 2 4 9" xfId="22431"/>
    <cellStyle name="40% - Accent1 2 3 3 2 5" xfId="22432"/>
    <cellStyle name="40% - Accent1 2 3 3 2 5 2" xfId="22433"/>
    <cellStyle name="40% - Accent1 2 3 3 2 5 3" xfId="22434"/>
    <cellStyle name="40% - Accent1 2 3 3 2 6" xfId="22435"/>
    <cellStyle name="40% - Accent1 2 3 3 2 6 2" xfId="22436"/>
    <cellStyle name="40% - Accent1 2 3 3 2 7" xfId="22437"/>
    <cellStyle name="40% - Accent1 2 3 3 2 8" xfId="22438"/>
    <cellStyle name="40% - Accent1 2 3 3 2 9" xfId="22439"/>
    <cellStyle name="40% - Accent1 2 3 3 3" xfId="22440"/>
    <cellStyle name="40% - Accent1 2 3 3 3 2" xfId="22441"/>
    <cellStyle name="40% - Accent1 2 3 3 3 2 2" xfId="22442"/>
    <cellStyle name="40% - Accent1 2 3 3 3 2 3" xfId="22443"/>
    <cellStyle name="40% - Accent1 2 3 3 3 3" xfId="22444"/>
    <cellStyle name="40% - Accent1 2 3 3 3 3 2" xfId="22445"/>
    <cellStyle name="40% - Accent1 2 3 3 3 4" xfId="22446"/>
    <cellStyle name="40% - Accent1 2 3 3 3 5" xfId="22447"/>
    <cellStyle name="40% - Accent1 2 3 3 3 6" xfId="22448"/>
    <cellStyle name="40% - Accent1 2 3 3 3 7" xfId="22449"/>
    <cellStyle name="40% - Accent1 2 3 3 3 8" xfId="22450"/>
    <cellStyle name="40% - Accent1 2 3 3 3 9" xfId="22451"/>
    <cellStyle name="40% - Accent1 2 3 3 4" xfId="22452"/>
    <cellStyle name="40% - Accent1 2 3 3 4 2" xfId="22453"/>
    <cellStyle name="40% - Accent1 2 3 3 4 2 2" xfId="22454"/>
    <cellStyle name="40% - Accent1 2 3 3 4 2 3" xfId="22455"/>
    <cellStyle name="40% - Accent1 2 3 3 4 3" xfId="22456"/>
    <cellStyle name="40% - Accent1 2 3 3 4 3 2" xfId="22457"/>
    <cellStyle name="40% - Accent1 2 3 3 4 4" xfId="22458"/>
    <cellStyle name="40% - Accent1 2 3 3 4 5" xfId="22459"/>
    <cellStyle name="40% - Accent1 2 3 3 4 6" xfId="22460"/>
    <cellStyle name="40% - Accent1 2 3 3 4 7" xfId="22461"/>
    <cellStyle name="40% - Accent1 2 3 3 4 8" xfId="22462"/>
    <cellStyle name="40% - Accent1 2 3 3 4 9" xfId="22463"/>
    <cellStyle name="40% - Accent1 2 3 3 5" xfId="22464"/>
    <cellStyle name="40% - Accent1 2 3 3 5 2" xfId="22465"/>
    <cellStyle name="40% - Accent1 2 3 3 5 2 2" xfId="22466"/>
    <cellStyle name="40% - Accent1 2 3 3 5 2 3" xfId="22467"/>
    <cellStyle name="40% - Accent1 2 3 3 5 3" xfId="22468"/>
    <cellStyle name="40% - Accent1 2 3 3 5 3 2" xfId="22469"/>
    <cellStyle name="40% - Accent1 2 3 3 5 4" xfId="22470"/>
    <cellStyle name="40% - Accent1 2 3 3 5 5" xfId="22471"/>
    <cellStyle name="40% - Accent1 2 3 3 5 6" xfId="22472"/>
    <cellStyle name="40% - Accent1 2 3 3 5 7" xfId="22473"/>
    <cellStyle name="40% - Accent1 2 3 3 5 8" xfId="22474"/>
    <cellStyle name="40% - Accent1 2 3 3 5 9" xfId="22475"/>
    <cellStyle name="40% - Accent1 2 3 3 6" xfId="22476"/>
    <cellStyle name="40% - Accent1 2 3 3 6 2" xfId="22477"/>
    <cellStyle name="40% - Accent1 2 3 3 6 3" xfId="22478"/>
    <cellStyle name="40% - Accent1 2 3 3 7" xfId="22479"/>
    <cellStyle name="40% - Accent1 2 3 3 7 2" xfId="22480"/>
    <cellStyle name="40% - Accent1 2 3 3 8" xfId="22481"/>
    <cellStyle name="40% - Accent1 2 3 3 9" xfId="22482"/>
    <cellStyle name="40% - Accent1 2 3 4" xfId="22483"/>
    <cellStyle name="40% - Accent1 2 3 4 10" xfId="22484"/>
    <cellStyle name="40% - Accent1 2 3 4 11" xfId="22485"/>
    <cellStyle name="40% - Accent1 2 3 4 12" xfId="22486"/>
    <cellStyle name="40% - Accent1 2 3 4 2" xfId="22487"/>
    <cellStyle name="40% - Accent1 2 3 4 2 2" xfId="22488"/>
    <cellStyle name="40% - Accent1 2 3 4 2 2 2" xfId="22489"/>
    <cellStyle name="40% - Accent1 2 3 4 2 2 3" xfId="22490"/>
    <cellStyle name="40% - Accent1 2 3 4 2 3" xfId="22491"/>
    <cellStyle name="40% - Accent1 2 3 4 2 3 2" xfId="22492"/>
    <cellStyle name="40% - Accent1 2 3 4 2 4" xfId="22493"/>
    <cellStyle name="40% - Accent1 2 3 4 2 5" xfId="22494"/>
    <cellStyle name="40% - Accent1 2 3 4 2 6" xfId="22495"/>
    <cellStyle name="40% - Accent1 2 3 4 2 7" xfId="22496"/>
    <cellStyle name="40% - Accent1 2 3 4 2 8" xfId="22497"/>
    <cellStyle name="40% - Accent1 2 3 4 2 9" xfId="22498"/>
    <cellStyle name="40% - Accent1 2 3 4 3" xfId="22499"/>
    <cellStyle name="40% - Accent1 2 3 4 3 2" xfId="22500"/>
    <cellStyle name="40% - Accent1 2 3 4 3 2 2" xfId="22501"/>
    <cellStyle name="40% - Accent1 2 3 4 3 2 3" xfId="22502"/>
    <cellStyle name="40% - Accent1 2 3 4 3 3" xfId="22503"/>
    <cellStyle name="40% - Accent1 2 3 4 3 3 2" xfId="22504"/>
    <cellStyle name="40% - Accent1 2 3 4 3 4" xfId="22505"/>
    <cellStyle name="40% - Accent1 2 3 4 3 5" xfId="22506"/>
    <cellStyle name="40% - Accent1 2 3 4 3 6" xfId="22507"/>
    <cellStyle name="40% - Accent1 2 3 4 3 7" xfId="22508"/>
    <cellStyle name="40% - Accent1 2 3 4 3 8" xfId="22509"/>
    <cellStyle name="40% - Accent1 2 3 4 3 9" xfId="22510"/>
    <cellStyle name="40% - Accent1 2 3 4 4" xfId="22511"/>
    <cellStyle name="40% - Accent1 2 3 4 4 2" xfId="22512"/>
    <cellStyle name="40% - Accent1 2 3 4 4 2 2" xfId="22513"/>
    <cellStyle name="40% - Accent1 2 3 4 4 2 3" xfId="22514"/>
    <cellStyle name="40% - Accent1 2 3 4 4 3" xfId="22515"/>
    <cellStyle name="40% - Accent1 2 3 4 4 3 2" xfId="22516"/>
    <cellStyle name="40% - Accent1 2 3 4 4 4" xfId="22517"/>
    <cellStyle name="40% - Accent1 2 3 4 4 5" xfId="22518"/>
    <cellStyle name="40% - Accent1 2 3 4 4 6" xfId="22519"/>
    <cellStyle name="40% - Accent1 2 3 4 4 7" xfId="22520"/>
    <cellStyle name="40% - Accent1 2 3 4 4 8" xfId="22521"/>
    <cellStyle name="40% - Accent1 2 3 4 4 9" xfId="22522"/>
    <cellStyle name="40% - Accent1 2 3 4 5" xfId="22523"/>
    <cellStyle name="40% - Accent1 2 3 4 5 2" xfId="22524"/>
    <cellStyle name="40% - Accent1 2 3 4 5 3" xfId="22525"/>
    <cellStyle name="40% - Accent1 2 3 4 6" xfId="22526"/>
    <cellStyle name="40% - Accent1 2 3 4 6 2" xfId="22527"/>
    <cellStyle name="40% - Accent1 2 3 4 7" xfId="22528"/>
    <cellStyle name="40% - Accent1 2 3 4 8" xfId="22529"/>
    <cellStyle name="40% - Accent1 2 3 4 9" xfId="22530"/>
    <cellStyle name="40% - Accent1 2 3 5" xfId="22531"/>
    <cellStyle name="40% - Accent1 2 3 5 2" xfId="22532"/>
    <cellStyle name="40% - Accent1 2 3 5 2 2" xfId="22533"/>
    <cellStyle name="40% - Accent1 2 3 5 2 3" xfId="22534"/>
    <cellStyle name="40% - Accent1 2 3 5 3" xfId="22535"/>
    <cellStyle name="40% - Accent1 2 3 5 3 2" xfId="22536"/>
    <cellStyle name="40% - Accent1 2 3 5 4" xfId="22537"/>
    <cellStyle name="40% - Accent1 2 3 5 5" xfId="22538"/>
    <cellStyle name="40% - Accent1 2 3 5 6" xfId="22539"/>
    <cellStyle name="40% - Accent1 2 3 5 7" xfId="22540"/>
    <cellStyle name="40% - Accent1 2 3 5 8" xfId="22541"/>
    <cellStyle name="40% - Accent1 2 3 5 9" xfId="22542"/>
    <cellStyle name="40% - Accent1 2 3 6" xfId="22543"/>
    <cellStyle name="40% - Accent1 2 3 6 2" xfId="22544"/>
    <cellStyle name="40% - Accent1 2 3 6 2 2" xfId="22545"/>
    <cellStyle name="40% - Accent1 2 3 6 2 3" xfId="22546"/>
    <cellStyle name="40% - Accent1 2 3 6 3" xfId="22547"/>
    <cellStyle name="40% - Accent1 2 3 6 3 2" xfId="22548"/>
    <cellStyle name="40% - Accent1 2 3 6 4" xfId="22549"/>
    <cellStyle name="40% - Accent1 2 3 6 5" xfId="22550"/>
    <cellStyle name="40% - Accent1 2 3 6 6" xfId="22551"/>
    <cellStyle name="40% - Accent1 2 3 6 7" xfId="22552"/>
    <cellStyle name="40% - Accent1 2 3 6 8" xfId="22553"/>
    <cellStyle name="40% - Accent1 2 3 6 9" xfId="22554"/>
    <cellStyle name="40% - Accent1 2 3 7" xfId="22555"/>
    <cellStyle name="40% - Accent1 2 3 7 2" xfId="22556"/>
    <cellStyle name="40% - Accent1 2 3 7 2 2" xfId="22557"/>
    <cellStyle name="40% - Accent1 2 3 7 2 3" xfId="22558"/>
    <cellStyle name="40% - Accent1 2 3 7 3" xfId="22559"/>
    <cellStyle name="40% - Accent1 2 3 7 3 2" xfId="22560"/>
    <cellStyle name="40% - Accent1 2 3 7 4" xfId="22561"/>
    <cellStyle name="40% - Accent1 2 3 7 5" xfId="22562"/>
    <cellStyle name="40% - Accent1 2 3 7 6" xfId="22563"/>
    <cellStyle name="40% - Accent1 2 3 7 7" xfId="22564"/>
    <cellStyle name="40% - Accent1 2 3 7 8" xfId="22565"/>
    <cellStyle name="40% - Accent1 2 3 7 9" xfId="22566"/>
    <cellStyle name="40% - Accent1 2 3 8" xfId="22567"/>
    <cellStyle name="40% - Accent1 2 3 8 2" xfId="22568"/>
    <cellStyle name="40% - Accent1 2 3 8 3" xfId="22569"/>
    <cellStyle name="40% - Accent1 2 3 9" xfId="22570"/>
    <cellStyle name="40% - Accent1 2 3 9 2" xfId="22571"/>
    <cellStyle name="40% - Accent1 2 4" xfId="22572"/>
    <cellStyle name="40% - Accent1 2 4 10" xfId="22573"/>
    <cellStyle name="40% - Accent1 2 4 11" xfId="22574"/>
    <cellStyle name="40% - Accent1 2 4 12" xfId="22575"/>
    <cellStyle name="40% - Accent1 2 4 13" xfId="22576"/>
    <cellStyle name="40% - Accent1 2 4 14" xfId="22577"/>
    <cellStyle name="40% - Accent1 2 4 15" xfId="22578"/>
    <cellStyle name="40% - Accent1 2 4 2" xfId="22579"/>
    <cellStyle name="40% - Accent1 2 4 2 10" xfId="22580"/>
    <cellStyle name="40% - Accent1 2 4 2 11" xfId="22581"/>
    <cellStyle name="40% - Accent1 2 4 2 12" xfId="22582"/>
    <cellStyle name="40% - Accent1 2 4 2 13" xfId="22583"/>
    <cellStyle name="40% - Accent1 2 4 2 2" xfId="22584"/>
    <cellStyle name="40% - Accent1 2 4 2 2 10" xfId="22585"/>
    <cellStyle name="40% - Accent1 2 4 2 2 11" xfId="22586"/>
    <cellStyle name="40% - Accent1 2 4 2 2 12" xfId="22587"/>
    <cellStyle name="40% - Accent1 2 4 2 2 2" xfId="22588"/>
    <cellStyle name="40% - Accent1 2 4 2 2 2 2" xfId="22589"/>
    <cellStyle name="40% - Accent1 2 4 2 2 2 2 2" xfId="22590"/>
    <cellStyle name="40% - Accent1 2 4 2 2 2 2 3" xfId="22591"/>
    <cellStyle name="40% - Accent1 2 4 2 2 2 3" xfId="22592"/>
    <cellStyle name="40% - Accent1 2 4 2 2 2 3 2" xfId="22593"/>
    <cellStyle name="40% - Accent1 2 4 2 2 2 4" xfId="22594"/>
    <cellStyle name="40% - Accent1 2 4 2 2 2 5" xfId="22595"/>
    <cellStyle name="40% - Accent1 2 4 2 2 2 6" xfId="22596"/>
    <cellStyle name="40% - Accent1 2 4 2 2 2 7" xfId="22597"/>
    <cellStyle name="40% - Accent1 2 4 2 2 2 8" xfId="22598"/>
    <cellStyle name="40% - Accent1 2 4 2 2 2 9" xfId="22599"/>
    <cellStyle name="40% - Accent1 2 4 2 2 3" xfId="22600"/>
    <cellStyle name="40% - Accent1 2 4 2 2 3 2" xfId="22601"/>
    <cellStyle name="40% - Accent1 2 4 2 2 3 2 2" xfId="22602"/>
    <cellStyle name="40% - Accent1 2 4 2 2 3 2 3" xfId="22603"/>
    <cellStyle name="40% - Accent1 2 4 2 2 3 3" xfId="22604"/>
    <cellStyle name="40% - Accent1 2 4 2 2 3 3 2" xfId="22605"/>
    <cellStyle name="40% - Accent1 2 4 2 2 3 4" xfId="22606"/>
    <cellStyle name="40% - Accent1 2 4 2 2 3 5" xfId="22607"/>
    <cellStyle name="40% - Accent1 2 4 2 2 3 6" xfId="22608"/>
    <cellStyle name="40% - Accent1 2 4 2 2 3 7" xfId="22609"/>
    <cellStyle name="40% - Accent1 2 4 2 2 3 8" xfId="22610"/>
    <cellStyle name="40% - Accent1 2 4 2 2 3 9" xfId="22611"/>
    <cellStyle name="40% - Accent1 2 4 2 2 4" xfId="22612"/>
    <cellStyle name="40% - Accent1 2 4 2 2 4 2" xfId="22613"/>
    <cellStyle name="40% - Accent1 2 4 2 2 4 2 2" xfId="22614"/>
    <cellStyle name="40% - Accent1 2 4 2 2 4 2 3" xfId="22615"/>
    <cellStyle name="40% - Accent1 2 4 2 2 4 3" xfId="22616"/>
    <cellStyle name="40% - Accent1 2 4 2 2 4 3 2" xfId="22617"/>
    <cellStyle name="40% - Accent1 2 4 2 2 4 4" xfId="22618"/>
    <cellStyle name="40% - Accent1 2 4 2 2 4 5" xfId="22619"/>
    <cellStyle name="40% - Accent1 2 4 2 2 4 6" xfId="22620"/>
    <cellStyle name="40% - Accent1 2 4 2 2 4 7" xfId="22621"/>
    <cellStyle name="40% - Accent1 2 4 2 2 4 8" xfId="22622"/>
    <cellStyle name="40% - Accent1 2 4 2 2 4 9" xfId="22623"/>
    <cellStyle name="40% - Accent1 2 4 2 2 5" xfId="22624"/>
    <cellStyle name="40% - Accent1 2 4 2 2 5 2" xfId="22625"/>
    <cellStyle name="40% - Accent1 2 4 2 2 5 3" xfId="22626"/>
    <cellStyle name="40% - Accent1 2 4 2 2 6" xfId="22627"/>
    <cellStyle name="40% - Accent1 2 4 2 2 6 2" xfId="22628"/>
    <cellStyle name="40% - Accent1 2 4 2 2 7" xfId="22629"/>
    <cellStyle name="40% - Accent1 2 4 2 2 8" xfId="22630"/>
    <cellStyle name="40% - Accent1 2 4 2 2 9" xfId="22631"/>
    <cellStyle name="40% - Accent1 2 4 2 3" xfId="22632"/>
    <cellStyle name="40% - Accent1 2 4 2 3 2" xfId="22633"/>
    <cellStyle name="40% - Accent1 2 4 2 3 2 2" xfId="22634"/>
    <cellStyle name="40% - Accent1 2 4 2 3 2 3" xfId="22635"/>
    <cellStyle name="40% - Accent1 2 4 2 3 3" xfId="22636"/>
    <cellStyle name="40% - Accent1 2 4 2 3 3 2" xfId="22637"/>
    <cellStyle name="40% - Accent1 2 4 2 3 4" xfId="22638"/>
    <cellStyle name="40% - Accent1 2 4 2 3 5" xfId="22639"/>
    <cellStyle name="40% - Accent1 2 4 2 3 6" xfId="22640"/>
    <cellStyle name="40% - Accent1 2 4 2 3 7" xfId="22641"/>
    <cellStyle name="40% - Accent1 2 4 2 3 8" xfId="22642"/>
    <cellStyle name="40% - Accent1 2 4 2 3 9" xfId="22643"/>
    <cellStyle name="40% - Accent1 2 4 2 4" xfId="22644"/>
    <cellStyle name="40% - Accent1 2 4 2 4 2" xfId="22645"/>
    <cellStyle name="40% - Accent1 2 4 2 4 2 2" xfId="22646"/>
    <cellStyle name="40% - Accent1 2 4 2 4 2 3" xfId="22647"/>
    <cellStyle name="40% - Accent1 2 4 2 4 3" xfId="22648"/>
    <cellStyle name="40% - Accent1 2 4 2 4 3 2" xfId="22649"/>
    <cellStyle name="40% - Accent1 2 4 2 4 4" xfId="22650"/>
    <cellStyle name="40% - Accent1 2 4 2 4 5" xfId="22651"/>
    <cellStyle name="40% - Accent1 2 4 2 4 6" xfId="22652"/>
    <cellStyle name="40% - Accent1 2 4 2 4 7" xfId="22653"/>
    <cellStyle name="40% - Accent1 2 4 2 4 8" xfId="22654"/>
    <cellStyle name="40% - Accent1 2 4 2 4 9" xfId="22655"/>
    <cellStyle name="40% - Accent1 2 4 2 5" xfId="22656"/>
    <cellStyle name="40% - Accent1 2 4 2 5 2" xfId="22657"/>
    <cellStyle name="40% - Accent1 2 4 2 5 2 2" xfId="22658"/>
    <cellStyle name="40% - Accent1 2 4 2 5 2 3" xfId="22659"/>
    <cellStyle name="40% - Accent1 2 4 2 5 3" xfId="22660"/>
    <cellStyle name="40% - Accent1 2 4 2 5 3 2" xfId="22661"/>
    <cellStyle name="40% - Accent1 2 4 2 5 4" xfId="22662"/>
    <cellStyle name="40% - Accent1 2 4 2 5 5" xfId="22663"/>
    <cellStyle name="40% - Accent1 2 4 2 5 6" xfId="22664"/>
    <cellStyle name="40% - Accent1 2 4 2 5 7" xfId="22665"/>
    <cellStyle name="40% - Accent1 2 4 2 5 8" xfId="22666"/>
    <cellStyle name="40% - Accent1 2 4 2 5 9" xfId="22667"/>
    <cellStyle name="40% - Accent1 2 4 2 6" xfId="22668"/>
    <cellStyle name="40% - Accent1 2 4 2 6 2" xfId="22669"/>
    <cellStyle name="40% - Accent1 2 4 2 6 3" xfId="22670"/>
    <cellStyle name="40% - Accent1 2 4 2 7" xfId="22671"/>
    <cellStyle name="40% - Accent1 2 4 2 7 2" xfId="22672"/>
    <cellStyle name="40% - Accent1 2 4 2 8" xfId="22673"/>
    <cellStyle name="40% - Accent1 2 4 2 9" xfId="22674"/>
    <cellStyle name="40% - Accent1 2 4 3" xfId="22675"/>
    <cellStyle name="40% - Accent1 2 4 3 10" xfId="22676"/>
    <cellStyle name="40% - Accent1 2 4 3 11" xfId="22677"/>
    <cellStyle name="40% - Accent1 2 4 3 12" xfId="22678"/>
    <cellStyle name="40% - Accent1 2 4 3 13" xfId="22679"/>
    <cellStyle name="40% - Accent1 2 4 3 2" xfId="22680"/>
    <cellStyle name="40% - Accent1 2 4 3 2 10" xfId="22681"/>
    <cellStyle name="40% - Accent1 2 4 3 2 11" xfId="22682"/>
    <cellStyle name="40% - Accent1 2 4 3 2 12" xfId="22683"/>
    <cellStyle name="40% - Accent1 2 4 3 2 2" xfId="22684"/>
    <cellStyle name="40% - Accent1 2 4 3 2 2 2" xfId="22685"/>
    <cellStyle name="40% - Accent1 2 4 3 2 2 2 2" xfId="22686"/>
    <cellStyle name="40% - Accent1 2 4 3 2 2 2 3" xfId="22687"/>
    <cellStyle name="40% - Accent1 2 4 3 2 2 3" xfId="22688"/>
    <cellStyle name="40% - Accent1 2 4 3 2 2 3 2" xfId="22689"/>
    <cellStyle name="40% - Accent1 2 4 3 2 2 4" xfId="22690"/>
    <cellStyle name="40% - Accent1 2 4 3 2 2 5" xfId="22691"/>
    <cellStyle name="40% - Accent1 2 4 3 2 2 6" xfId="22692"/>
    <cellStyle name="40% - Accent1 2 4 3 2 2 7" xfId="22693"/>
    <cellStyle name="40% - Accent1 2 4 3 2 2 8" xfId="22694"/>
    <cellStyle name="40% - Accent1 2 4 3 2 2 9" xfId="22695"/>
    <cellStyle name="40% - Accent1 2 4 3 2 3" xfId="22696"/>
    <cellStyle name="40% - Accent1 2 4 3 2 3 2" xfId="22697"/>
    <cellStyle name="40% - Accent1 2 4 3 2 3 2 2" xfId="22698"/>
    <cellStyle name="40% - Accent1 2 4 3 2 3 2 3" xfId="22699"/>
    <cellStyle name="40% - Accent1 2 4 3 2 3 3" xfId="22700"/>
    <cellStyle name="40% - Accent1 2 4 3 2 3 3 2" xfId="22701"/>
    <cellStyle name="40% - Accent1 2 4 3 2 3 4" xfId="22702"/>
    <cellStyle name="40% - Accent1 2 4 3 2 3 5" xfId="22703"/>
    <cellStyle name="40% - Accent1 2 4 3 2 3 6" xfId="22704"/>
    <cellStyle name="40% - Accent1 2 4 3 2 3 7" xfId="22705"/>
    <cellStyle name="40% - Accent1 2 4 3 2 3 8" xfId="22706"/>
    <cellStyle name="40% - Accent1 2 4 3 2 3 9" xfId="22707"/>
    <cellStyle name="40% - Accent1 2 4 3 2 4" xfId="22708"/>
    <cellStyle name="40% - Accent1 2 4 3 2 4 2" xfId="22709"/>
    <cellStyle name="40% - Accent1 2 4 3 2 4 2 2" xfId="22710"/>
    <cellStyle name="40% - Accent1 2 4 3 2 4 2 3" xfId="22711"/>
    <cellStyle name="40% - Accent1 2 4 3 2 4 3" xfId="22712"/>
    <cellStyle name="40% - Accent1 2 4 3 2 4 3 2" xfId="22713"/>
    <cellStyle name="40% - Accent1 2 4 3 2 4 4" xfId="22714"/>
    <cellStyle name="40% - Accent1 2 4 3 2 4 5" xfId="22715"/>
    <cellStyle name="40% - Accent1 2 4 3 2 4 6" xfId="22716"/>
    <cellStyle name="40% - Accent1 2 4 3 2 4 7" xfId="22717"/>
    <cellStyle name="40% - Accent1 2 4 3 2 4 8" xfId="22718"/>
    <cellStyle name="40% - Accent1 2 4 3 2 4 9" xfId="22719"/>
    <cellStyle name="40% - Accent1 2 4 3 2 5" xfId="22720"/>
    <cellStyle name="40% - Accent1 2 4 3 2 5 2" xfId="22721"/>
    <cellStyle name="40% - Accent1 2 4 3 2 5 3" xfId="22722"/>
    <cellStyle name="40% - Accent1 2 4 3 2 6" xfId="22723"/>
    <cellStyle name="40% - Accent1 2 4 3 2 6 2" xfId="22724"/>
    <cellStyle name="40% - Accent1 2 4 3 2 7" xfId="22725"/>
    <cellStyle name="40% - Accent1 2 4 3 2 8" xfId="22726"/>
    <cellStyle name="40% - Accent1 2 4 3 2 9" xfId="22727"/>
    <cellStyle name="40% - Accent1 2 4 3 3" xfId="22728"/>
    <cellStyle name="40% - Accent1 2 4 3 3 2" xfId="22729"/>
    <cellStyle name="40% - Accent1 2 4 3 3 2 2" xfId="22730"/>
    <cellStyle name="40% - Accent1 2 4 3 3 2 3" xfId="22731"/>
    <cellStyle name="40% - Accent1 2 4 3 3 3" xfId="22732"/>
    <cellStyle name="40% - Accent1 2 4 3 3 3 2" xfId="22733"/>
    <cellStyle name="40% - Accent1 2 4 3 3 4" xfId="22734"/>
    <cellStyle name="40% - Accent1 2 4 3 3 5" xfId="22735"/>
    <cellStyle name="40% - Accent1 2 4 3 3 6" xfId="22736"/>
    <cellStyle name="40% - Accent1 2 4 3 3 7" xfId="22737"/>
    <cellStyle name="40% - Accent1 2 4 3 3 8" xfId="22738"/>
    <cellStyle name="40% - Accent1 2 4 3 3 9" xfId="22739"/>
    <cellStyle name="40% - Accent1 2 4 3 4" xfId="22740"/>
    <cellStyle name="40% - Accent1 2 4 3 4 2" xfId="22741"/>
    <cellStyle name="40% - Accent1 2 4 3 4 2 2" xfId="22742"/>
    <cellStyle name="40% - Accent1 2 4 3 4 2 3" xfId="22743"/>
    <cellStyle name="40% - Accent1 2 4 3 4 3" xfId="22744"/>
    <cellStyle name="40% - Accent1 2 4 3 4 3 2" xfId="22745"/>
    <cellStyle name="40% - Accent1 2 4 3 4 4" xfId="22746"/>
    <cellStyle name="40% - Accent1 2 4 3 4 5" xfId="22747"/>
    <cellStyle name="40% - Accent1 2 4 3 4 6" xfId="22748"/>
    <cellStyle name="40% - Accent1 2 4 3 4 7" xfId="22749"/>
    <cellStyle name="40% - Accent1 2 4 3 4 8" xfId="22750"/>
    <cellStyle name="40% - Accent1 2 4 3 4 9" xfId="22751"/>
    <cellStyle name="40% - Accent1 2 4 3 5" xfId="22752"/>
    <cellStyle name="40% - Accent1 2 4 3 5 2" xfId="22753"/>
    <cellStyle name="40% - Accent1 2 4 3 5 2 2" xfId="22754"/>
    <cellStyle name="40% - Accent1 2 4 3 5 2 3" xfId="22755"/>
    <cellStyle name="40% - Accent1 2 4 3 5 3" xfId="22756"/>
    <cellStyle name="40% - Accent1 2 4 3 5 3 2" xfId="22757"/>
    <cellStyle name="40% - Accent1 2 4 3 5 4" xfId="22758"/>
    <cellStyle name="40% - Accent1 2 4 3 5 5" xfId="22759"/>
    <cellStyle name="40% - Accent1 2 4 3 5 6" xfId="22760"/>
    <cellStyle name="40% - Accent1 2 4 3 5 7" xfId="22761"/>
    <cellStyle name="40% - Accent1 2 4 3 5 8" xfId="22762"/>
    <cellStyle name="40% - Accent1 2 4 3 5 9" xfId="22763"/>
    <cellStyle name="40% - Accent1 2 4 3 6" xfId="22764"/>
    <cellStyle name="40% - Accent1 2 4 3 6 2" xfId="22765"/>
    <cellStyle name="40% - Accent1 2 4 3 6 3" xfId="22766"/>
    <cellStyle name="40% - Accent1 2 4 3 7" xfId="22767"/>
    <cellStyle name="40% - Accent1 2 4 3 7 2" xfId="22768"/>
    <cellStyle name="40% - Accent1 2 4 3 8" xfId="22769"/>
    <cellStyle name="40% - Accent1 2 4 3 9" xfId="22770"/>
    <cellStyle name="40% - Accent1 2 4 4" xfId="22771"/>
    <cellStyle name="40% - Accent1 2 4 4 10" xfId="22772"/>
    <cellStyle name="40% - Accent1 2 4 4 11" xfId="22773"/>
    <cellStyle name="40% - Accent1 2 4 4 12" xfId="22774"/>
    <cellStyle name="40% - Accent1 2 4 4 2" xfId="22775"/>
    <cellStyle name="40% - Accent1 2 4 4 2 2" xfId="22776"/>
    <cellStyle name="40% - Accent1 2 4 4 2 2 2" xfId="22777"/>
    <cellStyle name="40% - Accent1 2 4 4 2 2 3" xfId="22778"/>
    <cellStyle name="40% - Accent1 2 4 4 2 3" xfId="22779"/>
    <cellStyle name="40% - Accent1 2 4 4 2 3 2" xfId="22780"/>
    <cellStyle name="40% - Accent1 2 4 4 2 4" xfId="22781"/>
    <cellStyle name="40% - Accent1 2 4 4 2 5" xfId="22782"/>
    <cellStyle name="40% - Accent1 2 4 4 2 6" xfId="22783"/>
    <cellStyle name="40% - Accent1 2 4 4 2 7" xfId="22784"/>
    <cellStyle name="40% - Accent1 2 4 4 2 8" xfId="22785"/>
    <cellStyle name="40% - Accent1 2 4 4 2 9" xfId="22786"/>
    <cellStyle name="40% - Accent1 2 4 4 3" xfId="22787"/>
    <cellStyle name="40% - Accent1 2 4 4 3 2" xfId="22788"/>
    <cellStyle name="40% - Accent1 2 4 4 3 2 2" xfId="22789"/>
    <cellStyle name="40% - Accent1 2 4 4 3 2 3" xfId="22790"/>
    <cellStyle name="40% - Accent1 2 4 4 3 3" xfId="22791"/>
    <cellStyle name="40% - Accent1 2 4 4 3 3 2" xfId="22792"/>
    <cellStyle name="40% - Accent1 2 4 4 3 4" xfId="22793"/>
    <cellStyle name="40% - Accent1 2 4 4 3 5" xfId="22794"/>
    <cellStyle name="40% - Accent1 2 4 4 3 6" xfId="22795"/>
    <cellStyle name="40% - Accent1 2 4 4 3 7" xfId="22796"/>
    <cellStyle name="40% - Accent1 2 4 4 3 8" xfId="22797"/>
    <cellStyle name="40% - Accent1 2 4 4 3 9" xfId="22798"/>
    <cellStyle name="40% - Accent1 2 4 4 4" xfId="22799"/>
    <cellStyle name="40% - Accent1 2 4 4 4 2" xfId="22800"/>
    <cellStyle name="40% - Accent1 2 4 4 4 2 2" xfId="22801"/>
    <cellStyle name="40% - Accent1 2 4 4 4 2 3" xfId="22802"/>
    <cellStyle name="40% - Accent1 2 4 4 4 3" xfId="22803"/>
    <cellStyle name="40% - Accent1 2 4 4 4 3 2" xfId="22804"/>
    <cellStyle name="40% - Accent1 2 4 4 4 4" xfId="22805"/>
    <cellStyle name="40% - Accent1 2 4 4 4 5" xfId="22806"/>
    <cellStyle name="40% - Accent1 2 4 4 4 6" xfId="22807"/>
    <cellStyle name="40% - Accent1 2 4 4 4 7" xfId="22808"/>
    <cellStyle name="40% - Accent1 2 4 4 4 8" xfId="22809"/>
    <cellStyle name="40% - Accent1 2 4 4 4 9" xfId="22810"/>
    <cellStyle name="40% - Accent1 2 4 4 5" xfId="22811"/>
    <cellStyle name="40% - Accent1 2 4 4 5 2" xfId="22812"/>
    <cellStyle name="40% - Accent1 2 4 4 5 3" xfId="22813"/>
    <cellStyle name="40% - Accent1 2 4 4 6" xfId="22814"/>
    <cellStyle name="40% - Accent1 2 4 4 6 2" xfId="22815"/>
    <cellStyle name="40% - Accent1 2 4 4 7" xfId="22816"/>
    <cellStyle name="40% - Accent1 2 4 4 8" xfId="22817"/>
    <cellStyle name="40% - Accent1 2 4 4 9" xfId="22818"/>
    <cellStyle name="40% - Accent1 2 4 5" xfId="22819"/>
    <cellStyle name="40% - Accent1 2 4 5 2" xfId="22820"/>
    <cellStyle name="40% - Accent1 2 4 5 2 2" xfId="22821"/>
    <cellStyle name="40% - Accent1 2 4 5 2 3" xfId="22822"/>
    <cellStyle name="40% - Accent1 2 4 5 3" xfId="22823"/>
    <cellStyle name="40% - Accent1 2 4 5 3 2" xfId="22824"/>
    <cellStyle name="40% - Accent1 2 4 5 4" xfId="22825"/>
    <cellStyle name="40% - Accent1 2 4 5 5" xfId="22826"/>
    <cellStyle name="40% - Accent1 2 4 5 6" xfId="22827"/>
    <cellStyle name="40% - Accent1 2 4 5 7" xfId="22828"/>
    <cellStyle name="40% - Accent1 2 4 5 8" xfId="22829"/>
    <cellStyle name="40% - Accent1 2 4 5 9" xfId="22830"/>
    <cellStyle name="40% - Accent1 2 4 6" xfId="22831"/>
    <cellStyle name="40% - Accent1 2 4 6 2" xfId="22832"/>
    <cellStyle name="40% - Accent1 2 4 6 2 2" xfId="22833"/>
    <cellStyle name="40% - Accent1 2 4 6 2 3" xfId="22834"/>
    <cellStyle name="40% - Accent1 2 4 6 3" xfId="22835"/>
    <cellStyle name="40% - Accent1 2 4 6 3 2" xfId="22836"/>
    <cellStyle name="40% - Accent1 2 4 6 4" xfId="22837"/>
    <cellStyle name="40% - Accent1 2 4 6 5" xfId="22838"/>
    <cellStyle name="40% - Accent1 2 4 6 6" xfId="22839"/>
    <cellStyle name="40% - Accent1 2 4 6 7" xfId="22840"/>
    <cellStyle name="40% - Accent1 2 4 6 8" xfId="22841"/>
    <cellStyle name="40% - Accent1 2 4 6 9" xfId="22842"/>
    <cellStyle name="40% - Accent1 2 4 7" xfId="22843"/>
    <cellStyle name="40% - Accent1 2 4 7 2" xfId="22844"/>
    <cellStyle name="40% - Accent1 2 4 7 2 2" xfId="22845"/>
    <cellStyle name="40% - Accent1 2 4 7 2 3" xfId="22846"/>
    <cellStyle name="40% - Accent1 2 4 7 3" xfId="22847"/>
    <cellStyle name="40% - Accent1 2 4 7 3 2" xfId="22848"/>
    <cellStyle name="40% - Accent1 2 4 7 4" xfId="22849"/>
    <cellStyle name="40% - Accent1 2 4 7 5" xfId="22850"/>
    <cellStyle name="40% - Accent1 2 4 7 6" xfId="22851"/>
    <cellStyle name="40% - Accent1 2 4 7 7" xfId="22852"/>
    <cellStyle name="40% - Accent1 2 4 7 8" xfId="22853"/>
    <cellStyle name="40% - Accent1 2 4 7 9" xfId="22854"/>
    <cellStyle name="40% - Accent1 2 4 8" xfId="22855"/>
    <cellStyle name="40% - Accent1 2 4 8 2" xfId="22856"/>
    <cellStyle name="40% - Accent1 2 4 8 3" xfId="22857"/>
    <cellStyle name="40% - Accent1 2 4 9" xfId="22858"/>
    <cellStyle name="40% - Accent1 2 4 9 2" xfId="22859"/>
    <cellStyle name="40% - Accent1 2 5" xfId="22860"/>
    <cellStyle name="40% - Accent1 2 5 10" xfId="22861"/>
    <cellStyle name="40% - Accent1 2 5 11" xfId="22862"/>
    <cellStyle name="40% - Accent1 2 5 12" xfId="22863"/>
    <cellStyle name="40% - Accent1 2 5 13" xfId="22864"/>
    <cellStyle name="40% - Accent1 2 5 14" xfId="22865"/>
    <cellStyle name="40% - Accent1 2 5 15" xfId="22866"/>
    <cellStyle name="40% - Accent1 2 5 2" xfId="22867"/>
    <cellStyle name="40% - Accent1 2 5 2 10" xfId="22868"/>
    <cellStyle name="40% - Accent1 2 5 2 11" xfId="22869"/>
    <cellStyle name="40% - Accent1 2 5 2 12" xfId="22870"/>
    <cellStyle name="40% - Accent1 2 5 2 13" xfId="22871"/>
    <cellStyle name="40% - Accent1 2 5 2 2" xfId="22872"/>
    <cellStyle name="40% - Accent1 2 5 2 2 10" xfId="22873"/>
    <cellStyle name="40% - Accent1 2 5 2 2 11" xfId="22874"/>
    <cellStyle name="40% - Accent1 2 5 2 2 12" xfId="22875"/>
    <cellStyle name="40% - Accent1 2 5 2 2 2" xfId="22876"/>
    <cellStyle name="40% - Accent1 2 5 2 2 2 2" xfId="22877"/>
    <cellStyle name="40% - Accent1 2 5 2 2 2 2 2" xfId="22878"/>
    <cellStyle name="40% - Accent1 2 5 2 2 2 2 3" xfId="22879"/>
    <cellStyle name="40% - Accent1 2 5 2 2 2 3" xfId="22880"/>
    <cellStyle name="40% - Accent1 2 5 2 2 2 3 2" xfId="22881"/>
    <cellStyle name="40% - Accent1 2 5 2 2 2 4" xfId="22882"/>
    <cellStyle name="40% - Accent1 2 5 2 2 2 5" xfId="22883"/>
    <cellStyle name="40% - Accent1 2 5 2 2 2 6" xfId="22884"/>
    <cellStyle name="40% - Accent1 2 5 2 2 2 7" xfId="22885"/>
    <cellStyle name="40% - Accent1 2 5 2 2 2 8" xfId="22886"/>
    <cellStyle name="40% - Accent1 2 5 2 2 2 9" xfId="22887"/>
    <cellStyle name="40% - Accent1 2 5 2 2 3" xfId="22888"/>
    <cellStyle name="40% - Accent1 2 5 2 2 3 2" xfId="22889"/>
    <cellStyle name="40% - Accent1 2 5 2 2 3 2 2" xfId="22890"/>
    <cellStyle name="40% - Accent1 2 5 2 2 3 2 3" xfId="22891"/>
    <cellStyle name="40% - Accent1 2 5 2 2 3 3" xfId="22892"/>
    <cellStyle name="40% - Accent1 2 5 2 2 3 3 2" xfId="22893"/>
    <cellStyle name="40% - Accent1 2 5 2 2 3 4" xfId="22894"/>
    <cellStyle name="40% - Accent1 2 5 2 2 3 5" xfId="22895"/>
    <cellStyle name="40% - Accent1 2 5 2 2 3 6" xfId="22896"/>
    <cellStyle name="40% - Accent1 2 5 2 2 3 7" xfId="22897"/>
    <cellStyle name="40% - Accent1 2 5 2 2 3 8" xfId="22898"/>
    <cellStyle name="40% - Accent1 2 5 2 2 3 9" xfId="22899"/>
    <cellStyle name="40% - Accent1 2 5 2 2 4" xfId="22900"/>
    <cellStyle name="40% - Accent1 2 5 2 2 4 2" xfId="22901"/>
    <cellStyle name="40% - Accent1 2 5 2 2 4 2 2" xfId="22902"/>
    <cellStyle name="40% - Accent1 2 5 2 2 4 2 3" xfId="22903"/>
    <cellStyle name="40% - Accent1 2 5 2 2 4 3" xfId="22904"/>
    <cellStyle name="40% - Accent1 2 5 2 2 4 3 2" xfId="22905"/>
    <cellStyle name="40% - Accent1 2 5 2 2 4 4" xfId="22906"/>
    <cellStyle name="40% - Accent1 2 5 2 2 4 5" xfId="22907"/>
    <cellStyle name="40% - Accent1 2 5 2 2 4 6" xfId="22908"/>
    <cellStyle name="40% - Accent1 2 5 2 2 4 7" xfId="22909"/>
    <cellStyle name="40% - Accent1 2 5 2 2 4 8" xfId="22910"/>
    <cellStyle name="40% - Accent1 2 5 2 2 4 9" xfId="22911"/>
    <cellStyle name="40% - Accent1 2 5 2 2 5" xfId="22912"/>
    <cellStyle name="40% - Accent1 2 5 2 2 5 2" xfId="22913"/>
    <cellStyle name="40% - Accent1 2 5 2 2 5 3" xfId="22914"/>
    <cellStyle name="40% - Accent1 2 5 2 2 6" xfId="22915"/>
    <cellStyle name="40% - Accent1 2 5 2 2 6 2" xfId="22916"/>
    <cellStyle name="40% - Accent1 2 5 2 2 7" xfId="22917"/>
    <cellStyle name="40% - Accent1 2 5 2 2 8" xfId="22918"/>
    <cellStyle name="40% - Accent1 2 5 2 2 9" xfId="22919"/>
    <cellStyle name="40% - Accent1 2 5 2 3" xfId="22920"/>
    <cellStyle name="40% - Accent1 2 5 2 3 2" xfId="22921"/>
    <cellStyle name="40% - Accent1 2 5 2 3 2 2" xfId="22922"/>
    <cellStyle name="40% - Accent1 2 5 2 3 2 3" xfId="22923"/>
    <cellStyle name="40% - Accent1 2 5 2 3 3" xfId="22924"/>
    <cellStyle name="40% - Accent1 2 5 2 3 3 2" xfId="22925"/>
    <cellStyle name="40% - Accent1 2 5 2 3 4" xfId="22926"/>
    <cellStyle name="40% - Accent1 2 5 2 3 5" xfId="22927"/>
    <cellStyle name="40% - Accent1 2 5 2 3 6" xfId="22928"/>
    <cellStyle name="40% - Accent1 2 5 2 3 7" xfId="22929"/>
    <cellStyle name="40% - Accent1 2 5 2 3 8" xfId="22930"/>
    <cellStyle name="40% - Accent1 2 5 2 3 9" xfId="22931"/>
    <cellStyle name="40% - Accent1 2 5 2 4" xfId="22932"/>
    <cellStyle name="40% - Accent1 2 5 2 4 2" xfId="22933"/>
    <cellStyle name="40% - Accent1 2 5 2 4 2 2" xfId="22934"/>
    <cellStyle name="40% - Accent1 2 5 2 4 2 3" xfId="22935"/>
    <cellStyle name="40% - Accent1 2 5 2 4 3" xfId="22936"/>
    <cellStyle name="40% - Accent1 2 5 2 4 3 2" xfId="22937"/>
    <cellStyle name="40% - Accent1 2 5 2 4 4" xfId="22938"/>
    <cellStyle name="40% - Accent1 2 5 2 4 5" xfId="22939"/>
    <cellStyle name="40% - Accent1 2 5 2 4 6" xfId="22940"/>
    <cellStyle name="40% - Accent1 2 5 2 4 7" xfId="22941"/>
    <cellStyle name="40% - Accent1 2 5 2 4 8" xfId="22942"/>
    <cellStyle name="40% - Accent1 2 5 2 4 9" xfId="22943"/>
    <cellStyle name="40% - Accent1 2 5 2 5" xfId="22944"/>
    <cellStyle name="40% - Accent1 2 5 2 5 2" xfId="22945"/>
    <cellStyle name="40% - Accent1 2 5 2 5 2 2" xfId="22946"/>
    <cellStyle name="40% - Accent1 2 5 2 5 2 3" xfId="22947"/>
    <cellStyle name="40% - Accent1 2 5 2 5 3" xfId="22948"/>
    <cellStyle name="40% - Accent1 2 5 2 5 3 2" xfId="22949"/>
    <cellStyle name="40% - Accent1 2 5 2 5 4" xfId="22950"/>
    <cellStyle name="40% - Accent1 2 5 2 5 5" xfId="22951"/>
    <cellStyle name="40% - Accent1 2 5 2 5 6" xfId="22952"/>
    <cellStyle name="40% - Accent1 2 5 2 5 7" xfId="22953"/>
    <cellStyle name="40% - Accent1 2 5 2 5 8" xfId="22954"/>
    <cellStyle name="40% - Accent1 2 5 2 5 9" xfId="22955"/>
    <cellStyle name="40% - Accent1 2 5 2 6" xfId="22956"/>
    <cellStyle name="40% - Accent1 2 5 2 6 2" xfId="22957"/>
    <cellStyle name="40% - Accent1 2 5 2 6 3" xfId="22958"/>
    <cellStyle name="40% - Accent1 2 5 2 7" xfId="22959"/>
    <cellStyle name="40% - Accent1 2 5 2 7 2" xfId="22960"/>
    <cellStyle name="40% - Accent1 2 5 2 8" xfId="22961"/>
    <cellStyle name="40% - Accent1 2 5 2 9" xfId="22962"/>
    <cellStyle name="40% - Accent1 2 5 3" xfId="22963"/>
    <cellStyle name="40% - Accent1 2 5 3 10" xfId="22964"/>
    <cellStyle name="40% - Accent1 2 5 3 11" xfId="22965"/>
    <cellStyle name="40% - Accent1 2 5 3 12" xfId="22966"/>
    <cellStyle name="40% - Accent1 2 5 3 13" xfId="22967"/>
    <cellStyle name="40% - Accent1 2 5 3 2" xfId="22968"/>
    <cellStyle name="40% - Accent1 2 5 3 2 10" xfId="22969"/>
    <cellStyle name="40% - Accent1 2 5 3 2 11" xfId="22970"/>
    <cellStyle name="40% - Accent1 2 5 3 2 12" xfId="22971"/>
    <cellStyle name="40% - Accent1 2 5 3 2 2" xfId="22972"/>
    <cellStyle name="40% - Accent1 2 5 3 2 2 2" xfId="22973"/>
    <cellStyle name="40% - Accent1 2 5 3 2 2 2 2" xfId="22974"/>
    <cellStyle name="40% - Accent1 2 5 3 2 2 2 3" xfId="22975"/>
    <cellStyle name="40% - Accent1 2 5 3 2 2 3" xfId="22976"/>
    <cellStyle name="40% - Accent1 2 5 3 2 2 3 2" xfId="22977"/>
    <cellStyle name="40% - Accent1 2 5 3 2 2 4" xfId="22978"/>
    <cellStyle name="40% - Accent1 2 5 3 2 2 5" xfId="22979"/>
    <cellStyle name="40% - Accent1 2 5 3 2 2 6" xfId="22980"/>
    <cellStyle name="40% - Accent1 2 5 3 2 2 7" xfId="22981"/>
    <cellStyle name="40% - Accent1 2 5 3 2 2 8" xfId="22982"/>
    <cellStyle name="40% - Accent1 2 5 3 2 2 9" xfId="22983"/>
    <cellStyle name="40% - Accent1 2 5 3 2 3" xfId="22984"/>
    <cellStyle name="40% - Accent1 2 5 3 2 3 2" xfId="22985"/>
    <cellStyle name="40% - Accent1 2 5 3 2 3 2 2" xfId="22986"/>
    <cellStyle name="40% - Accent1 2 5 3 2 3 2 3" xfId="22987"/>
    <cellStyle name="40% - Accent1 2 5 3 2 3 3" xfId="22988"/>
    <cellStyle name="40% - Accent1 2 5 3 2 3 3 2" xfId="22989"/>
    <cellStyle name="40% - Accent1 2 5 3 2 3 4" xfId="22990"/>
    <cellStyle name="40% - Accent1 2 5 3 2 3 5" xfId="22991"/>
    <cellStyle name="40% - Accent1 2 5 3 2 3 6" xfId="22992"/>
    <cellStyle name="40% - Accent1 2 5 3 2 3 7" xfId="22993"/>
    <cellStyle name="40% - Accent1 2 5 3 2 3 8" xfId="22994"/>
    <cellStyle name="40% - Accent1 2 5 3 2 3 9" xfId="22995"/>
    <cellStyle name="40% - Accent1 2 5 3 2 4" xfId="22996"/>
    <cellStyle name="40% - Accent1 2 5 3 2 4 2" xfId="22997"/>
    <cellStyle name="40% - Accent1 2 5 3 2 4 2 2" xfId="22998"/>
    <cellStyle name="40% - Accent1 2 5 3 2 4 2 3" xfId="22999"/>
    <cellStyle name="40% - Accent1 2 5 3 2 4 3" xfId="23000"/>
    <cellStyle name="40% - Accent1 2 5 3 2 4 3 2" xfId="23001"/>
    <cellStyle name="40% - Accent1 2 5 3 2 4 4" xfId="23002"/>
    <cellStyle name="40% - Accent1 2 5 3 2 4 5" xfId="23003"/>
    <cellStyle name="40% - Accent1 2 5 3 2 4 6" xfId="23004"/>
    <cellStyle name="40% - Accent1 2 5 3 2 4 7" xfId="23005"/>
    <cellStyle name="40% - Accent1 2 5 3 2 4 8" xfId="23006"/>
    <cellStyle name="40% - Accent1 2 5 3 2 4 9" xfId="23007"/>
    <cellStyle name="40% - Accent1 2 5 3 2 5" xfId="23008"/>
    <cellStyle name="40% - Accent1 2 5 3 2 5 2" xfId="23009"/>
    <cellStyle name="40% - Accent1 2 5 3 2 5 3" xfId="23010"/>
    <cellStyle name="40% - Accent1 2 5 3 2 6" xfId="23011"/>
    <cellStyle name="40% - Accent1 2 5 3 2 6 2" xfId="23012"/>
    <cellStyle name="40% - Accent1 2 5 3 2 7" xfId="23013"/>
    <cellStyle name="40% - Accent1 2 5 3 2 8" xfId="23014"/>
    <cellStyle name="40% - Accent1 2 5 3 2 9" xfId="23015"/>
    <cellStyle name="40% - Accent1 2 5 3 3" xfId="23016"/>
    <cellStyle name="40% - Accent1 2 5 3 3 2" xfId="23017"/>
    <cellStyle name="40% - Accent1 2 5 3 3 2 2" xfId="23018"/>
    <cellStyle name="40% - Accent1 2 5 3 3 2 3" xfId="23019"/>
    <cellStyle name="40% - Accent1 2 5 3 3 3" xfId="23020"/>
    <cellStyle name="40% - Accent1 2 5 3 3 3 2" xfId="23021"/>
    <cellStyle name="40% - Accent1 2 5 3 3 4" xfId="23022"/>
    <cellStyle name="40% - Accent1 2 5 3 3 5" xfId="23023"/>
    <cellStyle name="40% - Accent1 2 5 3 3 6" xfId="23024"/>
    <cellStyle name="40% - Accent1 2 5 3 3 7" xfId="23025"/>
    <cellStyle name="40% - Accent1 2 5 3 3 8" xfId="23026"/>
    <cellStyle name="40% - Accent1 2 5 3 3 9" xfId="23027"/>
    <cellStyle name="40% - Accent1 2 5 3 4" xfId="23028"/>
    <cellStyle name="40% - Accent1 2 5 3 4 2" xfId="23029"/>
    <cellStyle name="40% - Accent1 2 5 3 4 2 2" xfId="23030"/>
    <cellStyle name="40% - Accent1 2 5 3 4 2 3" xfId="23031"/>
    <cellStyle name="40% - Accent1 2 5 3 4 3" xfId="23032"/>
    <cellStyle name="40% - Accent1 2 5 3 4 3 2" xfId="23033"/>
    <cellStyle name="40% - Accent1 2 5 3 4 4" xfId="23034"/>
    <cellStyle name="40% - Accent1 2 5 3 4 5" xfId="23035"/>
    <cellStyle name="40% - Accent1 2 5 3 4 6" xfId="23036"/>
    <cellStyle name="40% - Accent1 2 5 3 4 7" xfId="23037"/>
    <cellStyle name="40% - Accent1 2 5 3 4 8" xfId="23038"/>
    <cellStyle name="40% - Accent1 2 5 3 4 9" xfId="23039"/>
    <cellStyle name="40% - Accent1 2 5 3 5" xfId="23040"/>
    <cellStyle name="40% - Accent1 2 5 3 5 2" xfId="23041"/>
    <cellStyle name="40% - Accent1 2 5 3 5 2 2" xfId="23042"/>
    <cellStyle name="40% - Accent1 2 5 3 5 2 3" xfId="23043"/>
    <cellStyle name="40% - Accent1 2 5 3 5 3" xfId="23044"/>
    <cellStyle name="40% - Accent1 2 5 3 5 3 2" xfId="23045"/>
    <cellStyle name="40% - Accent1 2 5 3 5 4" xfId="23046"/>
    <cellStyle name="40% - Accent1 2 5 3 5 5" xfId="23047"/>
    <cellStyle name="40% - Accent1 2 5 3 5 6" xfId="23048"/>
    <cellStyle name="40% - Accent1 2 5 3 5 7" xfId="23049"/>
    <cellStyle name="40% - Accent1 2 5 3 5 8" xfId="23050"/>
    <cellStyle name="40% - Accent1 2 5 3 5 9" xfId="23051"/>
    <cellStyle name="40% - Accent1 2 5 3 6" xfId="23052"/>
    <cellStyle name="40% - Accent1 2 5 3 6 2" xfId="23053"/>
    <cellStyle name="40% - Accent1 2 5 3 6 3" xfId="23054"/>
    <cellStyle name="40% - Accent1 2 5 3 7" xfId="23055"/>
    <cellStyle name="40% - Accent1 2 5 3 7 2" xfId="23056"/>
    <cellStyle name="40% - Accent1 2 5 3 8" xfId="23057"/>
    <cellStyle name="40% - Accent1 2 5 3 9" xfId="23058"/>
    <cellStyle name="40% - Accent1 2 5 4" xfId="23059"/>
    <cellStyle name="40% - Accent1 2 5 4 10" xfId="23060"/>
    <cellStyle name="40% - Accent1 2 5 4 11" xfId="23061"/>
    <cellStyle name="40% - Accent1 2 5 4 12" xfId="23062"/>
    <cellStyle name="40% - Accent1 2 5 4 2" xfId="23063"/>
    <cellStyle name="40% - Accent1 2 5 4 2 2" xfId="23064"/>
    <cellStyle name="40% - Accent1 2 5 4 2 2 2" xfId="23065"/>
    <cellStyle name="40% - Accent1 2 5 4 2 2 3" xfId="23066"/>
    <cellStyle name="40% - Accent1 2 5 4 2 3" xfId="23067"/>
    <cellStyle name="40% - Accent1 2 5 4 2 3 2" xfId="23068"/>
    <cellStyle name="40% - Accent1 2 5 4 2 4" xfId="23069"/>
    <cellStyle name="40% - Accent1 2 5 4 2 5" xfId="23070"/>
    <cellStyle name="40% - Accent1 2 5 4 2 6" xfId="23071"/>
    <cellStyle name="40% - Accent1 2 5 4 2 7" xfId="23072"/>
    <cellStyle name="40% - Accent1 2 5 4 2 8" xfId="23073"/>
    <cellStyle name="40% - Accent1 2 5 4 2 9" xfId="23074"/>
    <cellStyle name="40% - Accent1 2 5 4 3" xfId="23075"/>
    <cellStyle name="40% - Accent1 2 5 4 3 2" xfId="23076"/>
    <cellStyle name="40% - Accent1 2 5 4 3 2 2" xfId="23077"/>
    <cellStyle name="40% - Accent1 2 5 4 3 2 3" xfId="23078"/>
    <cellStyle name="40% - Accent1 2 5 4 3 3" xfId="23079"/>
    <cellStyle name="40% - Accent1 2 5 4 3 3 2" xfId="23080"/>
    <cellStyle name="40% - Accent1 2 5 4 3 4" xfId="23081"/>
    <cellStyle name="40% - Accent1 2 5 4 3 5" xfId="23082"/>
    <cellStyle name="40% - Accent1 2 5 4 3 6" xfId="23083"/>
    <cellStyle name="40% - Accent1 2 5 4 3 7" xfId="23084"/>
    <cellStyle name="40% - Accent1 2 5 4 3 8" xfId="23085"/>
    <cellStyle name="40% - Accent1 2 5 4 3 9" xfId="23086"/>
    <cellStyle name="40% - Accent1 2 5 4 4" xfId="23087"/>
    <cellStyle name="40% - Accent1 2 5 4 4 2" xfId="23088"/>
    <cellStyle name="40% - Accent1 2 5 4 4 2 2" xfId="23089"/>
    <cellStyle name="40% - Accent1 2 5 4 4 2 3" xfId="23090"/>
    <cellStyle name="40% - Accent1 2 5 4 4 3" xfId="23091"/>
    <cellStyle name="40% - Accent1 2 5 4 4 3 2" xfId="23092"/>
    <cellStyle name="40% - Accent1 2 5 4 4 4" xfId="23093"/>
    <cellStyle name="40% - Accent1 2 5 4 4 5" xfId="23094"/>
    <cellStyle name="40% - Accent1 2 5 4 4 6" xfId="23095"/>
    <cellStyle name="40% - Accent1 2 5 4 4 7" xfId="23096"/>
    <cellStyle name="40% - Accent1 2 5 4 4 8" xfId="23097"/>
    <cellStyle name="40% - Accent1 2 5 4 4 9" xfId="23098"/>
    <cellStyle name="40% - Accent1 2 5 4 5" xfId="23099"/>
    <cellStyle name="40% - Accent1 2 5 4 5 2" xfId="23100"/>
    <cellStyle name="40% - Accent1 2 5 4 5 3" xfId="23101"/>
    <cellStyle name="40% - Accent1 2 5 4 6" xfId="23102"/>
    <cellStyle name="40% - Accent1 2 5 4 6 2" xfId="23103"/>
    <cellStyle name="40% - Accent1 2 5 4 7" xfId="23104"/>
    <cellStyle name="40% - Accent1 2 5 4 8" xfId="23105"/>
    <cellStyle name="40% - Accent1 2 5 4 9" xfId="23106"/>
    <cellStyle name="40% - Accent1 2 5 5" xfId="23107"/>
    <cellStyle name="40% - Accent1 2 5 5 2" xfId="23108"/>
    <cellStyle name="40% - Accent1 2 5 5 2 2" xfId="23109"/>
    <cellStyle name="40% - Accent1 2 5 5 2 3" xfId="23110"/>
    <cellStyle name="40% - Accent1 2 5 5 3" xfId="23111"/>
    <cellStyle name="40% - Accent1 2 5 5 3 2" xfId="23112"/>
    <cellStyle name="40% - Accent1 2 5 5 4" xfId="23113"/>
    <cellStyle name="40% - Accent1 2 5 5 5" xfId="23114"/>
    <cellStyle name="40% - Accent1 2 5 5 6" xfId="23115"/>
    <cellStyle name="40% - Accent1 2 5 5 7" xfId="23116"/>
    <cellStyle name="40% - Accent1 2 5 5 8" xfId="23117"/>
    <cellStyle name="40% - Accent1 2 5 5 9" xfId="23118"/>
    <cellStyle name="40% - Accent1 2 5 6" xfId="23119"/>
    <cellStyle name="40% - Accent1 2 5 6 2" xfId="23120"/>
    <cellStyle name="40% - Accent1 2 5 6 2 2" xfId="23121"/>
    <cellStyle name="40% - Accent1 2 5 6 2 3" xfId="23122"/>
    <cellStyle name="40% - Accent1 2 5 6 3" xfId="23123"/>
    <cellStyle name="40% - Accent1 2 5 6 3 2" xfId="23124"/>
    <cellStyle name="40% - Accent1 2 5 6 4" xfId="23125"/>
    <cellStyle name="40% - Accent1 2 5 6 5" xfId="23126"/>
    <cellStyle name="40% - Accent1 2 5 6 6" xfId="23127"/>
    <cellStyle name="40% - Accent1 2 5 6 7" xfId="23128"/>
    <cellStyle name="40% - Accent1 2 5 6 8" xfId="23129"/>
    <cellStyle name="40% - Accent1 2 5 6 9" xfId="23130"/>
    <cellStyle name="40% - Accent1 2 5 7" xfId="23131"/>
    <cellStyle name="40% - Accent1 2 5 7 2" xfId="23132"/>
    <cellStyle name="40% - Accent1 2 5 7 2 2" xfId="23133"/>
    <cellStyle name="40% - Accent1 2 5 7 2 3" xfId="23134"/>
    <cellStyle name="40% - Accent1 2 5 7 3" xfId="23135"/>
    <cellStyle name="40% - Accent1 2 5 7 3 2" xfId="23136"/>
    <cellStyle name="40% - Accent1 2 5 7 4" xfId="23137"/>
    <cellStyle name="40% - Accent1 2 5 7 5" xfId="23138"/>
    <cellStyle name="40% - Accent1 2 5 7 6" xfId="23139"/>
    <cellStyle name="40% - Accent1 2 5 7 7" xfId="23140"/>
    <cellStyle name="40% - Accent1 2 5 7 8" xfId="23141"/>
    <cellStyle name="40% - Accent1 2 5 7 9" xfId="23142"/>
    <cellStyle name="40% - Accent1 2 5 8" xfId="23143"/>
    <cellStyle name="40% - Accent1 2 5 8 2" xfId="23144"/>
    <cellStyle name="40% - Accent1 2 5 8 3" xfId="23145"/>
    <cellStyle name="40% - Accent1 2 5 9" xfId="23146"/>
    <cellStyle name="40% - Accent1 2 5 9 2" xfId="23147"/>
    <cellStyle name="40% - Accent1 2 6" xfId="23148"/>
    <cellStyle name="40% - Accent1 2 6 10" xfId="23149"/>
    <cellStyle name="40% - Accent1 2 6 11" xfId="23150"/>
    <cellStyle name="40% - Accent1 2 6 12" xfId="23151"/>
    <cellStyle name="40% - Accent1 2 6 13" xfId="23152"/>
    <cellStyle name="40% - Accent1 2 6 14" xfId="23153"/>
    <cellStyle name="40% - Accent1 2 6 15" xfId="23154"/>
    <cellStyle name="40% - Accent1 2 6 2" xfId="23155"/>
    <cellStyle name="40% - Accent1 2 6 2 10" xfId="23156"/>
    <cellStyle name="40% - Accent1 2 6 2 11" xfId="23157"/>
    <cellStyle name="40% - Accent1 2 6 2 12" xfId="23158"/>
    <cellStyle name="40% - Accent1 2 6 2 13" xfId="23159"/>
    <cellStyle name="40% - Accent1 2 6 2 2" xfId="23160"/>
    <cellStyle name="40% - Accent1 2 6 2 2 10" xfId="23161"/>
    <cellStyle name="40% - Accent1 2 6 2 2 11" xfId="23162"/>
    <cellStyle name="40% - Accent1 2 6 2 2 12" xfId="23163"/>
    <cellStyle name="40% - Accent1 2 6 2 2 2" xfId="23164"/>
    <cellStyle name="40% - Accent1 2 6 2 2 2 2" xfId="23165"/>
    <cellStyle name="40% - Accent1 2 6 2 2 2 2 2" xfId="23166"/>
    <cellStyle name="40% - Accent1 2 6 2 2 2 2 3" xfId="23167"/>
    <cellStyle name="40% - Accent1 2 6 2 2 2 3" xfId="23168"/>
    <cellStyle name="40% - Accent1 2 6 2 2 2 3 2" xfId="23169"/>
    <cellStyle name="40% - Accent1 2 6 2 2 2 4" xfId="23170"/>
    <cellStyle name="40% - Accent1 2 6 2 2 2 5" xfId="23171"/>
    <cellStyle name="40% - Accent1 2 6 2 2 2 6" xfId="23172"/>
    <cellStyle name="40% - Accent1 2 6 2 2 2 7" xfId="23173"/>
    <cellStyle name="40% - Accent1 2 6 2 2 2 8" xfId="23174"/>
    <cellStyle name="40% - Accent1 2 6 2 2 2 9" xfId="23175"/>
    <cellStyle name="40% - Accent1 2 6 2 2 3" xfId="23176"/>
    <cellStyle name="40% - Accent1 2 6 2 2 3 2" xfId="23177"/>
    <cellStyle name="40% - Accent1 2 6 2 2 3 2 2" xfId="23178"/>
    <cellStyle name="40% - Accent1 2 6 2 2 3 2 3" xfId="23179"/>
    <cellStyle name="40% - Accent1 2 6 2 2 3 3" xfId="23180"/>
    <cellStyle name="40% - Accent1 2 6 2 2 3 3 2" xfId="23181"/>
    <cellStyle name="40% - Accent1 2 6 2 2 3 4" xfId="23182"/>
    <cellStyle name="40% - Accent1 2 6 2 2 3 5" xfId="23183"/>
    <cellStyle name="40% - Accent1 2 6 2 2 3 6" xfId="23184"/>
    <cellStyle name="40% - Accent1 2 6 2 2 3 7" xfId="23185"/>
    <cellStyle name="40% - Accent1 2 6 2 2 3 8" xfId="23186"/>
    <cellStyle name="40% - Accent1 2 6 2 2 3 9" xfId="23187"/>
    <cellStyle name="40% - Accent1 2 6 2 2 4" xfId="23188"/>
    <cellStyle name="40% - Accent1 2 6 2 2 4 2" xfId="23189"/>
    <cellStyle name="40% - Accent1 2 6 2 2 4 2 2" xfId="23190"/>
    <cellStyle name="40% - Accent1 2 6 2 2 4 2 3" xfId="23191"/>
    <cellStyle name="40% - Accent1 2 6 2 2 4 3" xfId="23192"/>
    <cellStyle name="40% - Accent1 2 6 2 2 4 3 2" xfId="23193"/>
    <cellStyle name="40% - Accent1 2 6 2 2 4 4" xfId="23194"/>
    <cellStyle name="40% - Accent1 2 6 2 2 4 5" xfId="23195"/>
    <cellStyle name="40% - Accent1 2 6 2 2 4 6" xfId="23196"/>
    <cellStyle name="40% - Accent1 2 6 2 2 4 7" xfId="23197"/>
    <cellStyle name="40% - Accent1 2 6 2 2 4 8" xfId="23198"/>
    <cellStyle name="40% - Accent1 2 6 2 2 4 9" xfId="23199"/>
    <cellStyle name="40% - Accent1 2 6 2 2 5" xfId="23200"/>
    <cellStyle name="40% - Accent1 2 6 2 2 5 2" xfId="23201"/>
    <cellStyle name="40% - Accent1 2 6 2 2 5 3" xfId="23202"/>
    <cellStyle name="40% - Accent1 2 6 2 2 6" xfId="23203"/>
    <cellStyle name="40% - Accent1 2 6 2 2 6 2" xfId="23204"/>
    <cellStyle name="40% - Accent1 2 6 2 2 7" xfId="23205"/>
    <cellStyle name="40% - Accent1 2 6 2 2 8" xfId="23206"/>
    <cellStyle name="40% - Accent1 2 6 2 2 9" xfId="23207"/>
    <cellStyle name="40% - Accent1 2 6 2 3" xfId="23208"/>
    <cellStyle name="40% - Accent1 2 6 2 3 2" xfId="23209"/>
    <cellStyle name="40% - Accent1 2 6 2 3 2 2" xfId="23210"/>
    <cellStyle name="40% - Accent1 2 6 2 3 2 3" xfId="23211"/>
    <cellStyle name="40% - Accent1 2 6 2 3 3" xfId="23212"/>
    <cellStyle name="40% - Accent1 2 6 2 3 3 2" xfId="23213"/>
    <cellStyle name="40% - Accent1 2 6 2 3 4" xfId="23214"/>
    <cellStyle name="40% - Accent1 2 6 2 3 5" xfId="23215"/>
    <cellStyle name="40% - Accent1 2 6 2 3 6" xfId="23216"/>
    <cellStyle name="40% - Accent1 2 6 2 3 7" xfId="23217"/>
    <cellStyle name="40% - Accent1 2 6 2 3 8" xfId="23218"/>
    <cellStyle name="40% - Accent1 2 6 2 3 9" xfId="23219"/>
    <cellStyle name="40% - Accent1 2 6 2 4" xfId="23220"/>
    <cellStyle name="40% - Accent1 2 6 2 4 2" xfId="23221"/>
    <cellStyle name="40% - Accent1 2 6 2 4 2 2" xfId="23222"/>
    <cellStyle name="40% - Accent1 2 6 2 4 2 3" xfId="23223"/>
    <cellStyle name="40% - Accent1 2 6 2 4 3" xfId="23224"/>
    <cellStyle name="40% - Accent1 2 6 2 4 3 2" xfId="23225"/>
    <cellStyle name="40% - Accent1 2 6 2 4 4" xfId="23226"/>
    <cellStyle name="40% - Accent1 2 6 2 4 5" xfId="23227"/>
    <cellStyle name="40% - Accent1 2 6 2 4 6" xfId="23228"/>
    <cellStyle name="40% - Accent1 2 6 2 4 7" xfId="23229"/>
    <cellStyle name="40% - Accent1 2 6 2 4 8" xfId="23230"/>
    <cellStyle name="40% - Accent1 2 6 2 4 9" xfId="23231"/>
    <cellStyle name="40% - Accent1 2 6 2 5" xfId="23232"/>
    <cellStyle name="40% - Accent1 2 6 2 5 2" xfId="23233"/>
    <cellStyle name="40% - Accent1 2 6 2 5 2 2" xfId="23234"/>
    <cellStyle name="40% - Accent1 2 6 2 5 2 3" xfId="23235"/>
    <cellStyle name="40% - Accent1 2 6 2 5 3" xfId="23236"/>
    <cellStyle name="40% - Accent1 2 6 2 5 3 2" xfId="23237"/>
    <cellStyle name="40% - Accent1 2 6 2 5 4" xfId="23238"/>
    <cellStyle name="40% - Accent1 2 6 2 5 5" xfId="23239"/>
    <cellStyle name="40% - Accent1 2 6 2 5 6" xfId="23240"/>
    <cellStyle name="40% - Accent1 2 6 2 5 7" xfId="23241"/>
    <cellStyle name="40% - Accent1 2 6 2 5 8" xfId="23242"/>
    <cellStyle name="40% - Accent1 2 6 2 5 9" xfId="23243"/>
    <cellStyle name="40% - Accent1 2 6 2 6" xfId="23244"/>
    <cellStyle name="40% - Accent1 2 6 2 6 2" xfId="23245"/>
    <cellStyle name="40% - Accent1 2 6 2 6 3" xfId="23246"/>
    <cellStyle name="40% - Accent1 2 6 2 7" xfId="23247"/>
    <cellStyle name="40% - Accent1 2 6 2 7 2" xfId="23248"/>
    <cellStyle name="40% - Accent1 2 6 2 8" xfId="23249"/>
    <cellStyle name="40% - Accent1 2 6 2 9" xfId="23250"/>
    <cellStyle name="40% - Accent1 2 6 3" xfId="23251"/>
    <cellStyle name="40% - Accent1 2 6 3 10" xfId="23252"/>
    <cellStyle name="40% - Accent1 2 6 3 11" xfId="23253"/>
    <cellStyle name="40% - Accent1 2 6 3 12" xfId="23254"/>
    <cellStyle name="40% - Accent1 2 6 3 13" xfId="23255"/>
    <cellStyle name="40% - Accent1 2 6 3 2" xfId="23256"/>
    <cellStyle name="40% - Accent1 2 6 3 2 10" xfId="23257"/>
    <cellStyle name="40% - Accent1 2 6 3 2 11" xfId="23258"/>
    <cellStyle name="40% - Accent1 2 6 3 2 12" xfId="23259"/>
    <cellStyle name="40% - Accent1 2 6 3 2 2" xfId="23260"/>
    <cellStyle name="40% - Accent1 2 6 3 2 2 2" xfId="23261"/>
    <cellStyle name="40% - Accent1 2 6 3 2 2 2 2" xfId="23262"/>
    <cellStyle name="40% - Accent1 2 6 3 2 2 2 3" xfId="23263"/>
    <cellStyle name="40% - Accent1 2 6 3 2 2 3" xfId="23264"/>
    <cellStyle name="40% - Accent1 2 6 3 2 2 3 2" xfId="23265"/>
    <cellStyle name="40% - Accent1 2 6 3 2 2 4" xfId="23266"/>
    <cellStyle name="40% - Accent1 2 6 3 2 2 5" xfId="23267"/>
    <cellStyle name="40% - Accent1 2 6 3 2 2 6" xfId="23268"/>
    <cellStyle name="40% - Accent1 2 6 3 2 2 7" xfId="23269"/>
    <cellStyle name="40% - Accent1 2 6 3 2 2 8" xfId="23270"/>
    <cellStyle name="40% - Accent1 2 6 3 2 2 9" xfId="23271"/>
    <cellStyle name="40% - Accent1 2 6 3 2 3" xfId="23272"/>
    <cellStyle name="40% - Accent1 2 6 3 2 3 2" xfId="23273"/>
    <cellStyle name="40% - Accent1 2 6 3 2 3 2 2" xfId="23274"/>
    <cellStyle name="40% - Accent1 2 6 3 2 3 2 3" xfId="23275"/>
    <cellStyle name="40% - Accent1 2 6 3 2 3 3" xfId="23276"/>
    <cellStyle name="40% - Accent1 2 6 3 2 3 3 2" xfId="23277"/>
    <cellStyle name="40% - Accent1 2 6 3 2 3 4" xfId="23278"/>
    <cellStyle name="40% - Accent1 2 6 3 2 3 5" xfId="23279"/>
    <cellStyle name="40% - Accent1 2 6 3 2 3 6" xfId="23280"/>
    <cellStyle name="40% - Accent1 2 6 3 2 3 7" xfId="23281"/>
    <cellStyle name="40% - Accent1 2 6 3 2 3 8" xfId="23282"/>
    <cellStyle name="40% - Accent1 2 6 3 2 3 9" xfId="23283"/>
    <cellStyle name="40% - Accent1 2 6 3 2 4" xfId="23284"/>
    <cellStyle name="40% - Accent1 2 6 3 2 4 2" xfId="23285"/>
    <cellStyle name="40% - Accent1 2 6 3 2 4 2 2" xfId="23286"/>
    <cellStyle name="40% - Accent1 2 6 3 2 4 2 3" xfId="23287"/>
    <cellStyle name="40% - Accent1 2 6 3 2 4 3" xfId="23288"/>
    <cellStyle name="40% - Accent1 2 6 3 2 4 3 2" xfId="23289"/>
    <cellStyle name="40% - Accent1 2 6 3 2 4 4" xfId="23290"/>
    <cellStyle name="40% - Accent1 2 6 3 2 4 5" xfId="23291"/>
    <cellStyle name="40% - Accent1 2 6 3 2 4 6" xfId="23292"/>
    <cellStyle name="40% - Accent1 2 6 3 2 4 7" xfId="23293"/>
    <cellStyle name="40% - Accent1 2 6 3 2 4 8" xfId="23294"/>
    <cellStyle name="40% - Accent1 2 6 3 2 4 9" xfId="23295"/>
    <cellStyle name="40% - Accent1 2 6 3 2 5" xfId="23296"/>
    <cellStyle name="40% - Accent1 2 6 3 2 5 2" xfId="23297"/>
    <cellStyle name="40% - Accent1 2 6 3 2 5 3" xfId="23298"/>
    <cellStyle name="40% - Accent1 2 6 3 2 6" xfId="23299"/>
    <cellStyle name="40% - Accent1 2 6 3 2 6 2" xfId="23300"/>
    <cellStyle name="40% - Accent1 2 6 3 2 7" xfId="23301"/>
    <cellStyle name="40% - Accent1 2 6 3 2 8" xfId="23302"/>
    <cellStyle name="40% - Accent1 2 6 3 2 9" xfId="23303"/>
    <cellStyle name="40% - Accent1 2 6 3 3" xfId="23304"/>
    <cellStyle name="40% - Accent1 2 6 3 3 2" xfId="23305"/>
    <cellStyle name="40% - Accent1 2 6 3 3 2 2" xfId="23306"/>
    <cellStyle name="40% - Accent1 2 6 3 3 2 3" xfId="23307"/>
    <cellStyle name="40% - Accent1 2 6 3 3 3" xfId="23308"/>
    <cellStyle name="40% - Accent1 2 6 3 3 3 2" xfId="23309"/>
    <cellStyle name="40% - Accent1 2 6 3 3 4" xfId="23310"/>
    <cellStyle name="40% - Accent1 2 6 3 3 5" xfId="23311"/>
    <cellStyle name="40% - Accent1 2 6 3 3 6" xfId="23312"/>
    <cellStyle name="40% - Accent1 2 6 3 3 7" xfId="23313"/>
    <cellStyle name="40% - Accent1 2 6 3 3 8" xfId="23314"/>
    <cellStyle name="40% - Accent1 2 6 3 3 9" xfId="23315"/>
    <cellStyle name="40% - Accent1 2 6 3 4" xfId="23316"/>
    <cellStyle name="40% - Accent1 2 6 3 4 2" xfId="23317"/>
    <cellStyle name="40% - Accent1 2 6 3 4 2 2" xfId="23318"/>
    <cellStyle name="40% - Accent1 2 6 3 4 2 3" xfId="23319"/>
    <cellStyle name="40% - Accent1 2 6 3 4 3" xfId="23320"/>
    <cellStyle name="40% - Accent1 2 6 3 4 3 2" xfId="23321"/>
    <cellStyle name="40% - Accent1 2 6 3 4 4" xfId="23322"/>
    <cellStyle name="40% - Accent1 2 6 3 4 5" xfId="23323"/>
    <cellStyle name="40% - Accent1 2 6 3 4 6" xfId="23324"/>
    <cellStyle name="40% - Accent1 2 6 3 4 7" xfId="23325"/>
    <cellStyle name="40% - Accent1 2 6 3 4 8" xfId="23326"/>
    <cellStyle name="40% - Accent1 2 6 3 4 9" xfId="23327"/>
    <cellStyle name="40% - Accent1 2 6 3 5" xfId="23328"/>
    <cellStyle name="40% - Accent1 2 6 3 5 2" xfId="23329"/>
    <cellStyle name="40% - Accent1 2 6 3 5 2 2" xfId="23330"/>
    <cellStyle name="40% - Accent1 2 6 3 5 2 3" xfId="23331"/>
    <cellStyle name="40% - Accent1 2 6 3 5 3" xfId="23332"/>
    <cellStyle name="40% - Accent1 2 6 3 5 3 2" xfId="23333"/>
    <cellStyle name="40% - Accent1 2 6 3 5 4" xfId="23334"/>
    <cellStyle name="40% - Accent1 2 6 3 5 5" xfId="23335"/>
    <cellStyle name="40% - Accent1 2 6 3 5 6" xfId="23336"/>
    <cellStyle name="40% - Accent1 2 6 3 5 7" xfId="23337"/>
    <cellStyle name="40% - Accent1 2 6 3 5 8" xfId="23338"/>
    <cellStyle name="40% - Accent1 2 6 3 5 9" xfId="23339"/>
    <cellStyle name="40% - Accent1 2 6 3 6" xfId="23340"/>
    <cellStyle name="40% - Accent1 2 6 3 6 2" xfId="23341"/>
    <cellStyle name="40% - Accent1 2 6 3 6 3" xfId="23342"/>
    <cellStyle name="40% - Accent1 2 6 3 7" xfId="23343"/>
    <cellStyle name="40% - Accent1 2 6 3 7 2" xfId="23344"/>
    <cellStyle name="40% - Accent1 2 6 3 8" xfId="23345"/>
    <cellStyle name="40% - Accent1 2 6 3 9" xfId="23346"/>
    <cellStyle name="40% - Accent1 2 6 4" xfId="23347"/>
    <cellStyle name="40% - Accent1 2 6 4 10" xfId="23348"/>
    <cellStyle name="40% - Accent1 2 6 4 11" xfId="23349"/>
    <cellStyle name="40% - Accent1 2 6 4 12" xfId="23350"/>
    <cellStyle name="40% - Accent1 2 6 4 2" xfId="23351"/>
    <cellStyle name="40% - Accent1 2 6 4 2 2" xfId="23352"/>
    <cellStyle name="40% - Accent1 2 6 4 2 2 2" xfId="23353"/>
    <cellStyle name="40% - Accent1 2 6 4 2 2 3" xfId="23354"/>
    <cellStyle name="40% - Accent1 2 6 4 2 3" xfId="23355"/>
    <cellStyle name="40% - Accent1 2 6 4 2 3 2" xfId="23356"/>
    <cellStyle name="40% - Accent1 2 6 4 2 4" xfId="23357"/>
    <cellStyle name="40% - Accent1 2 6 4 2 5" xfId="23358"/>
    <cellStyle name="40% - Accent1 2 6 4 2 6" xfId="23359"/>
    <cellStyle name="40% - Accent1 2 6 4 2 7" xfId="23360"/>
    <cellStyle name="40% - Accent1 2 6 4 2 8" xfId="23361"/>
    <cellStyle name="40% - Accent1 2 6 4 2 9" xfId="23362"/>
    <cellStyle name="40% - Accent1 2 6 4 3" xfId="23363"/>
    <cellStyle name="40% - Accent1 2 6 4 3 2" xfId="23364"/>
    <cellStyle name="40% - Accent1 2 6 4 3 2 2" xfId="23365"/>
    <cellStyle name="40% - Accent1 2 6 4 3 2 3" xfId="23366"/>
    <cellStyle name="40% - Accent1 2 6 4 3 3" xfId="23367"/>
    <cellStyle name="40% - Accent1 2 6 4 3 3 2" xfId="23368"/>
    <cellStyle name="40% - Accent1 2 6 4 3 4" xfId="23369"/>
    <cellStyle name="40% - Accent1 2 6 4 3 5" xfId="23370"/>
    <cellStyle name="40% - Accent1 2 6 4 3 6" xfId="23371"/>
    <cellStyle name="40% - Accent1 2 6 4 3 7" xfId="23372"/>
    <cellStyle name="40% - Accent1 2 6 4 3 8" xfId="23373"/>
    <cellStyle name="40% - Accent1 2 6 4 3 9" xfId="23374"/>
    <cellStyle name="40% - Accent1 2 6 4 4" xfId="23375"/>
    <cellStyle name="40% - Accent1 2 6 4 4 2" xfId="23376"/>
    <cellStyle name="40% - Accent1 2 6 4 4 2 2" xfId="23377"/>
    <cellStyle name="40% - Accent1 2 6 4 4 2 3" xfId="23378"/>
    <cellStyle name="40% - Accent1 2 6 4 4 3" xfId="23379"/>
    <cellStyle name="40% - Accent1 2 6 4 4 3 2" xfId="23380"/>
    <cellStyle name="40% - Accent1 2 6 4 4 4" xfId="23381"/>
    <cellStyle name="40% - Accent1 2 6 4 4 5" xfId="23382"/>
    <cellStyle name="40% - Accent1 2 6 4 4 6" xfId="23383"/>
    <cellStyle name="40% - Accent1 2 6 4 4 7" xfId="23384"/>
    <cellStyle name="40% - Accent1 2 6 4 4 8" xfId="23385"/>
    <cellStyle name="40% - Accent1 2 6 4 4 9" xfId="23386"/>
    <cellStyle name="40% - Accent1 2 6 4 5" xfId="23387"/>
    <cellStyle name="40% - Accent1 2 6 4 5 2" xfId="23388"/>
    <cellStyle name="40% - Accent1 2 6 4 5 3" xfId="23389"/>
    <cellStyle name="40% - Accent1 2 6 4 6" xfId="23390"/>
    <cellStyle name="40% - Accent1 2 6 4 6 2" xfId="23391"/>
    <cellStyle name="40% - Accent1 2 6 4 7" xfId="23392"/>
    <cellStyle name="40% - Accent1 2 6 4 8" xfId="23393"/>
    <cellStyle name="40% - Accent1 2 6 4 9" xfId="23394"/>
    <cellStyle name="40% - Accent1 2 6 5" xfId="23395"/>
    <cellStyle name="40% - Accent1 2 6 5 2" xfId="23396"/>
    <cellStyle name="40% - Accent1 2 6 5 2 2" xfId="23397"/>
    <cellStyle name="40% - Accent1 2 6 5 2 3" xfId="23398"/>
    <cellStyle name="40% - Accent1 2 6 5 3" xfId="23399"/>
    <cellStyle name="40% - Accent1 2 6 5 3 2" xfId="23400"/>
    <cellStyle name="40% - Accent1 2 6 5 4" xfId="23401"/>
    <cellStyle name="40% - Accent1 2 6 5 5" xfId="23402"/>
    <cellStyle name="40% - Accent1 2 6 5 6" xfId="23403"/>
    <cellStyle name="40% - Accent1 2 6 5 7" xfId="23404"/>
    <cellStyle name="40% - Accent1 2 6 5 8" xfId="23405"/>
    <cellStyle name="40% - Accent1 2 6 5 9" xfId="23406"/>
    <cellStyle name="40% - Accent1 2 6 6" xfId="23407"/>
    <cellStyle name="40% - Accent1 2 6 6 2" xfId="23408"/>
    <cellStyle name="40% - Accent1 2 6 6 2 2" xfId="23409"/>
    <cellStyle name="40% - Accent1 2 6 6 2 3" xfId="23410"/>
    <cellStyle name="40% - Accent1 2 6 6 3" xfId="23411"/>
    <cellStyle name="40% - Accent1 2 6 6 3 2" xfId="23412"/>
    <cellStyle name="40% - Accent1 2 6 6 4" xfId="23413"/>
    <cellStyle name="40% - Accent1 2 6 6 5" xfId="23414"/>
    <cellStyle name="40% - Accent1 2 6 6 6" xfId="23415"/>
    <cellStyle name="40% - Accent1 2 6 6 7" xfId="23416"/>
    <cellStyle name="40% - Accent1 2 6 6 8" xfId="23417"/>
    <cellStyle name="40% - Accent1 2 6 6 9" xfId="23418"/>
    <cellStyle name="40% - Accent1 2 6 7" xfId="23419"/>
    <cellStyle name="40% - Accent1 2 6 7 2" xfId="23420"/>
    <cellStyle name="40% - Accent1 2 6 7 2 2" xfId="23421"/>
    <cellStyle name="40% - Accent1 2 6 7 2 3" xfId="23422"/>
    <cellStyle name="40% - Accent1 2 6 7 3" xfId="23423"/>
    <cellStyle name="40% - Accent1 2 6 7 3 2" xfId="23424"/>
    <cellStyle name="40% - Accent1 2 6 7 4" xfId="23425"/>
    <cellStyle name="40% - Accent1 2 6 7 5" xfId="23426"/>
    <cellStyle name="40% - Accent1 2 6 7 6" xfId="23427"/>
    <cellStyle name="40% - Accent1 2 6 7 7" xfId="23428"/>
    <cellStyle name="40% - Accent1 2 6 7 8" xfId="23429"/>
    <cellStyle name="40% - Accent1 2 6 7 9" xfId="23430"/>
    <cellStyle name="40% - Accent1 2 6 8" xfId="23431"/>
    <cellStyle name="40% - Accent1 2 6 8 2" xfId="23432"/>
    <cellStyle name="40% - Accent1 2 6 8 3" xfId="23433"/>
    <cellStyle name="40% - Accent1 2 6 9" xfId="23434"/>
    <cellStyle name="40% - Accent1 2 6 9 2" xfId="23435"/>
    <cellStyle name="40% - Accent1 2 7" xfId="23436"/>
    <cellStyle name="40% - Accent1 2 7 10" xfId="23437"/>
    <cellStyle name="40% - Accent1 2 7 11" xfId="23438"/>
    <cellStyle name="40% - Accent1 2 7 12" xfId="23439"/>
    <cellStyle name="40% - Accent1 2 7 13" xfId="23440"/>
    <cellStyle name="40% - Accent1 2 7 2" xfId="23441"/>
    <cellStyle name="40% - Accent1 2 7 2 10" xfId="23442"/>
    <cellStyle name="40% - Accent1 2 7 2 11" xfId="23443"/>
    <cellStyle name="40% - Accent1 2 7 2 12" xfId="23444"/>
    <cellStyle name="40% - Accent1 2 7 2 2" xfId="23445"/>
    <cellStyle name="40% - Accent1 2 7 2 2 2" xfId="23446"/>
    <cellStyle name="40% - Accent1 2 7 2 2 2 2" xfId="23447"/>
    <cellStyle name="40% - Accent1 2 7 2 2 2 3" xfId="23448"/>
    <cellStyle name="40% - Accent1 2 7 2 2 3" xfId="23449"/>
    <cellStyle name="40% - Accent1 2 7 2 2 3 2" xfId="23450"/>
    <cellStyle name="40% - Accent1 2 7 2 2 4" xfId="23451"/>
    <cellStyle name="40% - Accent1 2 7 2 2 5" xfId="23452"/>
    <cellStyle name="40% - Accent1 2 7 2 2 6" xfId="23453"/>
    <cellStyle name="40% - Accent1 2 7 2 2 7" xfId="23454"/>
    <cellStyle name="40% - Accent1 2 7 2 2 8" xfId="23455"/>
    <cellStyle name="40% - Accent1 2 7 2 2 9" xfId="23456"/>
    <cellStyle name="40% - Accent1 2 7 2 3" xfId="23457"/>
    <cellStyle name="40% - Accent1 2 7 2 3 2" xfId="23458"/>
    <cellStyle name="40% - Accent1 2 7 2 3 2 2" xfId="23459"/>
    <cellStyle name="40% - Accent1 2 7 2 3 2 3" xfId="23460"/>
    <cellStyle name="40% - Accent1 2 7 2 3 3" xfId="23461"/>
    <cellStyle name="40% - Accent1 2 7 2 3 3 2" xfId="23462"/>
    <cellStyle name="40% - Accent1 2 7 2 3 4" xfId="23463"/>
    <cellStyle name="40% - Accent1 2 7 2 3 5" xfId="23464"/>
    <cellStyle name="40% - Accent1 2 7 2 3 6" xfId="23465"/>
    <cellStyle name="40% - Accent1 2 7 2 3 7" xfId="23466"/>
    <cellStyle name="40% - Accent1 2 7 2 3 8" xfId="23467"/>
    <cellStyle name="40% - Accent1 2 7 2 3 9" xfId="23468"/>
    <cellStyle name="40% - Accent1 2 7 2 4" xfId="23469"/>
    <cellStyle name="40% - Accent1 2 7 2 4 2" xfId="23470"/>
    <cellStyle name="40% - Accent1 2 7 2 4 2 2" xfId="23471"/>
    <cellStyle name="40% - Accent1 2 7 2 4 2 3" xfId="23472"/>
    <cellStyle name="40% - Accent1 2 7 2 4 3" xfId="23473"/>
    <cellStyle name="40% - Accent1 2 7 2 4 3 2" xfId="23474"/>
    <cellStyle name="40% - Accent1 2 7 2 4 4" xfId="23475"/>
    <cellStyle name="40% - Accent1 2 7 2 4 5" xfId="23476"/>
    <cellStyle name="40% - Accent1 2 7 2 4 6" xfId="23477"/>
    <cellStyle name="40% - Accent1 2 7 2 4 7" xfId="23478"/>
    <cellStyle name="40% - Accent1 2 7 2 4 8" xfId="23479"/>
    <cellStyle name="40% - Accent1 2 7 2 4 9" xfId="23480"/>
    <cellStyle name="40% - Accent1 2 7 2 5" xfId="23481"/>
    <cellStyle name="40% - Accent1 2 7 2 5 2" xfId="23482"/>
    <cellStyle name="40% - Accent1 2 7 2 5 3" xfId="23483"/>
    <cellStyle name="40% - Accent1 2 7 2 6" xfId="23484"/>
    <cellStyle name="40% - Accent1 2 7 2 6 2" xfId="23485"/>
    <cellStyle name="40% - Accent1 2 7 2 7" xfId="23486"/>
    <cellStyle name="40% - Accent1 2 7 2 8" xfId="23487"/>
    <cellStyle name="40% - Accent1 2 7 2 9" xfId="23488"/>
    <cellStyle name="40% - Accent1 2 7 3" xfId="23489"/>
    <cellStyle name="40% - Accent1 2 7 3 2" xfId="23490"/>
    <cellStyle name="40% - Accent1 2 7 3 2 2" xfId="23491"/>
    <cellStyle name="40% - Accent1 2 7 3 2 3" xfId="23492"/>
    <cellStyle name="40% - Accent1 2 7 3 3" xfId="23493"/>
    <cellStyle name="40% - Accent1 2 7 3 3 2" xfId="23494"/>
    <cellStyle name="40% - Accent1 2 7 3 4" xfId="23495"/>
    <cellStyle name="40% - Accent1 2 7 3 5" xfId="23496"/>
    <cellStyle name="40% - Accent1 2 7 3 6" xfId="23497"/>
    <cellStyle name="40% - Accent1 2 7 3 7" xfId="23498"/>
    <cellStyle name="40% - Accent1 2 7 3 8" xfId="23499"/>
    <cellStyle name="40% - Accent1 2 7 3 9" xfId="23500"/>
    <cellStyle name="40% - Accent1 2 7 4" xfId="23501"/>
    <cellStyle name="40% - Accent1 2 7 4 2" xfId="23502"/>
    <cellStyle name="40% - Accent1 2 7 4 2 2" xfId="23503"/>
    <cellStyle name="40% - Accent1 2 7 4 2 3" xfId="23504"/>
    <cellStyle name="40% - Accent1 2 7 4 3" xfId="23505"/>
    <cellStyle name="40% - Accent1 2 7 4 3 2" xfId="23506"/>
    <cellStyle name="40% - Accent1 2 7 4 4" xfId="23507"/>
    <cellStyle name="40% - Accent1 2 7 4 5" xfId="23508"/>
    <cellStyle name="40% - Accent1 2 7 4 6" xfId="23509"/>
    <cellStyle name="40% - Accent1 2 7 4 7" xfId="23510"/>
    <cellStyle name="40% - Accent1 2 7 4 8" xfId="23511"/>
    <cellStyle name="40% - Accent1 2 7 4 9" xfId="23512"/>
    <cellStyle name="40% - Accent1 2 7 5" xfId="23513"/>
    <cellStyle name="40% - Accent1 2 7 5 2" xfId="23514"/>
    <cellStyle name="40% - Accent1 2 7 5 2 2" xfId="23515"/>
    <cellStyle name="40% - Accent1 2 7 5 2 3" xfId="23516"/>
    <cellStyle name="40% - Accent1 2 7 5 3" xfId="23517"/>
    <cellStyle name="40% - Accent1 2 7 5 3 2" xfId="23518"/>
    <cellStyle name="40% - Accent1 2 7 5 4" xfId="23519"/>
    <cellStyle name="40% - Accent1 2 7 5 5" xfId="23520"/>
    <cellStyle name="40% - Accent1 2 7 5 6" xfId="23521"/>
    <cellStyle name="40% - Accent1 2 7 5 7" xfId="23522"/>
    <cellStyle name="40% - Accent1 2 7 5 8" xfId="23523"/>
    <cellStyle name="40% - Accent1 2 7 5 9" xfId="23524"/>
    <cellStyle name="40% - Accent1 2 7 6" xfId="23525"/>
    <cellStyle name="40% - Accent1 2 7 6 2" xfId="23526"/>
    <cellStyle name="40% - Accent1 2 7 6 3" xfId="23527"/>
    <cellStyle name="40% - Accent1 2 7 7" xfId="23528"/>
    <cellStyle name="40% - Accent1 2 7 7 2" xfId="23529"/>
    <cellStyle name="40% - Accent1 2 7 8" xfId="23530"/>
    <cellStyle name="40% - Accent1 2 7 9" xfId="23531"/>
    <cellStyle name="40% - Accent1 2 8" xfId="23532"/>
    <cellStyle name="40% - Accent1 2 8 10" xfId="23533"/>
    <cellStyle name="40% - Accent1 2 8 11" xfId="23534"/>
    <cellStyle name="40% - Accent1 2 8 12" xfId="23535"/>
    <cellStyle name="40% - Accent1 2 8 13" xfId="23536"/>
    <cellStyle name="40% - Accent1 2 8 2" xfId="23537"/>
    <cellStyle name="40% - Accent1 2 8 2 10" xfId="23538"/>
    <cellStyle name="40% - Accent1 2 8 2 11" xfId="23539"/>
    <cellStyle name="40% - Accent1 2 8 2 12" xfId="23540"/>
    <cellStyle name="40% - Accent1 2 8 2 2" xfId="23541"/>
    <cellStyle name="40% - Accent1 2 8 2 2 2" xfId="23542"/>
    <cellStyle name="40% - Accent1 2 8 2 2 2 2" xfId="23543"/>
    <cellStyle name="40% - Accent1 2 8 2 2 2 3" xfId="23544"/>
    <cellStyle name="40% - Accent1 2 8 2 2 3" xfId="23545"/>
    <cellStyle name="40% - Accent1 2 8 2 2 3 2" xfId="23546"/>
    <cellStyle name="40% - Accent1 2 8 2 2 4" xfId="23547"/>
    <cellStyle name="40% - Accent1 2 8 2 2 5" xfId="23548"/>
    <cellStyle name="40% - Accent1 2 8 2 2 6" xfId="23549"/>
    <cellStyle name="40% - Accent1 2 8 2 2 7" xfId="23550"/>
    <cellStyle name="40% - Accent1 2 8 2 2 8" xfId="23551"/>
    <cellStyle name="40% - Accent1 2 8 2 2 9" xfId="23552"/>
    <cellStyle name="40% - Accent1 2 8 2 3" xfId="23553"/>
    <cellStyle name="40% - Accent1 2 8 2 3 2" xfId="23554"/>
    <cellStyle name="40% - Accent1 2 8 2 3 2 2" xfId="23555"/>
    <cellStyle name="40% - Accent1 2 8 2 3 2 3" xfId="23556"/>
    <cellStyle name="40% - Accent1 2 8 2 3 3" xfId="23557"/>
    <cellStyle name="40% - Accent1 2 8 2 3 3 2" xfId="23558"/>
    <cellStyle name="40% - Accent1 2 8 2 3 4" xfId="23559"/>
    <cellStyle name="40% - Accent1 2 8 2 3 5" xfId="23560"/>
    <cellStyle name="40% - Accent1 2 8 2 3 6" xfId="23561"/>
    <cellStyle name="40% - Accent1 2 8 2 3 7" xfId="23562"/>
    <cellStyle name="40% - Accent1 2 8 2 3 8" xfId="23563"/>
    <cellStyle name="40% - Accent1 2 8 2 3 9" xfId="23564"/>
    <cellStyle name="40% - Accent1 2 8 2 4" xfId="23565"/>
    <cellStyle name="40% - Accent1 2 8 2 4 2" xfId="23566"/>
    <cellStyle name="40% - Accent1 2 8 2 4 2 2" xfId="23567"/>
    <cellStyle name="40% - Accent1 2 8 2 4 2 3" xfId="23568"/>
    <cellStyle name="40% - Accent1 2 8 2 4 3" xfId="23569"/>
    <cellStyle name="40% - Accent1 2 8 2 4 3 2" xfId="23570"/>
    <cellStyle name="40% - Accent1 2 8 2 4 4" xfId="23571"/>
    <cellStyle name="40% - Accent1 2 8 2 4 5" xfId="23572"/>
    <cellStyle name="40% - Accent1 2 8 2 4 6" xfId="23573"/>
    <cellStyle name="40% - Accent1 2 8 2 4 7" xfId="23574"/>
    <cellStyle name="40% - Accent1 2 8 2 4 8" xfId="23575"/>
    <cellStyle name="40% - Accent1 2 8 2 4 9" xfId="23576"/>
    <cellStyle name="40% - Accent1 2 8 2 5" xfId="23577"/>
    <cellStyle name="40% - Accent1 2 8 2 5 2" xfId="23578"/>
    <cellStyle name="40% - Accent1 2 8 2 5 3" xfId="23579"/>
    <cellStyle name="40% - Accent1 2 8 2 6" xfId="23580"/>
    <cellStyle name="40% - Accent1 2 8 2 6 2" xfId="23581"/>
    <cellStyle name="40% - Accent1 2 8 2 7" xfId="23582"/>
    <cellStyle name="40% - Accent1 2 8 2 8" xfId="23583"/>
    <cellStyle name="40% - Accent1 2 8 2 9" xfId="23584"/>
    <cellStyle name="40% - Accent1 2 8 3" xfId="23585"/>
    <cellStyle name="40% - Accent1 2 8 3 2" xfId="23586"/>
    <cellStyle name="40% - Accent1 2 8 3 2 2" xfId="23587"/>
    <cellStyle name="40% - Accent1 2 8 3 2 3" xfId="23588"/>
    <cellStyle name="40% - Accent1 2 8 3 3" xfId="23589"/>
    <cellStyle name="40% - Accent1 2 8 3 3 2" xfId="23590"/>
    <cellStyle name="40% - Accent1 2 8 3 4" xfId="23591"/>
    <cellStyle name="40% - Accent1 2 8 3 5" xfId="23592"/>
    <cellStyle name="40% - Accent1 2 8 3 6" xfId="23593"/>
    <cellStyle name="40% - Accent1 2 8 3 7" xfId="23594"/>
    <cellStyle name="40% - Accent1 2 8 3 8" xfId="23595"/>
    <cellStyle name="40% - Accent1 2 8 3 9" xfId="23596"/>
    <cellStyle name="40% - Accent1 2 8 4" xfId="23597"/>
    <cellStyle name="40% - Accent1 2 8 4 2" xfId="23598"/>
    <cellStyle name="40% - Accent1 2 8 4 2 2" xfId="23599"/>
    <cellStyle name="40% - Accent1 2 8 4 2 3" xfId="23600"/>
    <cellStyle name="40% - Accent1 2 8 4 3" xfId="23601"/>
    <cellStyle name="40% - Accent1 2 8 4 3 2" xfId="23602"/>
    <cellStyle name="40% - Accent1 2 8 4 4" xfId="23603"/>
    <cellStyle name="40% - Accent1 2 8 4 5" xfId="23604"/>
    <cellStyle name="40% - Accent1 2 8 4 6" xfId="23605"/>
    <cellStyle name="40% - Accent1 2 8 4 7" xfId="23606"/>
    <cellStyle name="40% - Accent1 2 8 4 8" xfId="23607"/>
    <cellStyle name="40% - Accent1 2 8 4 9" xfId="23608"/>
    <cellStyle name="40% - Accent1 2 8 5" xfId="23609"/>
    <cellStyle name="40% - Accent1 2 8 5 2" xfId="23610"/>
    <cellStyle name="40% - Accent1 2 8 5 2 2" xfId="23611"/>
    <cellStyle name="40% - Accent1 2 8 5 2 3" xfId="23612"/>
    <cellStyle name="40% - Accent1 2 8 5 3" xfId="23613"/>
    <cellStyle name="40% - Accent1 2 8 5 3 2" xfId="23614"/>
    <cellStyle name="40% - Accent1 2 8 5 4" xfId="23615"/>
    <cellStyle name="40% - Accent1 2 8 5 5" xfId="23616"/>
    <cellStyle name="40% - Accent1 2 8 5 6" xfId="23617"/>
    <cellStyle name="40% - Accent1 2 8 5 7" xfId="23618"/>
    <cellStyle name="40% - Accent1 2 8 5 8" xfId="23619"/>
    <cellStyle name="40% - Accent1 2 8 5 9" xfId="23620"/>
    <cellStyle name="40% - Accent1 2 8 6" xfId="23621"/>
    <cellStyle name="40% - Accent1 2 8 6 2" xfId="23622"/>
    <cellStyle name="40% - Accent1 2 8 6 3" xfId="23623"/>
    <cellStyle name="40% - Accent1 2 8 7" xfId="23624"/>
    <cellStyle name="40% - Accent1 2 8 7 2" xfId="23625"/>
    <cellStyle name="40% - Accent1 2 8 8" xfId="23626"/>
    <cellStyle name="40% - Accent1 2 8 9" xfId="23627"/>
    <cellStyle name="40% - Accent1 2 9" xfId="23628"/>
    <cellStyle name="40% - Accent1 2 9 10" xfId="23629"/>
    <cellStyle name="40% - Accent1 2 9 11" xfId="23630"/>
    <cellStyle name="40% - Accent1 2 9 12" xfId="23631"/>
    <cellStyle name="40% - Accent1 2 9 2" xfId="23632"/>
    <cellStyle name="40% - Accent1 2 9 2 2" xfId="23633"/>
    <cellStyle name="40% - Accent1 2 9 2 2 2" xfId="23634"/>
    <cellStyle name="40% - Accent1 2 9 2 2 3" xfId="23635"/>
    <cellStyle name="40% - Accent1 2 9 2 3" xfId="23636"/>
    <cellStyle name="40% - Accent1 2 9 2 3 2" xfId="23637"/>
    <cellStyle name="40% - Accent1 2 9 2 4" xfId="23638"/>
    <cellStyle name="40% - Accent1 2 9 2 5" xfId="23639"/>
    <cellStyle name="40% - Accent1 2 9 2 6" xfId="23640"/>
    <cellStyle name="40% - Accent1 2 9 2 7" xfId="23641"/>
    <cellStyle name="40% - Accent1 2 9 2 8" xfId="23642"/>
    <cellStyle name="40% - Accent1 2 9 2 9" xfId="23643"/>
    <cellStyle name="40% - Accent1 2 9 3" xfId="23644"/>
    <cellStyle name="40% - Accent1 2 9 3 2" xfId="23645"/>
    <cellStyle name="40% - Accent1 2 9 3 2 2" xfId="23646"/>
    <cellStyle name="40% - Accent1 2 9 3 2 3" xfId="23647"/>
    <cellStyle name="40% - Accent1 2 9 3 3" xfId="23648"/>
    <cellStyle name="40% - Accent1 2 9 3 3 2" xfId="23649"/>
    <cellStyle name="40% - Accent1 2 9 3 4" xfId="23650"/>
    <cellStyle name="40% - Accent1 2 9 3 5" xfId="23651"/>
    <cellStyle name="40% - Accent1 2 9 3 6" xfId="23652"/>
    <cellStyle name="40% - Accent1 2 9 3 7" xfId="23653"/>
    <cellStyle name="40% - Accent1 2 9 3 8" xfId="23654"/>
    <cellStyle name="40% - Accent1 2 9 3 9" xfId="23655"/>
    <cellStyle name="40% - Accent1 2 9 4" xfId="23656"/>
    <cellStyle name="40% - Accent1 2 9 4 2" xfId="23657"/>
    <cellStyle name="40% - Accent1 2 9 4 2 2" xfId="23658"/>
    <cellStyle name="40% - Accent1 2 9 4 2 3" xfId="23659"/>
    <cellStyle name="40% - Accent1 2 9 4 3" xfId="23660"/>
    <cellStyle name="40% - Accent1 2 9 4 3 2" xfId="23661"/>
    <cellStyle name="40% - Accent1 2 9 4 4" xfId="23662"/>
    <cellStyle name="40% - Accent1 2 9 4 5" xfId="23663"/>
    <cellStyle name="40% - Accent1 2 9 4 6" xfId="23664"/>
    <cellStyle name="40% - Accent1 2 9 4 7" xfId="23665"/>
    <cellStyle name="40% - Accent1 2 9 4 8" xfId="23666"/>
    <cellStyle name="40% - Accent1 2 9 4 9" xfId="23667"/>
    <cellStyle name="40% - Accent1 2 9 5" xfId="23668"/>
    <cellStyle name="40% - Accent1 2 9 5 2" xfId="23669"/>
    <cellStyle name="40% - Accent1 2 9 5 3" xfId="23670"/>
    <cellStyle name="40% - Accent1 2 9 6" xfId="23671"/>
    <cellStyle name="40% - Accent1 2 9 6 2" xfId="23672"/>
    <cellStyle name="40% - Accent1 2 9 7" xfId="23673"/>
    <cellStyle name="40% - Accent1 2 9 8" xfId="23674"/>
    <cellStyle name="40% - Accent1 2 9 9" xfId="23675"/>
    <cellStyle name="40% - Accent1 3" xfId="23676"/>
    <cellStyle name="40% - Accent1 3 10" xfId="23677"/>
    <cellStyle name="40% - Accent1 3 10 2" xfId="23678"/>
    <cellStyle name="40% - Accent1 3 10 2 2" xfId="23679"/>
    <cellStyle name="40% - Accent1 3 10 2 3" xfId="23680"/>
    <cellStyle name="40% - Accent1 3 10 3" xfId="23681"/>
    <cellStyle name="40% - Accent1 3 10 3 2" xfId="23682"/>
    <cellStyle name="40% - Accent1 3 10 4" xfId="23683"/>
    <cellStyle name="40% - Accent1 3 10 5" xfId="23684"/>
    <cellStyle name="40% - Accent1 3 10 6" xfId="23685"/>
    <cellStyle name="40% - Accent1 3 10 7" xfId="23686"/>
    <cellStyle name="40% - Accent1 3 10 8" xfId="23687"/>
    <cellStyle name="40% - Accent1 3 10 9" xfId="23688"/>
    <cellStyle name="40% - Accent1 3 11" xfId="23689"/>
    <cellStyle name="40% - Accent1 3 11 2" xfId="23690"/>
    <cellStyle name="40% - Accent1 3 11 2 2" xfId="23691"/>
    <cellStyle name="40% - Accent1 3 11 2 3" xfId="23692"/>
    <cellStyle name="40% - Accent1 3 11 3" xfId="23693"/>
    <cellStyle name="40% - Accent1 3 11 3 2" xfId="23694"/>
    <cellStyle name="40% - Accent1 3 11 4" xfId="23695"/>
    <cellStyle name="40% - Accent1 3 11 5" xfId="23696"/>
    <cellStyle name="40% - Accent1 3 11 6" xfId="23697"/>
    <cellStyle name="40% - Accent1 3 11 7" xfId="23698"/>
    <cellStyle name="40% - Accent1 3 11 8" xfId="23699"/>
    <cellStyle name="40% - Accent1 3 11 9" xfId="23700"/>
    <cellStyle name="40% - Accent1 3 12" xfId="23701"/>
    <cellStyle name="40% - Accent1 3 12 2" xfId="23702"/>
    <cellStyle name="40% - Accent1 3 12 2 2" xfId="23703"/>
    <cellStyle name="40% - Accent1 3 12 2 3" xfId="23704"/>
    <cellStyle name="40% - Accent1 3 12 3" xfId="23705"/>
    <cellStyle name="40% - Accent1 3 12 3 2" xfId="23706"/>
    <cellStyle name="40% - Accent1 3 12 4" xfId="23707"/>
    <cellStyle name="40% - Accent1 3 12 5" xfId="23708"/>
    <cellStyle name="40% - Accent1 3 12 6" xfId="23709"/>
    <cellStyle name="40% - Accent1 3 12 7" xfId="23710"/>
    <cellStyle name="40% - Accent1 3 12 8" xfId="23711"/>
    <cellStyle name="40% - Accent1 3 12 9" xfId="23712"/>
    <cellStyle name="40% - Accent1 3 13" xfId="23713"/>
    <cellStyle name="40% - Accent1 3 13 2" xfId="23714"/>
    <cellStyle name="40% - Accent1 3 14" xfId="23715"/>
    <cellStyle name="40% - Accent1 3 14 2" xfId="23716"/>
    <cellStyle name="40% - Accent1 3 15" xfId="23717"/>
    <cellStyle name="40% - Accent1 3 16" xfId="23718"/>
    <cellStyle name="40% - Accent1 3 17" xfId="23719"/>
    <cellStyle name="40% - Accent1 3 18" xfId="23720"/>
    <cellStyle name="40% - Accent1 3 19" xfId="23721"/>
    <cellStyle name="40% - Accent1 3 2" xfId="23722"/>
    <cellStyle name="40% - Accent1 3 2 10" xfId="23723"/>
    <cellStyle name="40% - Accent1 3 2 11" xfId="23724"/>
    <cellStyle name="40% - Accent1 3 2 12" xfId="23725"/>
    <cellStyle name="40% - Accent1 3 2 13" xfId="23726"/>
    <cellStyle name="40% - Accent1 3 2 14" xfId="23727"/>
    <cellStyle name="40% - Accent1 3 2 15" xfId="23728"/>
    <cellStyle name="40% - Accent1 3 2 2" xfId="23729"/>
    <cellStyle name="40% - Accent1 3 2 2 10" xfId="23730"/>
    <cellStyle name="40% - Accent1 3 2 2 11" xfId="23731"/>
    <cellStyle name="40% - Accent1 3 2 2 12" xfId="23732"/>
    <cellStyle name="40% - Accent1 3 2 2 13" xfId="23733"/>
    <cellStyle name="40% - Accent1 3 2 2 2" xfId="23734"/>
    <cellStyle name="40% - Accent1 3 2 2 2 10" xfId="23735"/>
    <cellStyle name="40% - Accent1 3 2 2 2 11" xfId="23736"/>
    <cellStyle name="40% - Accent1 3 2 2 2 12" xfId="23737"/>
    <cellStyle name="40% - Accent1 3 2 2 2 2" xfId="23738"/>
    <cellStyle name="40% - Accent1 3 2 2 2 2 2" xfId="23739"/>
    <cellStyle name="40% - Accent1 3 2 2 2 2 2 2" xfId="23740"/>
    <cellStyle name="40% - Accent1 3 2 2 2 2 2 3" xfId="23741"/>
    <cellStyle name="40% - Accent1 3 2 2 2 2 3" xfId="23742"/>
    <cellStyle name="40% - Accent1 3 2 2 2 2 3 2" xfId="23743"/>
    <cellStyle name="40% - Accent1 3 2 2 2 2 4" xfId="23744"/>
    <cellStyle name="40% - Accent1 3 2 2 2 2 5" xfId="23745"/>
    <cellStyle name="40% - Accent1 3 2 2 2 2 6" xfId="23746"/>
    <cellStyle name="40% - Accent1 3 2 2 2 2 7" xfId="23747"/>
    <cellStyle name="40% - Accent1 3 2 2 2 2 8" xfId="23748"/>
    <cellStyle name="40% - Accent1 3 2 2 2 2 9" xfId="23749"/>
    <cellStyle name="40% - Accent1 3 2 2 2 3" xfId="23750"/>
    <cellStyle name="40% - Accent1 3 2 2 2 3 2" xfId="23751"/>
    <cellStyle name="40% - Accent1 3 2 2 2 3 2 2" xfId="23752"/>
    <cellStyle name="40% - Accent1 3 2 2 2 3 2 3" xfId="23753"/>
    <cellStyle name="40% - Accent1 3 2 2 2 3 3" xfId="23754"/>
    <cellStyle name="40% - Accent1 3 2 2 2 3 3 2" xfId="23755"/>
    <cellStyle name="40% - Accent1 3 2 2 2 3 4" xfId="23756"/>
    <cellStyle name="40% - Accent1 3 2 2 2 3 5" xfId="23757"/>
    <cellStyle name="40% - Accent1 3 2 2 2 3 6" xfId="23758"/>
    <cellStyle name="40% - Accent1 3 2 2 2 3 7" xfId="23759"/>
    <cellStyle name="40% - Accent1 3 2 2 2 3 8" xfId="23760"/>
    <cellStyle name="40% - Accent1 3 2 2 2 3 9" xfId="23761"/>
    <cellStyle name="40% - Accent1 3 2 2 2 4" xfId="23762"/>
    <cellStyle name="40% - Accent1 3 2 2 2 4 2" xfId="23763"/>
    <cellStyle name="40% - Accent1 3 2 2 2 4 2 2" xfId="23764"/>
    <cellStyle name="40% - Accent1 3 2 2 2 4 2 3" xfId="23765"/>
    <cellStyle name="40% - Accent1 3 2 2 2 4 3" xfId="23766"/>
    <cellStyle name="40% - Accent1 3 2 2 2 4 3 2" xfId="23767"/>
    <cellStyle name="40% - Accent1 3 2 2 2 4 4" xfId="23768"/>
    <cellStyle name="40% - Accent1 3 2 2 2 4 5" xfId="23769"/>
    <cellStyle name="40% - Accent1 3 2 2 2 4 6" xfId="23770"/>
    <cellStyle name="40% - Accent1 3 2 2 2 4 7" xfId="23771"/>
    <cellStyle name="40% - Accent1 3 2 2 2 4 8" xfId="23772"/>
    <cellStyle name="40% - Accent1 3 2 2 2 4 9" xfId="23773"/>
    <cellStyle name="40% - Accent1 3 2 2 2 5" xfId="23774"/>
    <cellStyle name="40% - Accent1 3 2 2 2 5 2" xfId="23775"/>
    <cellStyle name="40% - Accent1 3 2 2 2 5 3" xfId="23776"/>
    <cellStyle name="40% - Accent1 3 2 2 2 6" xfId="23777"/>
    <cellStyle name="40% - Accent1 3 2 2 2 6 2" xfId="23778"/>
    <cellStyle name="40% - Accent1 3 2 2 2 7" xfId="23779"/>
    <cellStyle name="40% - Accent1 3 2 2 2 8" xfId="23780"/>
    <cellStyle name="40% - Accent1 3 2 2 2 9" xfId="23781"/>
    <cellStyle name="40% - Accent1 3 2 2 3" xfId="23782"/>
    <cellStyle name="40% - Accent1 3 2 2 3 2" xfId="23783"/>
    <cellStyle name="40% - Accent1 3 2 2 3 2 2" xfId="23784"/>
    <cellStyle name="40% - Accent1 3 2 2 3 2 3" xfId="23785"/>
    <cellStyle name="40% - Accent1 3 2 2 3 3" xfId="23786"/>
    <cellStyle name="40% - Accent1 3 2 2 3 3 2" xfId="23787"/>
    <cellStyle name="40% - Accent1 3 2 2 3 4" xfId="23788"/>
    <cellStyle name="40% - Accent1 3 2 2 3 5" xfId="23789"/>
    <cellStyle name="40% - Accent1 3 2 2 3 6" xfId="23790"/>
    <cellStyle name="40% - Accent1 3 2 2 3 7" xfId="23791"/>
    <cellStyle name="40% - Accent1 3 2 2 3 8" xfId="23792"/>
    <cellStyle name="40% - Accent1 3 2 2 3 9" xfId="23793"/>
    <cellStyle name="40% - Accent1 3 2 2 4" xfId="23794"/>
    <cellStyle name="40% - Accent1 3 2 2 4 2" xfId="23795"/>
    <cellStyle name="40% - Accent1 3 2 2 4 2 2" xfId="23796"/>
    <cellStyle name="40% - Accent1 3 2 2 4 2 3" xfId="23797"/>
    <cellStyle name="40% - Accent1 3 2 2 4 3" xfId="23798"/>
    <cellStyle name="40% - Accent1 3 2 2 4 3 2" xfId="23799"/>
    <cellStyle name="40% - Accent1 3 2 2 4 4" xfId="23800"/>
    <cellStyle name="40% - Accent1 3 2 2 4 5" xfId="23801"/>
    <cellStyle name="40% - Accent1 3 2 2 4 6" xfId="23802"/>
    <cellStyle name="40% - Accent1 3 2 2 4 7" xfId="23803"/>
    <cellStyle name="40% - Accent1 3 2 2 4 8" xfId="23804"/>
    <cellStyle name="40% - Accent1 3 2 2 4 9" xfId="23805"/>
    <cellStyle name="40% - Accent1 3 2 2 5" xfId="23806"/>
    <cellStyle name="40% - Accent1 3 2 2 5 2" xfId="23807"/>
    <cellStyle name="40% - Accent1 3 2 2 5 2 2" xfId="23808"/>
    <cellStyle name="40% - Accent1 3 2 2 5 2 3" xfId="23809"/>
    <cellStyle name="40% - Accent1 3 2 2 5 3" xfId="23810"/>
    <cellStyle name="40% - Accent1 3 2 2 5 3 2" xfId="23811"/>
    <cellStyle name="40% - Accent1 3 2 2 5 4" xfId="23812"/>
    <cellStyle name="40% - Accent1 3 2 2 5 5" xfId="23813"/>
    <cellStyle name="40% - Accent1 3 2 2 5 6" xfId="23814"/>
    <cellStyle name="40% - Accent1 3 2 2 5 7" xfId="23815"/>
    <cellStyle name="40% - Accent1 3 2 2 5 8" xfId="23816"/>
    <cellStyle name="40% - Accent1 3 2 2 5 9" xfId="23817"/>
    <cellStyle name="40% - Accent1 3 2 2 6" xfId="23818"/>
    <cellStyle name="40% - Accent1 3 2 2 6 2" xfId="23819"/>
    <cellStyle name="40% - Accent1 3 2 2 6 3" xfId="23820"/>
    <cellStyle name="40% - Accent1 3 2 2 7" xfId="23821"/>
    <cellStyle name="40% - Accent1 3 2 2 7 2" xfId="23822"/>
    <cellStyle name="40% - Accent1 3 2 2 8" xfId="23823"/>
    <cellStyle name="40% - Accent1 3 2 2 9" xfId="23824"/>
    <cellStyle name="40% - Accent1 3 2 3" xfId="23825"/>
    <cellStyle name="40% - Accent1 3 2 3 10" xfId="23826"/>
    <cellStyle name="40% - Accent1 3 2 3 11" xfId="23827"/>
    <cellStyle name="40% - Accent1 3 2 3 12" xfId="23828"/>
    <cellStyle name="40% - Accent1 3 2 3 13" xfId="23829"/>
    <cellStyle name="40% - Accent1 3 2 3 2" xfId="23830"/>
    <cellStyle name="40% - Accent1 3 2 3 2 10" xfId="23831"/>
    <cellStyle name="40% - Accent1 3 2 3 2 11" xfId="23832"/>
    <cellStyle name="40% - Accent1 3 2 3 2 12" xfId="23833"/>
    <cellStyle name="40% - Accent1 3 2 3 2 2" xfId="23834"/>
    <cellStyle name="40% - Accent1 3 2 3 2 2 2" xfId="23835"/>
    <cellStyle name="40% - Accent1 3 2 3 2 2 2 2" xfId="23836"/>
    <cellStyle name="40% - Accent1 3 2 3 2 2 2 3" xfId="23837"/>
    <cellStyle name="40% - Accent1 3 2 3 2 2 3" xfId="23838"/>
    <cellStyle name="40% - Accent1 3 2 3 2 2 3 2" xfId="23839"/>
    <cellStyle name="40% - Accent1 3 2 3 2 2 4" xfId="23840"/>
    <cellStyle name="40% - Accent1 3 2 3 2 2 5" xfId="23841"/>
    <cellStyle name="40% - Accent1 3 2 3 2 2 6" xfId="23842"/>
    <cellStyle name="40% - Accent1 3 2 3 2 2 7" xfId="23843"/>
    <cellStyle name="40% - Accent1 3 2 3 2 2 8" xfId="23844"/>
    <cellStyle name="40% - Accent1 3 2 3 2 2 9" xfId="23845"/>
    <cellStyle name="40% - Accent1 3 2 3 2 3" xfId="23846"/>
    <cellStyle name="40% - Accent1 3 2 3 2 3 2" xfId="23847"/>
    <cellStyle name="40% - Accent1 3 2 3 2 3 2 2" xfId="23848"/>
    <cellStyle name="40% - Accent1 3 2 3 2 3 2 3" xfId="23849"/>
    <cellStyle name="40% - Accent1 3 2 3 2 3 3" xfId="23850"/>
    <cellStyle name="40% - Accent1 3 2 3 2 3 3 2" xfId="23851"/>
    <cellStyle name="40% - Accent1 3 2 3 2 3 4" xfId="23852"/>
    <cellStyle name="40% - Accent1 3 2 3 2 3 5" xfId="23853"/>
    <cellStyle name="40% - Accent1 3 2 3 2 3 6" xfId="23854"/>
    <cellStyle name="40% - Accent1 3 2 3 2 3 7" xfId="23855"/>
    <cellStyle name="40% - Accent1 3 2 3 2 3 8" xfId="23856"/>
    <cellStyle name="40% - Accent1 3 2 3 2 3 9" xfId="23857"/>
    <cellStyle name="40% - Accent1 3 2 3 2 4" xfId="23858"/>
    <cellStyle name="40% - Accent1 3 2 3 2 4 2" xfId="23859"/>
    <cellStyle name="40% - Accent1 3 2 3 2 4 2 2" xfId="23860"/>
    <cellStyle name="40% - Accent1 3 2 3 2 4 2 3" xfId="23861"/>
    <cellStyle name="40% - Accent1 3 2 3 2 4 3" xfId="23862"/>
    <cellStyle name="40% - Accent1 3 2 3 2 4 3 2" xfId="23863"/>
    <cellStyle name="40% - Accent1 3 2 3 2 4 4" xfId="23864"/>
    <cellStyle name="40% - Accent1 3 2 3 2 4 5" xfId="23865"/>
    <cellStyle name="40% - Accent1 3 2 3 2 4 6" xfId="23866"/>
    <cellStyle name="40% - Accent1 3 2 3 2 4 7" xfId="23867"/>
    <cellStyle name="40% - Accent1 3 2 3 2 4 8" xfId="23868"/>
    <cellStyle name="40% - Accent1 3 2 3 2 4 9" xfId="23869"/>
    <cellStyle name="40% - Accent1 3 2 3 2 5" xfId="23870"/>
    <cellStyle name="40% - Accent1 3 2 3 2 5 2" xfId="23871"/>
    <cellStyle name="40% - Accent1 3 2 3 2 5 3" xfId="23872"/>
    <cellStyle name="40% - Accent1 3 2 3 2 6" xfId="23873"/>
    <cellStyle name="40% - Accent1 3 2 3 2 6 2" xfId="23874"/>
    <cellStyle name="40% - Accent1 3 2 3 2 7" xfId="23875"/>
    <cellStyle name="40% - Accent1 3 2 3 2 8" xfId="23876"/>
    <cellStyle name="40% - Accent1 3 2 3 2 9" xfId="23877"/>
    <cellStyle name="40% - Accent1 3 2 3 3" xfId="23878"/>
    <cellStyle name="40% - Accent1 3 2 3 3 2" xfId="23879"/>
    <cellStyle name="40% - Accent1 3 2 3 3 2 2" xfId="23880"/>
    <cellStyle name="40% - Accent1 3 2 3 3 2 3" xfId="23881"/>
    <cellStyle name="40% - Accent1 3 2 3 3 3" xfId="23882"/>
    <cellStyle name="40% - Accent1 3 2 3 3 3 2" xfId="23883"/>
    <cellStyle name="40% - Accent1 3 2 3 3 4" xfId="23884"/>
    <cellStyle name="40% - Accent1 3 2 3 3 5" xfId="23885"/>
    <cellStyle name="40% - Accent1 3 2 3 3 6" xfId="23886"/>
    <cellStyle name="40% - Accent1 3 2 3 3 7" xfId="23887"/>
    <cellStyle name="40% - Accent1 3 2 3 3 8" xfId="23888"/>
    <cellStyle name="40% - Accent1 3 2 3 3 9" xfId="23889"/>
    <cellStyle name="40% - Accent1 3 2 3 4" xfId="23890"/>
    <cellStyle name="40% - Accent1 3 2 3 4 2" xfId="23891"/>
    <cellStyle name="40% - Accent1 3 2 3 4 2 2" xfId="23892"/>
    <cellStyle name="40% - Accent1 3 2 3 4 2 3" xfId="23893"/>
    <cellStyle name="40% - Accent1 3 2 3 4 3" xfId="23894"/>
    <cellStyle name="40% - Accent1 3 2 3 4 3 2" xfId="23895"/>
    <cellStyle name="40% - Accent1 3 2 3 4 4" xfId="23896"/>
    <cellStyle name="40% - Accent1 3 2 3 4 5" xfId="23897"/>
    <cellStyle name="40% - Accent1 3 2 3 4 6" xfId="23898"/>
    <cellStyle name="40% - Accent1 3 2 3 4 7" xfId="23899"/>
    <cellStyle name="40% - Accent1 3 2 3 4 8" xfId="23900"/>
    <cellStyle name="40% - Accent1 3 2 3 4 9" xfId="23901"/>
    <cellStyle name="40% - Accent1 3 2 3 5" xfId="23902"/>
    <cellStyle name="40% - Accent1 3 2 3 5 2" xfId="23903"/>
    <cellStyle name="40% - Accent1 3 2 3 5 2 2" xfId="23904"/>
    <cellStyle name="40% - Accent1 3 2 3 5 2 3" xfId="23905"/>
    <cellStyle name="40% - Accent1 3 2 3 5 3" xfId="23906"/>
    <cellStyle name="40% - Accent1 3 2 3 5 3 2" xfId="23907"/>
    <cellStyle name="40% - Accent1 3 2 3 5 4" xfId="23908"/>
    <cellStyle name="40% - Accent1 3 2 3 5 5" xfId="23909"/>
    <cellStyle name="40% - Accent1 3 2 3 5 6" xfId="23910"/>
    <cellStyle name="40% - Accent1 3 2 3 5 7" xfId="23911"/>
    <cellStyle name="40% - Accent1 3 2 3 5 8" xfId="23912"/>
    <cellStyle name="40% - Accent1 3 2 3 5 9" xfId="23913"/>
    <cellStyle name="40% - Accent1 3 2 3 6" xfId="23914"/>
    <cellStyle name="40% - Accent1 3 2 3 6 2" xfId="23915"/>
    <cellStyle name="40% - Accent1 3 2 3 6 3" xfId="23916"/>
    <cellStyle name="40% - Accent1 3 2 3 7" xfId="23917"/>
    <cellStyle name="40% - Accent1 3 2 3 7 2" xfId="23918"/>
    <cellStyle name="40% - Accent1 3 2 3 8" xfId="23919"/>
    <cellStyle name="40% - Accent1 3 2 3 9" xfId="23920"/>
    <cellStyle name="40% - Accent1 3 2 4" xfId="23921"/>
    <cellStyle name="40% - Accent1 3 2 4 10" xfId="23922"/>
    <cellStyle name="40% - Accent1 3 2 4 11" xfId="23923"/>
    <cellStyle name="40% - Accent1 3 2 4 12" xfId="23924"/>
    <cellStyle name="40% - Accent1 3 2 4 2" xfId="23925"/>
    <cellStyle name="40% - Accent1 3 2 4 2 2" xfId="23926"/>
    <cellStyle name="40% - Accent1 3 2 4 2 2 2" xfId="23927"/>
    <cellStyle name="40% - Accent1 3 2 4 2 2 3" xfId="23928"/>
    <cellStyle name="40% - Accent1 3 2 4 2 3" xfId="23929"/>
    <cellStyle name="40% - Accent1 3 2 4 2 3 2" xfId="23930"/>
    <cellStyle name="40% - Accent1 3 2 4 2 4" xfId="23931"/>
    <cellStyle name="40% - Accent1 3 2 4 2 5" xfId="23932"/>
    <cellStyle name="40% - Accent1 3 2 4 2 6" xfId="23933"/>
    <cellStyle name="40% - Accent1 3 2 4 2 7" xfId="23934"/>
    <cellStyle name="40% - Accent1 3 2 4 2 8" xfId="23935"/>
    <cellStyle name="40% - Accent1 3 2 4 2 9" xfId="23936"/>
    <cellStyle name="40% - Accent1 3 2 4 3" xfId="23937"/>
    <cellStyle name="40% - Accent1 3 2 4 3 2" xfId="23938"/>
    <cellStyle name="40% - Accent1 3 2 4 3 2 2" xfId="23939"/>
    <cellStyle name="40% - Accent1 3 2 4 3 2 3" xfId="23940"/>
    <cellStyle name="40% - Accent1 3 2 4 3 3" xfId="23941"/>
    <cellStyle name="40% - Accent1 3 2 4 3 3 2" xfId="23942"/>
    <cellStyle name="40% - Accent1 3 2 4 3 4" xfId="23943"/>
    <cellStyle name="40% - Accent1 3 2 4 3 5" xfId="23944"/>
    <cellStyle name="40% - Accent1 3 2 4 3 6" xfId="23945"/>
    <cellStyle name="40% - Accent1 3 2 4 3 7" xfId="23946"/>
    <cellStyle name="40% - Accent1 3 2 4 3 8" xfId="23947"/>
    <cellStyle name="40% - Accent1 3 2 4 3 9" xfId="23948"/>
    <cellStyle name="40% - Accent1 3 2 4 4" xfId="23949"/>
    <cellStyle name="40% - Accent1 3 2 4 4 2" xfId="23950"/>
    <cellStyle name="40% - Accent1 3 2 4 4 2 2" xfId="23951"/>
    <cellStyle name="40% - Accent1 3 2 4 4 2 3" xfId="23952"/>
    <cellStyle name="40% - Accent1 3 2 4 4 3" xfId="23953"/>
    <cellStyle name="40% - Accent1 3 2 4 4 3 2" xfId="23954"/>
    <cellStyle name="40% - Accent1 3 2 4 4 4" xfId="23955"/>
    <cellStyle name="40% - Accent1 3 2 4 4 5" xfId="23956"/>
    <cellStyle name="40% - Accent1 3 2 4 4 6" xfId="23957"/>
    <cellStyle name="40% - Accent1 3 2 4 4 7" xfId="23958"/>
    <cellStyle name="40% - Accent1 3 2 4 4 8" xfId="23959"/>
    <cellStyle name="40% - Accent1 3 2 4 4 9" xfId="23960"/>
    <cellStyle name="40% - Accent1 3 2 4 5" xfId="23961"/>
    <cellStyle name="40% - Accent1 3 2 4 5 2" xfId="23962"/>
    <cellStyle name="40% - Accent1 3 2 4 5 3" xfId="23963"/>
    <cellStyle name="40% - Accent1 3 2 4 6" xfId="23964"/>
    <cellStyle name="40% - Accent1 3 2 4 6 2" xfId="23965"/>
    <cellStyle name="40% - Accent1 3 2 4 7" xfId="23966"/>
    <cellStyle name="40% - Accent1 3 2 4 8" xfId="23967"/>
    <cellStyle name="40% - Accent1 3 2 4 9" xfId="23968"/>
    <cellStyle name="40% - Accent1 3 2 5" xfId="23969"/>
    <cellStyle name="40% - Accent1 3 2 5 2" xfId="23970"/>
    <cellStyle name="40% - Accent1 3 2 5 2 2" xfId="23971"/>
    <cellStyle name="40% - Accent1 3 2 5 2 3" xfId="23972"/>
    <cellStyle name="40% - Accent1 3 2 5 3" xfId="23973"/>
    <cellStyle name="40% - Accent1 3 2 5 3 2" xfId="23974"/>
    <cellStyle name="40% - Accent1 3 2 5 4" xfId="23975"/>
    <cellStyle name="40% - Accent1 3 2 5 5" xfId="23976"/>
    <cellStyle name="40% - Accent1 3 2 5 6" xfId="23977"/>
    <cellStyle name="40% - Accent1 3 2 5 7" xfId="23978"/>
    <cellStyle name="40% - Accent1 3 2 5 8" xfId="23979"/>
    <cellStyle name="40% - Accent1 3 2 5 9" xfId="23980"/>
    <cellStyle name="40% - Accent1 3 2 6" xfId="23981"/>
    <cellStyle name="40% - Accent1 3 2 6 2" xfId="23982"/>
    <cellStyle name="40% - Accent1 3 2 6 2 2" xfId="23983"/>
    <cellStyle name="40% - Accent1 3 2 6 2 3" xfId="23984"/>
    <cellStyle name="40% - Accent1 3 2 6 3" xfId="23985"/>
    <cellStyle name="40% - Accent1 3 2 6 3 2" xfId="23986"/>
    <cellStyle name="40% - Accent1 3 2 6 4" xfId="23987"/>
    <cellStyle name="40% - Accent1 3 2 6 5" xfId="23988"/>
    <cellStyle name="40% - Accent1 3 2 6 6" xfId="23989"/>
    <cellStyle name="40% - Accent1 3 2 6 7" xfId="23990"/>
    <cellStyle name="40% - Accent1 3 2 6 8" xfId="23991"/>
    <cellStyle name="40% - Accent1 3 2 6 9" xfId="23992"/>
    <cellStyle name="40% - Accent1 3 2 7" xfId="23993"/>
    <cellStyle name="40% - Accent1 3 2 7 2" xfId="23994"/>
    <cellStyle name="40% - Accent1 3 2 7 2 2" xfId="23995"/>
    <cellStyle name="40% - Accent1 3 2 7 2 3" xfId="23996"/>
    <cellStyle name="40% - Accent1 3 2 7 3" xfId="23997"/>
    <cellStyle name="40% - Accent1 3 2 7 3 2" xfId="23998"/>
    <cellStyle name="40% - Accent1 3 2 7 4" xfId="23999"/>
    <cellStyle name="40% - Accent1 3 2 7 5" xfId="24000"/>
    <cellStyle name="40% - Accent1 3 2 7 6" xfId="24001"/>
    <cellStyle name="40% - Accent1 3 2 7 7" xfId="24002"/>
    <cellStyle name="40% - Accent1 3 2 7 8" xfId="24003"/>
    <cellStyle name="40% - Accent1 3 2 7 9" xfId="24004"/>
    <cellStyle name="40% - Accent1 3 2 8" xfId="24005"/>
    <cellStyle name="40% - Accent1 3 2 8 2" xfId="24006"/>
    <cellStyle name="40% - Accent1 3 2 8 3" xfId="24007"/>
    <cellStyle name="40% - Accent1 3 2 9" xfId="24008"/>
    <cellStyle name="40% - Accent1 3 2 9 2" xfId="24009"/>
    <cellStyle name="40% - Accent1 3 3" xfId="24010"/>
    <cellStyle name="40% - Accent1 3 3 10" xfId="24011"/>
    <cellStyle name="40% - Accent1 3 3 11" xfId="24012"/>
    <cellStyle name="40% - Accent1 3 3 12" xfId="24013"/>
    <cellStyle name="40% - Accent1 3 3 13" xfId="24014"/>
    <cellStyle name="40% - Accent1 3 3 14" xfId="24015"/>
    <cellStyle name="40% - Accent1 3 3 15" xfId="24016"/>
    <cellStyle name="40% - Accent1 3 3 2" xfId="24017"/>
    <cellStyle name="40% - Accent1 3 3 2 10" xfId="24018"/>
    <cellStyle name="40% - Accent1 3 3 2 11" xfId="24019"/>
    <cellStyle name="40% - Accent1 3 3 2 12" xfId="24020"/>
    <cellStyle name="40% - Accent1 3 3 2 13" xfId="24021"/>
    <cellStyle name="40% - Accent1 3 3 2 2" xfId="24022"/>
    <cellStyle name="40% - Accent1 3 3 2 2 10" xfId="24023"/>
    <cellStyle name="40% - Accent1 3 3 2 2 11" xfId="24024"/>
    <cellStyle name="40% - Accent1 3 3 2 2 12" xfId="24025"/>
    <cellStyle name="40% - Accent1 3 3 2 2 2" xfId="24026"/>
    <cellStyle name="40% - Accent1 3 3 2 2 2 2" xfId="24027"/>
    <cellStyle name="40% - Accent1 3 3 2 2 2 2 2" xfId="24028"/>
    <cellStyle name="40% - Accent1 3 3 2 2 2 2 3" xfId="24029"/>
    <cellStyle name="40% - Accent1 3 3 2 2 2 3" xfId="24030"/>
    <cellStyle name="40% - Accent1 3 3 2 2 2 3 2" xfId="24031"/>
    <cellStyle name="40% - Accent1 3 3 2 2 2 4" xfId="24032"/>
    <cellStyle name="40% - Accent1 3 3 2 2 2 5" xfId="24033"/>
    <cellStyle name="40% - Accent1 3 3 2 2 2 6" xfId="24034"/>
    <cellStyle name="40% - Accent1 3 3 2 2 2 7" xfId="24035"/>
    <cellStyle name="40% - Accent1 3 3 2 2 2 8" xfId="24036"/>
    <cellStyle name="40% - Accent1 3 3 2 2 2 9" xfId="24037"/>
    <cellStyle name="40% - Accent1 3 3 2 2 3" xfId="24038"/>
    <cellStyle name="40% - Accent1 3 3 2 2 3 2" xfId="24039"/>
    <cellStyle name="40% - Accent1 3 3 2 2 3 2 2" xfId="24040"/>
    <cellStyle name="40% - Accent1 3 3 2 2 3 2 3" xfId="24041"/>
    <cellStyle name="40% - Accent1 3 3 2 2 3 3" xfId="24042"/>
    <cellStyle name="40% - Accent1 3 3 2 2 3 3 2" xfId="24043"/>
    <cellStyle name="40% - Accent1 3 3 2 2 3 4" xfId="24044"/>
    <cellStyle name="40% - Accent1 3 3 2 2 3 5" xfId="24045"/>
    <cellStyle name="40% - Accent1 3 3 2 2 3 6" xfId="24046"/>
    <cellStyle name="40% - Accent1 3 3 2 2 3 7" xfId="24047"/>
    <cellStyle name="40% - Accent1 3 3 2 2 3 8" xfId="24048"/>
    <cellStyle name="40% - Accent1 3 3 2 2 3 9" xfId="24049"/>
    <cellStyle name="40% - Accent1 3 3 2 2 4" xfId="24050"/>
    <cellStyle name="40% - Accent1 3 3 2 2 4 2" xfId="24051"/>
    <cellStyle name="40% - Accent1 3 3 2 2 4 2 2" xfId="24052"/>
    <cellStyle name="40% - Accent1 3 3 2 2 4 2 3" xfId="24053"/>
    <cellStyle name="40% - Accent1 3 3 2 2 4 3" xfId="24054"/>
    <cellStyle name="40% - Accent1 3 3 2 2 4 3 2" xfId="24055"/>
    <cellStyle name="40% - Accent1 3 3 2 2 4 4" xfId="24056"/>
    <cellStyle name="40% - Accent1 3 3 2 2 4 5" xfId="24057"/>
    <cellStyle name="40% - Accent1 3 3 2 2 4 6" xfId="24058"/>
    <cellStyle name="40% - Accent1 3 3 2 2 4 7" xfId="24059"/>
    <cellStyle name="40% - Accent1 3 3 2 2 4 8" xfId="24060"/>
    <cellStyle name="40% - Accent1 3 3 2 2 4 9" xfId="24061"/>
    <cellStyle name="40% - Accent1 3 3 2 2 5" xfId="24062"/>
    <cellStyle name="40% - Accent1 3 3 2 2 5 2" xfId="24063"/>
    <cellStyle name="40% - Accent1 3 3 2 2 5 3" xfId="24064"/>
    <cellStyle name="40% - Accent1 3 3 2 2 6" xfId="24065"/>
    <cellStyle name="40% - Accent1 3 3 2 2 6 2" xfId="24066"/>
    <cellStyle name="40% - Accent1 3 3 2 2 7" xfId="24067"/>
    <cellStyle name="40% - Accent1 3 3 2 2 8" xfId="24068"/>
    <cellStyle name="40% - Accent1 3 3 2 2 9" xfId="24069"/>
    <cellStyle name="40% - Accent1 3 3 2 3" xfId="24070"/>
    <cellStyle name="40% - Accent1 3 3 2 3 2" xfId="24071"/>
    <cellStyle name="40% - Accent1 3 3 2 3 2 2" xfId="24072"/>
    <cellStyle name="40% - Accent1 3 3 2 3 2 3" xfId="24073"/>
    <cellStyle name="40% - Accent1 3 3 2 3 3" xfId="24074"/>
    <cellStyle name="40% - Accent1 3 3 2 3 3 2" xfId="24075"/>
    <cellStyle name="40% - Accent1 3 3 2 3 4" xfId="24076"/>
    <cellStyle name="40% - Accent1 3 3 2 3 5" xfId="24077"/>
    <cellStyle name="40% - Accent1 3 3 2 3 6" xfId="24078"/>
    <cellStyle name="40% - Accent1 3 3 2 3 7" xfId="24079"/>
    <cellStyle name="40% - Accent1 3 3 2 3 8" xfId="24080"/>
    <cellStyle name="40% - Accent1 3 3 2 3 9" xfId="24081"/>
    <cellStyle name="40% - Accent1 3 3 2 4" xfId="24082"/>
    <cellStyle name="40% - Accent1 3 3 2 4 2" xfId="24083"/>
    <cellStyle name="40% - Accent1 3 3 2 4 2 2" xfId="24084"/>
    <cellStyle name="40% - Accent1 3 3 2 4 2 3" xfId="24085"/>
    <cellStyle name="40% - Accent1 3 3 2 4 3" xfId="24086"/>
    <cellStyle name="40% - Accent1 3 3 2 4 3 2" xfId="24087"/>
    <cellStyle name="40% - Accent1 3 3 2 4 4" xfId="24088"/>
    <cellStyle name="40% - Accent1 3 3 2 4 5" xfId="24089"/>
    <cellStyle name="40% - Accent1 3 3 2 4 6" xfId="24090"/>
    <cellStyle name="40% - Accent1 3 3 2 4 7" xfId="24091"/>
    <cellStyle name="40% - Accent1 3 3 2 4 8" xfId="24092"/>
    <cellStyle name="40% - Accent1 3 3 2 4 9" xfId="24093"/>
    <cellStyle name="40% - Accent1 3 3 2 5" xfId="24094"/>
    <cellStyle name="40% - Accent1 3 3 2 5 2" xfId="24095"/>
    <cellStyle name="40% - Accent1 3 3 2 5 2 2" xfId="24096"/>
    <cellStyle name="40% - Accent1 3 3 2 5 2 3" xfId="24097"/>
    <cellStyle name="40% - Accent1 3 3 2 5 3" xfId="24098"/>
    <cellStyle name="40% - Accent1 3 3 2 5 3 2" xfId="24099"/>
    <cellStyle name="40% - Accent1 3 3 2 5 4" xfId="24100"/>
    <cellStyle name="40% - Accent1 3 3 2 5 5" xfId="24101"/>
    <cellStyle name="40% - Accent1 3 3 2 5 6" xfId="24102"/>
    <cellStyle name="40% - Accent1 3 3 2 5 7" xfId="24103"/>
    <cellStyle name="40% - Accent1 3 3 2 5 8" xfId="24104"/>
    <cellStyle name="40% - Accent1 3 3 2 5 9" xfId="24105"/>
    <cellStyle name="40% - Accent1 3 3 2 6" xfId="24106"/>
    <cellStyle name="40% - Accent1 3 3 2 6 2" xfId="24107"/>
    <cellStyle name="40% - Accent1 3 3 2 6 3" xfId="24108"/>
    <cellStyle name="40% - Accent1 3 3 2 7" xfId="24109"/>
    <cellStyle name="40% - Accent1 3 3 2 7 2" xfId="24110"/>
    <cellStyle name="40% - Accent1 3 3 2 8" xfId="24111"/>
    <cellStyle name="40% - Accent1 3 3 2 9" xfId="24112"/>
    <cellStyle name="40% - Accent1 3 3 3" xfId="24113"/>
    <cellStyle name="40% - Accent1 3 3 3 10" xfId="24114"/>
    <cellStyle name="40% - Accent1 3 3 3 11" xfId="24115"/>
    <cellStyle name="40% - Accent1 3 3 3 12" xfId="24116"/>
    <cellStyle name="40% - Accent1 3 3 3 13" xfId="24117"/>
    <cellStyle name="40% - Accent1 3 3 3 2" xfId="24118"/>
    <cellStyle name="40% - Accent1 3 3 3 2 10" xfId="24119"/>
    <cellStyle name="40% - Accent1 3 3 3 2 11" xfId="24120"/>
    <cellStyle name="40% - Accent1 3 3 3 2 12" xfId="24121"/>
    <cellStyle name="40% - Accent1 3 3 3 2 2" xfId="24122"/>
    <cellStyle name="40% - Accent1 3 3 3 2 2 2" xfId="24123"/>
    <cellStyle name="40% - Accent1 3 3 3 2 2 2 2" xfId="24124"/>
    <cellStyle name="40% - Accent1 3 3 3 2 2 2 3" xfId="24125"/>
    <cellStyle name="40% - Accent1 3 3 3 2 2 3" xfId="24126"/>
    <cellStyle name="40% - Accent1 3 3 3 2 2 3 2" xfId="24127"/>
    <cellStyle name="40% - Accent1 3 3 3 2 2 4" xfId="24128"/>
    <cellStyle name="40% - Accent1 3 3 3 2 2 5" xfId="24129"/>
    <cellStyle name="40% - Accent1 3 3 3 2 2 6" xfId="24130"/>
    <cellStyle name="40% - Accent1 3 3 3 2 2 7" xfId="24131"/>
    <cellStyle name="40% - Accent1 3 3 3 2 2 8" xfId="24132"/>
    <cellStyle name="40% - Accent1 3 3 3 2 2 9" xfId="24133"/>
    <cellStyle name="40% - Accent1 3 3 3 2 3" xfId="24134"/>
    <cellStyle name="40% - Accent1 3 3 3 2 3 2" xfId="24135"/>
    <cellStyle name="40% - Accent1 3 3 3 2 3 2 2" xfId="24136"/>
    <cellStyle name="40% - Accent1 3 3 3 2 3 2 3" xfId="24137"/>
    <cellStyle name="40% - Accent1 3 3 3 2 3 3" xfId="24138"/>
    <cellStyle name="40% - Accent1 3 3 3 2 3 3 2" xfId="24139"/>
    <cellStyle name="40% - Accent1 3 3 3 2 3 4" xfId="24140"/>
    <cellStyle name="40% - Accent1 3 3 3 2 3 5" xfId="24141"/>
    <cellStyle name="40% - Accent1 3 3 3 2 3 6" xfId="24142"/>
    <cellStyle name="40% - Accent1 3 3 3 2 3 7" xfId="24143"/>
    <cellStyle name="40% - Accent1 3 3 3 2 3 8" xfId="24144"/>
    <cellStyle name="40% - Accent1 3 3 3 2 3 9" xfId="24145"/>
    <cellStyle name="40% - Accent1 3 3 3 2 4" xfId="24146"/>
    <cellStyle name="40% - Accent1 3 3 3 2 4 2" xfId="24147"/>
    <cellStyle name="40% - Accent1 3 3 3 2 4 2 2" xfId="24148"/>
    <cellStyle name="40% - Accent1 3 3 3 2 4 2 3" xfId="24149"/>
    <cellStyle name="40% - Accent1 3 3 3 2 4 3" xfId="24150"/>
    <cellStyle name="40% - Accent1 3 3 3 2 4 3 2" xfId="24151"/>
    <cellStyle name="40% - Accent1 3 3 3 2 4 4" xfId="24152"/>
    <cellStyle name="40% - Accent1 3 3 3 2 4 5" xfId="24153"/>
    <cellStyle name="40% - Accent1 3 3 3 2 4 6" xfId="24154"/>
    <cellStyle name="40% - Accent1 3 3 3 2 4 7" xfId="24155"/>
    <cellStyle name="40% - Accent1 3 3 3 2 4 8" xfId="24156"/>
    <cellStyle name="40% - Accent1 3 3 3 2 4 9" xfId="24157"/>
    <cellStyle name="40% - Accent1 3 3 3 2 5" xfId="24158"/>
    <cellStyle name="40% - Accent1 3 3 3 2 5 2" xfId="24159"/>
    <cellStyle name="40% - Accent1 3 3 3 2 5 3" xfId="24160"/>
    <cellStyle name="40% - Accent1 3 3 3 2 6" xfId="24161"/>
    <cellStyle name="40% - Accent1 3 3 3 2 6 2" xfId="24162"/>
    <cellStyle name="40% - Accent1 3 3 3 2 7" xfId="24163"/>
    <cellStyle name="40% - Accent1 3 3 3 2 8" xfId="24164"/>
    <cellStyle name="40% - Accent1 3 3 3 2 9" xfId="24165"/>
    <cellStyle name="40% - Accent1 3 3 3 3" xfId="24166"/>
    <cellStyle name="40% - Accent1 3 3 3 3 2" xfId="24167"/>
    <cellStyle name="40% - Accent1 3 3 3 3 2 2" xfId="24168"/>
    <cellStyle name="40% - Accent1 3 3 3 3 2 3" xfId="24169"/>
    <cellStyle name="40% - Accent1 3 3 3 3 3" xfId="24170"/>
    <cellStyle name="40% - Accent1 3 3 3 3 3 2" xfId="24171"/>
    <cellStyle name="40% - Accent1 3 3 3 3 4" xfId="24172"/>
    <cellStyle name="40% - Accent1 3 3 3 3 5" xfId="24173"/>
    <cellStyle name="40% - Accent1 3 3 3 3 6" xfId="24174"/>
    <cellStyle name="40% - Accent1 3 3 3 3 7" xfId="24175"/>
    <cellStyle name="40% - Accent1 3 3 3 3 8" xfId="24176"/>
    <cellStyle name="40% - Accent1 3 3 3 3 9" xfId="24177"/>
    <cellStyle name="40% - Accent1 3 3 3 4" xfId="24178"/>
    <cellStyle name="40% - Accent1 3 3 3 4 2" xfId="24179"/>
    <cellStyle name="40% - Accent1 3 3 3 4 2 2" xfId="24180"/>
    <cellStyle name="40% - Accent1 3 3 3 4 2 3" xfId="24181"/>
    <cellStyle name="40% - Accent1 3 3 3 4 3" xfId="24182"/>
    <cellStyle name="40% - Accent1 3 3 3 4 3 2" xfId="24183"/>
    <cellStyle name="40% - Accent1 3 3 3 4 4" xfId="24184"/>
    <cellStyle name="40% - Accent1 3 3 3 4 5" xfId="24185"/>
    <cellStyle name="40% - Accent1 3 3 3 4 6" xfId="24186"/>
    <cellStyle name="40% - Accent1 3 3 3 4 7" xfId="24187"/>
    <cellStyle name="40% - Accent1 3 3 3 4 8" xfId="24188"/>
    <cellStyle name="40% - Accent1 3 3 3 4 9" xfId="24189"/>
    <cellStyle name="40% - Accent1 3 3 3 5" xfId="24190"/>
    <cellStyle name="40% - Accent1 3 3 3 5 2" xfId="24191"/>
    <cellStyle name="40% - Accent1 3 3 3 5 2 2" xfId="24192"/>
    <cellStyle name="40% - Accent1 3 3 3 5 2 3" xfId="24193"/>
    <cellStyle name="40% - Accent1 3 3 3 5 3" xfId="24194"/>
    <cellStyle name="40% - Accent1 3 3 3 5 3 2" xfId="24195"/>
    <cellStyle name="40% - Accent1 3 3 3 5 4" xfId="24196"/>
    <cellStyle name="40% - Accent1 3 3 3 5 5" xfId="24197"/>
    <cellStyle name="40% - Accent1 3 3 3 5 6" xfId="24198"/>
    <cellStyle name="40% - Accent1 3 3 3 5 7" xfId="24199"/>
    <cellStyle name="40% - Accent1 3 3 3 5 8" xfId="24200"/>
    <cellStyle name="40% - Accent1 3 3 3 5 9" xfId="24201"/>
    <cellStyle name="40% - Accent1 3 3 3 6" xfId="24202"/>
    <cellStyle name="40% - Accent1 3 3 3 6 2" xfId="24203"/>
    <cellStyle name="40% - Accent1 3 3 3 6 3" xfId="24204"/>
    <cellStyle name="40% - Accent1 3 3 3 7" xfId="24205"/>
    <cellStyle name="40% - Accent1 3 3 3 7 2" xfId="24206"/>
    <cellStyle name="40% - Accent1 3 3 3 8" xfId="24207"/>
    <cellStyle name="40% - Accent1 3 3 3 9" xfId="24208"/>
    <cellStyle name="40% - Accent1 3 3 4" xfId="24209"/>
    <cellStyle name="40% - Accent1 3 3 4 10" xfId="24210"/>
    <cellStyle name="40% - Accent1 3 3 4 11" xfId="24211"/>
    <cellStyle name="40% - Accent1 3 3 4 12" xfId="24212"/>
    <cellStyle name="40% - Accent1 3 3 4 2" xfId="24213"/>
    <cellStyle name="40% - Accent1 3 3 4 2 2" xfId="24214"/>
    <cellStyle name="40% - Accent1 3 3 4 2 2 2" xfId="24215"/>
    <cellStyle name="40% - Accent1 3 3 4 2 2 3" xfId="24216"/>
    <cellStyle name="40% - Accent1 3 3 4 2 3" xfId="24217"/>
    <cellStyle name="40% - Accent1 3 3 4 2 3 2" xfId="24218"/>
    <cellStyle name="40% - Accent1 3 3 4 2 4" xfId="24219"/>
    <cellStyle name="40% - Accent1 3 3 4 2 5" xfId="24220"/>
    <cellStyle name="40% - Accent1 3 3 4 2 6" xfId="24221"/>
    <cellStyle name="40% - Accent1 3 3 4 2 7" xfId="24222"/>
    <cellStyle name="40% - Accent1 3 3 4 2 8" xfId="24223"/>
    <cellStyle name="40% - Accent1 3 3 4 2 9" xfId="24224"/>
    <cellStyle name="40% - Accent1 3 3 4 3" xfId="24225"/>
    <cellStyle name="40% - Accent1 3 3 4 3 2" xfId="24226"/>
    <cellStyle name="40% - Accent1 3 3 4 3 2 2" xfId="24227"/>
    <cellStyle name="40% - Accent1 3 3 4 3 2 3" xfId="24228"/>
    <cellStyle name="40% - Accent1 3 3 4 3 3" xfId="24229"/>
    <cellStyle name="40% - Accent1 3 3 4 3 3 2" xfId="24230"/>
    <cellStyle name="40% - Accent1 3 3 4 3 4" xfId="24231"/>
    <cellStyle name="40% - Accent1 3 3 4 3 5" xfId="24232"/>
    <cellStyle name="40% - Accent1 3 3 4 3 6" xfId="24233"/>
    <cellStyle name="40% - Accent1 3 3 4 3 7" xfId="24234"/>
    <cellStyle name="40% - Accent1 3 3 4 3 8" xfId="24235"/>
    <cellStyle name="40% - Accent1 3 3 4 3 9" xfId="24236"/>
    <cellStyle name="40% - Accent1 3 3 4 4" xfId="24237"/>
    <cellStyle name="40% - Accent1 3 3 4 4 2" xfId="24238"/>
    <cellStyle name="40% - Accent1 3 3 4 4 2 2" xfId="24239"/>
    <cellStyle name="40% - Accent1 3 3 4 4 2 3" xfId="24240"/>
    <cellStyle name="40% - Accent1 3 3 4 4 3" xfId="24241"/>
    <cellStyle name="40% - Accent1 3 3 4 4 3 2" xfId="24242"/>
    <cellStyle name="40% - Accent1 3 3 4 4 4" xfId="24243"/>
    <cellStyle name="40% - Accent1 3 3 4 4 5" xfId="24244"/>
    <cellStyle name="40% - Accent1 3 3 4 4 6" xfId="24245"/>
    <cellStyle name="40% - Accent1 3 3 4 4 7" xfId="24246"/>
    <cellStyle name="40% - Accent1 3 3 4 4 8" xfId="24247"/>
    <cellStyle name="40% - Accent1 3 3 4 4 9" xfId="24248"/>
    <cellStyle name="40% - Accent1 3 3 4 5" xfId="24249"/>
    <cellStyle name="40% - Accent1 3 3 4 5 2" xfId="24250"/>
    <cellStyle name="40% - Accent1 3 3 4 5 3" xfId="24251"/>
    <cellStyle name="40% - Accent1 3 3 4 6" xfId="24252"/>
    <cellStyle name="40% - Accent1 3 3 4 6 2" xfId="24253"/>
    <cellStyle name="40% - Accent1 3 3 4 7" xfId="24254"/>
    <cellStyle name="40% - Accent1 3 3 4 8" xfId="24255"/>
    <cellStyle name="40% - Accent1 3 3 4 9" xfId="24256"/>
    <cellStyle name="40% - Accent1 3 3 5" xfId="24257"/>
    <cellStyle name="40% - Accent1 3 3 5 2" xfId="24258"/>
    <cellStyle name="40% - Accent1 3 3 5 2 2" xfId="24259"/>
    <cellStyle name="40% - Accent1 3 3 5 2 3" xfId="24260"/>
    <cellStyle name="40% - Accent1 3 3 5 3" xfId="24261"/>
    <cellStyle name="40% - Accent1 3 3 5 3 2" xfId="24262"/>
    <cellStyle name="40% - Accent1 3 3 5 4" xfId="24263"/>
    <cellStyle name="40% - Accent1 3 3 5 5" xfId="24264"/>
    <cellStyle name="40% - Accent1 3 3 5 6" xfId="24265"/>
    <cellStyle name="40% - Accent1 3 3 5 7" xfId="24266"/>
    <cellStyle name="40% - Accent1 3 3 5 8" xfId="24267"/>
    <cellStyle name="40% - Accent1 3 3 5 9" xfId="24268"/>
    <cellStyle name="40% - Accent1 3 3 6" xfId="24269"/>
    <cellStyle name="40% - Accent1 3 3 6 2" xfId="24270"/>
    <cellStyle name="40% - Accent1 3 3 6 2 2" xfId="24271"/>
    <cellStyle name="40% - Accent1 3 3 6 2 3" xfId="24272"/>
    <cellStyle name="40% - Accent1 3 3 6 3" xfId="24273"/>
    <cellStyle name="40% - Accent1 3 3 6 3 2" xfId="24274"/>
    <cellStyle name="40% - Accent1 3 3 6 4" xfId="24275"/>
    <cellStyle name="40% - Accent1 3 3 6 5" xfId="24276"/>
    <cellStyle name="40% - Accent1 3 3 6 6" xfId="24277"/>
    <cellStyle name="40% - Accent1 3 3 6 7" xfId="24278"/>
    <cellStyle name="40% - Accent1 3 3 6 8" xfId="24279"/>
    <cellStyle name="40% - Accent1 3 3 6 9" xfId="24280"/>
    <cellStyle name="40% - Accent1 3 3 7" xfId="24281"/>
    <cellStyle name="40% - Accent1 3 3 7 2" xfId="24282"/>
    <cellStyle name="40% - Accent1 3 3 7 2 2" xfId="24283"/>
    <cellStyle name="40% - Accent1 3 3 7 2 3" xfId="24284"/>
    <cellStyle name="40% - Accent1 3 3 7 3" xfId="24285"/>
    <cellStyle name="40% - Accent1 3 3 7 3 2" xfId="24286"/>
    <cellStyle name="40% - Accent1 3 3 7 4" xfId="24287"/>
    <cellStyle name="40% - Accent1 3 3 7 5" xfId="24288"/>
    <cellStyle name="40% - Accent1 3 3 7 6" xfId="24289"/>
    <cellStyle name="40% - Accent1 3 3 7 7" xfId="24290"/>
    <cellStyle name="40% - Accent1 3 3 7 8" xfId="24291"/>
    <cellStyle name="40% - Accent1 3 3 7 9" xfId="24292"/>
    <cellStyle name="40% - Accent1 3 3 8" xfId="24293"/>
    <cellStyle name="40% - Accent1 3 3 8 2" xfId="24294"/>
    <cellStyle name="40% - Accent1 3 3 8 3" xfId="24295"/>
    <cellStyle name="40% - Accent1 3 3 9" xfId="24296"/>
    <cellStyle name="40% - Accent1 3 3 9 2" xfId="24297"/>
    <cellStyle name="40% - Accent1 3 4" xfId="24298"/>
    <cellStyle name="40% - Accent1 3 4 10" xfId="24299"/>
    <cellStyle name="40% - Accent1 3 4 11" xfId="24300"/>
    <cellStyle name="40% - Accent1 3 4 12" xfId="24301"/>
    <cellStyle name="40% - Accent1 3 4 13" xfId="24302"/>
    <cellStyle name="40% - Accent1 3 4 14" xfId="24303"/>
    <cellStyle name="40% - Accent1 3 4 15" xfId="24304"/>
    <cellStyle name="40% - Accent1 3 4 2" xfId="24305"/>
    <cellStyle name="40% - Accent1 3 4 2 10" xfId="24306"/>
    <cellStyle name="40% - Accent1 3 4 2 11" xfId="24307"/>
    <cellStyle name="40% - Accent1 3 4 2 12" xfId="24308"/>
    <cellStyle name="40% - Accent1 3 4 2 13" xfId="24309"/>
    <cellStyle name="40% - Accent1 3 4 2 2" xfId="24310"/>
    <cellStyle name="40% - Accent1 3 4 2 2 10" xfId="24311"/>
    <cellStyle name="40% - Accent1 3 4 2 2 11" xfId="24312"/>
    <cellStyle name="40% - Accent1 3 4 2 2 12" xfId="24313"/>
    <cellStyle name="40% - Accent1 3 4 2 2 2" xfId="24314"/>
    <cellStyle name="40% - Accent1 3 4 2 2 2 2" xfId="24315"/>
    <cellStyle name="40% - Accent1 3 4 2 2 2 2 2" xfId="24316"/>
    <cellStyle name="40% - Accent1 3 4 2 2 2 2 3" xfId="24317"/>
    <cellStyle name="40% - Accent1 3 4 2 2 2 3" xfId="24318"/>
    <cellStyle name="40% - Accent1 3 4 2 2 2 3 2" xfId="24319"/>
    <cellStyle name="40% - Accent1 3 4 2 2 2 4" xfId="24320"/>
    <cellStyle name="40% - Accent1 3 4 2 2 2 5" xfId="24321"/>
    <cellStyle name="40% - Accent1 3 4 2 2 2 6" xfId="24322"/>
    <cellStyle name="40% - Accent1 3 4 2 2 2 7" xfId="24323"/>
    <cellStyle name="40% - Accent1 3 4 2 2 2 8" xfId="24324"/>
    <cellStyle name="40% - Accent1 3 4 2 2 2 9" xfId="24325"/>
    <cellStyle name="40% - Accent1 3 4 2 2 3" xfId="24326"/>
    <cellStyle name="40% - Accent1 3 4 2 2 3 2" xfId="24327"/>
    <cellStyle name="40% - Accent1 3 4 2 2 3 2 2" xfId="24328"/>
    <cellStyle name="40% - Accent1 3 4 2 2 3 2 3" xfId="24329"/>
    <cellStyle name="40% - Accent1 3 4 2 2 3 3" xfId="24330"/>
    <cellStyle name="40% - Accent1 3 4 2 2 3 3 2" xfId="24331"/>
    <cellStyle name="40% - Accent1 3 4 2 2 3 4" xfId="24332"/>
    <cellStyle name="40% - Accent1 3 4 2 2 3 5" xfId="24333"/>
    <cellStyle name="40% - Accent1 3 4 2 2 3 6" xfId="24334"/>
    <cellStyle name="40% - Accent1 3 4 2 2 3 7" xfId="24335"/>
    <cellStyle name="40% - Accent1 3 4 2 2 3 8" xfId="24336"/>
    <cellStyle name="40% - Accent1 3 4 2 2 3 9" xfId="24337"/>
    <cellStyle name="40% - Accent1 3 4 2 2 4" xfId="24338"/>
    <cellStyle name="40% - Accent1 3 4 2 2 4 2" xfId="24339"/>
    <cellStyle name="40% - Accent1 3 4 2 2 4 2 2" xfId="24340"/>
    <cellStyle name="40% - Accent1 3 4 2 2 4 2 3" xfId="24341"/>
    <cellStyle name="40% - Accent1 3 4 2 2 4 3" xfId="24342"/>
    <cellStyle name="40% - Accent1 3 4 2 2 4 3 2" xfId="24343"/>
    <cellStyle name="40% - Accent1 3 4 2 2 4 4" xfId="24344"/>
    <cellStyle name="40% - Accent1 3 4 2 2 4 5" xfId="24345"/>
    <cellStyle name="40% - Accent1 3 4 2 2 4 6" xfId="24346"/>
    <cellStyle name="40% - Accent1 3 4 2 2 4 7" xfId="24347"/>
    <cellStyle name="40% - Accent1 3 4 2 2 4 8" xfId="24348"/>
    <cellStyle name="40% - Accent1 3 4 2 2 4 9" xfId="24349"/>
    <cellStyle name="40% - Accent1 3 4 2 2 5" xfId="24350"/>
    <cellStyle name="40% - Accent1 3 4 2 2 5 2" xfId="24351"/>
    <cellStyle name="40% - Accent1 3 4 2 2 5 3" xfId="24352"/>
    <cellStyle name="40% - Accent1 3 4 2 2 6" xfId="24353"/>
    <cellStyle name="40% - Accent1 3 4 2 2 6 2" xfId="24354"/>
    <cellStyle name="40% - Accent1 3 4 2 2 7" xfId="24355"/>
    <cellStyle name="40% - Accent1 3 4 2 2 8" xfId="24356"/>
    <cellStyle name="40% - Accent1 3 4 2 2 9" xfId="24357"/>
    <cellStyle name="40% - Accent1 3 4 2 3" xfId="24358"/>
    <cellStyle name="40% - Accent1 3 4 2 3 2" xfId="24359"/>
    <cellStyle name="40% - Accent1 3 4 2 3 2 2" xfId="24360"/>
    <cellStyle name="40% - Accent1 3 4 2 3 2 3" xfId="24361"/>
    <cellStyle name="40% - Accent1 3 4 2 3 3" xfId="24362"/>
    <cellStyle name="40% - Accent1 3 4 2 3 3 2" xfId="24363"/>
    <cellStyle name="40% - Accent1 3 4 2 3 4" xfId="24364"/>
    <cellStyle name="40% - Accent1 3 4 2 3 5" xfId="24365"/>
    <cellStyle name="40% - Accent1 3 4 2 3 6" xfId="24366"/>
    <cellStyle name="40% - Accent1 3 4 2 3 7" xfId="24367"/>
    <cellStyle name="40% - Accent1 3 4 2 3 8" xfId="24368"/>
    <cellStyle name="40% - Accent1 3 4 2 3 9" xfId="24369"/>
    <cellStyle name="40% - Accent1 3 4 2 4" xfId="24370"/>
    <cellStyle name="40% - Accent1 3 4 2 4 2" xfId="24371"/>
    <cellStyle name="40% - Accent1 3 4 2 4 2 2" xfId="24372"/>
    <cellStyle name="40% - Accent1 3 4 2 4 2 3" xfId="24373"/>
    <cellStyle name="40% - Accent1 3 4 2 4 3" xfId="24374"/>
    <cellStyle name="40% - Accent1 3 4 2 4 3 2" xfId="24375"/>
    <cellStyle name="40% - Accent1 3 4 2 4 4" xfId="24376"/>
    <cellStyle name="40% - Accent1 3 4 2 4 5" xfId="24377"/>
    <cellStyle name="40% - Accent1 3 4 2 4 6" xfId="24378"/>
    <cellStyle name="40% - Accent1 3 4 2 4 7" xfId="24379"/>
    <cellStyle name="40% - Accent1 3 4 2 4 8" xfId="24380"/>
    <cellStyle name="40% - Accent1 3 4 2 4 9" xfId="24381"/>
    <cellStyle name="40% - Accent1 3 4 2 5" xfId="24382"/>
    <cellStyle name="40% - Accent1 3 4 2 5 2" xfId="24383"/>
    <cellStyle name="40% - Accent1 3 4 2 5 2 2" xfId="24384"/>
    <cellStyle name="40% - Accent1 3 4 2 5 2 3" xfId="24385"/>
    <cellStyle name="40% - Accent1 3 4 2 5 3" xfId="24386"/>
    <cellStyle name="40% - Accent1 3 4 2 5 3 2" xfId="24387"/>
    <cellStyle name="40% - Accent1 3 4 2 5 4" xfId="24388"/>
    <cellStyle name="40% - Accent1 3 4 2 5 5" xfId="24389"/>
    <cellStyle name="40% - Accent1 3 4 2 5 6" xfId="24390"/>
    <cellStyle name="40% - Accent1 3 4 2 5 7" xfId="24391"/>
    <cellStyle name="40% - Accent1 3 4 2 5 8" xfId="24392"/>
    <cellStyle name="40% - Accent1 3 4 2 5 9" xfId="24393"/>
    <cellStyle name="40% - Accent1 3 4 2 6" xfId="24394"/>
    <cellStyle name="40% - Accent1 3 4 2 6 2" xfId="24395"/>
    <cellStyle name="40% - Accent1 3 4 2 6 3" xfId="24396"/>
    <cellStyle name="40% - Accent1 3 4 2 7" xfId="24397"/>
    <cellStyle name="40% - Accent1 3 4 2 7 2" xfId="24398"/>
    <cellStyle name="40% - Accent1 3 4 2 8" xfId="24399"/>
    <cellStyle name="40% - Accent1 3 4 2 9" xfId="24400"/>
    <cellStyle name="40% - Accent1 3 4 3" xfId="24401"/>
    <cellStyle name="40% - Accent1 3 4 3 10" xfId="24402"/>
    <cellStyle name="40% - Accent1 3 4 3 11" xfId="24403"/>
    <cellStyle name="40% - Accent1 3 4 3 12" xfId="24404"/>
    <cellStyle name="40% - Accent1 3 4 3 13" xfId="24405"/>
    <cellStyle name="40% - Accent1 3 4 3 2" xfId="24406"/>
    <cellStyle name="40% - Accent1 3 4 3 2 10" xfId="24407"/>
    <cellStyle name="40% - Accent1 3 4 3 2 11" xfId="24408"/>
    <cellStyle name="40% - Accent1 3 4 3 2 12" xfId="24409"/>
    <cellStyle name="40% - Accent1 3 4 3 2 2" xfId="24410"/>
    <cellStyle name="40% - Accent1 3 4 3 2 2 2" xfId="24411"/>
    <cellStyle name="40% - Accent1 3 4 3 2 2 2 2" xfId="24412"/>
    <cellStyle name="40% - Accent1 3 4 3 2 2 2 3" xfId="24413"/>
    <cellStyle name="40% - Accent1 3 4 3 2 2 3" xfId="24414"/>
    <cellStyle name="40% - Accent1 3 4 3 2 2 3 2" xfId="24415"/>
    <cellStyle name="40% - Accent1 3 4 3 2 2 4" xfId="24416"/>
    <cellStyle name="40% - Accent1 3 4 3 2 2 5" xfId="24417"/>
    <cellStyle name="40% - Accent1 3 4 3 2 2 6" xfId="24418"/>
    <cellStyle name="40% - Accent1 3 4 3 2 2 7" xfId="24419"/>
    <cellStyle name="40% - Accent1 3 4 3 2 2 8" xfId="24420"/>
    <cellStyle name="40% - Accent1 3 4 3 2 2 9" xfId="24421"/>
    <cellStyle name="40% - Accent1 3 4 3 2 3" xfId="24422"/>
    <cellStyle name="40% - Accent1 3 4 3 2 3 2" xfId="24423"/>
    <cellStyle name="40% - Accent1 3 4 3 2 3 2 2" xfId="24424"/>
    <cellStyle name="40% - Accent1 3 4 3 2 3 2 3" xfId="24425"/>
    <cellStyle name="40% - Accent1 3 4 3 2 3 3" xfId="24426"/>
    <cellStyle name="40% - Accent1 3 4 3 2 3 3 2" xfId="24427"/>
    <cellStyle name="40% - Accent1 3 4 3 2 3 4" xfId="24428"/>
    <cellStyle name="40% - Accent1 3 4 3 2 3 5" xfId="24429"/>
    <cellStyle name="40% - Accent1 3 4 3 2 3 6" xfId="24430"/>
    <cellStyle name="40% - Accent1 3 4 3 2 3 7" xfId="24431"/>
    <cellStyle name="40% - Accent1 3 4 3 2 3 8" xfId="24432"/>
    <cellStyle name="40% - Accent1 3 4 3 2 3 9" xfId="24433"/>
    <cellStyle name="40% - Accent1 3 4 3 2 4" xfId="24434"/>
    <cellStyle name="40% - Accent1 3 4 3 2 4 2" xfId="24435"/>
    <cellStyle name="40% - Accent1 3 4 3 2 4 2 2" xfId="24436"/>
    <cellStyle name="40% - Accent1 3 4 3 2 4 2 3" xfId="24437"/>
    <cellStyle name="40% - Accent1 3 4 3 2 4 3" xfId="24438"/>
    <cellStyle name="40% - Accent1 3 4 3 2 4 3 2" xfId="24439"/>
    <cellStyle name="40% - Accent1 3 4 3 2 4 4" xfId="24440"/>
    <cellStyle name="40% - Accent1 3 4 3 2 4 5" xfId="24441"/>
    <cellStyle name="40% - Accent1 3 4 3 2 4 6" xfId="24442"/>
    <cellStyle name="40% - Accent1 3 4 3 2 4 7" xfId="24443"/>
    <cellStyle name="40% - Accent1 3 4 3 2 4 8" xfId="24444"/>
    <cellStyle name="40% - Accent1 3 4 3 2 4 9" xfId="24445"/>
    <cellStyle name="40% - Accent1 3 4 3 2 5" xfId="24446"/>
    <cellStyle name="40% - Accent1 3 4 3 2 5 2" xfId="24447"/>
    <cellStyle name="40% - Accent1 3 4 3 2 5 3" xfId="24448"/>
    <cellStyle name="40% - Accent1 3 4 3 2 6" xfId="24449"/>
    <cellStyle name="40% - Accent1 3 4 3 2 6 2" xfId="24450"/>
    <cellStyle name="40% - Accent1 3 4 3 2 7" xfId="24451"/>
    <cellStyle name="40% - Accent1 3 4 3 2 8" xfId="24452"/>
    <cellStyle name="40% - Accent1 3 4 3 2 9" xfId="24453"/>
    <cellStyle name="40% - Accent1 3 4 3 3" xfId="24454"/>
    <cellStyle name="40% - Accent1 3 4 3 3 2" xfId="24455"/>
    <cellStyle name="40% - Accent1 3 4 3 3 2 2" xfId="24456"/>
    <cellStyle name="40% - Accent1 3 4 3 3 2 3" xfId="24457"/>
    <cellStyle name="40% - Accent1 3 4 3 3 3" xfId="24458"/>
    <cellStyle name="40% - Accent1 3 4 3 3 3 2" xfId="24459"/>
    <cellStyle name="40% - Accent1 3 4 3 3 4" xfId="24460"/>
    <cellStyle name="40% - Accent1 3 4 3 3 5" xfId="24461"/>
    <cellStyle name="40% - Accent1 3 4 3 3 6" xfId="24462"/>
    <cellStyle name="40% - Accent1 3 4 3 3 7" xfId="24463"/>
    <cellStyle name="40% - Accent1 3 4 3 3 8" xfId="24464"/>
    <cellStyle name="40% - Accent1 3 4 3 3 9" xfId="24465"/>
    <cellStyle name="40% - Accent1 3 4 3 4" xfId="24466"/>
    <cellStyle name="40% - Accent1 3 4 3 4 2" xfId="24467"/>
    <cellStyle name="40% - Accent1 3 4 3 4 2 2" xfId="24468"/>
    <cellStyle name="40% - Accent1 3 4 3 4 2 3" xfId="24469"/>
    <cellStyle name="40% - Accent1 3 4 3 4 3" xfId="24470"/>
    <cellStyle name="40% - Accent1 3 4 3 4 3 2" xfId="24471"/>
    <cellStyle name="40% - Accent1 3 4 3 4 4" xfId="24472"/>
    <cellStyle name="40% - Accent1 3 4 3 4 5" xfId="24473"/>
    <cellStyle name="40% - Accent1 3 4 3 4 6" xfId="24474"/>
    <cellStyle name="40% - Accent1 3 4 3 4 7" xfId="24475"/>
    <cellStyle name="40% - Accent1 3 4 3 4 8" xfId="24476"/>
    <cellStyle name="40% - Accent1 3 4 3 4 9" xfId="24477"/>
    <cellStyle name="40% - Accent1 3 4 3 5" xfId="24478"/>
    <cellStyle name="40% - Accent1 3 4 3 5 2" xfId="24479"/>
    <cellStyle name="40% - Accent1 3 4 3 5 2 2" xfId="24480"/>
    <cellStyle name="40% - Accent1 3 4 3 5 2 3" xfId="24481"/>
    <cellStyle name="40% - Accent1 3 4 3 5 3" xfId="24482"/>
    <cellStyle name="40% - Accent1 3 4 3 5 3 2" xfId="24483"/>
    <cellStyle name="40% - Accent1 3 4 3 5 4" xfId="24484"/>
    <cellStyle name="40% - Accent1 3 4 3 5 5" xfId="24485"/>
    <cellStyle name="40% - Accent1 3 4 3 5 6" xfId="24486"/>
    <cellStyle name="40% - Accent1 3 4 3 5 7" xfId="24487"/>
    <cellStyle name="40% - Accent1 3 4 3 5 8" xfId="24488"/>
    <cellStyle name="40% - Accent1 3 4 3 5 9" xfId="24489"/>
    <cellStyle name="40% - Accent1 3 4 3 6" xfId="24490"/>
    <cellStyle name="40% - Accent1 3 4 3 6 2" xfId="24491"/>
    <cellStyle name="40% - Accent1 3 4 3 6 3" xfId="24492"/>
    <cellStyle name="40% - Accent1 3 4 3 7" xfId="24493"/>
    <cellStyle name="40% - Accent1 3 4 3 7 2" xfId="24494"/>
    <cellStyle name="40% - Accent1 3 4 3 8" xfId="24495"/>
    <cellStyle name="40% - Accent1 3 4 3 9" xfId="24496"/>
    <cellStyle name="40% - Accent1 3 4 4" xfId="24497"/>
    <cellStyle name="40% - Accent1 3 4 4 10" xfId="24498"/>
    <cellStyle name="40% - Accent1 3 4 4 11" xfId="24499"/>
    <cellStyle name="40% - Accent1 3 4 4 12" xfId="24500"/>
    <cellStyle name="40% - Accent1 3 4 4 2" xfId="24501"/>
    <cellStyle name="40% - Accent1 3 4 4 2 2" xfId="24502"/>
    <cellStyle name="40% - Accent1 3 4 4 2 2 2" xfId="24503"/>
    <cellStyle name="40% - Accent1 3 4 4 2 2 3" xfId="24504"/>
    <cellStyle name="40% - Accent1 3 4 4 2 3" xfId="24505"/>
    <cellStyle name="40% - Accent1 3 4 4 2 3 2" xfId="24506"/>
    <cellStyle name="40% - Accent1 3 4 4 2 4" xfId="24507"/>
    <cellStyle name="40% - Accent1 3 4 4 2 5" xfId="24508"/>
    <cellStyle name="40% - Accent1 3 4 4 2 6" xfId="24509"/>
    <cellStyle name="40% - Accent1 3 4 4 2 7" xfId="24510"/>
    <cellStyle name="40% - Accent1 3 4 4 2 8" xfId="24511"/>
    <cellStyle name="40% - Accent1 3 4 4 2 9" xfId="24512"/>
    <cellStyle name="40% - Accent1 3 4 4 3" xfId="24513"/>
    <cellStyle name="40% - Accent1 3 4 4 3 2" xfId="24514"/>
    <cellStyle name="40% - Accent1 3 4 4 3 2 2" xfId="24515"/>
    <cellStyle name="40% - Accent1 3 4 4 3 2 3" xfId="24516"/>
    <cellStyle name="40% - Accent1 3 4 4 3 3" xfId="24517"/>
    <cellStyle name="40% - Accent1 3 4 4 3 3 2" xfId="24518"/>
    <cellStyle name="40% - Accent1 3 4 4 3 4" xfId="24519"/>
    <cellStyle name="40% - Accent1 3 4 4 3 5" xfId="24520"/>
    <cellStyle name="40% - Accent1 3 4 4 3 6" xfId="24521"/>
    <cellStyle name="40% - Accent1 3 4 4 3 7" xfId="24522"/>
    <cellStyle name="40% - Accent1 3 4 4 3 8" xfId="24523"/>
    <cellStyle name="40% - Accent1 3 4 4 3 9" xfId="24524"/>
    <cellStyle name="40% - Accent1 3 4 4 4" xfId="24525"/>
    <cellStyle name="40% - Accent1 3 4 4 4 2" xfId="24526"/>
    <cellStyle name="40% - Accent1 3 4 4 4 2 2" xfId="24527"/>
    <cellStyle name="40% - Accent1 3 4 4 4 2 3" xfId="24528"/>
    <cellStyle name="40% - Accent1 3 4 4 4 3" xfId="24529"/>
    <cellStyle name="40% - Accent1 3 4 4 4 3 2" xfId="24530"/>
    <cellStyle name="40% - Accent1 3 4 4 4 4" xfId="24531"/>
    <cellStyle name="40% - Accent1 3 4 4 4 5" xfId="24532"/>
    <cellStyle name="40% - Accent1 3 4 4 4 6" xfId="24533"/>
    <cellStyle name="40% - Accent1 3 4 4 4 7" xfId="24534"/>
    <cellStyle name="40% - Accent1 3 4 4 4 8" xfId="24535"/>
    <cellStyle name="40% - Accent1 3 4 4 4 9" xfId="24536"/>
    <cellStyle name="40% - Accent1 3 4 4 5" xfId="24537"/>
    <cellStyle name="40% - Accent1 3 4 4 5 2" xfId="24538"/>
    <cellStyle name="40% - Accent1 3 4 4 5 3" xfId="24539"/>
    <cellStyle name="40% - Accent1 3 4 4 6" xfId="24540"/>
    <cellStyle name="40% - Accent1 3 4 4 6 2" xfId="24541"/>
    <cellStyle name="40% - Accent1 3 4 4 7" xfId="24542"/>
    <cellStyle name="40% - Accent1 3 4 4 8" xfId="24543"/>
    <cellStyle name="40% - Accent1 3 4 4 9" xfId="24544"/>
    <cellStyle name="40% - Accent1 3 4 5" xfId="24545"/>
    <cellStyle name="40% - Accent1 3 4 5 2" xfId="24546"/>
    <cellStyle name="40% - Accent1 3 4 5 2 2" xfId="24547"/>
    <cellStyle name="40% - Accent1 3 4 5 2 3" xfId="24548"/>
    <cellStyle name="40% - Accent1 3 4 5 3" xfId="24549"/>
    <cellStyle name="40% - Accent1 3 4 5 3 2" xfId="24550"/>
    <cellStyle name="40% - Accent1 3 4 5 4" xfId="24551"/>
    <cellStyle name="40% - Accent1 3 4 5 5" xfId="24552"/>
    <cellStyle name="40% - Accent1 3 4 5 6" xfId="24553"/>
    <cellStyle name="40% - Accent1 3 4 5 7" xfId="24554"/>
    <cellStyle name="40% - Accent1 3 4 5 8" xfId="24555"/>
    <cellStyle name="40% - Accent1 3 4 5 9" xfId="24556"/>
    <cellStyle name="40% - Accent1 3 4 6" xfId="24557"/>
    <cellStyle name="40% - Accent1 3 4 6 2" xfId="24558"/>
    <cellStyle name="40% - Accent1 3 4 6 2 2" xfId="24559"/>
    <cellStyle name="40% - Accent1 3 4 6 2 3" xfId="24560"/>
    <cellStyle name="40% - Accent1 3 4 6 3" xfId="24561"/>
    <cellStyle name="40% - Accent1 3 4 6 3 2" xfId="24562"/>
    <cellStyle name="40% - Accent1 3 4 6 4" xfId="24563"/>
    <cellStyle name="40% - Accent1 3 4 6 5" xfId="24564"/>
    <cellStyle name="40% - Accent1 3 4 6 6" xfId="24565"/>
    <cellStyle name="40% - Accent1 3 4 6 7" xfId="24566"/>
    <cellStyle name="40% - Accent1 3 4 6 8" xfId="24567"/>
    <cellStyle name="40% - Accent1 3 4 6 9" xfId="24568"/>
    <cellStyle name="40% - Accent1 3 4 7" xfId="24569"/>
    <cellStyle name="40% - Accent1 3 4 7 2" xfId="24570"/>
    <cellStyle name="40% - Accent1 3 4 7 2 2" xfId="24571"/>
    <cellStyle name="40% - Accent1 3 4 7 2 3" xfId="24572"/>
    <cellStyle name="40% - Accent1 3 4 7 3" xfId="24573"/>
    <cellStyle name="40% - Accent1 3 4 7 3 2" xfId="24574"/>
    <cellStyle name="40% - Accent1 3 4 7 4" xfId="24575"/>
    <cellStyle name="40% - Accent1 3 4 7 5" xfId="24576"/>
    <cellStyle name="40% - Accent1 3 4 7 6" xfId="24577"/>
    <cellStyle name="40% - Accent1 3 4 7 7" xfId="24578"/>
    <cellStyle name="40% - Accent1 3 4 7 8" xfId="24579"/>
    <cellStyle name="40% - Accent1 3 4 7 9" xfId="24580"/>
    <cellStyle name="40% - Accent1 3 4 8" xfId="24581"/>
    <cellStyle name="40% - Accent1 3 4 8 2" xfId="24582"/>
    <cellStyle name="40% - Accent1 3 4 8 3" xfId="24583"/>
    <cellStyle name="40% - Accent1 3 4 9" xfId="24584"/>
    <cellStyle name="40% - Accent1 3 4 9 2" xfId="24585"/>
    <cellStyle name="40% - Accent1 3 5" xfId="24586"/>
    <cellStyle name="40% - Accent1 3 5 10" xfId="24587"/>
    <cellStyle name="40% - Accent1 3 5 11" xfId="24588"/>
    <cellStyle name="40% - Accent1 3 5 12" xfId="24589"/>
    <cellStyle name="40% - Accent1 3 5 13" xfId="24590"/>
    <cellStyle name="40% - Accent1 3 5 14" xfId="24591"/>
    <cellStyle name="40% - Accent1 3 5 15" xfId="24592"/>
    <cellStyle name="40% - Accent1 3 5 2" xfId="24593"/>
    <cellStyle name="40% - Accent1 3 5 2 10" xfId="24594"/>
    <cellStyle name="40% - Accent1 3 5 2 11" xfId="24595"/>
    <cellStyle name="40% - Accent1 3 5 2 12" xfId="24596"/>
    <cellStyle name="40% - Accent1 3 5 2 13" xfId="24597"/>
    <cellStyle name="40% - Accent1 3 5 2 2" xfId="24598"/>
    <cellStyle name="40% - Accent1 3 5 2 2 10" xfId="24599"/>
    <cellStyle name="40% - Accent1 3 5 2 2 11" xfId="24600"/>
    <cellStyle name="40% - Accent1 3 5 2 2 12" xfId="24601"/>
    <cellStyle name="40% - Accent1 3 5 2 2 2" xfId="24602"/>
    <cellStyle name="40% - Accent1 3 5 2 2 2 2" xfId="24603"/>
    <cellStyle name="40% - Accent1 3 5 2 2 2 2 2" xfId="24604"/>
    <cellStyle name="40% - Accent1 3 5 2 2 2 2 3" xfId="24605"/>
    <cellStyle name="40% - Accent1 3 5 2 2 2 3" xfId="24606"/>
    <cellStyle name="40% - Accent1 3 5 2 2 2 3 2" xfId="24607"/>
    <cellStyle name="40% - Accent1 3 5 2 2 2 4" xfId="24608"/>
    <cellStyle name="40% - Accent1 3 5 2 2 2 5" xfId="24609"/>
    <cellStyle name="40% - Accent1 3 5 2 2 2 6" xfId="24610"/>
    <cellStyle name="40% - Accent1 3 5 2 2 2 7" xfId="24611"/>
    <cellStyle name="40% - Accent1 3 5 2 2 2 8" xfId="24612"/>
    <cellStyle name="40% - Accent1 3 5 2 2 2 9" xfId="24613"/>
    <cellStyle name="40% - Accent1 3 5 2 2 3" xfId="24614"/>
    <cellStyle name="40% - Accent1 3 5 2 2 3 2" xfId="24615"/>
    <cellStyle name="40% - Accent1 3 5 2 2 3 2 2" xfId="24616"/>
    <cellStyle name="40% - Accent1 3 5 2 2 3 2 3" xfId="24617"/>
    <cellStyle name="40% - Accent1 3 5 2 2 3 3" xfId="24618"/>
    <cellStyle name="40% - Accent1 3 5 2 2 3 3 2" xfId="24619"/>
    <cellStyle name="40% - Accent1 3 5 2 2 3 4" xfId="24620"/>
    <cellStyle name="40% - Accent1 3 5 2 2 3 5" xfId="24621"/>
    <cellStyle name="40% - Accent1 3 5 2 2 3 6" xfId="24622"/>
    <cellStyle name="40% - Accent1 3 5 2 2 3 7" xfId="24623"/>
    <cellStyle name="40% - Accent1 3 5 2 2 3 8" xfId="24624"/>
    <cellStyle name="40% - Accent1 3 5 2 2 3 9" xfId="24625"/>
    <cellStyle name="40% - Accent1 3 5 2 2 4" xfId="24626"/>
    <cellStyle name="40% - Accent1 3 5 2 2 4 2" xfId="24627"/>
    <cellStyle name="40% - Accent1 3 5 2 2 4 2 2" xfId="24628"/>
    <cellStyle name="40% - Accent1 3 5 2 2 4 2 3" xfId="24629"/>
    <cellStyle name="40% - Accent1 3 5 2 2 4 3" xfId="24630"/>
    <cellStyle name="40% - Accent1 3 5 2 2 4 3 2" xfId="24631"/>
    <cellStyle name="40% - Accent1 3 5 2 2 4 4" xfId="24632"/>
    <cellStyle name="40% - Accent1 3 5 2 2 4 5" xfId="24633"/>
    <cellStyle name="40% - Accent1 3 5 2 2 4 6" xfId="24634"/>
    <cellStyle name="40% - Accent1 3 5 2 2 4 7" xfId="24635"/>
    <cellStyle name="40% - Accent1 3 5 2 2 4 8" xfId="24636"/>
    <cellStyle name="40% - Accent1 3 5 2 2 4 9" xfId="24637"/>
    <cellStyle name="40% - Accent1 3 5 2 2 5" xfId="24638"/>
    <cellStyle name="40% - Accent1 3 5 2 2 5 2" xfId="24639"/>
    <cellStyle name="40% - Accent1 3 5 2 2 5 3" xfId="24640"/>
    <cellStyle name="40% - Accent1 3 5 2 2 6" xfId="24641"/>
    <cellStyle name="40% - Accent1 3 5 2 2 6 2" xfId="24642"/>
    <cellStyle name="40% - Accent1 3 5 2 2 7" xfId="24643"/>
    <cellStyle name="40% - Accent1 3 5 2 2 8" xfId="24644"/>
    <cellStyle name="40% - Accent1 3 5 2 2 9" xfId="24645"/>
    <cellStyle name="40% - Accent1 3 5 2 3" xfId="24646"/>
    <cellStyle name="40% - Accent1 3 5 2 3 2" xfId="24647"/>
    <cellStyle name="40% - Accent1 3 5 2 3 2 2" xfId="24648"/>
    <cellStyle name="40% - Accent1 3 5 2 3 2 3" xfId="24649"/>
    <cellStyle name="40% - Accent1 3 5 2 3 3" xfId="24650"/>
    <cellStyle name="40% - Accent1 3 5 2 3 3 2" xfId="24651"/>
    <cellStyle name="40% - Accent1 3 5 2 3 4" xfId="24652"/>
    <cellStyle name="40% - Accent1 3 5 2 3 5" xfId="24653"/>
    <cellStyle name="40% - Accent1 3 5 2 3 6" xfId="24654"/>
    <cellStyle name="40% - Accent1 3 5 2 3 7" xfId="24655"/>
    <cellStyle name="40% - Accent1 3 5 2 3 8" xfId="24656"/>
    <cellStyle name="40% - Accent1 3 5 2 3 9" xfId="24657"/>
    <cellStyle name="40% - Accent1 3 5 2 4" xfId="24658"/>
    <cellStyle name="40% - Accent1 3 5 2 4 2" xfId="24659"/>
    <cellStyle name="40% - Accent1 3 5 2 4 2 2" xfId="24660"/>
    <cellStyle name="40% - Accent1 3 5 2 4 2 3" xfId="24661"/>
    <cellStyle name="40% - Accent1 3 5 2 4 3" xfId="24662"/>
    <cellStyle name="40% - Accent1 3 5 2 4 3 2" xfId="24663"/>
    <cellStyle name="40% - Accent1 3 5 2 4 4" xfId="24664"/>
    <cellStyle name="40% - Accent1 3 5 2 4 5" xfId="24665"/>
    <cellStyle name="40% - Accent1 3 5 2 4 6" xfId="24666"/>
    <cellStyle name="40% - Accent1 3 5 2 4 7" xfId="24667"/>
    <cellStyle name="40% - Accent1 3 5 2 4 8" xfId="24668"/>
    <cellStyle name="40% - Accent1 3 5 2 4 9" xfId="24669"/>
    <cellStyle name="40% - Accent1 3 5 2 5" xfId="24670"/>
    <cellStyle name="40% - Accent1 3 5 2 5 2" xfId="24671"/>
    <cellStyle name="40% - Accent1 3 5 2 5 2 2" xfId="24672"/>
    <cellStyle name="40% - Accent1 3 5 2 5 2 3" xfId="24673"/>
    <cellStyle name="40% - Accent1 3 5 2 5 3" xfId="24674"/>
    <cellStyle name="40% - Accent1 3 5 2 5 3 2" xfId="24675"/>
    <cellStyle name="40% - Accent1 3 5 2 5 4" xfId="24676"/>
    <cellStyle name="40% - Accent1 3 5 2 5 5" xfId="24677"/>
    <cellStyle name="40% - Accent1 3 5 2 5 6" xfId="24678"/>
    <cellStyle name="40% - Accent1 3 5 2 5 7" xfId="24679"/>
    <cellStyle name="40% - Accent1 3 5 2 5 8" xfId="24680"/>
    <cellStyle name="40% - Accent1 3 5 2 5 9" xfId="24681"/>
    <cellStyle name="40% - Accent1 3 5 2 6" xfId="24682"/>
    <cellStyle name="40% - Accent1 3 5 2 6 2" xfId="24683"/>
    <cellStyle name="40% - Accent1 3 5 2 6 3" xfId="24684"/>
    <cellStyle name="40% - Accent1 3 5 2 7" xfId="24685"/>
    <cellStyle name="40% - Accent1 3 5 2 7 2" xfId="24686"/>
    <cellStyle name="40% - Accent1 3 5 2 8" xfId="24687"/>
    <cellStyle name="40% - Accent1 3 5 2 9" xfId="24688"/>
    <cellStyle name="40% - Accent1 3 5 3" xfId="24689"/>
    <cellStyle name="40% - Accent1 3 5 3 10" xfId="24690"/>
    <cellStyle name="40% - Accent1 3 5 3 11" xfId="24691"/>
    <cellStyle name="40% - Accent1 3 5 3 12" xfId="24692"/>
    <cellStyle name="40% - Accent1 3 5 3 13" xfId="24693"/>
    <cellStyle name="40% - Accent1 3 5 3 2" xfId="24694"/>
    <cellStyle name="40% - Accent1 3 5 3 2 10" xfId="24695"/>
    <cellStyle name="40% - Accent1 3 5 3 2 11" xfId="24696"/>
    <cellStyle name="40% - Accent1 3 5 3 2 12" xfId="24697"/>
    <cellStyle name="40% - Accent1 3 5 3 2 2" xfId="24698"/>
    <cellStyle name="40% - Accent1 3 5 3 2 2 2" xfId="24699"/>
    <cellStyle name="40% - Accent1 3 5 3 2 2 2 2" xfId="24700"/>
    <cellStyle name="40% - Accent1 3 5 3 2 2 2 3" xfId="24701"/>
    <cellStyle name="40% - Accent1 3 5 3 2 2 3" xfId="24702"/>
    <cellStyle name="40% - Accent1 3 5 3 2 2 3 2" xfId="24703"/>
    <cellStyle name="40% - Accent1 3 5 3 2 2 4" xfId="24704"/>
    <cellStyle name="40% - Accent1 3 5 3 2 2 5" xfId="24705"/>
    <cellStyle name="40% - Accent1 3 5 3 2 2 6" xfId="24706"/>
    <cellStyle name="40% - Accent1 3 5 3 2 2 7" xfId="24707"/>
    <cellStyle name="40% - Accent1 3 5 3 2 2 8" xfId="24708"/>
    <cellStyle name="40% - Accent1 3 5 3 2 2 9" xfId="24709"/>
    <cellStyle name="40% - Accent1 3 5 3 2 3" xfId="24710"/>
    <cellStyle name="40% - Accent1 3 5 3 2 3 2" xfId="24711"/>
    <cellStyle name="40% - Accent1 3 5 3 2 3 2 2" xfId="24712"/>
    <cellStyle name="40% - Accent1 3 5 3 2 3 2 3" xfId="24713"/>
    <cellStyle name="40% - Accent1 3 5 3 2 3 3" xfId="24714"/>
    <cellStyle name="40% - Accent1 3 5 3 2 3 3 2" xfId="24715"/>
    <cellStyle name="40% - Accent1 3 5 3 2 3 4" xfId="24716"/>
    <cellStyle name="40% - Accent1 3 5 3 2 3 5" xfId="24717"/>
    <cellStyle name="40% - Accent1 3 5 3 2 3 6" xfId="24718"/>
    <cellStyle name="40% - Accent1 3 5 3 2 3 7" xfId="24719"/>
    <cellStyle name="40% - Accent1 3 5 3 2 3 8" xfId="24720"/>
    <cellStyle name="40% - Accent1 3 5 3 2 3 9" xfId="24721"/>
    <cellStyle name="40% - Accent1 3 5 3 2 4" xfId="24722"/>
    <cellStyle name="40% - Accent1 3 5 3 2 4 2" xfId="24723"/>
    <cellStyle name="40% - Accent1 3 5 3 2 4 2 2" xfId="24724"/>
    <cellStyle name="40% - Accent1 3 5 3 2 4 2 3" xfId="24725"/>
    <cellStyle name="40% - Accent1 3 5 3 2 4 3" xfId="24726"/>
    <cellStyle name="40% - Accent1 3 5 3 2 4 3 2" xfId="24727"/>
    <cellStyle name="40% - Accent1 3 5 3 2 4 4" xfId="24728"/>
    <cellStyle name="40% - Accent1 3 5 3 2 4 5" xfId="24729"/>
    <cellStyle name="40% - Accent1 3 5 3 2 4 6" xfId="24730"/>
    <cellStyle name="40% - Accent1 3 5 3 2 4 7" xfId="24731"/>
    <cellStyle name="40% - Accent1 3 5 3 2 4 8" xfId="24732"/>
    <cellStyle name="40% - Accent1 3 5 3 2 4 9" xfId="24733"/>
    <cellStyle name="40% - Accent1 3 5 3 2 5" xfId="24734"/>
    <cellStyle name="40% - Accent1 3 5 3 2 5 2" xfId="24735"/>
    <cellStyle name="40% - Accent1 3 5 3 2 5 3" xfId="24736"/>
    <cellStyle name="40% - Accent1 3 5 3 2 6" xfId="24737"/>
    <cellStyle name="40% - Accent1 3 5 3 2 6 2" xfId="24738"/>
    <cellStyle name="40% - Accent1 3 5 3 2 7" xfId="24739"/>
    <cellStyle name="40% - Accent1 3 5 3 2 8" xfId="24740"/>
    <cellStyle name="40% - Accent1 3 5 3 2 9" xfId="24741"/>
    <cellStyle name="40% - Accent1 3 5 3 3" xfId="24742"/>
    <cellStyle name="40% - Accent1 3 5 3 3 2" xfId="24743"/>
    <cellStyle name="40% - Accent1 3 5 3 3 2 2" xfId="24744"/>
    <cellStyle name="40% - Accent1 3 5 3 3 2 3" xfId="24745"/>
    <cellStyle name="40% - Accent1 3 5 3 3 3" xfId="24746"/>
    <cellStyle name="40% - Accent1 3 5 3 3 3 2" xfId="24747"/>
    <cellStyle name="40% - Accent1 3 5 3 3 4" xfId="24748"/>
    <cellStyle name="40% - Accent1 3 5 3 3 5" xfId="24749"/>
    <cellStyle name="40% - Accent1 3 5 3 3 6" xfId="24750"/>
    <cellStyle name="40% - Accent1 3 6" xfId="24751"/>
    <cellStyle name="40% - Accent1 3 7" xfId="24752"/>
    <cellStyle name="40% - Accent1 3 8" xfId="24753"/>
    <cellStyle name="40% - Accent1 4" xfId="24754"/>
    <cellStyle name="40% - Accent1 4 2" xfId="24755"/>
    <cellStyle name="40% - Accent1 4 2 2" xfId="24756"/>
    <cellStyle name="40% - Accent1 4 2 2 2" xfId="24757"/>
    <cellStyle name="40% - Accent1 4 2 2 2 2" xfId="24758"/>
    <cellStyle name="40% - Accent1 4 2 2 3" xfId="24759"/>
    <cellStyle name="40% - Accent1 4 2 2 4" xfId="24760"/>
    <cellStyle name="40% - Accent1 4 2 3" xfId="24761"/>
    <cellStyle name="40% - Accent1 4 2 3 2" xfId="24762"/>
    <cellStyle name="40% - Accent1 4 2 3 2 2" xfId="24763"/>
    <cellStyle name="40% - Accent1 4 2 3 3" xfId="24764"/>
    <cellStyle name="40% - Accent1 4 2 3 4" xfId="24765"/>
    <cellStyle name="40% - Accent1 4 2 4" xfId="24766"/>
    <cellStyle name="40% - Accent1 4 2 4 2" xfId="24767"/>
    <cellStyle name="40% - Accent1 4 2 5" xfId="24768"/>
    <cellStyle name="40% - Accent1 4 2 6" xfId="24769"/>
    <cellStyle name="40% - Accent1 4 2 7" xfId="24770"/>
    <cellStyle name="40% - Accent1 4 3" xfId="24771"/>
    <cellStyle name="40% - Accent1 4 3 2" xfId="24772"/>
    <cellStyle name="40% - Accent1 4 3 2 2" xfId="24773"/>
    <cellStyle name="40% - Accent1 4 3 3" xfId="24774"/>
    <cellStyle name="40% - Accent1 4 3 4" xfId="24775"/>
    <cellStyle name="40% - Accent1 4 4" xfId="24776"/>
    <cellStyle name="40% - Accent1 4 4 2" xfId="24777"/>
    <cellStyle name="40% - Accent1 4 4 2 2" xfId="24778"/>
    <cellStyle name="40% - Accent1 4 4 3" xfId="24779"/>
    <cellStyle name="40% - Accent1 4 4 4" xfId="24780"/>
    <cellStyle name="40% - Accent1 4 5" xfId="24781"/>
    <cellStyle name="40% - Accent1 4 5 2" xfId="24782"/>
    <cellStyle name="40% - Accent1 4 6" xfId="24783"/>
    <cellStyle name="40% - Accent1 4 7" xfId="24784"/>
    <cellStyle name="40% - Accent1 4 8" xfId="24785"/>
    <cellStyle name="40% - Accent1 5" xfId="24786"/>
    <cellStyle name="40% - Accent1 5 2" xfId="24787"/>
    <cellStyle name="40% - Accent1 5 2 2" xfId="24788"/>
    <cellStyle name="40% - Accent1 5 2 2 2" xfId="24789"/>
    <cellStyle name="40% - Accent1 5 2 2 2 2" xfId="24790"/>
    <cellStyle name="40% - Accent1 5 2 2 3" xfId="24791"/>
    <cellStyle name="40% - Accent1 5 2 2 4" xfId="24792"/>
    <cellStyle name="40% - Accent1 5 2 3" xfId="24793"/>
    <cellStyle name="40% - Accent1 5 2 3 2" xfId="24794"/>
    <cellStyle name="40% - Accent1 5 2 4" xfId="24795"/>
    <cellStyle name="40% - Accent1 5 2 5" xfId="24796"/>
    <cellStyle name="40% - Accent1 5 2 6" xfId="24797"/>
    <cellStyle name="40% - Accent1 5 3" xfId="24798"/>
    <cellStyle name="40% - Accent1 5 3 2" xfId="24799"/>
    <cellStyle name="40% - Accent1 5 3 2 2" xfId="24800"/>
    <cellStyle name="40% - Accent1 5 3 3" xfId="24801"/>
    <cellStyle name="40% - Accent1 5 3 4" xfId="24802"/>
    <cellStyle name="40% - Accent1 5 4" xfId="24803"/>
    <cellStyle name="40% - Accent1 5 4 2" xfId="24804"/>
    <cellStyle name="40% - Accent1 5 4 2 2" xfId="24805"/>
    <cellStyle name="40% - Accent1 5 4 3" xfId="24806"/>
    <cellStyle name="40% - Accent1 5 4 4" xfId="24807"/>
    <cellStyle name="40% - Accent1 5 5" xfId="24808"/>
    <cellStyle name="40% - Accent1 5 5 2" xfId="24809"/>
    <cellStyle name="40% - Accent1 5 6" xfId="24810"/>
    <cellStyle name="40% - Accent1 5 7" xfId="24811"/>
    <cellStyle name="40% - Accent1 5 8" xfId="24812"/>
    <cellStyle name="40% - Accent1 6" xfId="24813"/>
    <cellStyle name="40% - Accent1 6 2" xfId="24814"/>
    <cellStyle name="40% - Accent1 6 2 2" xfId="24815"/>
    <cellStyle name="40% - Accent1 6 2 2 2" xfId="24816"/>
    <cellStyle name="40% - Accent1 6 2 2 2 2" xfId="24817"/>
    <cellStyle name="40% - Accent1 6 2 2 3" xfId="24818"/>
    <cellStyle name="40% - Accent1 6 2 2 4" xfId="24819"/>
    <cellStyle name="40% - Accent1 6 2 3" xfId="24820"/>
    <cellStyle name="40% - Accent1 6 2 3 2" xfId="24821"/>
    <cellStyle name="40% - Accent1 6 2 4" xfId="24822"/>
    <cellStyle name="40% - Accent1 6 2 5" xfId="24823"/>
    <cellStyle name="40% - Accent1 6 2 6" xfId="24824"/>
    <cellStyle name="40% - Accent1 6 3" xfId="24825"/>
    <cellStyle name="40% - Accent1 6 3 2" xfId="24826"/>
    <cellStyle name="40% - Accent1 6 3 2 2" xfId="24827"/>
    <cellStyle name="40% - Accent1 6 3 3" xfId="24828"/>
    <cellStyle name="40% - Accent1 6 3 4" xfId="24829"/>
    <cellStyle name="40% - Accent1 6 4" xfId="24830"/>
    <cellStyle name="40% - Accent1 6 4 2" xfId="24831"/>
    <cellStyle name="40% - Accent1 6 4 2 2" xfId="24832"/>
    <cellStyle name="40% - Accent1 6 4 3" xfId="24833"/>
    <cellStyle name="40% - Accent1 6 4 4" xfId="24834"/>
    <cellStyle name="40% - Accent1 6 5" xfId="24835"/>
    <cellStyle name="40% - Accent1 6 5 2" xfId="24836"/>
    <cellStyle name="40% - Accent1 6 6" xfId="24837"/>
    <cellStyle name="40% - Accent1 6 7" xfId="24838"/>
    <cellStyle name="40% - Accent1 6 8" xfId="24839"/>
    <cellStyle name="40% - Accent1 7" xfId="24840"/>
    <cellStyle name="40% - Accent1 7 2" xfId="24841"/>
    <cellStyle name="40% - Accent1 7 3" xfId="24842"/>
    <cellStyle name="40% - Accent1 7 3 2" xfId="24843"/>
    <cellStyle name="40% - Accent1 7 4" xfId="24844"/>
    <cellStyle name="40% - Accent1 7 5" xfId="24845"/>
    <cellStyle name="40% - Accent1 8" xfId="24846"/>
    <cellStyle name="40% - Accent1 8 2" xfId="24847"/>
    <cellStyle name="40% - Accent1 8 2 2" xfId="24848"/>
    <cellStyle name="40% - Accent1 8 2 2 2" xfId="24849"/>
    <cellStyle name="40% - Accent1 8 2 3" xfId="24850"/>
    <cellStyle name="40% - Accent1 8 2 4" xfId="24851"/>
    <cellStyle name="40% - Accent1 8 3" xfId="24852"/>
    <cellStyle name="40% - Accent1 8 3 2" xfId="24853"/>
    <cellStyle name="40% - Accent1 8 4" xfId="24854"/>
    <cellStyle name="40% - Accent1 8 5" xfId="24855"/>
    <cellStyle name="40% - Accent1 8 6" xfId="24856"/>
    <cellStyle name="40% - Accent1 9" xfId="24857"/>
    <cellStyle name="40% - Accent1 9 2" xfId="24858"/>
    <cellStyle name="40% - Accent1 9 2 2" xfId="24859"/>
    <cellStyle name="40% - Accent1 9 2 2 2" xfId="24860"/>
    <cellStyle name="40% - Accent1 9 2 3" xfId="24861"/>
    <cellStyle name="40% - Accent1 9 2 4" xfId="24862"/>
    <cellStyle name="40% - Accent1 9 3" xfId="24863"/>
    <cellStyle name="40% - Accent1 9 3 2" xfId="24864"/>
    <cellStyle name="40% - Accent1 9 4" xfId="24865"/>
    <cellStyle name="40% - Accent1 9 5" xfId="24866"/>
    <cellStyle name="40% - Accent1 9 6" xfId="24867"/>
    <cellStyle name="40% - Accent2 10" xfId="24868"/>
    <cellStyle name="40% - Accent2 10 2" xfId="24869"/>
    <cellStyle name="40% - Accent2 10 2 2" xfId="24870"/>
    <cellStyle name="40% - Accent2 10 3" xfId="24871"/>
    <cellStyle name="40% - Accent2 10 4" xfId="24872"/>
    <cellStyle name="40% - Accent2 10 5" xfId="24873"/>
    <cellStyle name="40% - Accent2 11" xfId="24874"/>
    <cellStyle name="40% - Accent2 11 2" xfId="24875"/>
    <cellStyle name="40% - Accent2 11 2 2" xfId="24876"/>
    <cellStyle name="40% - Accent2 11 3" xfId="24877"/>
    <cellStyle name="40% - Accent2 11 4" xfId="24878"/>
    <cellStyle name="40% - Accent2 11 5" xfId="24879"/>
    <cellStyle name="40% - Accent2 12" xfId="24880"/>
    <cellStyle name="40% - Accent2 12 2" xfId="24881"/>
    <cellStyle name="40% - Accent2 12 2 2" xfId="24882"/>
    <cellStyle name="40% - Accent2 12 3" xfId="24883"/>
    <cellStyle name="40% - Accent2 12 4" xfId="24884"/>
    <cellStyle name="40% - Accent2 13" xfId="24885"/>
    <cellStyle name="40% - Accent2 13 2" xfId="24886"/>
    <cellStyle name="40% - Accent2 14" xfId="24887"/>
    <cellStyle name="40% - Accent2 15" xfId="24888"/>
    <cellStyle name="40% - Accent2 16" xfId="24889"/>
    <cellStyle name="40% - Accent2 17" xfId="24890"/>
    <cellStyle name="40% - Accent2 2" xfId="195"/>
    <cellStyle name="40% - Accent2 2 2" xfId="24891"/>
    <cellStyle name="40% - Accent2 2 3" xfId="24892"/>
    <cellStyle name="40% - Accent2 3" xfId="24893"/>
    <cellStyle name="40% - Accent2 3 2" xfId="24894"/>
    <cellStyle name="40% - Accent2 3 2 2" xfId="24895"/>
    <cellStyle name="40% - Accent2 3 2 2 2" xfId="24896"/>
    <cellStyle name="40% - Accent2 3 2 2 2 2" xfId="24897"/>
    <cellStyle name="40% - Accent2 3 2 2 3" xfId="24898"/>
    <cellStyle name="40% - Accent2 3 2 2 4" xfId="24899"/>
    <cellStyle name="40% - Accent2 3 2 3" xfId="24900"/>
    <cellStyle name="40% - Accent2 3 2 3 2" xfId="24901"/>
    <cellStyle name="40% - Accent2 3 2 3 2 2" xfId="24902"/>
    <cellStyle name="40% - Accent2 3 2 3 3" xfId="24903"/>
    <cellStyle name="40% - Accent2 3 2 3 4" xfId="24904"/>
    <cellStyle name="40% - Accent2 3 2 4" xfId="24905"/>
    <cellStyle name="40% - Accent2 3 2 4 2" xfId="24906"/>
    <cellStyle name="40% - Accent2 3 2 5" xfId="24907"/>
    <cellStyle name="40% - Accent2 3 2 6" xfId="24908"/>
    <cellStyle name="40% - Accent2 3 2 7" xfId="24909"/>
    <cellStyle name="40% - Accent2 3 3" xfId="24910"/>
    <cellStyle name="40% - Accent2 3 3 2" xfId="24911"/>
    <cellStyle name="40% - Accent2 3 3 2 2" xfId="24912"/>
    <cellStyle name="40% - Accent2 3 3 3" xfId="24913"/>
    <cellStyle name="40% - Accent2 3 3 4" xfId="24914"/>
    <cellStyle name="40% - Accent2 3 4" xfId="24915"/>
    <cellStyle name="40% - Accent2 3 4 2" xfId="24916"/>
    <cellStyle name="40% - Accent2 3 4 2 2" xfId="24917"/>
    <cellStyle name="40% - Accent2 3 4 3" xfId="24918"/>
    <cellStyle name="40% - Accent2 3 4 4" xfId="24919"/>
    <cellStyle name="40% - Accent2 3 5" xfId="24920"/>
    <cellStyle name="40% - Accent2 3 5 2" xfId="24921"/>
    <cellStyle name="40% - Accent2 3 6" xfId="24922"/>
    <cellStyle name="40% - Accent2 3 7" xfId="24923"/>
    <cellStyle name="40% - Accent2 3 8" xfId="24924"/>
    <cellStyle name="40% - Accent2 4" xfId="24925"/>
    <cellStyle name="40% - Accent2 4 2" xfId="24926"/>
    <cellStyle name="40% - Accent2 4 2 2" xfId="24927"/>
    <cellStyle name="40% - Accent2 4 2 2 2" xfId="24928"/>
    <cellStyle name="40% - Accent2 4 2 2 2 2" xfId="24929"/>
    <cellStyle name="40% - Accent2 4 2 2 3" xfId="24930"/>
    <cellStyle name="40% - Accent2 4 2 2 4" xfId="24931"/>
    <cellStyle name="40% - Accent2 4 2 3" xfId="24932"/>
    <cellStyle name="40% - Accent2 4 2 3 2" xfId="24933"/>
    <cellStyle name="40% - Accent2 4 2 3 2 2" xfId="24934"/>
    <cellStyle name="40% - Accent2 4 2 3 3" xfId="24935"/>
    <cellStyle name="40% - Accent2 4 2 3 4" xfId="24936"/>
    <cellStyle name="40% - Accent2 4 2 4" xfId="24937"/>
    <cellStyle name="40% - Accent2 4 2 4 2" xfId="24938"/>
    <cellStyle name="40% - Accent2 4 2 5" xfId="24939"/>
    <cellStyle name="40% - Accent2 4 2 6" xfId="24940"/>
    <cellStyle name="40% - Accent2 4 2 7" xfId="24941"/>
    <cellStyle name="40% - Accent2 4 3" xfId="24942"/>
    <cellStyle name="40% - Accent2 4 3 2" xfId="24943"/>
    <cellStyle name="40% - Accent2 4 3 2 2" xfId="24944"/>
    <cellStyle name="40% - Accent2 4 3 3" xfId="24945"/>
    <cellStyle name="40% - Accent2 4 3 4" xfId="24946"/>
    <cellStyle name="40% - Accent2 4 4" xfId="24947"/>
    <cellStyle name="40% - Accent2 4 4 2" xfId="24948"/>
    <cellStyle name="40% - Accent2 4 4 2 2" xfId="24949"/>
    <cellStyle name="40% - Accent2 4 4 3" xfId="24950"/>
    <cellStyle name="40% - Accent2 4 4 4" xfId="24951"/>
    <cellStyle name="40% - Accent2 4 5" xfId="24952"/>
    <cellStyle name="40% - Accent2 4 5 2" xfId="24953"/>
    <cellStyle name="40% - Accent2 4 6" xfId="24954"/>
    <cellStyle name="40% - Accent2 4 7" xfId="24955"/>
    <cellStyle name="40% - Accent2 4 8" xfId="24956"/>
    <cellStyle name="40% - Accent2 5" xfId="24957"/>
    <cellStyle name="40% - Accent2 5 2" xfId="24958"/>
    <cellStyle name="40% - Accent2 5 2 2" xfId="24959"/>
    <cellStyle name="40% - Accent2 5 2 2 2" xfId="24960"/>
    <cellStyle name="40% - Accent2 5 2 2 2 2" xfId="24961"/>
    <cellStyle name="40% - Accent2 5 2 2 3" xfId="24962"/>
    <cellStyle name="40% - Accent2 5 2 2 4" xfId="24963"/>
    <cellStyle name="40% - Accent2 5 2 3" xfId="24964"/>
    <cellStyle name="40% - Accent2 5 2 3 2" xfId="24965"/>
    <cellStyle name="40% - Accent2 5 2 4" xfId="24966"/>
    <cellStyle name="40% - Accent2 5 2 5" xfId="24967"/>
    <cellStyle name="40% - Accent2 5 2 6" xfId="24968"/>
    <cellStyle name="40% - Accent2 5 3" xfId="24969"/>
    <cellStyle name="40% - Accent2 5 3 2" xfId="24970"/>
    <cellStyle name="40% - Accent2 5 3 2 2" xfId="24971"/>
    <cellStyle name="40% - Accent2 5 3 3" xfId="24972"/>
    <cellStyle name="40% - Accent2 5 3 4" xfId="24973"/>
    <cellStyle name="40% - Accent2 5 4" xfId="24974"/>
    <cellStyle name="40% - Accent2 5 4 2" xfId="24975"/>
    <cellStyle name="40% - Accent2 5 4 2 2" xfId="24976"/>
    <cellStyle name="40% - Accent2 5 4 3" xfId="24977"/>
    <cellStyle name="40% - Accent2 5 4 4" xfId="24978"/>
    <cellStyle name="40% - Accent2 5 5" xfId="24979"/>
    <cellStyle name="40% - Accent2 5 5 2" xfId="24980"/>
    <cellStyle name="40% - Accent2 5 6" xfId="24981"/>
    <cellStyle name="40% - Accent2 5 7" xfId="24982"/>
    <cellStyle name="40% - Accent2 5 8" xfId="24983"/>
    <cellStyle name="40% - Accent2 6" xfId="24984"/>
    <cellStyle name="40% - Accent2 6 2" xfId="24985"/>
    <cellStyle name="40% - Accent2 6 2 2" xfId="24986"/>
    <cellStyle name="40% - Accent2 6 2 2 2" xfId="24987"/>
    <cellStyle name="40% - Accent2 6 2 2 2 2" xfId="24988"/>
    <cellStyle name="40% - Accent2 6 2 2 3" xfId="24989"/>
    <cellStyle name="40% - Accent2 6 2 2 4" xfId="24990"/>
    <cellStyle name="40% - Accent2 6 2 3" xfId="24991"/>
    <cellStyle name="40% - Accent2 6 2 3 2" xfId="24992"/>
    <cellStyle name="40% - Accent2 6 2 4" xfId="24993"/>
    <cellStyle name="40% - Accent2 6 2 5" xfId="24994"/>
    <cellStyle name="40% - Accent2 6 2 6" xfId="24995"/>
    <cellStyle name="40% - Accent2 6 3" xfId="24996"/>
    <cellStyle name="40% - Accent2 6 3 2" xfId="24997"/>
    <cellStyle name="40% - Accent2 6 3 2 2" xfId="24998"/>
    <cellStyle name="40% - Accent2 6 3 3" xfId="24999"/>
    <cellStyle name="40% - Accent2 6 3 4" xfId="25000"/>
    <cellStyle name="40% - Accent2 6 4" xfId="25001"/>
    <cellStyle name="40% - Accent2 6 4 2" xfId="25002"/>
    <cellStyle name="40% - Accent2 6 4 2 2" xfId="25003"/>
    <cellStyle name="40% - Accent2 6 4 3" xfId="25004"/>
    <cellStyle name="40% - Accent2 6 4 4" xfId="25005"/>
    <cellStyle name="40% - Accent2 6 5" xfId="25006"/>
    <cellStyle name="40% - Accent2 6 5 2" xfId="25007"/>
    <cellStyle name="40% - Accent2 6 6" xfId="25008"/>
    <cellStyle name="40% - Accent2 6 7" xfId="25009"/>
    <cellStyle name="40% - Accent2 6 8" xfId="25010"/>
    <cellStyle name="40% - Accent2 7" xfId="25011"/>
    <cellStyle name="40% - Accent2 7 2" xfId="25012"/>
    <cellStyle name="40% - Accent2 7 3" xfId="25013"/>
    <cellStyle name="40% - Accent2 7 3 2" xfId="25014"/>
    <cellStyle name="40% - Accent2 7 4" xfId="25015"/>
    <cellStyle name="40% - Accent2 7 5" xfId="25016"/>
    <cellStyle name="40% - Accent2 8" xfId="25017"/>
    <cellStyle name="40% - Accent2 8 2" xfId="25018"/>
    <cellStyle name="40% - Accent2 8 2 2" xfId="25019"/>
    <cellStyle name="40% - Accent2 8 2 2 2" xfId="25020"/>
    <cellStyle name="40% - Accent2 8 2 3" xfId="25021"/>
    <cellStyle name="40% - Accent2 8 2 4" xfId="25022"/>
    <cellStyle name="40% - Accent2 8 3" xfId="25023"/>
    <cellStyle name="40% - Accent2 8 3 2" xfId="25024"/>
    <cellStyle name="40% - Accent2 8 4" xfId="25025"/>
    <cellStyle name="40% - Accent2 8 5" xfId="25026"/>
    <cellStyle name="40% - Accent2 8 6" xfId="25027"/>
    <cellStyle name="40% - Accent2 9" xfId="25028"/>
    <cellStyle name="40% - Accent2 9 2" xfId="25029"/>
    <cellStyle name="40% - Accent2 9 2 2" xfId="25030"/>
    <cellStyle name="40% - Accent2 9 2 2 2" xfId="25031"/>
    <cellStyle name="40% - Accent2 9 2 3" xfId="25032"/>
    <cellStyle name="40% - Accent2 9 2 4" xfId="25033"/>
    <cellStyle name="40% - Accent2 9 3" xfId="25034"/>
    <cellStyle name="40% - Accent2 9 3 2" xfId="25035"/>
    <cellStyle name="40% - Accent2 9 4" xfId="25036"/>
    <cellStyle name="40% - Accent2 9 5" xfId="25037"/>
    <cellStyle name="40% - Accent2 9 6" xfId="25038"/>
    <cellStyle name="40% - Accent3 10" xfId="25039"/>
    <cellStyle name="40% - Accent3 10 2" xfId="25040"/>
    <cellStyle name="40% - Accent3 10 2 2" xfId="25041"/>
    <cellStyle name="40% - Accent3 10 3" xfId="25042"/>
    <cellStyle name="40% - Accent3 10 4" xfId="25043"/>
    <cellStyle name="40% - Accent3 10 5" xfId="25044"/>
    <cellStyle name="40% - Accent3 11" xfId="25045"/>
    <cellStyle name="40% - Accent3 11 2" xfId="25046"/>
    <cellStyle name="40% - Accent3 11 2 2" xfId="25047"/>
    <cellStyle name="40% - Accent3 11 3" xfId="25048"/>
    <cellStyle name="40% - Accent3 11 4" xfId="25049"/>
    <cellStyle name="40% - Accent3 11 5" xfId="25050"/>
    <cellStyle name="40% - Accent3 12" xfId="25051"/>
    <cellStyle name="40% - Accent3 12 2" xfId="25052"/>
    <cellStyle name="40% - Accent3 12 2 2" xfId="25053"/>
    <cellStyle name="40% - Accent3 12 3" xfId="25054"/>
    <cellStyle name="40% - Accent3 12 4" xfId="25055"/>
    <cellStyle name="40% - Accent3 13" xfId="25056"/>
    <cellStyle name="40% - Accent3 13 2" xfId="25057"/>
    <cellStyle name="40% - Accent3 14" xfId="25058"/>
    <cellStyle name="40% - Accent3 15" xfId="25059"/>
    <cellStyle name="40% - Accent3 16" xfId="25060"/>
    <cellStyle name="40% - Accent3 17" xfId="25061"/>
    <cellStyle name="40% - Accent3 2" xfId="196"/>
    <cellStyle name="40% - Accent3 2 2" xfId="25062"/>
    <cellStyle name="40% - Accent3 2 3" xfId="25063"/>
    <cellStyle name="40% - Accent3 3" xfId="25064"/>
    <cellStyle name="40% - Accent3 3 2" xfId="25065"/>
    <cellStyle name="40% - Accent3 3 2 2" xfId="25066"/>
    <cellStyle name="40% - Accent3 3 2 2 2" xfId="25067"/>
    <cellStyle name="40% - Accent3 3 2 2 2 2" xfId="25068"/>
    <cellStyle name="40% - Accent3 3 2 2 3" xfId="25069"/>
    <cellStyle name="40% - Accent3 3 2 2 4" xfId="25070"/>
    <cellStyle name="40% - Accent3 3 2 3" xfId="25071"/>
    <cellStyle name="40% - Accent3 3 2 3 2" xfId="25072"/>
    <cellStyle name="40% - Accent3 3 2 3 2 2" xfId="25073"/>
    <cellStyle name="40% - Accent3 3 2 3 3" xfId="25074"/>
    <cellStyle name="40% - Accent3 3 2 3 4" xfId="25075"/>
    <cellStyle name="40% - Accent3 3 2 4" xfId="25076"/>
    <cellStyle name="40% - Accent3 3 2 4 2" xfId="25077"/>
    <cellStyle name="40% - Accent3 3 2 5" xfId="25078"/>
    <cellStyle name="40% - Accent3 3 2 6" xfId="25079"/>
    <cellStyle name="40% - Accent3 3 2 7" xfId="25080"/>
    <cellStyle name="40% - Accent3 3 3" xfId="25081"/>
    <cellStyle name="40% - Accent3 3 3 2" xfId="25082"/>
    <cellStyle name="40% - Accent3 3 3 2 2" xfId="25083"/>
    <cellStyle name="40% - Accent3 3 3 3" xfId="25084"/>
    <cellStyle name="40% - Accent3 3 3 4" xfId="25085"/>
    <cellStyle name="40% - Accent3 3 4" xfId="25086"/>
    <cellStyle name="40% - Accent3 3 4 2" xfId="25087"/>
    <cellStyle name="40% - Accent3 3 4 2 2" xfId="25088"/>
    <cellStyle name="40% - Accent3 3 4 3" xfId="25089"/>
    <cellStyle name="40% - Accent3 3 4 4" xfId="25090"/>
    <cellStyle name="40% - Accent3 3 5" xfId="25091"/>
    <cellStyle name="40% - Accent3 3 5 2" xfId="25092"/>
    <cellStyle name="40% - Accent3 3 6" xfId="25093"/>
    <cellStyle name="40% - Accent3 3 7" xfId="25094"/>
    <cellStyle name="40% - Accent3 3 8" xfId="25095"/>
    <cellStyle name="40% - Accent3 4" xfId="25096"/>
    <cellStyle name="40% - Accent3 4 2" xfId="25097"/>
    <cellStyle name="40% - Accent3 4 2 2" xfId="25098"/>
    <cellStyle name="40% - Accent3 4 2 2 2" xfId="25099"/>
    <cellStyle name="40% - Accent3 4 2 2 2 2" xfId="25100"/>
    <cellStyle name="40% - Accent3 4 2 2 3" xfId="25101"/>
    <cellStyle name="40% - Accent3 4 2 2 4" xfId="25102"/>
    <cellStyle name="40% - Accent3 4 2 3" xfId="25103"/>
    <cellStyle name="40% - Accent3 4 2 3 2" xfId="25104"/>
    <cellStyle name="40% - Accent3 4 2 3 2 2" xfId="25105"/>
    <cellStyle name="40% - Accent3 4 2 3 3" xfId="25106"/>
    <cellStyle name="40% - Accent3 4 2 3 4" xfId="25107"/>
    <cellStyle name="40% - Accent3 4 2 4" xfId="25108"/>
    <cellStyle name="40% - Accent3 4 2 4 2" xfId="25109"/>
    <cellStyle name="40% - Accent3 4 2 5" xfId="25110"/>
    <cellStyle name="40% - Accent3 4 2 6" xfId="25111"/>
    <cellStyle name="40% - Accent3 4 2 7" xfId="25112"/>
    <cellStyle name="40% - Accent3 4 3" xfId="25113"/>
    <cellStyle name="40% - Accent3 4 3 2" xfId="25114"/>
    <cellStyle name="40% - Accent3 4 3 2 2" xfId="25115"/>
    <cellStyle name="40% - Accent3 4 3 3" xfId="25116"/>
    <cellStyle name="40% - Accent3 4 3 4" xfId="25117"/>
    <cellStyle name="40% - Accent3 4 4" xfId="25118"/>
    <cellStyle name="40% - Accent3 4 4 2" xfId="25119"/>
    <cellStyle name="40% - Accent3 4 4 2 2" xfId="25120"/>
    <cellStyle name="40% - Accent3 4 4 3" xfId="25121"/>
    <cellStyle name="40% - Accent3 4 4 4" xfId="25122"/>
    <cellStyle name="40% - Accent3 4 5" xfId="25123"/>
    <cellStyle name="40% - Accent3 4 5 2" xfId="25124"/>
    <cellStyle name="40% - Accent3 4 6" xfId="25125"/>
    <cellStyle name="40% - Accent3 4 7" xfId="25126"/>
    <cellStyle name="40% - Accent3 4 8" xfId="25127"/>
    <cellStyle name="40% - Accent3 5" xfId="25128"/>
    <cellStyle name="40% - Accent3 5 2" xfId="25129"/>
    <cellStyle name="40% - Accent3 5 2 2" xfId="25130"/>
    <cellStyle name="40% - Accent3 5 2 2 2" xfId="25131"/>
    <cellStyle name="40% - Accent3 5 2 2 2 2" xfId="25132"/>
    <cellStyle name="40% - Accent3 5 2 2 3" xfId="25133"/>
    <cellStyle name="40% - Accent3 5 2 2 4" xfId="25134"/>
    <cellStyle name="40% - Accent3 5 2 3" xfId="25135"/>
    <cellStyle name="40% - Accent3 5 2 3 2" xfId="25136"/>
    <cellStyle name="40% - Accent3 5 2 4" xfId="25137"/>
    <cellStyle name="40% - Accent3 5 2 5" xfId="25138"/>
    <cellStyle name="40% - Accent3 5 2 6" xfId="25139"/>
    <cellStyle name="40% - Accent3 5 3" xfId="25140"/>
    <cellStyle name="40% - Accent3 5 3 2" xfId="25141"/>
    <cellStyle name="40% - Accent3 5 3 2 2" xfId="25142"/>
    <cellStyle name="40% - Accent3 5 3 3" xfId="25143"/>
    <cellStyle name="40% - Accent3 5 3 4" xfId="25144"/>
    <cellStyle name="40% - Accent3 5 4" xfId="25145"/>
    <cellStyle name="40% - Accent3 5 4 2" xfId="25146"/>
    <cellStyle name="40% - Accent3 5 4 2 2" xfId="25147"/>
    <cellStyle name="40% - Accent3 5 4 3" xfId="25148"/>
    <cellStyle name="40% - Accent3 5 4 4" xfId="25149"/>
    <cellStyle name="40% - Accent3 5 5" xfId="25150"/>
    <cellStyle name="40% - Accent3 5 5 2" xfId="25151"/>
    <cellStyle name="40% - Accent3 5 6" xfId="25152"/>
    <cellStyle name="40% - Accent3 5 7" xfId="25153"/>
    <cellStyle name="40% - Accent3 5 8" xfId="25154"/>
    <cellStyle name="40% - Accent3 6" xfId="25155"/>
    <cellStyle name="40% - Accent3 6 2" xfId="25156"/>
    <cellStyle name="40% - Accent3 6 2 2" xfId="25157"/>
    <cellStyle name="40% - Accent3 6 2 2 2" xfId="25158"/>
    <cellStyle name="40% - Accent3 6 2 2 2 2" xfId="25159"/>
    <cellStyle name="40% - Accent3 6 2 2 3" xfId="25160"/>
    <cellStyle name="40% - Accent3 6 2 2 4" xfId="25161"/>
    <cellStyle name="40% - Accent3 6 2 3" xfId="25162"/>
    <cellStyle name="40% - Accent3 6 2 3 2" xfId="25163"/>
    <cellStyle name="40% - Accent3 6 2 4" xfId="25164"/>
    <cellStyle name="40% - Accent3 6 2 5" xfId="25165"/>
    <cellStyle name="40% - Accent3 6 2 6" xfId="25166"/>
    <cellStyle name="40% - Accent3 6 3" xfId="25167"/>
    <cellStyle name="40% - Accent3 6 3 2" xfId="25168"/>
    <cellStyle name="40% - Accent3 6 3 2 2" xfId="25169"/>
    <cellStyle name="40% - Accent3 6 3 3" xfId="25170"/>
    <cellStyle name="40% - Accent3 6 3 4" xfId="25171"/>
    <cellStyle name="40% - Accent3 6 4" xfId="25172"/>
    <cellStyle name="40% - Accent3 6 4 2" xfId="25173"/>
    <cellStyle name="40% - Accent3 6 4 2 2" xfId="25174"/>
    <cellStyle name="40% - Accent3 6 4 3" xfId="25175"/>
    <cellStyle name="40% - Accent3 6 4 4" xfId="25176"/>
    <cellStyle name="40% - Accent3 6 5" xfId="25177"/>
    <cellStyle name="40% - Accent3 6 5 2" xfId="25178"/>
    <cellStyle name="40% - Accent3 6 6" xfId="25179"/>
    <cellStyle name="40% - Accent3 6 7" xfId="25180"/>
    <cellStyle name="40% - Accent3 6 8" xfId="25181"/>
    <cellStyle name="40% - Accent3 7" xfId="25182"/>
    <cellStyle name="40% - Accent3 7 2" xfId="25183"/>
    <cellStyle name="40% - Accent3 7 3" xfId="25184"/>
    <cellStyle name="40% - Accent3 7 3 2" xfId="25185"/>
    <cellStyle name="40% - Accent3 7 4" xfId="25186"/>
    <cellStyle name="40% - Accent3 7 5" xfId="25187"/>
    <cellStyle name="40% - Accent3 8" xfId="25188"/>
    <cellStyle name="40% - Accent3 8 2" xfId="25189"/>
    <cellStyle name="40% - Accent3 8 2 2" xfId="25190"/>
    <cellStyle name="40% - Accent3 8 2 2 2" xfId="25191"/>
    <cellStyle name="40% - Accent3 8 2 3" xfId="25192"/>
    <cellStyle name="40% - Accent3 8 2 4" xfId="25193"/>
    <cellStyle name="40% - Accent3 8 3" xfId="25194"/>
    <cellStyle name="40% - Accent3 8 3 2" xfId="25195"/>
    <cellStyle name="40% - Accent3 8 4" xfId="25196"/>
    <cellStyle name="40% - Accent3 8 5" xfId="25197"/>
    <cellStyle name="40% - Accent3 8 6" xfId="25198"/>
    <cellStyle name="40% - Accent3 9" xfId="25199"/>
    <cellStyle name="40% - Accent3 9 2" xfId="25200"/>
    <cellStyle name="40% - Accent3 9 2 2" xfId="25201"/>
    <cellStyle name="40% - Accent3 9 2 2 2" xfId="25202"/>
    <cellStyle name="40% - Accent3 9 2 3" xfId="25203"/>
    <cellStyle name="40% - Accent3 9 2 4" xfId="25204"/>
    <cellStyle name="40% - Accent3 9 3" xfId="25205"/>
    <cellStyle name="40% - Accent3 9 3 2" xfId="25206"/>
    <cellStyle name="40% - Accent3 9 4" xfId="25207"/>
    <cellStyle name="40% - Accent3 9 5" xfId="25208"/>
    <cellStyle name="40% - Accent3 9 6" xfId="25209"/>
    <cellStyle name="40% - Accent4 10" xfId="25210"/>
    <cellStyle name="40% - Accent4 10 2" xfId="25211"/>
    <cellStyle name="40% - Accent4 10 2 2" xfId="25212"/>
    <cellStyle name="40% - Accent4 10 3" xfId="25213"/>
    <cellStyle name="40% - Accent4 10 4" xfId="25214"/>
    <cellStyle name="40% - Accent4 10 5" xfId="25215"/>
    <cellStyle name="40% - Accent4 11" xfId="25216"/>
    <cellStyle name="40% - Accent4 11 2" xfId="25217"/>
    <cellStyle name="40% - Accent4 11 2 2" xfId="25218"/>
    <cellStyle name="40% - Accent4 11 3" xfId="25219"/>
    <cellStyle name="40% - Accent4 11 4" xfId="25220"/>
    <cellStyle name="40% - Accent4 11 5" xfId="25221"/>
    <cellStyle name="40% - Accent4 12" xfId="25222"/>
    <cellStyle name="40% - Accent4 12 2" xfId="25223"/>
    <cellStyle name="40% - Accent4 12 2 2" xfId="25224"/>
    <cellStyle name="40% - Accent4 12 3" xfId="25225"/>
    <cellStyle name="40% - Accent4 12 4" xfId="25226"/>
    <cellStyle name="40% - Accent4 13" xfId="25227"/>
    <cellStyle name="40% - Accent4 13 2" xfId="25228"/>
    <cellStyle name="40% - Accent4 14" xfId="25229"/>
    <cellStyle name="40% - Accent4 15" xfId="25230"/>
    <cellStyle name="40% - Accent4 16" xfId="25231"/>
    <cellStyle name="40% - Accent4 17" xfId="25232"/>
    <cellStyle name="40% - Accent4 2" xfId="197"/>
    <cellStyle name="40% - Accent4 2 2" xfId="25233"/>
    <cellStyle name="40% - Accent4 2 3" xfId="25234"/>
    <cellStyle name="40% - Accent4 3" xfId="25235"/>
    <cellStyle name="40% - Accent4 3 2" xfId="25236"/>
    <cellStyle name="40% - Accent4 3 2 2" xfId="25237"/>
    <cellStyle name="40% - Accent4 3 2 2 2" xfId="25238"/>
    <cellStyle name="40% - Accent4 3 2 2 2 2" xfId="25239"/>
    <cellStyle name="40% - Accent4 3 2 2 3" xfId="25240"/>
    <cellStyle name="40% - Accent4 3 2 2 4" xfId="25241"/>
    <cellStyle name="40% - Accent4 3 2 3" xfId="25242"/>
    <cellStyle name="40% - Accent4 3 2 3 2" xfId="25243"/>
    <cellStyle name="40% - Accent4 3 2 3 2 2" xfId="25244"/>
    <cellStyle name="40% - Accent4 3 2 3 3" xfId="25245"/>
    <cellStyle name="40% - Accent4 3 2 3 4" xfId="25246"/>
    <cellStyle name="40% - Accent4 3 2 4" xfId="25247"/>
    <cellStyle name="40% - Accent4 3 2 4 2" xfId="25248"/>
    <cellStyle name="40% - Accent4 3 2 5" xfId="25249"/>
    <cellStyle name="40% - Accent4 3 2 6" xfId="25250"/>
    <cellStyle name="40% - Accent4 3 2 7" xfId="25251"/>
    <cellStyle name="40% - Accent4 3 3" xfId="25252"/>
    <cellStyle name="40% - Accent4 3 3 2" xfId="25253"/>
    <cellStyle name="40% - Accent4 3 3 2 2" xfId="25254"/>
    <cellStyle name="40% - Accent4 3 3 3" xfId="25255"/>
    <cellStyle name="40% - Accent4 3 3 4" xfId="25256"/>
    <cellStyle name="40% - Accent4 3 4" xfId="25257"/>
    <cellStyle name="40% - Accent4 3 4 2" xfId="25258"/>
    <cellStyle name="40% - Accent4 3 4 2 2" xfId="25259"/>
    <cellStyle name="40% - Accent4 3 4 3" xfId="25260"/>
    <cellStyle name="40% - Accent4 3 4 4" xfId="25261"/>
    <cellStyle name="40% - Accent4 3 5" xfId="25262"/>
    <cellStyle name="40% - Accent4 3 5 2" xfId="25263"/>
    <cellStyle name="40% - Accent4 3 6" xfId="25264"/>
    <cellStyle name="40% - Accent4 3 7" xfId="25265"/>
    <cellStyle name="40% - Accent4 3 8" xfId="25266"/>
    <cellStyle name="40% - Accent4 4" xfId="25267"/>
    <cellStyle name="40% - Accent4 4 2" xfId="25268"/>
    <cellStyle name="40% - Accent4 4 2 2" xfId="25269"/>
    <cellStyle name="40% - Accent4 4 2 2 2" xfId="25270"/>
    <cellStyle name="40% - Accent4 4 2 2 2 2" xfId="25271"/>
    <cellStyle name="40% - Accent4 4 2 2 3" xfId="25272"/>
    <cellStyle name="40% - Accent4 4 2 2 4" xfId="25273"/>
    <cellStyle name="40% - Accent4 4 2 3" xfId="25274"/>
    <cellStyle name="40% - Accent4 4 2 3 2" xfId="25275"/>
    <cellStyle name="40% - Accent4 4 2 3 2 2" xfId="25276"/>
    <cellStyle name="40% - Accent4 4 2 3 3" xfId="25277"/>
    <cellStyle name="40% - Accent4 4 2 3 4" xfId="25278"/>
    <cellStyle name="40% - Accent4 4 2 4" xfId="25279"/>
    <cellStyle name="40% - Accent4 4 2 4 2" xfId="25280"/>
    <cellStyle name="40% - Accent4 4 2 5" xfId="25281"/>
    <cellStyle name="40% - Accent4 4 2 6" xfId="25282"/>
    <cellStyle name="40% - Accent4 4 2 7" xfId="25283"/>
    <cellStyle name="40% - Accent4 4 3" xfId="25284"/>
    <cellStyle name="40% - Accent4 4 3 2" xfId="25285"/>
    <cellStyle name="40% - Accent4 4 3 2 2" xfId="25286"/>
    <cellStyle name="40% - Accent4 4 3 3" xfId="25287"/>
    <cellStyle name="40% - Accent4 4 3 4" xfId="25288"/>
    <cellStyle name="40% - Accent4 4 4" xfId="25289"/>
    <cellStyle name="40% - Accent4 4 4 2" xfId="25290"/>
    <cellStyle name="40% - Accent4 4 4 2 2" xfId="25291"/>
    <cellStyle name="40% - Accent4 4 4 3" xfId="25292"/>
    <cellStyle name="40% - Accent4 4 4 4" xfId="25293"/>
    <cellStyle name="40% - Accent4 4 5" xfId="25294"/>
    <cellStyle name="40% - Accent4 4 5 2" xfId="25295"/>
    <cellStyle name="40% - Accent4 4 6" xfId="25296"/>
    <cellStyle name="40% - Accent4 4 7" xfId="25297"/>
    <cellStyle name="40% - Accent4 4 8" xfId="25298"/>
    <cellStyle name="40% - Accent4 5" xfId="25299"/>
    <cellStyle name="40% - Accent4 5 2" xfId="25300"/>
    <cellStyle name="40% - Accent4 5 2 2" xfId="25301"/>
    <cellStyle name="40% - Accent4 5 2 2 2" xfId="25302"/>
    <cellStyle name="40% - Accent4 5 2 2 2 2" xfId="25303"/>
    <cellStyle name="40% - Accent4 5 2 2 3" xfId="25304"/>
    <cellStyle name="40% - Accent4 5 2 2 4" xfId="25305"/>
    <cellStyle name="40% - Accent4 5 2 3" xfId="25306"/>
    <cellStyle name="40% - Accent4 5 2 3 2" xfId="25307"/>
    <cellStyle name="40% - Accent4 5 2 4" xfId="25308"/>
    <cellStyle name="40% - Accent4 5 2 5" xfId="25309"/>
    <cellStyle name="40% - Accent4 5 2 6" xfId="25310"/>
    <cellStyle name="40% - Accent4 5 3" xfId="25311"/>
    <cellStyle name="40% - Accent4 5 3 2" xfId="25312"/>
    <cellStyle name="40% - Accent4 5 3 2 2" xfId="25313"/>
    <cellStyle name="40% - Accent4 5 3 3" xfId="25314"/>
    <cellStyle name="40% - Accent4 5 3 4" xfId="25315"/>
    <cellStyle name="40% - Accent4 5 4" xfId="25316"/>
    <cellStyle name="40% - Accent4 5 4 2" xfId="25317"/>
    <cellStyle name="40% - Accent4 5 4 2 2" xfId="25318"/>
    <cellStyle name="40% - Accent4 5 4 3" xfId="25319"/>
    <cellStyle name="40% - Accent4 5 4 4" xfId="25320"/>
    <cellStyle name="40% - Accent4 5 5" xfId="25321"/>
    <cellStyle name="40% - Accent4 5 5 2" xfId="25322"/>
    <cellStyle name="40% - Accent4 5 6" xfId="25323"/>
    <cellStyle name="40% - Accent4 5 7" xfId="25324"/>
    <cellStyle name="40% - Accent4 5 8" xfId="25325"/>
    <cellStyle name="40% - Accent4 6" xfId="25326"/>
    <cellStyle name="40% - Accent4 6 2" xfId="25327"/>
    <cellStyle name="40% - Accent4 6 2 2" xfId="25328"/>
    <cellStyle name="40% - Accent4 6 2 2 2" xfId="25329"/>
    <cellStyle name="40% - Accent4 6 2 2 2 2" xfId="25330"/>
    <cellStyle name="40% - Accent4 6 2 2 3" xfId="25331"/>
    <cellStyle name="40% - Accent4 6 2 2 4" xfId="25332"/>
    <cellStyle name="40% - Accent4 6 2 3" xfId="25333"/>
    <cellStyle name="40% - Accent4 6 2 3 2" xfId="25334"/>
    <cellStyle name="40% - Accent4 6 2 4" xfId="25335"/>
    <cellStyle name="40% - Accent4 6 2 5" xfId="25336"/>
    <cellStyle name="40% - Accent4 6 2 6" xfId="25337"/>
    <cellStyle name="40% - Accent4 6 3" xfId="25338"/>
    <cellStyle name="40% - Accent4 6 3 2" xfId="25339"/>
    <cellStyle name="40% - Accent4 6 3 2 2" xfId="25340"/>
    <cellStyle name="40% - Accent4 6 3 3" xfId="25341"/>
    <cellStyle name="40% - Accent4 6 3 4" xfId="25342"/>
    <cellStyle name="40% - Accent4 6 4" xfId="25343"/>
    <cellStyle name="40% - Accent4 6 4 2" xfId="25344"/>
    <cellStyle name="40% - Accent4 6 4 2 2" xfId="25345"/>
    <cellStyle name="40% - Accent4 6 4 3" xfId="25346"/>
    <cellStyle name="40% - Accent4 6 4 4" xfId="25347"/>
    <cellStyle name="40% - Accent4 6 5" xfId="25348"/>
    <cellStyle name="40% - Accent4 6 5 2" xfId="25349"/>
    <cellStyle name="40% - Accent4 6 6" xfId="25350"/>
    <cellStyle name="40% - Accent4 6 7" xfId="25351"/>
    <cellStyle name="40% - Accent4 6 8" xfId="25352"/>
    <cellStyle name="40% - Accent4 7" xfId="25353"/>
    <cellStyle name="40% - Accent4 7 2" xfId="25354"/>
    <cellStyle name="40% - Accent4 7 3" xfId="25355"/>
    <cellStyle name="40% - Accent4 7 3 2" xfId="25356"/>
    <cellStyle name="40% - Accent4 7 4" xfId="25357"/>
    <cellStyle name="40% - Accent4 7 5" xfId="25358"/>
    <cellStyle name="40% - Accent4 8" xfId="25359"/>
    <cellStyle name="40% - Accent4 8 2" xfId="25360"/>
    <cellStyle name="40% - Accent4 8 2 2" xfId="25361"/>
    <cellStyle name="40% - Accent4 8 2 2 2" xfId="25362"/>
    <cellStyle name="40% - Accent4 8 2 3" xfId="25363"/>
    <cellStyle name="40% - Accent4 8 2 4" xfId="25364"/>
    <cellStyle name="40% - Accent4 8 3" xfId="25365"/>
    <cellStyle name="40% - Accent4 8 3 2" xfId="25366"/>
    <cellStyle name="40% - Accent4 8 4" xfId="25367"/>
    <cellStyle name="40% - Accent4 8 5" xfId="25368"/>
    <cellStyle name="40% - Accent4 8 6" xfId="25369"/>
    <cellStyle name="40% - Accent4 9" xfId="25370"/>
    <cellStyle name="40% - Accent4 9 2" xfId="25371"/>
    <cellStyle name="40% - Accent4 9 2 2" xfId="25372"/>
    <cellStyle name="40% - Accent4 9 2 2 2" xfId="25373"/>
    <cellStyle name="40% - Accent4 9 2 3" xfId="25374"/>
    <cellStyle name="40% - Accent4 9 2 4" xfId="25375"/>
    <cellStyle name="40% - Accent4 9 3" xfId="25376"/>
    <cellStyle name="40% - Accent4 9 3 2" xfId="25377"/>
    <cellStyle name="40% - Accent4 9 4" xfId="25378"/>
    <cellStyle name="40% - Accent4 9 5" xfId="25379"/>
    <cellStyle name="40% - Accent4 9 6" xfId="25380"/>
    <cellStyle name="40% - Accent5 10" xfId="25381"/>
    <cellStyle name="40% - Accent5 10 2" xfId="25382"/>
    <cellStyle name="40% - Accent5 10 2 2" xfId="25383"/>
    <cellStyle name="40% - Accent5 10 3" xfId="25384"/>
    <cellStyle name="40% - Accent5 10 4" xfId="25385"/>
    <cellStyle name="40% - Accent5 10 5" xfId="25386"/>
    <cellStyle name="40% - Accent5 11" xfId="25387"/>
    <cellStyle name="40% - Accent5 11 2" xfId="25388"/>
    <cellStyle name="40% - Accent5 11 2 2" xfId="25389"/>
    <cellStyle name="40% - Accent5 11 3" xfId="25390"/>
    <cellStyle name="40% - Accent5 11 4" xfId="25391"/>
    <cellStyle name="40% - Accent5 11 5" xfId="25392"/>
    <cellStyle name="40% - Accent5 12" xfId="25393"/>
    <cellStyle name="40% - Accent5 12 2" xfId="25394"/>
    <cellStyle name="40% - Accent5 12 2 2" xfId="25395"/>
    <cellStyle name="40% - Accent5 12 3" xfId="25396"/>
    <cellStyle name="40% - Accent5 12 4" xfId="25397"/>
    <cellStyle name="40% - Accent5 13" xfId="25398"/>
    <cellStyle name="40% - Accent5 13 2" xfId="25399"/>
    <cellStyle name="40% - Accent5 14" xfId="25400"/>
    <cellStyle name="40% - Accent5 15" xfId="25401"/>
    <cellStyle name="40% - Accent5 16" xfId="25402"/>
    <cellStyle name="40% - Accent5 17" xfId="25403"/>
    <cellStyle name="40% - Accent5 2" xfId="198"/>
    <cellStyle name="40% - Accent5 2 2" xfId="25404"/>
    <cellStyle name="40% - Accent5 2 3" xfId="25405"/>
    <cellStyle name="40% - Accent5 3" xfId="25406"/>
    <cellStyle name="40% - Accent5 3 2" xfId="25407"/>
    <cellStyle name="40% - Accent5 3 2 2" xfId="25408"/>
    <cellStyle name="40% - Accent5 3 2 2 2" xfId="25409"/>
    <cellStyle name="40% - Accent5 3 2 2 2 2" xfId="25410"/>
    <cellStyle name="40% - Accent5 3 2 2 3" xfId="25411"/>
    <cellStyle name="40% - Accent5 3 2 2 4" xfId="25412"/>
    <cellStyle name="40% - Accent5 3 2 3" xfId="25413"/>
    <cellStyle name="40% - Accent5 3 2 3 2" xfId="25414"/>
    <cellStyle name="40% - Accent5 3 2 3 2 2" xfId="25415"/>
    <cellStyle name="40% - Accent5 3 2 3 3" xfId="25416"/>
    <cellStyle name="40% - Accent5 3 2 3 4" xfId="25417"/>
    <cellStyle name="40% - Accent5 3 2 4" xfId="25418"/>
    <cellStyle name="40% - Accent5 3 2 4 2" xfId="25419"/>
    <cellStyle name="40% - Accent5 3 2 5" xfId="25420"/>
    <cellStyle name="40% - Accent5 3 2 6" xfId="25421"/>
    <cellStyle name="40% - Accent5 3 2 7" xfId="25422"/>
    <cellStyle name="40% - Accent5 3 3" xfId="25423"/>
    <cellStyle name="40% - Accent5 3 3 2" xfId="25424"/>
    <cellStyle name="40% - Accent5 3 3 2 2" xfId="25425"/>
    <cellStyle name="40% - Accent5 3 3 3" xfId="25426"/>
    <cellStyle name="40% - Accent5 3 3 4" xfId="25427"/>
    <cellStyle name="40% - Accent5 3 4" xfId="25428"/>
    <cellStyle name="40% - Accent5 3 4 2" xfId="25429"/>
    <cellStyle name="40% - Accent5 3 4 2 2" xfId="25430"/>
    <cellStyle name="40% - Accent5 3 4 3" xfId="25431"/>
    <cellStyle name="40% - Accent5 3 4 4" xfId="25432"/>
    <cellStyle name="40% - Accent5 3 5" xfId="25433"/>
    <cellStyle name="40% - Accent5 3 5 2" xfId="25434"/>
    <cellStyle name="40% - Accent5 3 6" xfId="25435"/>
    <cellStyle name="40% - Accent5 3 7" xfId="25436"/>
    <cellStyle name="40% - Accent5 3 8" xfId="25437"/>
    <cellStyle name="40% - Accent5 4" xfId="25438"/>
    <cellStyle name="40% - Accent5 4 2" xfId="25439"/>
    <cellStyle name="40% - Accent5 4 2 2" xfId="25440"/>
    <cellStyle name="40% - Accent5 4 2 2 2" xfId="25441"/>
    <cellStyle name="40% - Accent5 4 2 2 2 2" xfId="25442"/>
    <cellStyle name="40% - Accent5 4 2 2 3" xfId="25443"/>
    <cellStyle name="40% - Accent5 4 2 2 4" xfId="25444"/>
    <cellStyle name="40% - Accent5 4 2 3" xfId="25445"/>
    <cellStyle name="40% - Accent5 4 2 3 2" xfId="25446"/>
    <cellStyle name="40% - Accent5 4 2 3 2 2" xfId="25447"/>
    <cellStyle name="40% - Accent5 4 2 3 3" xfId="25448"/>
    <cellStyle name="40% - Accent5 4 2 3 4" xfId="25449"/>
    <cellStyle name="40% - Accent5 4 2 4" xfId="25450"/>
    <cellStyle name="40% - Accent5 4 2 4 2" xfId="25451"/>
    <cellStyle name="40% - Accent5 4 2 5" xfId="25452"/>
    <cellStyle name="40% - Accent5 4 2 6" xfId="25453"/>
    <cellStyle name="40% - Accent5 4 2 7" xfId="25454"/>
    <cellStyle name="40% - Accent5 4 3" xfId="25455"/>
    <cellStyle name="40% - Accent5 4 3 2" xfId="25456"/>
    <cellStyle name="40% - Accent5 4 3 2 2" xfId="25457"/>
    <cellStyle name="40% - Accent5 4 3 3" xfId="25458"/>
    <cellStyle name="40% - Accent5 4 3 4" xfId="25459"/>
    <cellStyle name="40% - Accent5 4 4" xfId="25460"/>
    <cellStyle name="40% - Accent5 4 4 2" xfId="25461"/>
    <cellStyle name="40% - Accent5 4 4 2 2" xfId="25462"/>
    <cellStyle name="40% - Accent5 4 4 3" xfId="25463"/>
    <cellStyle name="40% - Accent5 4 4 4" xfId="25464"/>
    <cellStyle name="40% - Accent5 4 5" xfId="25465"/>
    <cellStyle name="40% - Accent5 4 5 2" xfId="25466"/>
    <cellStyle name="40% - Accent5 4 6" xfId="25467"/>
    <cellStyle name="40% - Accent5 4 7" xfId="25468"/>
    <cellStyle name="40% - Accent5 4 8" xfId="25469"/>
    <cellStyle name="40% - Accent5 5" xfId="25470"/>
    <cellStyle name="40% - Accent5 5 2" xfId="25471"/>
    <cellStyle name="40% - Accent5 5 2 2" xfId="25472"/>
    <cellStyle name="40% - Accent5 5 2 2 2" xfId="25473"/>
    <cellStyle name="40% - Accent5 5 2 2 2 2" xfId="25474"/>
    <cellStyle name="40% - Accent5 5 2 2 3" xfId="25475"/>
    <cellStyle name="40% - Accent5 5 2 2 4" xfId="25476"/>
    <cellStyle name="40% - Accent5 5 2 3" xfId="25477"/>
    <cellStyle name="40% - Accent5 5 2 3 2" xfId="25478"/>
    <cellStyle name="40% - Accent5 5 2 4" xfId="25479"/>
    <cellStyle name="40% - Accent5 5 2 5" xfId="25480"/>
    <cellStyle name="40% - Accent5 5 2 6" xfId="25481"/>
    <cellStyle name="40% - Accent5 5 3" xfId="25482"/>
    <cellStyle name="40% - Accent5 5 3 2" xfId="25483"/>
    <cellStyle name="40% - Accent5 5 3 2 2" xfId="25484"/>
    <cellStyle name="40% - Accent5 5 3 3" xfId="25485"/>
    <cellStyle name="40% - Accent5 5 3 4" xfId="25486"/>
    <cellStyle name="40% - Accent5 5 4" xfId="25487"/>
    <cellStyle name="40% - Accent5 5 4 2" xfId="25488"/>
    <cellStyle name="40% - Accent5 5 4 2 2" xfId="25489"/>
    <cellStyle name="40% - Accent5 5 4 3" xfId="25490"/>
    <cellStyle name="40% - Accent5 5 4 4" xfId="25491"/>
    <cellStyle name="40% - Accent5 5 5" xfId="25492"/>
    <cellStyle name="40% - Accent5 5 5 2" xfId="25493"/>
    <cellStyle name="40% - Accent5 5 6" xfId="25494"/>
    <cellStyle name="40% - Accent5 5 7" xfId="25495"/>
    <cellStyle name="40% - Accent5 5 8" xfId="25496"/>
    <cellStyle name="40% - Accent5 6" xfId="25497"/>
    <cellStyle name="40% - Accent5 6 2" xfId="25498"/>
    <cellStyle name="40% - Accent5 6 2 2" xfId="25499"/>
    <cellStyle name="40% - Accent5 6 2 2 2" xfId="25500"/>
    <cellStyle name="40% - Accent5 6 2 2 2 2" xfId="25501"/>
    <cellStyle name="40% - Accent5 6 2 2 3" xfId="25502"/>
    <cellStyle name="40% - Accent5 6 2 2 4" xfId="25503"/>
    <cellStyle name="40% - Accent5 6 2 3" xfId="25504"/>
    <cellStyle name="40% - Accent5 6 2 3 2" xfId="25505"/>
    <cellStyle name="40% - Accent5 6 2 4" xfId="25506"/>
    <cellStyle name="40% - Accent5 6 2 5" xfId="25507"/>
    <cellStyle name="40% - Accent5 6 2 6" xfId="25508"/>
    <cellStyle name="40% - Accent5 6 3" xfId="25509"/>
    <cellStyle name="40% - Accent5 6 3 2" xfId="25510"/>
    <cellStyle name="40% - Accent5 6 3 2 2" xfId="25511"/>
    <cellStyle name="40% - Accent5 6 3 3" xfId="25512"/>
    <cellStyle name="40% - Accent5 6 3 4" xfId="25513"/>
    <cellStyle name="40% - Accent5 6 4" xfId="25514"/>
    <cellStyle name="40% - Accent5 6 4 2" xfId="25515"/>
    <cellStyle name="40% - Accent5 6 4 2 2" xfId="25516"/>
    <cellStyle name="40% - Accent5 6 4 3" xfId="25517"/>
    <cellStyle name="40% - Accent5 6 4 4" xfId="25518"/>
    <cellStyle name="40% - Accent5 6 5" xfId="25519"/>
    <cellStyle name="40% - Accent5 6 5 2" xfId="25520"/>
    <cellStyle name="40% - Accent5 6 6" xfId="25521"/>
    <cellStyle name="40% - Accent5 6 7" xfId="25522"/>
    <cellStyle name="40% - Accent5 6 8" xfId="25523"/>
    <cellStyle name="40% - Accent5 7" xfId="25524"/>
    <cellStyle name="40% - Accent5 7 2" xfId="25525"/>
    <cellStyle name="40% - Accent5 7 3" xfId="25526"/>
    <cellStyle name="40% - Accent5 7 3 2" xfId="25527"/>
    <cellStyle name="40% - Accent5 7 4" xfId="25528"/>
    <cellStyle name="40% - Accent5 7 5" xfId="25529"/>
    <cellStyle name="40% - Accent5 8" xfId="25530"/>
    <cellStyle name="40% - Accent5 8 2" xfId="25531"/>
    <cellStyle name="40% - Accent5 8 2 2" xfId="25532"/>
    <cellStyle name="40% - Accent5 8 2 2 2" xfId="25533"/>
    <cellStyle name="40% - Accent5 8 2 3" xfId="25534"/>
    <cellStyle name="40% - Accent5 8 2 4" xfId="25535"/>
    <cellStyle name="40% - Accent5 8 3" xfId="25536"/>
    <cellStyle name="40% - Accent5 8 3 2" xfId="25537"/>
    <cellStyle name="40% - Accent5 8 4" xfId="25538"/>
    <cellStyle name="40% - Accent5 8 5" xfId="25539"/>
    <cellStyle name="40% - Accent5 8 6" xfId="25540"/>
    <cellStyle name="40% - Accent5 9" xfId="25541"/>
    <cellStyle name="40% - Accent5 9 2" xfId="25542"/>
    <cellStyle name="40% - Accent5 9 2 2" xfId="25543"/>
    <cellStyle name="40% - Accent5 9 2 2 2" xfId="25544"/>
    <cellStyle name="40% - Accent5 9 2 3" xfId="25545"/>
    <cellStyle name="40% - Accent5 9 2 4" xfId="25546"/>
    <cellStyle name="40% - Accent5 9 3" xfId="25547"/>
    <cellStyle name="40% - Accent5 9 3 2" xfId="25548"/>
    <cellStyle name="40% - Accent5 9 4" xfId="25549"/>
    <cellStyle name="40% - Accent5 9 5" xfId="25550"/>
    <cellStyle name="40% - Accent5 9 6" xfId="25551"/>
    <cellStyle name="40% - Accent6 10" xfId="25552"/>
    <cellStyle name="40% - Accent6 10 2" xfId="25553"/>
    <cellStyle name="40% - Accent6 10 2 2" xfId="25554"/>
    <cellStyle name="40% - Accent6 10 3" xfId="25555"/>
    <cellStyle name="40% - Accent6 10 4" xfId="25556"/>
    <cellStyle name="40% - Accent6 10 5" xfId="25557"/>
    <cellStyle name="40% - Accent6 11" xfId="25558"/>
    <cellStyle name="40% - Accent6 11 2" xfId="25559"/>
    <cellStyle name="40% - Accent6 11 2 2" xfId="25560"/>
    <cellStyle name="40% - Accent6 11 3" xfId="25561"/>
    <cellStyle name="40% - Accent6 11 4" xfId="25562"/>
    <cellStyle name="40% - Accent6 11 5" xfId="25563"/>
    <cellStyle name="40% - Accent6 12" xfId="25564"/>
    <cellStyle name="40% - Accent6 12 2" xfId="25565"/>
    <cellStyle name="40% - Accent6 12 2 2" xfId="25566"/>
    <cellStyle name="40% - Accent6 12 3" xfId="25567"/>
    <cellStyle name="40% - Accent6 12 4" xfId="25568"/>
    <cellStyle name="40% - Accent6 13" xfId="25569"/>
    <cellStyle name="40% - Accent6 13 2" xfId="25570"/>
    <cellStyle name="40% - Accent6 14" xfId="25571"/>
    <cellStyle name="40% - Accent6 15" xfId="25572"/>
    <cellStyle name="40% - Accent6 16" xfId="25573"/>
    <cellStyle name="40% - Accent6 17" xfId="25574"/>
    <cellStyle name="40% - Accent6 2" xfId="199"/>
    <cellStyle name="40% - Accent6 2 2" xfId="25575"/>
    <cellStyle name="40% - Accent6 2 3" xfId="25576"/>
    <cellStyle name="40% - Accent6 3" xfId="25577"/>
    <cellStyle name="40% - Accent6 3 2" xfId="25578"/>
    <cellStyle name="40% - Accent6 3 2 2" xfId="25579"/>
    <cellStyle name="40% - Accent6 3 2 2 2" xfId="25580"/>
    <cellStyle name="40% - Accent6 3 2 2 2 2" xfId="25581"/>
    <cellStyle name="40% - Accent6 3 2 2 3" xfId="25582"/>
    <cellStyle name="40% - Accent6 3 2 2 4" xfId="25583"/>
    <cellStyle name="40% - Accent6 3 2 3" xfId="25584"/>
    <cellStyle name="40% - Accent6 3 2 3 2" xfId="25585"/>
    <cellStyle name="40% - Accent6 3 2 3 2 2" xfId="25586"/>
    <cellStyle name="40% - Accent6 3 2 3 3" xfId="25587"/>
    <cellStyle name="40% - Accent6 3 2 3 4" xfId="25588"/>
    <cellStyle name="40% - Accent6 3 2 4" xfId="25589"/>
    <cellStyle name="40% - Accent6 3 2 4 2" xfId="25590"/>
    <cellStyle name="40% - Accent6 3 2 5" xfId="25591"/>
    <cellStyle name="40% - Accent6 3 2 6" xfId="25592"/>
    <cellStyle name="40% - Accent6 3 2 7" xfId="25593"/>
    <cellStyle name="40% - Accent6 3 3" xfId="25594"/>
    <cellStyle name="40% - Accent6 3 3 2" xfId="25595"/>
    <cellStyle name="40% - Accent6 3 3 2 2" xfId="25596"/>
    <cellStyle name="40% - Accent6 3 3 3" xfId="25597"/>
    <cellStyle name="40% - Accent6 3 3 4" xfId="25598"/>
    <cellStyle name="40% - Accent6 3 4" xfId="25599"/>
    <cellStyle name="40% - Accent6 3 4 2" xfId="25600"/>
    <cellStyle name="40% - Accent6 3 4 2 2" xfId="25601"/>
    <cellStyle name="40% - Accent6 3 4 3" xfId="25602"/>
    <cellStyle name="40% - Accent6 3 4 4" xfId="25603"/>
    <cellStyle name="40% - Accent6 3 5" xfId="25604"/>
    <cellStyle name="40% - Accent6 3 5 2" xfId="25605"/>
    <cellStyle name="40% - Accent6 3 6" xfId="25606"/>
    <cellStyle name="40% - Accent6 3 7" xfId="25607"/>
    <cellStyle name="40% - Accent6 3 8" xfId="25608"/>
    <cellStyle name="40% - Accent6 4" xfId="25609"/>
    <cellStyle name="40% - Accent6 4 2" xfId="25610"/>
    <cellStyle name="40% - Accent6 4 2 2" xfId="25611"/>
    <cellStyle name="40% - Accent6 4 2 2 2" xfId="25612"/>
    <cellStyle name="40% - Accent6 4 2 2 2 2" xfId="25613"/>
    <cellStyle name="40% - Accent6 4 2 2 3" xfId="25614"/>
    <cellStyle name="40% - Accent6 4 2 2 4" xfId="25615"/>
    <cellStyle name="40% - Accent6 4 2 3" xfId="25616"/>
    <cellStyle name="40% - Accent6 4 2 3 2" xfId="25617"/>
    <cellStyle name="40% - Accent6 4 2 3 2 2" xfId="25618"/>
    <cellStyle name="40% - Accent6 4 2 3 3" xfId="25619"/>
    <cellStyle name="40% - Accent6 4 2 3 4" xfId="25620"/>
    <cellStyle name="40% - Accent6 4 2 4" xfId="25621"/>
    <cellStyle name="40% - Accent6 4 2 4 2" xfId="25622"/>
    <cellStyle name="40% - Accent6 4 2 5" xfId="25623"/>
    <cellStyle name="40% - Accent6 4 2 6" xfId="25624"/>
    <cellStyle name="40% - Accent6 4 2 7" xfId="25625"/>
    <cellStyle name="40% - Accent6 4 3" xfId="25626"/>
    <cellStyle name="40% - Accent6 4 3 2" xfId="25627"/>
    <cellStyle name="40% - Accent6 4 3 2 2" xfId="25628"/>
    <cellStyle name="40% - Accent6 4 3 3" xfId="25629"/>
    <cellStyle name="40% - Accent6 4 3 4" xfId="25630"/>
    <cellStyle name="40% - Accent6 4 4" xfId="25631"/>
    <cellStyle name="40% - Accent6 4 4 2" xfId="25632"/>
    <cellStyle name="40% - Accent6 4 4 2 2" xfId="25633"/>
    <cellStyle name="40% - Accent6 4 4 3" xfId="25634"/>
    <cellStyle name="40% - Accent6 4 4 4" xfId="25635"/>
    <cellStyle name="40% - Accent6 4 5" xfId="25636"/>
    <cellStyle name="40% - Accent6 4 5 2" xfId="25637"/>
    <cellStyle name="40% - Accent6 4 6" xfId="25638"/>
    <cellStyle name="40% - Accent6 4 7" xfId="25639"/>
    <cellStyle name="40% - Accent6 4 8" xfId="25640"/>
    <cellStyle name="40% - Accent6 5" xfId="25641"/>
    <cellStyle name="40% - Accent6 5 2" xfId="25642"/>
    <cellStyle name="40% - Accent6 5 2 2" xfId="25643"/>
    <cellStyle name="40% - Accent6 5 2 2 2" xfId="25644"/>
    <cellStyle name="40% - Accent6 5 2 2 2 2" xfId="25645"/>
    <cellStyle name="40% - Accent6 5 2 2 3" xfId="25646"/>
    <cellStyle name="40% - Accent6 5 2 2 4" xfId="25647"/>
    <cellStyle name="40% - Accent6 5 2 3" xfId="25648"/>
    <cellStyle name="40% - Accent6 5 2 3 2" xfId="25649"/>
    <cellStyle name="40% - Accent6 5 2 4" xfId="25650"/>
    <cellStyle name="40% - Accent6 5 2 5" xfId="25651"/>
    <cellStyle name="40% - Accent6 5 2 6" xfId="25652"/>
    <cellStyle name="40% - Accent6 5 3" xfId="25653"/>
    <cellStyle name="40% - Accent6 5 3 2" xfId="25654"/>
    <cellStyle name="40% - Accent6 5 3 2 2" xfId="25655"/>
    <cellStyle name="40% - Accent6 5 3 3" xfId="25656"/>
    <cellStyle name="40% - Accent6 5 3 4" xfId="25657"/>
    <cellStyle name="40% - Accent6 5 4" xfId="25658"/>
    <cellStyle name="40% - Accent6 5 4 2" xfId="25659"/>
    <cellStyle name="40% - Accent6 5 4 2 2" xfId="25660"/>
    <cellStyle name="40% - Accent6 5 4 3" xfId="25661"/>
    <cellStyle name="40% - Accent6 5 4 4" xfId="25662"/>
    <cellStyle name="40% - Accent6 5 5" xfId="25663"/>
    <cellStyle name="40% - Accent6 5 5 2" xfId="25664"/>
    <cellStyle name="40% - Accent6 5 6" xfId="25665"/>
    <cellStyle name="40% - Accent6 5 7" xfId="25666"/>
    <cellStyle name="40% - Accent6 5 8" xfId="25667"/>
    <cellStyle name="40% - Accent6 6" xfId="25668"/>
    <cellStyle name="40% - Accent6 6 2" xfId="25669"/>
    <cellStyle name="40% - Accent6 6 2 2" xfId="25670"/>
    <cellStyle name="40% - Accent6 6 2 2 2" xfId="25671"/>
    <cellStyle name="40% - Accent6 6 2 2 2 2" xfId="25672"/>
    <cellStyle name="40% - Accent6 6 2 2 3" xfId="25673"/>
    <cellStyle name="40% - Accent6 6 2 2 4" xfId="25674"/>
    <cellStyle name="40% - Accent6 6 2 3" xfId="25675"/>
    <cellStyle name="40% - Accent6 6 2 3 2" xfId="25676"/>
    <cellStyle name="40% - Accent6 6 2 4" xfId="25677"/>
    <cellStyle name="40% - Accent6 6 2 5" xfId="25678"/>
    <cellStyle name="40% - Accent6 6 2 6" xfId="25679"/>
    <cellStyle name="40% - Accent6 6 3" xfId="25680"/>
    <cellStyle name="40% - Accent6 6 3 2" xfId="25681"/>
    <cellStyle name="40% - Accent6 6 3 2 2" xfId="25682"/>
    <cellStyle name="40% - Accent6 6 3 3" xfId="25683"/>
    <cellStyle name="40% - Accent6 6 3 4" xfId="25684"/>
    <cellStyle name="40% - Accent6 6 4" xfId="25685"/>
    <cellStyle name="40% - Accent6 6 4 2" xfId="25686"/>
    <cellStyle name="40% - Accent6 6 4 2 2" xfId="25687"/>
    <cellStyle name="40% - Accent6 6 4 3" xfId="25688"/>
    <cellStyle name="40% - Accent6 6 4 4" xfId="25689"/>
    <cellStyle name="40% - Accent6 6 5" xfId="25690"/>
    <cellStyle name="40% - Accent6 6 5 2" xfId="25691"/>
    <cellStyle name="40% - Accent6 6 6" xfId="25692"/>
    <cellStyle name="40% - Accent6 6 7" xfId="25693"/>
    <cellStyle name="40% - Accent6 6 8" xfId="25694"/>
    <cellStyle name="40% - Accent6 7" xfId="25695"/>
    <cellStyle name="40% - Accent6 7 2" xfId="25696"/>
    <cellStyle name="40% - Accent6 7 3" xfId="25697"/>
    <cellStyle name="40% - Accent6 7 3 2" xfId="25698"/>
    <cellStyle name="40% - Accent6 7 4" xfId="25699"/>
    <cellStyle name="40% - Accent6 7 5" xfId="25700"/>
    <cellStyle name="40% - Accent6 8" xfId="25701"/>
    <cellStyle name="40% - Accent6 8 2" xfId="25702"/>
    <cellStyle name="40% - Accent6 8 2 2" xfId="25703"/>
    <cellStyle name="40% - Accent6 8 2 2 2" xfId="25704"/>
    <cellStyle name="40% - Accent6 8 2 3" xfId="25705"/>
    <cellStyle name="40% - Accent6 8 2 4" xfId="25706"/>
    <cellStyle name="40% - Accent6 8 3" xfId="25707"/>
    <cellStyle name="40% - Accent6 8 3 2" xfId="25708"/>
    <cellStyle name="40% - Accent6 8 4" xfId="25709"/>
    <cellStyle name="40% - Accent6 8 5" xfId="25710"/>
    <cellStyle name="40% - Accent6 8 6" xfId="25711"/>
    <cellStyle name="40% - Accent6 9" xfId="25712"/>
    <cellStyle name="40% - Accent6 9 2" xfId="25713"/>
    <cellStyle name="40% - Accent6 9 2 2" xfId="25714"/>
    <cellStyle name="40% - Accent6 9 2 2 2" xfId="25715"/>
    <cellStyle name="40% - Accent6 9 2 3" xfId="25716"/>
    <cellStyle name="40% - Accent6 9 2 4" xfId="25717"/>
    <cellStyle name="40% - Accent6 9 3" xfId="25718"/>
    <cellStyle name="40% - Accent6 9 3 2" xfId="25719"/>
    <cellStyle name="40% - Accent6 9 4" xfId="25720"/>
    <cellStyle name="40% - Accent6 9 5" xfId="25721"/>
    <cellStyle name="40% - Accent6 9 6" xfId="25722"/>
    <cellStyle name="60% - Accent1 2" xfId="200"/>
    <cellStyle name="60% - Accent1 2 2" xfId="25723"/>
    <cellStyle name="60% - Accent1 3" xfId="25724"/>
    <cellStyle name="60% - Accent1 4" xfId="25725"/>
    <cellStyle name="60% - Accent1 5" xfId="25726"/>
    <cellStyle name="60% - Accent1 6" xfId="25727"/>
    <cellStyle name="60% - Accent2 2" xfId="201"/>
    <cellStyle name="60% - Accent2 2 2" xfId="25728"/>
    <cellStyle name="60% - Accent2 3" xfId="25729"/>
    <cellStyle name="60% - Accent2 4" xfId="25730"/>
    <cellStyle name="60% - Accent2 5" xfId="25731"/>
    <cellStyle name="60% - Accent2 6" xfId="25732"/>
    <cellStyle name="60% - Accent3 2" xfId="202"/>
    <cellStyle name="60% - Accent3 2 2" xfId="25733"/>
    <cellStyle name="60% - Accent3 3" xfId="25734"/>
    <cellStyle name="60% - Accent3 4" xfId="25735"/>
    <cellStyle name="60% - Accent3 5" xfId="25736"/>
    <cellStyle name="60% - Accent3 6" xfId="25737"/>
    <cellStyle name="60% - Accent4 2" xfId="203"/>
    <cellStyle name="60% - Accent4 2 2" xfId="25738"/>
    <cellStyle name="60% - Accent4 3" xfId="25739"/>
    <cellStyle name="60% - Accent4 4" xfId="25740"/>
    <cellStyle name="60% - Accent4 5" xfId="25741"/>
    <cellStyle name="60% - Accent4 6" xfId="25742"/>
    <cellStyle name="60% - Accent5 2" xfId="204"/>
    <cellStyle name="60% - Accent5 2 2" xfId="25743"/>
    <cellStyle name="60% - Accent5 3" xfId="25744"/>
    <cellStyle name="60% - Accent5 4" xfId="25745"/>
    <cellStyle name="60% - Accent5 5" xfId="25746"/>
    <cellStyle name="60% - Accent5 6" xfId="25747"/>
    <cellStyle name="60% - Accent6 2" xfId="205"/>
    <cellStyle name="60% - Accent6 2 2" xfId="25748"/>
    <cellStyle name="60% - Accent6 3" xfId="25749"/>
    <cellStyle name="60% - Accent6 4" xfId="25750"/>
    <cellStyle name="60% - Accent6 5" xfId="25751"/>
    <cellStyle name="60% - Accent6 6" xfId="25752"/>
    <cellStyle name="Accent1 2" xfId="206"/>
    <cellStyle name="Accent1 2 2" xfId="25753"/>
    <cellStyle name="Accent1 3" xfId="25754"/>
    <cellStyle name="Accent1 4" xfId="25755"/>
    <cellStyle name="Accent1 5" xfId="25756"/>
    <cellStyle name="Accent1 6" xfId="25757"/>
    <cellStyle name="Accent2 2" xfId="207"/>
    <cellStyle name="Accent2 2 2" xfId="25758"/>
    <cellStyle name="Accent2 3" xfId="25759"/>
    <cellStyle name="Accent2 4" xfId="25760"/>
    <cellStyle name="Accent2 5" xfId="25761"/>
    <cellStyle name="Accent2 6" xfId="25762"/>
    <cellStyle name="Accent3 2" xfId="208"/>
    <cellStyle name="Accent3 2 2" xfId="25763"/>
    <cellStyle name="Accent3 3" xfId="25764"/>
    <cellStyle name="Accent3 4" xfId="25765"/>
    <cellStyle name="Accent3 5" xfId="25766"/>
    <cellStyle name="Accent3 6" xfId="25767"/>
    <cellStyle name="Accent4 2" xfId="209"/>
    <cellStyle name="Accent4 2 2" xfId="25768"/>
    <cellStyle name="Accent4 3" xfId="25769"/>
    <cellStyle name="Accent4 4" xfId="25770"/>
    <cellStyle name="Accent4 5" xfId="25771"/>
    <cellStyle name="Accent4 6" xfId="25772"/>
    <cellStyle name="Accent5 2" xfId="210"/>
    <cellStyle name="Accent5 2 2" xfId="25773"/>
    <cellStyle name="Accent5 3" xfId="25774"/>
    <cellStyle name="Accent5 4" xfId="25775"/>
    <cellStyle name="Accent5 5" xfId="25776"/>
    <cellStyle name="Accent5 6" xfId="25777"/>
    <cellStyle name="Accent6 2" xfId="211"/>
    <cellStyle name="Accent6 2 2" xfId="25778"/>
    <cellStyle name="Accent6 3" xfId="25779"/>
    <cellStyle name="Accent6 4" xfId="25780"/>
    <cellStyle name="Accent6 5" xfId="25781"/>
    <cellStyle name="Accent6 6" xfId="25782"/>
    <cellStyle name="ArrayHeading" xfId="25783"/>
    <cellStyle name="Bad 2" xfId="212"/>
    <cellStyle name="Bad 2 2" xfId="25784"/>
    <cellStyle name="Bad 3" xfId="25785"/>
    <cellStyle name="Bad 4" xfId="25786"/>
    <cellStyle name="Bad 5" xfId="25787"/>
    <cellStyle name="Bad 6" xfId="25788"/>
    <cellStyle name="BetweenMacros" xfId="25789"/>
    <cellStyle name="Calc Currency (0)" xfId="213"/>
    <cellStyle name="Calculation 2" xfId="214"/>
    <cellStyle name="Calculation 2 2" xfId="25790"/>
    <cellStyle name="Calculation 3" xfId="25791"/>
    <cellStyle name="Calculation 4" xfId="25792"/>
    <cellStyle name="Calculation 5" xfId="25793"/>
    <cellStyle name="Calculation 6" xfId="25794"/>
    <cellStyle name="Check Cell 2" xfId="215"/>
    <cellStyle name="Check Cell 2 2" xfId="25795"/>
    <cellStyle name="Check Cell 3" xfId="25796"/>
    <cellStyle name="Check Cell 4" xfId="25797"/>
    <cellStyle name="Check Cell 5" xfId="25798"/>
    <cellStyle name="Check Cell 6" xfId="25799"/>
    <cellStyle name="Column total in dollars" xfId="216"/>
    <cellStyle name="Comma" xfId="1" builtinId="3"/>
    <cellStyle name="Comma  - Style1" xfId="217"/>
    <cellStyle name="Comma  - Style1 2" xfId="25800"/>
    <cellStyle name="Comma  - Style1 3" xfId="25801"/>
    <cellStyle name="Comma  - Style2" xfId="218"/>
    <cellStyle name="Comma  - Style2 2" xfId="25802"/>
    <cellStyle name="Comma  - Style2 3" xfId="25803"/>
    <cellStyle name="Comma  - Style3" xfId="219"/>
    <cellStyle name="Comma  - Style3 2" xfId="25804"/>
    <cellStyle name="Comma  - Style3 3" xfId="25805"/>
    <cellStyle name="Comma  - Style4" xfId="220"/>
    <cellStyle name="Comma  - Style4 2" xfId="25806"/>
    <cellStyle name="Comma  - Style4 3" xfId="25807"/>
    <cellStyle name="Comma  - Style5" xfId="221"/>
    <cellStyle name="Comma  - Style5 2" xfId="25808"/>
    <cellStyle name="Comma  - Style5 3" xfId="25809"/>
    <cellStyle name="Comma  - Style6" xfId="222"/>
    <cellStyle name="Comma  - Style6 2" xfId="25810"/>
    <cellStyle name="Comma  - Style6 3" xfId="25811"/>
    <cellStyle name="Comma  - Style7" xfId="223"/>
    <cellStyle name="Comma  - Style7 2" xfId="25812"/>
    <cellStyle name="Comma  - Style7 3" xfId="25813"/>
    <cellStyle name="Comma  - Style8" xfId="224"/>
    <cellStyle name="Comma  - Style8 2" xfId="25814"/>
    <cellStyle name="Comma  - Style8 3" xfId="25815"/>
    <cellStyle name="Comma (0)" xfId="225"/>
    <cellStyle name="Comma [0] 2" xfId="25816"/>
    <cellStyle name="Comma [0] 2 2" xfId="25817"/>
    <cellStyle name="Comma [0] 3" xfId="25818"/>
    <cellStyle name="Comma 10" xfId="226"/>
    <cellStyle name="Comma 10 2" xfId="227"/>
    <cellStyle name="Comma 10 3" xfId="25819"/>
    <cellStyle name="Comma 11" xfId="26"/>
    <cellStyle name="Comma 11 2" xfId="25820"/>
    <cellStyle name="Comma 11 3" xfId="25821"/>
    <cellStyle name="Comma 12" xfId="228"/>
    <cellStyle name="Comma 13" xfId="229"/>
    <cellStyle name="Comma 13 10" xfId="25822"/>
    <cellStyle name="Comma 13 10 2" xfId="25823"/>
    <cellStyle name="Comma 13 10 2 2" xfId="25824"/>
    <cellStyle name="Comma 13 10 3" xfId="25825"/>
    <cellStyle name="Comma 13 10 4" xfId="25826"/>
    <cellStyle name="Comma 13 10 5" xfId="25827"/>
    <cellStyle name="Comma 13 11" xfId="25828"/>
    <cellStyle name="Comma 13 11 2" xfId="25829"/>
    <cellStyle name="Comma 13 11 2 2" xfId="25830"/>
    <cellStyle name="Comma 13 11 3" xfId="25831"/>
    <cellStyle name="Comma 13 11 4" xfId="25832"/>
    <cellStyle name="Comma 13 12" xfId="25833"/>
    <cellStyle name="Comma 13 13" xfId="25834"/>
    <cellStyle name="Comma 13 13 2" xfId="25835"/>
    <cellStyle name="Comma 13 14" xfId="25836"/>
    <cellStyle name="Comma 13 15" xfId="25837"/>
    <cellStyle name="Comma 13 16" xfId="25838"/>
    <cellStyle name="Comma 13 17" xfId="25839"/>
    <cellStyle name="Comma 13 2" xfId="230"/>
    <cellStyle name="Comma 13 2 10" xfId="25840"/>
    <cellStyle name="Comma 13 2 10 2" xfId="25841"/>
    <cellStyle name="Comma 13 2 10 2 2" xfId="25842"/>
    <cellStyle name="Comma 13 2 10 3" xfId="25843"/>
    <cellStyle name="Comma 13 2 10 4" xfId="25844"/>
    <cellStyle name="Comma 13 2 11" xfId="25845"/>
    <cellStyle name="Comma 13 2 12" xfId="25846"/>
    <cellStyle name="Comma 13 2 12 2" xfId="25847"/>
    <cellStyle name="Comma 13 2 13" xfId="25848"/>
    <cellStyle name="Comma 13 2 14" xfId="25849"/>
    <cellStyle name="Comma 13 2 2" xfId="231"/>
    <cellStyle name="Comma 13 2 2 2" xfId="25850"/>
    <cellStyle name="Comma 13 2 2 2 2" xfId="25851"/>
    <cellStyle name="Comma 13 2 2 2 3" xfId="25852"/>
    <cellStyle name="Comma 13 2 2 2 3 2" xfId="25853"/>
    <cellStyle name="Comma 13 2 2 2 3 2 2" xfId="25854"/>
    <cellStyle name="Comma 13 2 2 2 3 3" xfId="25855"/>
    <cellStyle name="Comma 13 2 2 2 3 4" xfId="25856"/>
    <cellStyle name="Comma 13 2 2 2 4" xfId="25857"/>
    <cellStyle name="Comma 13 2 2 3" xfId="25858"/>
    <cellStyle name="Comma 13 2 2 3 2" xfId="25859"/>
    <cellStyle name="Comma 13 2 2 4" xfId="25860"/>
    <cellStyle name="Comma 13 2 2 5" xfId="25861"/>
    <cellStyle name="Comma 13 2 2 5 2" xfId="25862"/>
    <cellStyle name="Comma 13 2 2 5 2 2" xfId="25863"/>
    <cellStyle name="Comma 13 2 2 5 3" xfId="25864"/>
    <cellStyle name="Comma 13 2 2 5 4" xfId="25865"/>
    <cellStyle name="Comma 13 2 2 6" xfId="25866"/>
    <cellStyle name="Comma 13 2 2 6 2" xfId="25867"/>
    <cellStyle name="Comma 13 2 2 6 2 2" xfId="25868"/>
    <cellStyle name="Comma 13 2 2 6 3" xfId="25869"/>
    <cellStyle name="Comma 13 2 2 6 4" xfId="25870"/>
    <cellStyle name="Comma 13 2 2 7" xfId="25871"/>
    <cellStyle name="Comma 13 2 3" xfId="25872"/>
    <cellStyle name="Comma 13 2 3 2" xfId="25873"/>
    <cellStyle name="Comma 13 2 3 2 2" xfId="25874"/>
    <cellStyle name="Comma 13 2 3 2 3" xfId="25875"/>
    <cellStyle name="Comma 13 2 3 2 3 2" xfId="25876"/>
    <cellStyle name="Comma 13 2 3 2 3 2 2" xfId="25877"/>
    <cellStyle name="Comma 13 2 3 2 3 3" xfId="25878"/>
    <cellStyle name="Comma 13 2 3 2 3 4" xfId="25879"/>
    <cellStyle name="Comma 13 2 3 2 4" xfId="25880"/>
    <cellStyle name="Comma 13 2 3 3" xfId="25881"/>
    <cellStyle name="Comma 13 2 3 4" xfId="25882"/>
    <cellStyle name="Comma 13 2 3 4 2" xfId="25883"/>
    <cellStyle name="Comma 13 2 3 4 2 2" xfId="25884"/>
    <cellStyle name="Comma 13 2 3 4 3" xfId="25885"/>
    <cellStyle name="Comma 13 2 3 4 4" xfId="25886"/>
    <cellStyle name="Comma 13 2 3 5" xfId="25887"/>
    <cellStyle name="Comma 13 2 4" xfId="25888"/>
    <cellStyle name="Comma 13 2 4 2" xfId="25889"/>
    <cellStyle name="Comma 13 2 4 2 2" xfId="25890"/>
    <cellStyle name="Comma 13 2 4 2 3" xfId="25891"/>
    <cellStyle name="Comma 13 2 4 2 3 2" xfId="25892"/>
    <cellStyle name="Comma 13 2 4 2 3 2 2" xfId="25893"/>
    <cellStyle name="Comma 13 2 4 2 3 3" xfId="25894"/>
    <cellStyle name="Comma 13 2 4 2 3 4" xfId="25895"/>
    <cellStyle name="Comma 13 2 4 2 4" xfId="25896"/>
    <cellStyle name="Comma 13 2 4 3" xfId="25897"/>
    <cellStyle name="Comma 13 2 4 4" xfId="25898"/>
    <cellStyle name="Comma 13 2 4 4 2" xfId="25899"/>
    <cellStyle name="Comma 13 2 4 4 2 2" xfId="25900"/>
    <cellStyle name="Comma 13 2 4 4 3" xfId="25901"/>
    <cellStyle name="Comma 13 2 4 4 4" xfId="25902"/>
    <cellStyle name="Comma 13 2 4 5" xfId="25903"/>
    <cellStyle name="Comma 13 2 5" xfId="25904"/>
    <cellStyle name="Comma 13 2 5 2" xfId="25905"/>
    <cellStyle name="Comma 13 2 5 2 2" xfId="25906"/>
    <cellStyle name="Comma 13 2 5 2 2 2" xfId="25907"/>
    <cellStyle name="Comma 13 2 5 2 2 2 2" xfId="25908"/>
    <cellStyle name="Comma 13 2 5 2 2 3" xfId="25909"/>
    <cellStyle name="Comma 13 2 5 2 2 4" xfId="25910"/>
    <cellStyle name="Comma 13 2 5 2 3" xfId="25911"/>
    <cellStyle name="Comma 13 2 5 3" xfId="25912"/>
    <cellStyle name="Comma 13 2 5 4" xfId="25913"/>
    <cellStyle name="Comma 13 2 5 4 2" xfId="25914"/>
    <cellStyle name="Comma 13 2 5 4 2 2" xfId="25915"/>
    <cellStyle name="Comma 13 2 5 4 3" xfId="25916"/>
    <cellStyle name="Comma 13 2 5 4 4" xfId="25917"/>
    <cellStyle name="Comma 13 2 5 5" xfId="25918"/>
    <cellStyle name="Comma 13 2 6" xfId="25919"/>
    <cellStyle name="Comma 13 2 6 2" xfId="25920"/>
    <cellStyle name="Comma 13 2 6 2 2" xfId="25921"/>
    <cellStyle name="Comma 13 2 6 2 2 2" xfId="25922"/>
    <cellStyle name="Comma 13 2 6 2 2 2 2" xfId="25923"/>
    <cellStyle name="Comma 13 2 6 2 2 3" xfId="25924"/>
    <cellStyle name="Comma 13 2 6 2 2 4" xfId="25925"/>
    <cellStyle name="Comma 13 2 6 2 3" xfId="25926"/>
    <cellStyle name="Comma 13 2 6 3" xfId="25927"/>
    <cellStyle name="Comma 13 2 6 4" xfId="25928"/>
    <cellStyle name="Comma 13 2 6 4 2" xfId="25929"/>
    <cellStyle name="Comma 13 2 6 4 2 2" xfId="25930"/>
    <cellStyle name="Comma 13 2 6 4 3" xfId="25931"/>
    <cellStyle name="Comma 13 2 6 4 4" xfId="25932"/>
    <cellStyle name="Comma 13 2 6 5" xfId="25933"/>
    <cellStyle name="Comma 13 2 7" xfId="25934"/>
    <cellStyle name="Comma 13 2 7 2" xfId="25935"/>
    <cellStyle name="Comma 13 2 7 2 2" xfId="25936"/>
    <cellStyle name="Comma 13 2 7 2 2 2" xfId="25937"/>
    <cellStyle name="Comma 13 2 7 2 3" xfId="25938"/>
    <cellStyle name="Comma 13 2 7 2 4" xfId="25939"/>
    <cellStyle name="Comma 13 2 7 3" xfId="25940"/>
    <cellStyle name="Comma 13 2 8" xfId="25941"/>
    <cellStyle name="Comma 13 2 8 2" xfId="25942"/>
    <cellStyle name="Comma 13 2 8 2 2" xfId="25943"/>
    <cellStyle name="Comma 13 2 8 2 2 2" xfId="25944"/>
    <cellStyle name="Comma 13 2 8 2 3" xfId="25945"/>
    <cellStyle name="Comma 13 2 8 2 4" xfId="25946"/>
    <cellStyle name="Comma 13 2 8 3" xfId="25947"/>
    <cellStyle name="Comma 13 2 9" xfId="25948"/>
    <cellStyle name="Comma 13 2 9 2" xfId="25949"/>
    <cellStyle name="Comma 13 2 9 2 2" xfId="25950"/>
    <cellStyle name="Comma 13 2 9 3" xfId="25951"/>
    <cellStyle name="Comma 13 2 9 4" xfId="25952"/>
    <cellStyle name="Comma 13 2 9 5" xfId="25953"/>
    <cellStyle name="Comma 13 3" xfId="25954"/>
    <cellStyle name="Comma 13 3 2" xfId="25955"/>
    <cellStyle name="Comma 13 3 2 2" xfId="25956"/>
    <cellStyle name="Comma 13 3 2 3" xfId="25957"/>
    <cellStyle name="Comma 13 3 2 3 2" xfId="25958"/>
    <cellStyle name="Comma 13 3 2 3 2 2" xfId="25959"/>
    <cellStyle name="Comma 13 3 2 3 3" xfId="25960"/>
    <cellStyle name="Comma 13 3 2 3 4" xfId="25961"/>
    <cellStyle name="Comma 13 3 2 4" xfId="25962"/>
    <cellStyle name="Comma 13 3 3" xfId="25963"/>
    <cellStyle name="Comma 13 3 3 2" xfId="25964"/>
    <cellStyle name="Comma 13 3 4" xfId="25965"/>
    <cellStyle name="Comma 13 3 5" xfId="25966"/>
    <cellStyle name="Comma 13 3 5 2" xfId="25967"/>
    <cellStyle name="Comma 13 3 5 2 2" xfId="25968"/>
    <cellStyle name="Comma 13 3 5 3" xfId="25969"/>
    <cellStyle name="Comma 13 3 5 4" xfId="25970"/>
    <cellStyle name="Comma 13 3 6" xfId="25971"/>
    <cellStyle name="Comma 13 3 6 2" xfId="25972"/>
    <cellStyle name="Comma 13 3 6 2 2" xfId="25973"/>
    <cellStyle name="Comma 13 3 6 3" xfId="25974"/>
    <cellStyle name="Comma 13 3 6 4" xfId="25975"/>
    <cellStyle name="Comma 13 3 7" xfId="25976"/>
    <cellStyle name="Comma 13 4" xfId="25977"/>
    <cellStyle name="Comma 13 4 2" xfId="25978"/>
    <cellStyle name="Comma 13 4 2 2" xfId="25979"/>
    <cellStyle name="Comma 13 4 2 3" xfId="25980"/>
    <cellStyle name="Comma 13 4 2 3 2" xfId="25981"/>
    <cellStyle name="Comma 13 4 2 3 2 2" xfId="25982"/>
    <cellStyle name="Comma 13 4 2 3 3" xfId="25983"/>
    <cellStyle name="Comma 13 4 2 3 4" xfId="25984"/>
    <cellStyle name="Comma 13 4 2 4" xfId="25985"/>
    <cellStyle name="Comma 13 4 3" xfId="25986"/>
    <cellStyle name="Comma 13 4 4" xfId="25987"/>
    <cellStyle name="Comma 13 4 4 2" xfId="25988"/>
    <cellStyle name="Comma 13 4 4 2 2" xfId="25989"/>
    <cellStyle name="Comma 13 4 4 3" xfId="25990"/>
    <cellStyle name="Comma 13 4 4 4" xfId="25991"/>
    <cellStyle name="Comma 13 4 5" xfId="25992"/>
    <cellStyle name="Comma 13 5" xfId="25993"/>
    <cellStyle name="Comma 13 5 2" xfId="25994"/>
    <cellStyle name="Comma 13 5 2 2" xfId="25995"/>
    <cellStyle name="Comma 13 5 2 3" xfId="25996"/>
    <cellStyle name="Comma 13 5 2 3 2" xfId="25997"/>
    <cellStyle name="Comma 13 5 2 3 2 2" xfId="25998"/>
    <cellStyle name="Comma 13 5 2 3 3" xfId="25999"/>
    <cellStyle name="Comma 13 5 2 3 4" xfId="26000"/>
    <cellStyle name="Comma 13 5 2 4" xfId="26001"/>
    <cellStyle name="Comma 13 5 3" xfId="26002"/>
    <cellStyle name="Comma 13 5 4" xfId="26003"/>
    <cellStyle name="Comma 13 5 4 2" xfId="26004"/>
    <cellStyle name="Comma 13 5 4 2 2" xfId="26005"/>
    <cellStyle name="Comma 13 5 4 3" xfId="26006"/>
    <cellStyle name="Comma 13 5 4 4" xfId="26007"/>
    <cellStyle name="Comma 13 5 5" xfId="26008"/>
    <cellStyle name="Comma 13 6" xfId="26009"/>
    <cellStyle name="Comma 13 6 2" xfId="26010"/>
    <cellStyle name="Comma 13 6 2 2" xfId="26011"/>
    <cellStyle name="Comma 13 6 2 2 2" xfId="26012"/>
    <cellStyle name="Comma 13 6 2 2 2 2" xfId="26013"/>
    <cellStyle name="Comma 13 6 2 2 3" xfId="26014"/>
    <cellStyle name="Comma 13 6 2 2 4" xfId="26015"/>
    <cellStyle name="Comma 13 6 2 3" xfId="26016"/>
    <cellStyle name="Comma 13 6 3" xfId="26017"/>
    <cellStyle name="Comma 13 6 4" xfId="26018"/>
    <cellStyle name="Comma 13 6 4 2" xfId="26019"/>
    <cellStyle name="Comma 13 6 4 2 2" xfId="26020"/>
    <cellStyle name="Comma 13 6 4 3" xfId="26021"/>
    <cellStyle name="Comma 13 6 4 4" xfId="26022"/>
    <cellStyle name="Comma 13 6 5" xfId="26023"/>
    <cellStyle name="Comma 13 7" xfId="26024"/>
    <cellStyle name="Comma 13 7 2" xfId="26025"/>
    <cellStyle name="Comma 13 7 2 2" xfId="26026"/>
    <cellStyle name="Comma 13 7 2 2 2" xfId="26027"/>
    <cellStyle name="Comma 13 7 2 2 2 2" xfId="26028"/>
    <cellStyle name="Comma 13 7 2 2 3" xfId="26029"/>
    <cellStyle name="Comma 13 7 2 2 4" xfId="26030"/>
    <cellStyle name="Comma 13 7 2 3" xfId="26031"/>
    <cellStyle name="Comma 13 7 3" xfId="26032"/>
    <cellStyle name="Comma 13 7 4" xfId="26033"/>
    <cellStyle name="Comma 13 7 4 2" xfId="26034"/>
    <cellStyle name="Comma 13 7 4 2 2" xfId="26035"/>
    <cellStyle name="Comma 13 7 4 3" xfId="26036"/>
    <cellStyle name="Comma 13 7 4 4" xfId="26037"/>
    <cellStyle name="Comma 13 7 5" xfId="26038"/>
    <cellStyle name="Comma 13 8" xfId="26039"/>
    <cellStyle name="Comma 13 8 2" xfId="26040"/>
    <cellStyle name="Comma 13 8 2 2" xfId="26041"/>
    <cellStyle name="Comma 13 8 2 2 2" xfId="26042"/>
    <cellStyle name="Comma 13 8 2 3" xfId="26043"/>
    <cellStyle name="Comma 13 8 2 4" xfId="26044"/>
    <cellStyle name="Comma 13 8 3" xfId="26045"/>
    <cellStyle name="Comma 13 9" xfId="26046"/>
    <cellStyle name="Comma 13 9 2" xfId="26047"/>
    <cellStyle name="Comma 13 9 2 2" xfId="26048"/>
    <cellStyle name="Comma 13 9 2 2 2" xfId="26049"/>
    <cellStyle name="Comma 13 9 2 3" xfId="26050"/>
    <cellStyle name="Comma 13 9 2 4" xfId="26051"/>
    <cellStyle name="Comma 13 9 3" xfId="26052"/>
    <cellStyle name="Comma 14" xfId="232"/>
    <cellStyle name="Comma 14 10" xfId="26053"/>
    <cellStyle name="Comma 14 10 2" xfId="26054"/>
    <cellStyle name="Comma 14 10 2 2" xfId="26055"/>
    <cellStyle name="Comma 14 10 3" xfId="26056"/>
    <cellStyle name="Comma 14 10 4" xfId="26057"/>
    <cellStyle name="Comma 14 11" xfId="26058"/>
    <cellStyle name="Comma 14 12" xfId="26059"/>
    <cellStyle name="Comma 14 12 2" xfId="26060"/>
    <cellStyle name="Comma 14 13" xfId="26061"/>
    <cellStyle name="Comma 14 14" xfId="26062"/>
    <cellStyle name="Comma 14 2" xfId="26063"/>
    <cellStyle name="Comma 14 2 2" xfId="26064"/>
    <cellStyle name="Comma 14 2 2 2" xfId="26065"/>
    <cellStyle name="Comma 14 2 2 3" xfId="26066"/>
    <cellStyle name="Comma 14 2 2 3 2" xfId="26067"/>
    <cellStyle name="Comma 14 2 2 3 2 2" xfId="26068"/>
    <cellStyle name="Comma 14 2 2 3 3" xfId="26069"/>
    <cellStyle name="Comma 14 2 2 3 4" xfId="26070"/>
    <cellStyle name="Comma 14 2 2 4" xfId="26071"/>
    <cellStyle name="Comma 14 2 3" xfId="26072"/>
    <cellStyle name="Comma 14 2 3 2" xfId="26073"/>
    <cellStyle name="Comma 14 2 4" xfId="26074"/>
    <cellStyle name="Comma 14 2 5" xfId="26075"/>
    <cellStyle name="Comma 14 2 5 2" xfId="26076"/>
    <cellStyle name="Comma 14 2 5 2 2" xfId="26077"/>
    <cellStyle name="Comma 14 2 5 3" xfId="26078"/>
    <cellStyle name="Comma 14 2 5 4" xfId="26079"/>
    <cellStyle name="Comma 14 2 6" xfId="26080"/>
    <cellStyle name="Comma 14 2 6 2" xfId="26081"/>
    <cellStyle name="Comma 14 2 6 2 2" xfId="26082"/>
    <cellStyle name="Comma 14 2 6 3" xfId="26083"/>
    <cellStyle name="Comma 14 2 6 4" xfId="26084"/>
    <cellStyle name="Comma 14 2 7" xfId="26085"/>
    <cellStyle name="Comma 14 3" xfId="26086"/>
    <cellStyle name="Comma 14 3 2" xfId="26087"/>
    <cellStyle name="Comma 14 3 2 2" xfId="26088"/>
    <cellStyle name="Comma 14 3 2 3" xfId="26089"/>
    <cellStyle name="Comma 14 3 2 3 2" xfId="26090"/>
    <cellStyle name="Comma 14 3 2 3 2 2" xfId="26091"/>
    <cellStyle name="Comma 14 3 2 3 3" xfId="26092"/>
    <cellStyle name="Comma 14 3 2 3 4" xfId="26093"/>
    <cellStyle name="Comma 14 3 2 4" xfId="26094"/>
    <cellStyle name="Comma 14 3 3" xfId="26095"/>
    <cellStyle name="Comma 14 3 4" xfId="26096"/>
    <cellStyle name="Comma 14 3 4 2" xfId="26097"/>
    <cellStyle name="Comma 14 3 4 2 2" xfId="26098"/>
    <cellStyle name="Comma 14 3 4 3" xfId="26099"/>
    <cellStyle name="Comma 14 3 4 4" xfId="26100"/>
    <cellStyle name="Comma 14 3 5" xfId="26101"/>
    <cellStyle name="Comma 14 4" xfId="26102"/>
    <cellStyle name="Comma 14 4 2" xfId="26103"/>
    <cellStyle name="Comma 14 4 2 2" xfId="26104"/>
    <cellStyle name="Comma 14 4 2 3" xfId="26105"/>
    <cellStyle name="Comma 14 4 2 3 2" xfId="26106"/>
    <cellStyle name="Comma 14 4 2 3 2 2" xfId="26107"/>
    <cellStyle name="Comma 14 4 2 3 3" xfId="26108"/>
    <cellStyle name="Comma 14 4 2 3 4" xfId="26109"/>
    <cellStyle name="Comma 14 4 2 4" xfId="26110"/>
    <cellStyle name="Comma 14 4 3" xfId="26111"/>
    <cellStyle name="Comma 14 4 4" xfId="26112"/>
    <cellStyle name="Comma 14 4 4 2" xfId="26113"/>
    <cellStyle name="Comma 14 4 4 2 2" xfId="26114"/>
    <cellStyle name="Comma 14 4 4 3" xfId="26115"/>
    <cellStyle name="Comma 14 4 4 4" xfId="26116"/>
    <cellStyle name="Comma 14 4 5" xfId="26117"/>
    <cellStyle name="Comma 14 5" xfId="26118"/>
    <cellStyle name="Comma 14 5 2" xfId="26119"/>
    <cellStyle name="Comma 14 5 2 2" xfId="26120"/>
    <cellStyle name="Comma 14 5 2 2 2" xfId="26121"/>
    <cellStyle name="Comma 14 5 2 2 2 2" xfId="26122"/>
    <cellStyle name="Comma 14 5 2 2 3" xfId="26123"/>
    <cellStyle name="Comma 14 5 2 2 4" xfId="26124"/>
    <cellStyle name="Comma 14 5 2 3" xfId="26125"/>
    <cellStyle name="Comma 14 5 3" xfId="26126"/>
    <cellStyle name="Comma 14 5 4" xfId="26127"/>
    <cellStyle name="Comma 14 5 4 2" xfId="26128"/>
    <cellStyle name="Comma 14 5 4 2 2" xfId="26129"/>
    <cellStyle name="Comma 14 5 4 3" xfId="26130"/>
    <cellStyle name="Comma 14 5 4 4" xfId="26131"/>
    <cellStyle name="Comma 14 5 5" xfId="26132"/>
    <cellStyle name="Comma 14 6" xfId="26133"/>
    <cellStyle name="Comma 14 6 2" xfId="26134"/>
    <cellStyle name="Comma 14 6 2 2" xfId="26135"/>
    <cellStyle name="Comma 14 6 2 2 2" xfId="26136"/>
    <cellStyle name="Comma 14 6 2 2 2 2" xfId="26137"/>
    <cellStyle name="Comma 14 6 2 2 3" xfId="26138"/>
    <cellStyle name="Comma 14 6 2 2 4" xfId="26139"/>
    <cellStyle name="Comma 14 6 2 3" xfId="26140"/>
    <cellStyle name="Comma 14 6 3" xfId="26141"/>
    <cellStyle name="Comma 14 6 4" xfId="26142"/>
    <cellStyle name="Comma 14 6 4 2" xfId="26143"/>
    <cellStyle name="Comma 14 6 4 2 2" xfId="26144"/>
    <cellStyle name="Comma 14 6 4 3" xfId="26145"/>
    <cellStyle name="Comma 14 6 4 4" xfId="26146"/>
    <cellStyle name="Comma 14 6 5" xfId="26147"/>
    <cellStyle name="Comma 14 7" xfId="26148"/>
    <cellStyle name="Comma 14 7 2" xfId="26149"/>
    <cellStyle name="Comma 14 7 2 2" xfId="26150"/>
    <cellStyle name="Comma 14 7 2 2 2" xfId="26151"/>
    <cellStyle name="Comma 14 7 2 3" xfId="26152"/>
    <cellStyle name="Comma 14 7 2 4" xfId="26153"/>
    <cellStyle name="Comma 14 7 3" xfId="26154"/>
    <cellStyle name="Comma 14 8" xfId="26155"/>
    <cellStyle name="Comma 14 8 2" xfId="26156"/>
    <cellStyle name="Comma 14 8 2 2" xfId="26157"/>
    <cellStyle name="Comma 14 8 2 2 2" xfId="26158"/>
    <cellStyle name="Comma 14 8 2 3" xfId="26159"/>
    <cellStyle name="Comma 14 8 2 4" xfId="26160"/>
    <cellStyle name="Comma 14 8 3" xfId="26161"/>
    <cellStyle name="Comma 14 9" xfId="26162"/>
    <cellStyle name="Comma 14 9 2" xfId="26163"/>
    <cellStyle name="Comma 14 9 2 2" xfId="26164"/>
    <cellStyle name="Comma 14 9 3" xfId="26165"/>
    <cellStyle name="Comma 14 9 4" xfId="26166"/>
    <cellStyle name="Comma 14 9 5" xfId="26167"/>
    <cellStyle name="Comma 15" xfId="233"/>
    <cellStyle name="Comma 16" xfId="234"/>
    <cellStyle name="Comma 16 2" xfId="26168"/>
    <cellStyle name="Comma 16 3" xfId="26169"/>
    <cellStyle name="Comma 17" xfId="401"/>
    <cellStyle name="Comma 17 2" xfId="26170"/>
    <cellStyle name="Comma 18" xfId="26171"/>
    <cellStyle name="Comma 18 2" xfId="26172"/>
    <cellStyle name="Comma 19" xfId="27"/>
    <cellStyle name="Comma 19 2" xfId="26173"/>
    <cellStyle name="Comma 2" xfId="8"/>
    <cellStyle name="Comma 2 10" xfId="28"/>
    <cellStyle name="Comma 2 10 2" xfId="26174"/>
    <cellStyle name="Comma 2 10 2 2" xfId="26175"/>
    <cellStyle name="Comma 2 10 2 2 2" xfId="26176"/>
    <cellStyle name="Comma 2 10 2 2 2 2" xfId="26177"/>
    <cellStyle name="Comma 2 10 2 2 3" xfId="26178"/>
    <cellStyle name="Comma 2 10 2 2 4" xfId="26179"/>
    <cellStyle name="Comma 2 10 2 3" xfId="26180"/>
    <cellStyle name="Comma 2 10 3" xfId="26181"/>
    <cellStyle name="Comma 2 10 3 2" xfId="26182"/>
    <cellStyle name="Comma 2 10 3 2 2" xfId="26183"/>
    <cellStyle name="Comma 2 10 3 3" xfId="26184"/>
    <cellStyle name="Comma 2 10 3 4" xfId="26185"/>
    <cellStyle name="Comma 2 10 4" xfId="26186"/>
    <cellStyle name="Comma 2 11" xfId="29"/>
    <cellStyle name="Comma 2 11 2" xfId="26187"/>
    <cellStyle name="Comma 2 11 2 2" xfId="26188"/>
    <cellStyle name="Comma 2 11 3" xfId="26189"/>
    <cellStyle name="Comma 2 11 4" xfId="26190"/>
    <cellStyle name="Comma 2 11 5" xfId="26191"/>
    <cellStyle name="Comma 2 12" xfId="30"/>
    <cellStyle name="Comma 2 12 2" xfId="26192"/>
    <cellStyle name="Comma 2 12 3" xfId="26193"/>
    <cellStyle name="Comma 2 13" xfId="31"/>
    <cellStyle name="Comma 2 14" xfId="32"/>
    <cellStyle name="Comma 2 15" xfId="33"/>
    <cellStyle name="Comma 2 16" xfId="34"/>
    <cellStyle name="Comma 2 17" xfId="35"/>
    <cellStyle name="Comma 2 18" xfId="36"/>
    <cellStyle name="Comma 2 19" xfId="37"/>
    <cellStyle name="Comma 2 2" xfId="38"/>
    <cellStyle name="Comma 2 2 2" xfId="39"/>
    <cellStyle name="Comma 2 2 3" xfId="26194"/>
    <cellStyle name="Comma 2 2 4" xfId="26195"/>
    <cellStyle name="Comma 2 20" xfId="40"/>
    <cellStyle name="Comma 2 21" xfId="41"/>
    <cellStyle name="Comma 2 3" xfId="42"/>
    <cellStyle name="Comma 2 3 10" xfId="26196"/>
    <cellStyle name="Comma 2 3 10 2" xfId="26197"/>
    <cellStyle name="Comma 2 3 10 2 2" xfId="26198"/>
    <cellStyle name="Comma 2 3 10 3" xfId="26199"/>
    <cellStyle name="Comma 2 3 10 4" xfId="26200"/>
    <cellStyle name="Comma 2 3 11" xfId="26201"/>
    <cellStyle name="Comma 2 3 12" xfId="26202"/>
    <cellStyle name="Comma 2 3 12 2" xfId="26203"/>
    <cellStyle name="Comma 2 3 13" xfId="26204"/>
    <cellStyle name="Comma 2 3 14" xfId="26205"/>
    <cellStyle name="Comma 2 3 15" xfId="26206"/>
    <cellStyle name="Comma 2 3 16" xfId="26207"/>
    <cellStyle name="Comma 2 3 2" xfId="26208"/>
    <cellStyle name="Comma 2 3 2 2" xfId="26209"/>
    <cellStyle name="Comma 2 3 2 2 2" xfId="26210"/>
    <cellStyle name="Comma 2 3 2 2 3" xfId="26211"/>
    <cellStyle name="Comma 2 3 2 2 3 2" xfId="26212"/>
    <cellStyle name="Comma 2 3 2 2 3 2 2" xfId="26213"/>
    <cellStyle name="Comma 2 3 2 2 3 3" xfId="26214"/>
    <cellStyle name="Comma 2 3 2 2 3 4" xfId="26215"/>
    <cellStyle name="Comma 2 3 2 2 4" xfId="26216"/>
    <cellStyle name="Comma 2 3 2 3" xfId="26217"/>
    <cellStyle name="Comma 2 3 2 3 2" xfId="26218"/>
    <cellStyle name="Comma 2 3 2 4" xfId="26219"/>
    <cellStyle name="Comma 2 3 2 5" xfId="26220"/>
    <cellStyle name="Comma 2 3 2 5 2" xfId="26221"/>
    <cellStyle name="Comma 2 3 2 5 2 2" xfId="26222"/>
    <cellStyle name="Comma 2 3 2 5 3" xfId="26223"/>
    <cellStyle name="Comma 2 3 2 5 4" xfId="26224"/>
    <cellStyle name="Comma 2 3 2 6" xfId="26225"/>
    <cellStyle name="Comma 2 3 2 6 2" xfId="26226"/>
    <cellStyle name="Comma 2 3 2 6 2 2" xfId="26227"/>
    <cellStyle name="Comma 2 3 2 6 3" xfId="26228"/>
    <cellStyle name="Comma 2 3 2 6 4" xfId="26229"/>
    <cellStyle name="Comma 2 3 2 7" xfId="26230"/>
    <cellStyle name="Comma 2 3 3" xfId="26231"/>
    <cellStyle name="Comma 2 3 3 2" xfId="26232"/>
    <cellStyle name="Comma 2 3 3 2 2" xfId="26233"/>
    <cellStyle name="Comma 2 3 3 2 3" xfId="26234"/>
    <cellStyle name="Comma 2 3 3 2 3 2" xfId="26235"/>
    <cellStyle name="Comma 2 3 3 2 3 2 2" xfId="26236"/>
    <cellStyle name="Comma 2 3 3 2 3 3" xfId="26237"/>
    <cellStyle name="Comma 2 3 3 2 3 4" xfId="26238"/>
    <cellStyle name="Comma 2 3 3 2 4" xfId="26239"/>
    <cellStyle name="Comma 2 3 3 3" xfId="26240"/>
    <cellStyle name="Comma 2 3 3 4" xfId="26241"/>
    <cellStyle name="Comma 2 3 3 4 2" xfId="26242"/>
    <cellStyle name="Comma 2 3 3 4 2 2" xfId="26243"/>
    <cellStyle name="Comma 2 3 3 4 3" xfId="26244"/>
    <cellStyle name="Comma 2 3 3 4 4" xfId="26245"/>
    <cellStyle name="Comma 2 3 3 5" xfId="26246"/>
    <cellStyle name="Comma 2 3 4" xfId="26247"/>
    <cellStyle name="Comma 2 3 4 2" xfId="26248"/>
    <cellStyle name="Comma 2 3 4 2 2" xfId="26249"/>
    <cellStyle name="Comma 2 3 4 2 3" xfId="26250"/>
    <cellStyle name="Comma 2 3 4 2 3 2" xfId="26251"/>
    <cellStyle name="Comma 2 3 4 2 3 2 2" xfId="26252"/>
    <cellStyle name="Comma 2 3 4 2 3 3" xfId="26253"/>
    <cellStyle name="Comma 2 3 4 2 3 4" xfId="26254"/>
    <cellStyle name="Comma 2 3 4 2 4" xfId="26255"/>
    <cellStyle name="Comma 2 3 4 3" xfId="26256"/>
    <cellStyle name="Comma 2 3 4 4" xfId="26257"/>
    <cellStyle name="Comma 2 3 4 4 2" xfId="26258"/>
    <cellStyle name="Comma 2 3 4 4 2 2" xfId="26259"/>
    <cellStyle name="Comma 2 3 4 4 3" xfId="26260"/>
    <cellStyle name="Comma 2 3 4 4 4" xfId="26261"/>
    <cellStyle name="Comma 2 3 4 5" xfId="26262"/>
    <cellStyle name="Comma 2 3 5" xfId="26263"/>
    <cellStyle name="Comma 2 3 5 2" xfId="26264"/>
    <cellStyle name="Comma 2 3 5 2 2" xfId="26265"/>
    <cellStyle name="Comma 2 3 5 2 2 2" xfId="26266"/>
    <cellStyle name="Comma 2 3 5 2 2 2 2" xfId="26267"/>
    <cellStyle name="Comma 2 3 5 2 2 3" xfId="26268"/>
    <cellStyle name="Comma 2 3 5 2 2 4" xfId="26269"/>
    <cellStyle name="Comma 2 3 5 2 3" xfId="26270"/>
    <cellStyle name="Comma 2 3 5 3" xfId="26271"/>
    <cellStyle name="Comma 2 3 5 4" xfId="26272"/>
    <cellStyle name="Comma 2 3 5 4 2" xfId="26273"/>
    <cellStyle name="Comma 2 3 5 4 2 2" xfId="26274"/>
    <cellStyle name="Comma 2 3 5 4 3" xfId="26275"/>
    <cellStyle name="Comma 2 3 5 4 4" xfId="26276"/>
    <cellStyle name="Comma 2 3 5 5" xfId="26277"/>
    <cellStyle name="Comma 2 3 6" xfId="26278"/>
    <cellStyle name="Comma 2 3 6 2" xfId="26279"/>
    <cellStyle name="Comma 2 3 6 2 2" xfId="26280"/>
    <cellStyle name="Comma 2 3 6 2 2 2" xfId="26281"/>
    <cellStyle name="Comma 2 3 6 2 2 2 2" xfId="26282"/>
    <cellStyle name="Comma 2 3 6 2 2 3" xfId="26283"/>
    <cellStyle name="Comma 2 3 6 2 2 4" xfId="26284"/>
    <cellStyle name="Comma 2 3 6 2 3" xfId="26285"/>
    <cellStyle name="Comma 2 3 6 3" xfId="26286"/>
    <cellStyle name="Comma 2 3 6 4" xfId="26287"/>
    <cellStyle name="Comma 2 3 6 4 2" xfId="26288"/>
    <cellStyle name="Comma 2 3 6 4 2 2" xfId="26289"/>
    <cellStyle name="Comma 2 3 6 4 3" xfId="26290"/>
    <cellStyle name="Comma 2 3 6 4 4" xfId="26291"/>
    <cellStyle name="Comma 2 3 6 5" xfId="26292"/>
    <cellStyle name="Comma 2 3 7" xfId="26293"/>
    <cellStyle name="Comma 2 3 7 2" xfId="26294"/>
    <cellStyle name="Comma 2 3 7 2 2" xfId="26295"/>
    <cellStyle name="Comma 2 3 7 2 2 2" xfId="26296"/>
    <cellStyle name="Comma 2 3 7 2 3" xfId="26297"/>
    <cellStyle name="Comma 2 3 7 2 4" xfId="26298"/>
    <cellStyle name="Comma 2 3 7 3" xfId="26299"/>
    <cellStyle name="Comma 2 3 8" xfId="26300"/>
    <cellStyle name="Comma 2 3 8 2" xfId="26301"/>
    <cellStyle name="Comma 2 3 8 2 2" xfId="26302"/>
    <cellStyle name="Comma 2 3 8 2 2 2" xfId="26303"/>
    <cellStyle name="Comma 2 3 8 2 3" xfId="26304"/>
    <cellStyle name="Comma 2 3 8 2 4" xfId="26305"/>
    <cellStyle name="Comma 2 3 8 3" xfId="26306"/>
    <cellStyle name="Comma 2 3 9" xfId="26307"/>
    <cellStyle name="Comma 2 3 9 2" xfId="26308"/>
    <cellStyle name="Comma 2 3 9 2 2" xfId="26309"/>
    <cellStyle name="Comma 2 3 9 3" xfId="26310"/>
    <cellStyle name="Comma 2 3 9 4" xfId="26311"/>
    <cellStyle name="Comma 2 3 9 5" xfId="26312"/>
    <cellStyle name="Comma 2 4" xfId="43"/>
    <cellStyle name="Comma 2 4 10" xfId="26313"/>
    <cellStyle name="Comma 2 4 10 2" xfId="26314"/>
    <cellStyle name="Comma 2 4 10 2 2" xfId="26315"/>
    <cellStyle name="Comma 2 4 10 3" xfId="26316"/>
    <cellStyle name="Comma 2 4 10 4" xfId="26317"/>
    <cellStyle name="Comma 2 4 11" xfId="26318"/>
    <cellStyle name="Comma 2 4 12" xfId="26319"/>
    <cellStyle name="Comma 2 4 12 2" xfId="26320"/>
    <cellStyle name="Comma 2 4 13" xfId="26321"/>
    <cellStyle name="Comma 2 4 14" xfId="26322"/>
    <cellStyle name="Comma 2 4 2" xfId="26323"/>
    <cellStyle name="Comma 2 4 2 2" xfId="26324"/>
    <cellStyle name="Comma 2 4 2 2 2" xfId="26325"/>
    <cellStyle name="Comma 2 4 2 2 3" xfId="26326"/>
    <cellStyle name="Comma 2 4 2 2 3 2" xfId="26327"/>
    <cellStyle name="Comma 2 4 2 2 3 2 2" xfId="26328"/>
    <cellStyle name="Comma 2 4 2 2 3 3" xfId="26329"/>
    <cellStyle name="Comma 2 4 2 2 3 4" xfId="26330"/>
    <cellStyle name="Comma 2 4 2 2 4" xfId="26331"/>
    <cellStyle name="Comma 2 4 2 3" xfId="26332"/>
    <cellStyle name="Comma 2 4 2 3 2" xfId="26333"/>
    <cellStyle name="Comma 2 4 2 4" xfId="26334"/>
    <cellStyle name="Comma 2 4 2 5" xfId="26335"/>
    <cellStyle name="Comma 2 4 2 5 2" xfId="26336"/>
    <cellStyle name="Comma 2 4 2 5 2 2" xfId="26337"/>
    <cellStyle name="Comma 2 4 2 5 3" xfId="26338"/>
    <cellStyle name="Comma 2 4 2 5 4" xfId="26339"/>
    <cellStyle name="Comma 2 4 2 6" xfId="26340"/>
    <cellStyle name="Comma 2 4 2 6 2" xfId="26341"/>
    <cellStyle name="Comma 2 4 2 6 2 2" xfId="26342"/>
    <cellStyle name="Comma 2 4 2 6 3" xfId="26343"/>
    <cellStyle name="Comma 2 4 2 6 4" xfId="26344"/>
    <cellStyle name="Comma 2 4 2 7" xfId="26345"/>
    <cellStyle name="Comma 2 4 3" xfId="26346"/>
    <cellStyle name="Comma 2 4 3 2" xfId="26347"/>
    <cellStyle name="Comma 2 4 3 2 2" xfId="26348"/>
    <cellStyle name="Comma 2 4 3 2 3" xfId="26349"/>
    <cellStyle name="Comma 2 4 3 2 3 2" xfId="26350"/>
    <cellStyle name="Comma 2 4 3 2 3 2 2" xfId="26351"/>
    <cellStyle name="Comma 2 4 3 2 3 3" xfId="26352"/>
    <cellStyle name="Comma 2 4 3 2 3 4" xfId="26353"/>
    <cellStyle name="Comma 2 4 3 2 4" xfId="26354"/>
    <cellStyle name="Comma 2 4 3 3" xfId="26355"/>
    <cellStyle name="Comma 2 4 3 4" xfId="26356"/>
    <cellStyle name="Comma 2 4 3 4 2" xfId="26357"/>
    <cellStyle name="Comma 2 4 3 4 2 2" xfId="26358"/>
    <cellStyle name="Comma 2 4 3 4 3" xfId="26359"/>
    <cellStyle name="Comma 2 4 3 4 4" xfId="26360"/>
    <cellStyle name="Comma 2 4 3 5" xfId="26361"/>
    <cellStyle name="Comma 2 4 4" xfId="26362"/>
    <cellStyle name="Comma 2 4 4 2" xfId="26363"/>
    <cellStyle name="Comma 2 4 4 2 2" xfId="26364"/>
    <cellStyle name="Comma 2 4 4 2 3" xfId="26365"/>
    <cellStyle name="Comma 2 4 4 2 3 2" xfId="26366"/>
    <cellStyle name="Comma 2 4 4 2 3 2 2" xfId="26367"/>
    <cellStyle name="Comma 2 4 4 2 3 3" xfId="26368"/>
    <cellStyle name="Comma 2 4 4 2 3 4" xfId="26369"/>
    <cellStyle name="Comma 2 4 4 2 4" xfId="26370"/>
    <cellStyle name="Comma 2 4 4 3" xfId="26371"/>
    <cellStyle name="Comma 2 4 4 4" xfId="26372"/>
    <cellStyle name="Comma 2 4 4 4 2" xfId="26373"/>
    <cellStyle name="Comma 2 4 4 4 2 2" xfId="26374"/>
    <cellStyle name="Comma 2 4 4 4 3" xfId="26375"/>
    <cellStyle name="Comma 2 4 4 4 4" xfId="26376"/>
    <cellStyle name="Comma 2 4 4 5" xfId="26377"/>
    <cellStyle name="Comma 2 4 5" xfId="26378"/>
    <cellStyle name="Comma 2 4 5 2" xfId="26379"/>
    <cellStyle name="Comma 2 4 5 2 2" xfId="26380"/>
    <cellStyle name="Comma 2 4 5 2 2 2" xfId="26381"/>
    <cellStyle name="Comma 2 4 5 2 2 2 2" xfId="26382"/>
    <cellStyle name="Comma 2 4 5 2 2 3" xfId="26383"/>
    <cellStyle name="Comma 2 4 5 2 2 4" xfId="26384"/>
    <cellStyle name="Comma 2 4 5 2 3" xfId="26385"/>
    <cellStyle name="Comma 2 4 5 3" xfId="26386"/>
    <cellStyle name="Comma 2 4 5 4" xfId="26387"/>
    <cellStyle name="Comma 2 4 5 4 2" xfId="26388"/>
    <cellStyle name="Comma 2 4 5 4 2 2" xfId="26389"/>
    <cellStyle name="Comma 2 4 5 4 3" xfId="26390"/>
    <cellStyle name="Comma 2 4 5 4 4" xfId="26391"/>
    <cellStyle name="Comma 2 4 5 5" xfId="26392"/>
    <cellStyle name="Comma 2 4 6" xfId="26393"/>
    <cellStyle name="Comma 2 4 6 2" xfId="26394"/>
    <cellStyle name="Comma 2 4 6 2 2" xfId="26395"/>
    <cellStyle name="Comma 2 4 6 2 2 2" xfId="26396"/>
    <cellStyle name="Comma 2 4 6 2 2 2 2" xfId="26397"/>
    <cellStyle name="Comma 2 4 6 2 2 3" xfId="26398"/>
    <cellStyle name="Comma 2 4 6 2 2 4" xfId="26399"/>
    <cellStyle name="Comma 2 4 6 2 3" xfId="26400"/>
    <cellStyle name="Comma 2 4 6 3" xfId="26401"/>
    <cellStyle name="Comma 2 4 6 4" xfId="26402"/>
    <cellStyle name="Comma 2 4 6 4 2" xfId="26403"/>
    <cellStyle name="Comma 2 4 6 4 2 2" xfId="26404"/>
    <cellStyle name="Comma 2 4 6 4 3" xfId="26405"/>
    <cellStyle name="Comma 2 4 6 4 4" xfId="26406"/>
    <cellStyle name="Comma 2 4 6 5" xfId="26407"/>
    <cellStyle name="Comma 2 4 7" xfId="26408"/>
    <cellStyle name="Comma 2 4 7 2" xfId="26409"/>
    <cellStyle name="Comma 2 4 7 2 2" xfId="26410"/>
    <cellStyle name="Comma 2 4 7 2 2 2" xfId="26411"/>
    <cellStyle name="Comma 2 4 7 2 3" xfId="26412"/>
    <cellStyle name="Comma 2 4 7 2 4" xfId="26413"/>
    <cellStyle name="Comma 2 4 7 3" xfId="26414"/>
    <cellStyle name="Comma 2 4 8" xfId="26415"/>
    <cellStyle name="Comma 2 4 8 2" xfId="26416"/>
    <cellStyle name="Comma 2 4 8 2 2" xfId="26417"/>
    <cellStyle name="Comma 2 4 8 2 2 2" xfId="26418"/>
    <cellStyle name="Comma 2 4 8 2 3" xfId="26419"/>
    <cellStyle name="Comma 2 4 8 2 4" xfId="26420"/>
    <cellStyle name="Comma 2 4 8 3" xfId="26421"/>
    <cellStyle name="Comma 2 4 9" xfId="26422"/>
    <cellStyle name="Comma 2 4 9 2" xfId="26423"/>
    <cellStyle name="Comma 2 4 9 2 2" xfId="26424"/>
    <cellStyle name="Comma 2 4 9 3" xfId="26425"/>
    <cellStyle name="Comma 2 4 9 4" xfId="26426"/>
    <cellStyle name="Comma 2 4 9 5" xfId="26427"/>
    <cellStyle name="Comma 2 5" xfId="44"/>
    <cellStyle name="Comma 2 5 10" xfId="26428"/>
    <cellStyle name="Comma 2 5 11" xfId="26429"/>
    <cellStyle name="Comma 2 5 11 2" xfId="26430"/>
    <cellStyle name="Comma 2 5 12" xfId="26431"/>
    <cellStyle name="Comma 2 5 13" xfId="26432"/>
    <cellStyle name="Comma 2 5 2" xfId="26433"/>
    <cellStyle name="Comma 2 5 2 2" xfId="26434"/>
    <cellStyle name="Comma 2 5 2 2 2" xfId="26435"/>
    <cellStyle name="Comma 2 5 2 2 3" xfId="26436"/>
    <cellStyle name="Comma 2 5 2 2 3 2" xfId="26437"/>
    <cellStyle name="Comma 2 5 2 2 3 2 2" xfId="26438"/>
    <cellStyle name="Comma 2 5 2 2 3 3" xfId="26439"/>
    <cellStyle name="Comma 2 5 2 2 3 4" xfId="26440"/>
    <cellStyle name="Comma 2 5 2 2 4" xfId="26441"/>
    <cellStyle name="Comma 2 5 2 3" xfId="26442"/>
    <cellStyle name="Comma 2 5 2 4" xfId="26443"/>
    <cellStyle name="Comma 2 5 2 4 2" xfId="26444"/>
    <cellStyle name="Comma 2 5 2 4 2 2" xfId="26445"/>
    <cellStyle name="Comma 2 5 2 4 3" xfId="26446"/>
    <cellStyle name="Comma 2 5 2 4 4" xfId="26447"/>
    <cellStyle name="Comma 2 5 2 5" xfId="26448"/>
    <cellStyle name="Comma 2 5 3" xfId="26449"/>
    <cellStyle name="Comma 2 5 3 2" xfId="26450"/>
    <cellStyle name="Comma 2 5 3 2 2" xfId="26451"/>
    <cellStyle name="Comma 2 5 3 2 3" xfId="26452"/>
    <cellStyle name="Comma 2 5 3 2 3 2" xfId="26453"/>
    <cellStyle name="Comma 2 5 3 2 3 2 2" xfId="26454"/>
    <cellStyle name="Comma 2 5 3 2 3 3" xfId="26455"/>
    <cellStyle name="Comma 2 5 3 2 3 4" xfId="26456"/>
    <cellStyle name="Comma 2 5 3 2 4" xfId="26457"/>
    <cellStyle name="Comma 2 5 3 3" xfId="26458"/>
    <cellStyle name="Comma 2 5 3 4" xfId="26459"/>
    <cellStyle name="Comma 2 5 3 4 2" xfId="26460"/>
    <cellStyle name="Comma 2 5 3 4 2 2" xfId="26461"/>
    <cellStyle name="Comma 2 5 3 4 3" xfId="26462"/>
    <cellStyle name="Comma 2 5 3 4 4" xfId="26463"/>
    <cellStyle name="Comma 2 5 3 5" xfId="26464"/>
    <cellStyle name="Comma 2 5 4" xfId="26465"/>
    <cellStyle name="Comma 2 5 4 2" xfId="26466"/>
    <cellStyle name="Comma 2 5 4 2 2" xfId="26467"/>
    <cellStyle name="Comma 2 5 4 2 2 2" xfId="26468"/>
    <cellStyle name="Comma 2 5 4 2 2 2 2" xfId="26469"/>
    <cellStyle name="Comma 2 5 4 2 2 3" xfId="26470"/>
    <cellStyle name="Comma 2 5 4 2 2 4" xfId="26471"/>
    <cellStyle name="Comma 2 5 4 2 3" xfId="26472"/>
    <cellStyle name="Comma 2 5 4 3" xfId="26473"/>
    <cellStyle name="Comma 2 5 4 4" xfId="26474"/>
    <cellStyle name="Comma 2 5 4 4 2" xfId="26475"/>
    <cellStyle name="Comma 2 5 4 4 2 2" xfId="26476"/>
    <cellStyle name="Comma 2 5 4 4 3" xfId="26477"/>
    <cellStyle name="Comma 2 5 4 4 4" xfId="26478"/>
    <cellStyle name="Comma 2 5 4 5" xfId="26479"/>
    <cellStyle name="Comma 2 5 5" xfId="26480"/>
    <cellStyle name="Comma 2 5 5 2" xfId="26481"/>
    <cellStyle name="Comma 2 5 5 2 2" xfId="26482"/>
    <cellStyle name="Comma 2 5 5 2 2 2" xfId="26483"/>
    <cellStyle name="Comma 2 5 5 2 2 2 2" xfId="26484"/>
    <cellStyle name="Comma 2 5 5 2 2 3" xfId="26485"/>
    <cellStyle name="Comma 2 5 5 2 2 4" xfId="26486"/>
    <cellStyle name="Comma 2 5 5 2 3" xfId="26487"/>
    <cellStyle name="Comma 2 5 5 3" xfId="26488"/>
    <cellStyle name="Comma 2 5 5 4" xfId="26489"/>
    <cellStyle name="Comma 2 5 5 4 2" xfId="26490"/>
    <cellStyle name="Comma 2 5 5 4 2 2" xfId="26491"/>
    <cellStyle name="Comma 2 5 5 4 3" xfId="26492"/>
    <cellStyle name="Comma 2 5 5 4 4" xfId="26493"/>
    <cellStyle name="Comma 2 5 5 5" xfId="26494"/>
    <cellStyle name="Comma 2 5 6" xfId="26495"/>
    <cellStyle name="Comma 2 5 6 2" xfId="26496"/>
    <cellStyle name="Comma 2 5 6 2 2" xfId="26497"/>
    <cellStyle name="Comma 2 5 6 2 2 2" xfId="26498"/>
    <cellStyle name="Comma 2 5 6 2 3" xfId="26499"/>
    <cellStyle name="Comma 2 5 6 2 4" xfId="26500"/>
    <cellStyle name="Comma 2 5 6 3" xfId="26501"/>
    <cellStyle name="Comma 2 5 7" xfId="26502"/>
    <cellStyle name="Comma 2 5 7 2" xfId="26503"/>
    <cellStyle name="Comma 2 5 7 2 2" xfId="26504"/>
    <cellStyle name="Comma 2 5 7 2 2 2" xfId="26505"/>
    <cellStyle name="Comma 2 5 7 2 3" xfId="26506"/>
    <cellStyle name="Comma 2 5 7 2 4" xfId="26507"/>
    <cellStyle name="Comma 2 5 7 3" xfId="26508"/>
    <cellStyle name="Comma 2 5 8" xfId="26509"/>
    <cellStyle name="Comma 2 5 8 2" xfId="26510"/>
    <cellStyle name="Comma 2 5 8 2 2" xfId="26511"/>
    <cellStyle name="Comma 2 5 8 3" xfId="26512"/>
    <cellStyle name="Comma 2 5 8 4" xfId="26513"/>
    <cellStyle name="Comma 2 5 8 5" xfId="26514"/>
    <cellStyle name="Comma 2 5 9" xfId="26515"/>
    <cellStyle name="Comma 2 5 9 2" xfId="26516"/>
    <cellStyle name="Comma 2 5 9 2 2" xfId="26517"/>
    <cellStyle name="Comma 2 5 9 3" xfId="26518"/>
    <cellStyle name="Comma 2 5 9 4" xfId="26519"/>
    <cellStyle name="Comma 2 6" xfId="45"/>
    <cellStyle name="Comma 2 7" xfId="46"/>
    <cellStyle name="Comma 2 7 2" xfId="26520"/>
    <cellStyle name="Comma 2 7 2 2" xfId="26521"/>
    <cellStyle name="Comma 2 7 2 3" xfId="26522"/>
    <cellStyle name="Comma 2 7 2 3 2" xfId="26523"/>
    <cellStyle name="Comma 2 7 2 3 2 2" xfId="26524"/>
    <cellStyle name="Comma 2 7 2 3 3" xfId="26525"/>
    <cellStyle name="Comma 2 7 2 3 4" xfId="26526"/>
    <cellStyle name="Comma 2 7 2 4" xfId="26527"/>
    <cellStyle name="Comma 2 7 3" xfId="26528"/>
    <cellStyle name="Comma 2 7 4" xfId="26529"/>
    <cellStyle name="Comma 2 7 4 2" xfId="26530"/>
    <cellStyle name="Comma 2 7 4 2 2" xfId="26531"/>
    <cellStyle name="Comma 2 7 4 3" xfId="26532"/>
    <cellStyle name="Comma 2 7 4 4" xfId="26533"/>
    <cellStyle name="Comma 2 7 5" xfId="26534"/>
    <cellStyle name="Comma 2 8" xfId="47"/>
    <cellStyle name="Comma 2 8 2" xfId="26535"/>
    <cellStyle name="Comma 2 8 2 2" xfId="26536"/>
    <cellStyle name="Comma 2 8 2 3" xfId="26537"/>
    <cellStyle name="Comma 2 8 2 3 2" xfId="26538"/>
    <cellStyle name="Comma 2 8 2 3 2 2" xfId="26539"/>
    <cellStyle name="Comma 2 8 2 3 3" xfId="26540"/>
    <cellStyle name="Comma 2 8 2 3 4" xfId="26541"/>
    <cellStyle name="Comma 2 8 2 4" xfId="26542"/>
    <cellStyle name="Comma 2 8 3" xfId="26543"/>
    <cellStyle name="Comma 2 8 4" xfId="26544"/>
    <cellStyle name="Comma 2 8 4 2" xfId="26545"/>
    <cellStyle name="Comma 2 8 4 2 2" xfId="26546"/>
    <cellStyle name="Comma 2 8 4 3" xfId="26547"/>
    <cellStyle name="Comma 2 8 4 4" xfId="26548"/>
    <cellStyle name="Comma 2 8 5" xfId="26549"/>
    <cellStyle name="Comma 2 9" xfId="48"/>
    <cellStyle name="Comma 2 9 2" xfId="26550"/>
    <cellStyle name="Comma 2 9 2 2" xfId="26551"/>
    <cellStyle name="Comma 2 9 2 2 2" xfId="26552"/>
    <cellStyle name="Comma 2 9 2 2 2 2" xfId="26553"/>
    <cellStyle name="Comma 2 9 2 2 3" xfId="26554"/>
    <cellStyle name="Comma 2 9 2 2 4" xfId="26555"/>
    <cellStyle name="Comma 2 9 2 3" xfId="26556"/>
    <cellStyle name="Comma 2 9 3" xfId="26557"/>
    <cellStyle name="Comma 2 9 3 2" xfId="26558"/>
    <cellStyle name="Comma 2 9 3 2 2" xfId="26559"/>
    <cellStyle name="Comma 2 9 3 3" xfId="26560"/>
    <cellStyle name="Comma 2 9 3 4" xfId="26561"/>
    <cellStyle name="Comma 2 9 4" xfId="26562"/>
    <cellStyle name="Comma 20" xfId="26563"/>
    <cellStyle name="Comma 21" xfId="49"/>
    <cellStyle name="Comma 22" xfId="50"/>
    <cellStyle name="Comma 23" xfId="26564"/>
    <cellStyle name="Comma 24" xfId="26565"/>
    <cellStyle name="Comma 25" xfId="26566"/>
    <cellStyle name="Comma 26" xfId="26567"/>
    <cellStyle name="Comma 3" xfId="51"/>
    <cellStyle name="Comma 3 10" xfId="26568"/>
    <cellStyle name="Comma 3 10 2" xfId="26569"/>
    <cellStyle name="Comma 3 10 2 2" xfId="26570"/>
    <cellStyle name="Comma 3 10 3" xfId="26571"/>
    <cellStyle name="Comma 3 10 4" xfId="26572"/>
    <cellStyle name="Comma 3 10 5" xfId="26573"/>
    <cellStyle name="Comma 3 10 6" xfId="26574"/>
    <cellStyle name="Comma 3 11" xfId="26575"/>
    <cellStyle name="Comma 3 11 2" xfId="26576"/>
    <cellStyle name="Comma 3 11 2 2" xfId="26577"/>
    <cellStyle name="Comma 3 11 3" xfId="26578"/>
    <cellStyle name="Comma 3 11 4" xfId="26579"/>
    <cellStyle name="Comma 3 11 5" xfId="26580"/>
    <cellStyle name="Comma 3 11 6" xfId="26581"/>
    <cellStyle name="Comma 3 12" xfId="26582"/>
    <cellStyle name="Comma 3 12 2" xfId="26583"/>
    <cellStyle name="Comma 3 13" xfId="26584"/>
    <cellStyle name="Comma 3 14" xfId="26585"/>
    <cellStyle name="Comma 3 15" xfId="26586"/>
    <cellStyle name="Comma 3 2" xfId="235"/>
    <cellStyle name="Comma 3 2 10" xfId="26587"/>
    <cellStyle name="Comma 3 2 10 2" xfId="26588"/>
    <cellStyle name="Comma 3 2 10 2 2" xfId="26589"/>
    <cellStyle name="Comma 3 2 10 3" xfId="26590"/>
    <cellStyle name="Comma 3 2 10 4" xfId="26591"/>
    <cellStyle name="Comma 3 2 11" xfId="26592"/>
    <cellStyle name="Comma 3 2 12" xfId="26593"/>
    <cellStyle name="Comma 3 2 12 2" xfId="26594"/>
    <cellStyle name="Comma 3 2 13" xfId="26595"/>
    <cellStyle name="Comma 3 2 14" xfId="26596"/>
    <cellStyle name="Comma 3 2 15" xfId="26597"/>
    <cellStyle name="Comma 3 2 2" xfId="26598"/>
    <cellStyle name="Comma 3 2 2 2" xfId="26599"/>
    <cellStyle name="Comma 3 2 2 2 2" xfId="26600"/>
    <cellStyle name="Comma 3 2 2 2 3" xfId="26601"/>
    <cellStyle name="Comma 3 2 2 2 3 2" xfId="26602"/>
    <cellStyle name="Comma 3 2 2 2 3 2 2" xfId="26603"/>
    <cellStyle name="Comma 3 2 2 2 3 3" xfId="26604"/>
    <cellStyle name="Comma 3 2 2 2 3 4" xfId="26605"/>
    <cellStyle name="Comma 3 2 2 2 4" xfId="26606"/>
    <cellStyle name="Comma 3 2 2 3" xfId="26607"/>
    <cellStyle name="Comma 3 2 2 3 2" xfId="26608"/>
    <cellStyle name="Comma 3 2 2 4" xfId="26609"/>
    <cellStyle name="Comma 3 2 2 5" xfId="26610"/>
    <cellStyle name="Comma 3 2 2 5 2" xfId="26611"/>
    <cellStyle name="Comma 3 2 2 5 2 2" xfId="26612"/>
    <cellStyle name="Comma 3 2 2 5 3" xfId="26613"/>
    <cellStyle name="Comma 3 2 2 5 4" xfId="26614"/>
    <cellStyle name="Comma 3 2 2 6" xfId="26615"/>
    <cellStyle name="Comma 3 2 2 6 2" xfId="26616"/>
    <cellStyle name="Comma 3 2 2 6 2 2" xfId="26617"/>
    <cellStyle name="Comma 3 2 2 6 3" xfId="26618"/>
    <cellStyle name="Comma 3 2 2 6 4" xfId="26619"/>
    <cellStyle name="Comma 3 2 2 7" xfId="26620"/>
    <cellStyle name="Comma 3 2 2 8" xfId="26621"/>
    <cellStyle name="Comma 3 2 3" xfId="26622"/>
    <cellStyle name="Comma 3 2 3 2" xfId="26623"/>
    <cellStyle name="Comma 3 2 3 2 2" xfId="26624"/>
    <cellStyle name="Comma 3 2 3 2 3" xfId="26625"/>
    <cellStyle name="Comma 3 2 3 2 3 2" xfId="26626"/>
    <cellStyle name="Comma 3 2 3 2 3 2 2" xfId="26627"/>
    <cellStyle name="Comma 3 2 3 2 3 3" xfId="26628"/>
    <cellStyle name="Comma 3 2 3 2 3 4" xfId="26629"/>
    <cellStyle name="Comma 3 2 3 2 4" xfId="26630"/>
    <cellStyle name="Comma 3 2 3 3" xfId="26631"/>
    <cellStyle name="Comma 3 2 3 4" xfId="26632"/>
    <cellStyle name="Comma 3 2 3 4 2" xfId="26633"/>
    <cellStyle name="Comma 3 2 3 4 2 2" xfId="26634"/>
    <cellStyle name="Comma 3 2 3 4 3" xfId="26635"/>
    <cellStyle name="Comma 3 2 3 4 4" xfId="26636"/>
    <cellStyle name="Comma 3 2 3 5" xfId="26637"/>
    <cellStyle name="Comma 3 2 4" xfId="26638"/>
    <cellStyle name="Comma 3 2 4 2" xfId="26639"/>
    <cellStyle name="Comma 3 2 4 2 2" xfId="26640"/>
    <cellStyle name="Comma 3 2 4 2 3" xfId="26641"/>
    <cellStyle name="Comma 3 2 4 2 3 2" xfId="26642"/>
    <cellStyle name="Comma 3 2 4 2 3 2 2" xfId="26643"/>
    <cellStyle name="Comma 3 2 4 2 3 3" xfId="26644"/>
    <cellStyle name="Comma 3 2 4 2 3 4" xfId="26645"/>
    <cellStyle name="Comma 3 2 4 2 4" xfId="26646"/>
    <cellStyle name="Comma 3 2 4 3" xfId="26647"/>
    <cellStyle name="Comma 3 2 4 4" xfId="26648"/>
    <cellStyle name="Comma 3 2 4 4 2" xfId="26649"/>
    <cellStyle name="Comma 3 2 4 4 2 2" xfId="26650"/>
    <cellStyle name="Comma 3 2 4 4 3" xfId="26651"/>
    <cellStyle name="Comma 3 2 4 4 4" xfId="26652"/>
    <cellStyle name="Comma 3 2 4 5" xfId="26653"/>
    <cellStyle name="Comma 3 2 5" xfId="26654"/>
    <cellStyle name="Comma 3 2 5 2" xfId="26655"/>
    <cellStyle name="Comma 3 2 5 2 2" xfId="26656"/>
    <cellStyle name="Comma 3 2 5 2 2 2" xfId="26657"/>
    <cellStyle name="Comma 3 2 5 2 2 2 2" xfId="26658"/>
    <cellStyle name="Comma 3 2 5 2 2 3" xfId="26659"/>
    <cellStyle name="Comma 3 2 5 2 2 4" xfId="26660"/>
    <cellStyle name="Comma 3 2 5 2 3" xfId="26661"/>
    <cellStyle name="Comma 3 2 5 3" xfId="26662"/>
    <cellStyle name="Comma 3 2 5 4" xfId="26663"/>
    <cellStyle name="Comma 3 2 5 4 2" xfId="26664"/>
    <cellStyle name="Comma 3 2 5 4 2 2" xfId="26665"/>
    <cellStyle name="Comma 3 2 5 4 3" xfId="26666"/>
    <cellStyle name="Comma 3 2 5 4 4" xfId="26667"/>
    <cellStyle name="Comma 3 2 5 5" xfId="26668"/>
    <cellStyle name="Comma 3 2 6" xfId="26669"/>
    <cellStyle name="Comma 3 2 6 2" xfId="26670"/>
    <cellStyle name="Comma 3 2 6 2 2" xfId="26671"/>
    <cellStyle name="Comma 3 2 6 2 2 2" xfId="26672"/>
    <cellStyle name="Comma 3 2 6 2 2 2 2" xfId="26673"/>
    <cellStyle name="Comma 3 2 6 2 2 3" xfId="26674"/>
    <cellStyle name="Comma 3 2 6 2 2 4" xfId="26675"/>
    <cellStyle name="Comma 3 2 6 2 3" xfId="26676"/>
    <cellStyle name="Comma 3 2 6 3" xfId="26677"/>
    <cellStyle name="Comma 3 2 6 4" xfId="26678"/>
    <cellStyle name="Comma 3 2 6 4 2" xfId="26679"/>
    <cellStyle name="Comma 3 2 6 4 2 2" xfId="26680"/>
    <cellStyle name="Comma 3 2 6 4 3" xfId="26681"/>
    <cellStyle name="Comma 3 2 6 4 4" xfId="26682"/>
    <cellStyle name="Comma 3 2 6 5" xfId="26683"/>
    <cellStyle name="Comma 3 2 7" xfId="26684"/>
    <cellStyle name="Comma 3 2 7 2" xfId="26685"/>
    <cellStyle name="Comma 3 2 7 2 2" xfId="26686"/>
    <cellStyle name="Comma 3 2 7 2 2 2" xfId="26687"/>
    <cellStyle name="Comma 3 2 7 2 3" xfId="26688"/>
    <cellStyle name="Comma 3 2 7 2 4" xfId="26689"/>
    <cellStyle name="Comma 3 2 7 3" xfId="26690"/>
    <cellStyle name="Comma 3 2 8" xfId="26691"/>
    <cellStyle name="Comma 3 2 8 2" xfId="26692"/>
    <cellStyle name="Comma 3 2 8 2 2" xfId="26693"/>
    <cellStyle name="Comma 3 2 8 2 2 2" xfId="26694"/>
    <cellStyle name="Comma 3 2 8 2 3" xfId="26695"/>
    <cellStyle name="Comma 3 2 8 2 4" xfId="26696"/>
    <cellStyle name="Comma 3 2 8 3" xfId="26697"/>
    <cellStyle name="Comma 3 2 9" xfId="26698"/>
    <cellStyle name="Comma 3 2 9 2" xfId="26699"/>
    <cellStyle name="Comma 3 2 9 2 2" xfId="26700"/>
    <cellStyle name="Comma 3 2 9 3" xfId="26701"/>
    <cellStyle name="Comma 3 2 9 4" xfId="26702"/>
    <cellStyle name="Comma 3 2 9 5" xfId="26703"/>
    <cellStyle name="Comma 3 3" xfId="236"/>
    <cellStyle name="Comma 3 3 10" xfId="26704"/>
    <cellStyle name="Comma 3 3 10 2" xfId="26705"/>
    <cellStyle name="Comma 3 3 10 2 2" xfId="26706"/>
    <cellStyle name="Comma 3 3 10 3" xfId="26707"/>
    <cellStyle name="Comma 3 3 10 4" xfId="26708"/>
    <cellStyle name="Comma 3 3 11" xfId="26709"/>
    <cellStyle name="Comma 3 3 12" xfId="26710"/>
    <cellStyle name="Comma 3 3 12 2" xfId="26711"/>
    <cellStyle name="Comma 3 3 13" xfId="26712"/>
    <cellStyle name="Comma 3 3 14" xfId="26713"/>
    <cellStyle name="Comma 3 3 15" xfId="26714"/>
    <cellStyle name="Comma 3 3 2" xfId="26715"/>
    <cellStyle name="Comma 3 3 2 2" xfId="26716"/>
    <cellStyle name="Comma 3 3 2 2 2" xfId="26717"/>
    <cellStyle name="Comma 3 3 2 2 3" xfId="26718"/>
    <cellStyle name="Comma 3 3 2 2 3 2" xfId="26719"/>
    <cellStyle name="Comma 3 3 2 2 3 2 2" xfId="26720"/>
    <cellStyle name="Comma 3 3 2 2 3 3" xfId="26721"/>
    <cellStyle name="Comma 3 3 2 2 3 4" xfId="26722"/>
    <cellStyle name="Comma 3 3 2 2 4" xfId="26723"/>
    <cellStyle name="Comma 3 3 2 2 5" xfId="26724"/>
    <cellStyle name="Comma 3 3 2 3" xfId="26725"/>
    <cellStyle name="Comma 3 3 2 3 2" xfId="26726"/>
    <cellStyle name="Comma 3 3 2 4" xfId="26727"/>
    <cellStyle name="Comma 3 3 2 5" xfId="26728"/>
    <cellStyle name="Comma 3 3 2 5 2" xfId="26729"/>
    <cellStyle name="Comma 3 3 2 5 2 2" xfId="26730"/>
    <cellStyle name="Comma 3 3 2 5 3" xfId="26731"/>
    <cellStyle name="Comma 3 3 2 5 4" xfId="26732"/>
    <cellStyle name="Comma 3 3 2 6" xfId="26733"/>
    <cellStyle name="Comma 3 3 2 6 2" xfId="26734"/>
    <cellStyle name="Comma 3 3 2 6 2 2" xfId="26735"/>
    <cellStyle name="Comma 3 3 2 6 3" xfId="26736"/>
    <cellStyle name="Comma 3 3 2 6 4" xfId="26737"/>
    <cellStyle name="Comma 3 3 2 7" xfId="26738"/>
    <cellStyle name="Comma 3 3 2 8" xfId="26739"/>
    <cellStyle name="Comma 3 3 3" xfId="26740"/>
    <cellStyle name="Comma 3 3 3 2" xfId="26741"/>
    <cellStyle name="Comma 3 3 3 2 2" xfId="26742"/>
    <cellStyle name="Comma 3 3 3 2 3" xfId="26743"/>
    <cellStyle name="Comma 3 3 3 2 3 2" xfId="26744"/>
    <cellStyle name="Comma 3 3 3 2 3 2 2" xfId="26745"/>
    <cellStyle name="Comma 3 3 3 2 3 3" xfId="26746"/>
    <cellStyle name="Comma 3 3 3 2 3 4" xfId="26747"/>
    <cellStyle name="Comma 3 3 3 2 4" xfId="26748"/>
    <cellStyle name="Comma 3 3 3 3" xfId="26749"/>
    <cellStyle name="Comma 3 3 3 4" xfId="26750"/>
    <cellStyle name="Comma 3 3 3 4 2" xfId="26751"/>
    <cellStyle name="Comma 3 3 3 4 2 2" xfId="26752"/>
    <cellStyle name="Comma 3 3 3 4 3" xfId="26753"/>
    <cellStyle name="Comma 3 3 3 4 4" xfId="26754"/>
    <cellStyle name="Comma 3 3 3 5" xfId="26755"/>
    <cellStyle name="Comma 3 3 4" xfId="26756"/>
    <cellStyle name="Comma 3 3 4 2" xfId="26757"/>
    <cellStyle name="Comma 3 3 4 2 2" xfId="26758"/>
    <cellStyle name="Comma 3 3 4 2 3" xfId="26759"/>
    <cellStyle name="Comma 3 3 4 2 3 2" xfId="26760"/>
    <cellStyle name="Comma 3 3 4 2 3 2 2" xfId="26761"/>
    <cellStyle name="Comma 3 3 4 2 3 3" xfId="26762"/>
    <cellStyle name="Comma 3 3 4 2 3 4" xfId="26763"/>
    <cellStyle name="Comma 3 3 4 2 4" xfId="26764"/>
    <cellStyle name="Comma 3 3 4 3" xfId="26765"/>
    <cellStyle name="Comma 3 3 4 4" xfId="26766"/>
    <cellStyle name="Comma 3 3 4 4 2" xfId="26767"/>
    <cellStyle name="Comma 3 3 4 4 2 2" xfId="26768"/>
    <cellStyle name="Comma 3 3 4 4 3" xfId="26769"/>
    <cellStyle name="Comma 3 3 4 4 4" xfId="26770"/>
    <cellStyle name="Comma 3 3 4 5" xfId="26771"/>
    <cellStyle name="Comma 3 3 5" xfId="26772"/>
    <cellStyle name="Comma 3 3 5 2" xfId="26773"/>
    <cellStyle name="Comma 3 3 5 2 2" xfId="26774"/>
    <cellStyle name="Comma 3 3 5 2 2 2" xfId="26775"/>
    <cellStyle name="Comma 3 3 5 2 2 2 2" xfId="26776"/>
    <cellStyle name="Comma 3 3 5 2 2 3" xfId="26777"/>
    <cellStyle name="Comma 3 3 5 2 2 4" xfId="26778"/>
    <cellStyle name="Comma 3 3 5 2 3" xfId="26779"/>
    <cellStyle name="Comma 3 3 5 3" xfId="26780"/>
    <cellStyle name="Comma 3 3 5 4" xfId="26781"/>
    <cellStyle name="Comma 3 3 5 4 2" xfId="26782"/>
    <cellStyle name="Comma 3 3 5 4 2 2" xfId="26783"/>
    <cellStyle name="Comma 3 3 5 4 3" xfId="26784"/>
    <cellStyle name="Comma 3 3 5 4 4" xfId="26785"/>
    <cellStyle name="Comma 3 3 5 5" xfId="26786"/>
    <cellStyle name="Comma 3 3 6" xfId="26787"/>
    <cellStyle name="Comma 3 3 6 2" xfId="26788"/>
    <cellStyle name="Comma 3 3 6 2 2" xfId="26789"/>
    <cellStyle name="Comma 3 3 6 2 2 2" xfId="26790"/>
    <cellStyle name="Comma 3 3 6 2 2 2 2" xfId="26791"/>
    <cellStyle name="Comma 3 3 6 2 2 3" xfId="26792"/>
    <cellStyle name="Comma 3 3 6 2 2 4" xfId="26793"/>
    <cellStyle name="Comma 3 3 6 2 3" xfId="26794"/>
    <cellStyle name="Comma 3 3 6 3" xfId="26795"/>
    <cellStyle name="Comma 3 3 6 4" xfId="26796"/>
    <cellStyle name="Comma 3 3 6 4 2" xfId="26797"/>
    <cellStyle name="Comma 3 3 6 4 2 2" xfId="26798"/>
    <cellStyle name="Comma 3 3 6 4 3" xfId="26799"/>
    <cellStyle name="Comma 3 3 6 4 4" xfId="26800"/>
    <cellStyle name="Comma 3 3 6 5" xfId="26801"/>
    <cellStyle name="Comma 3 3 7" xfId="26802"/>
    <cellStyle name="Comma 3 3 7 2" xfId="26803"/>
    <cellStyle name="Comma 3 3 7 2 2" xfId="26804"/>
    <cellStyle name="Comma 3 3 7 2 2 2" xfId="26805"/>
    <cellStyle name="Comma 3 3 7 2 3" xfId="26806"/>
    <cellStyle name="Comma 3 3 7 2 4" xfId="26807"/>
    <cellStyle name="Comma 3 3 7 3" xfId="26808"/>
    <cellStyle name="Comma 3 3 8" xfId="26809"/>
    <cellStyle name="Comma 3 3 8 2" xfId="26810"/>
    <cellStyle name="Comma 3 3 8 2 2" xfId="26811"/>
    <cellStyle name="Comma 3 3 8 2 2 2" xfId="26812"/>
    <cellStyle name="Comma 3 3 8 2 3" xfId="26813"/>
    <cellStyle name="Comma 3 3 8 2 4" xfId="26814"/>
    <cellStyle name="Comma 3 3 8 3" xfId="26815"/>
    <cellStyle name="Comma 3 3 9" xfId="26816"/>
    <cellStyle name="Comma 3 3 9 2" xfId="26817"/>
    <cellStyle name="Comma 3 3 9 2 2" xfId="26818"/>
    <cellStyle name="Comma 3 3 9 3" xfId="26819"/>
    <cellStyle name="Comma 3 3 9 4" xfId="26820"/>
    <cellStyle name="Comma 3 3 9 5" xfId="26821"/>
    <cellStyle name="Comma 3 4" xfId="26822"/>
    <cellStyle name="Comma 3 4 10" xfId="26823"/>
    <cellStyle name="Comma 3 4 11" xfId="26824"/>
    <cellStyle name="Comma 3 4 11 2" xfId="26825"/>
    <cellStyle name="Comma 3 4 12" xfId="26826"/>
    <cellStyle name="Comma 3 4 13" xfId="26827"/>
    <cellStyle name="Comma 3 4 14" xfId="26828"/>
    <cellStyle name="Comma 3 4 2" xfId="26829"/>
    <cellStyle name="Comma 3 4 2 2" xfId="26830"/>
    <cellStyle name="Comma 3 4 2 2 2" xfId="26831"/>
    <cellStyle name="Comma 3 4 2 2 3" xfId="26832"/>
    <cellStyle name="Comma 3 4 2 2 3 2" xfId="26833"/>
    <cellStyle name="Comma 3 4 2 2 3 2 2" xfId="26834"/>
    <cellStyle name="Comma 3 4 2 2 3 3" xfId="26835"/>
    <cellStyle name="Comma 3 4 2 2 3 4" xfId="26836"/>
    <cellStyle name="Comma 3 4 2 2 4" xfId="26837"/>
    <cellStyle name="Comma 3 4 2 3" xfId="26838"/>
    <cellStyle name="Comma 3 4 2 4" xfId="26839"/>
    <cellStyle name="Comma 3 4 2 4 2" xfId="26840"/>
    <cellStyle name="Comma 3 4 2 4 2 2" xfId="26841"/>
    <cellStyle name="Comma 3 4 2 4 3" xfId="26842"/>
    <cellStyle name="Comma 3 4 2 4 4" xfId="26843"/>
    <cellStyle name="Comma 3 4 2 5" xfId="26844"/>
    <cellStyle name="Comma 3 4 2 6" xfId="26845"/>
    <cellStyle name="Comma 3 4 3" xfId="26846"/>
    <cellStyle name="Comma 3 4 3 2" xfId="26847"/>
    <cellStyle name="Comma 3 4 3 2 2" xfId="26848"/>
    <cellStyle name="Comma 3 4 3 2 3" xfId="26849"/>
    <cellStyle name="Comma 3 4 3 2 3 2" xfId="26850"/>
    <cellStyle name="Comma 3 4 3 2 3 2 2" xfId="26851"/>
    <cellStyle name="Comma 3 4 3 2 3 3" xfId="26852"/>
    <cellStyle name="Comma 3 4 3 2 3 4" xfId="26853"/>
    <cellStyle name="Comma 3 4 3 2 4" xfId="26854"/>
    <cellStyle name="Comma 3 4 3 3" xfId="26855"/>
    <cellStyle name="Comma 3 4 3 4" xfId="26856"/>
    <cellStyle name="Comma 3 4 3 4 2" xfId="26857"/>
    <cellStyle name="Comma 3 4 3 4 2 2" xfId="26858"/>
    <cellStyle name="Comma 3 4 3 4 3" xfId="26859"/>
    <cellStyle name="Comma 3 4 3 4 4" xfId="26860"/>
    <cellStyle name="Comma 3 4 3 5" xfId="26861"/>
    <cellStyle name="Comma 3 4 4" xfId="26862"/>
    <cellStyle name="Comma 3 4 4 2" xfId="26863"/>
    <cellStyle name="Comma 3 4 4 2 2" xfId="26864"/>
    <cellStyle name="Comma 3 4 4 2 2 2" xfId="26865"/>
    <cellStyle name="Comma 3 4 4 2 2 2 2" xfId="26866"/>
    <cellStyle name="Comma 3 4 4 2 2 3" xfId="26867"/>
    <cellStyle name="Comma 3 4 4 2 2 4" xfId="26868"/>
    <cellStyle name="Comma 3 4 4 2 3" xfId="26869"/>
    <cellStyle name="Comma 3 4 4 3" xfId="26870"/>
    <cellStyle name="Comma 3 4 4 4" xfId="26871"/>
    <cellStyle name="Comma 3 4 4 4 2" xfId="26872"/>
    <cellStyle name="Comma 3 4 4 4 2 2" xfId="26873"/>
    <cellStyle name="Comma 3 4 4 4 3" xfId="26874"/>
    <cellStyle name="Comma 3 4 4 4 4" xfId="26875"/>
    <cellStyle name="Comma 3 4 4 5" xfId="26876"/>
    <cellStyle name="Comma 3 4 5" xfId="26877"/>
    <cellStyle name="Comma 3 4 5 2" xfId="26878"/>
    <cellStyle name="Comma 3 4 5 2 2" xfId="26879"/>
    <cellStyle name="Comma 3 4 5 2 2 2" xfId="26880"/>
    <cellStyle name="Comma 3 4 5 2 2 2 2" xfId="26881"/>
    <cellStyle name="Comma 3 4 5 2 2 3" xfId="26882"/>
    <cellStyle name="Comma 3 4 5 2 2 4" xfId="26883"/>
    <cellStyle name="Comma 3 4 5 2 3" xfId="26884"/>
    <cellStyle name="Comma 3 4 5 3" xfId="26885"/>
    <cellStyle name="Comma 3 4 5 4" xfId="26886"/>
    <cellStyle name="Comma 3 4 5 4 2" xfId="26887"/>
    <cellStyle name="Comma 3 4 5 4 2 2" xfId="26888"/>
    <cellStyle name="Comma 3 4 5 4 3" xfId="26889"/>
    <cellStyle name="Comma 3 4 5 4 4" xfId="26890"/>
    <cellStyle name="Comma 3 4 5 5" xfId="26891"/>
    <cellStyle name="Comma 3 4 6" xfId="26892"/>
    <cellStyle name="Comma 3 4 6 2" xfId="26893"/>
    <cellStyle name="Comma 3 4 6 2 2" xfId="26894"/>
    <cellStyle name="Comma 3 4 6 2 2 2" xfId="26895"/>
    <cellStyle name="Comma 3 4 6 2 3" xfId="26896"/>
    <cellStyle name="Comma 3 4 6 2 4" xfId="26897"/>
    <cellStyle name="Comma 3 4 6 3" xfId="26898"/>
    <cellStyle name="Comma 3 4 7" xfId="26899"/>
    <cellStyle name="Comma 3 4 7 2" xfId="26900"/>
    <cellStyle name="Comma 3 4 7 2 2" xfId="26901"/>
    <cellStyle name="Comma 3 4 7 2 2 2" xfId="26902"/>
    <cellStyle name="Comma 3 4 7 2 3" xfId="26903"/>
    <cellStyle name="Comma 3 4 7 2 4" xfId="26904"/>
    <cellStyle name="Comma 3 4 7 3" xfId="26905"/>
    <cellStyle name="Comma 3 4 8" xfId="26906"/>
    <cellStyle name="Comma 3 4 8 2" xfId="26907"/>
    <cellStyle name="Comma 3 4 8 2 2" xfId="26908"/>
    <cellStyle name="Comma 3 4 8 3" xfId="26909"/>
    <cellStyle name="Comma 3 4 8 4" xfId="26910"/>
    <cellStyle name="Comma 3 4 8 5" xfId="26911"/>
    <cellStyle name="Comma 3 4 9" xfId="26912"/>
    <cellStyle name="Comma 3 4 9 2" xfId="26913"/>
    <cellStyle name="Comma 3 4 9 2 2" xfId="26914"/>
    <cellStyle name="Comma 3 4 9 3" xfId="26915"/>
    <cellStyle name="Comma 3 4 9 4" xfId="26916"/>
    <cellStyle name="Comma 3 5" xfId="26917"/>
    <cellStyle name="Comma 3 5 2" xfId="26918"/>
    <cellStyle name="Comma 3 5 2 2" xfId="26919"/>
    <cellStyle name="Comma 3 5 2 2 2" xfId="26920"/>
    <cellStyle name="Comma 3 5 2 3" xfId="26921"/>
    <cellStyle name="Comma 3 5 2 4" xfId="26922"/>
    <cellStyle name="Comma 3 5 2 5" xfId="26923"/>
    <cellStyle name="Comma 3 5 3" xfId="26924"/>
    <cellStyle name="Comma 3 5 3 2" xfId="26925"/>
    <cellStyle name="Comma 3 5 3 2 2" xfId="26926"/>
    <cellStyle name="Comma 3 5 3 3" xfId="26927"/>
    <cellStyle name="Comma 3 5 3 4" xfId="26928"/>
    <cellStyle name="Comma 3 5 4" xfId="26929"/>
    <cellStyle name="Comma 3 6" xfId="26930"/>
    <cellStyle name="Comma 3 6 2" xfId="26931"/>
    <cellStyle name="Comma 3 6 2 2" xfId="26932"/>
    <cellStyle name="Comma 3 6 2 2 2" xfId="26933"/>
    <cellStyle name="Comma 3 6 2 3" xfId="26934"/>
    <cellStyle name="Comma 3 6 2 3 2" xfId="26935"/>
    <cellStyle name="Comma 3 6 2 3 2 2" xfId="26936"/>
    <cellStyle name="Comma 3 6 2 3 3" xfId="26937"/>
    <cellStyle name="Comma 3 6 2 3 4" xfId="26938"/>
    <cellStyle name="Comma 3 6 2 4" xfId="26939"/>
    <cellStyle name="Comma 3 6 2 5" xfId="26940"/>
    <cellStyle name="Comma 3 6 3" xfId="26941"/>
    <cellStyle name="Comma 3 6 3 2" xfId="26942"/>
    <cellStyle name="Comma 3 6 4" xfId="26943"/>
    <cellStyle name="Comma 3 6 4 2" xfId="26944"/>
    <cellStyle name="Comma 3 6 4 2 2" xfId="26945"/>
    <cellStyle name="Comma 3 6 4 3" xfId="26946"/>
    <cellStyle name="Comma 3 6 4 4" xfId="26947"/>
    <cellStyle name="Comma 3 6 5" xfId="26948"/>
    <cellStyle name="Comma 3 6 6" xfId="26949"/>
    <cellStyle name="Comma 3 7" xfId="26950"/>
    <cellStyle name="Comma 3 7 2" xfId="26951"/>
    <cellStyle name="Comma 3 7 2 2" xfId="26952"/>
    <cellStyle name="Comma 3 7 2 3" xfId="26953"/>
    <cellStyle name="Comma 3 7 2 3 2" xfId="26954"/>
    <cellStyle name="Comma 3 7 2 3 2 2" xfId="26955"/>
    <cellStyle name="Comma 3 7 2 3 3" xfId="26956"/>
    <cellStyle name="Comma 3 7 2 3 4" xfId="26957"/>
    <cellStyle name="Comma 3 7 2 4" xfId="26958"/>
    <cellStyle name="Comma 3 7 3" xfId="26959"/>
    <cellStyle name="Comma 3 7 4" xfId="26960"/>
    <cellStyle name="Comma 3 7 4 2" xfId="26961"/>
    <cellStyle name="Comma 3 7 4 2 2" xfId="26962"/>
    <cellStyle name="Comma 3 7 4 3" xfId="26963"/>
    <cellStyle name="Comma 3 7 4 4" xfId="26964"/>
    <cellStyle name="Comma 3 7 5" xfId="26965"/>
    <cellStyle name="Comma 3 7 6" xfId="26966"/>
    <cellStyle name="Comma 3 8" xfId="26967"/>
    <cellStyle name="Comma 3 8 2" xfId="26968"/>
    <cellStyle name="Comma 3 8 2 2" xfId="26969"/>
    <cellStyle name="Comma 3 8 2 2 2" xfId="26970"/>
    <cellStyle name="Comma 3 8 2 2 2 2" xfId="26971"/>
    <cellStyle name="Comma 3 8 2 2 3" xfId="26972"/>
    <cellStyle name="Comma 3 8 2 2 4" xfId="26973"/>
    <cellStyle name="Comma 3 8 2 3" xfId="26974"/>
    <cellStyle name="Comma 3 8 3" xfId="26975"/>
    <cellStyle name="Comma 3 8 3 2" xfId="26976"/>
    <cellStyle name="Comma 3 8 3 2 2" xfId="26977"/>
    <cellStyle name="Comma 3 8 3 3" xfId="26978"/>
    <cellStyle name="Comma 3 8 3 4" xfId="26979"/>
    <cellStyle name="Comma 3 8 4" xfId="26980"/>
    <cellStyle name="Comma 3 8 5" xfId="26981"/>
    <cellStyle name="Comma 3 9" xfId="26982"/>
    <cellStyle name="Comma 3 9 2" xfId="26983"/>
    <cellStyle name="Comma 3 9 2 2" xfId="26984"/>
    <cellStyle name="Comma 3 9 2 2 2" xfId="26985"/>
    <cellStyle name="Comma 3 9 2 2 2 2" xfId="26986"/>
    <cellStyle name="Comma 3 9 2 2 3" xfId="26987"/>
    <cellStyle name="Comma 3 9 2 2 4" xfId="26988"/>
    <cellStyle name="Comma 3 9 2 3" xfId="26989"/>
    <cellStyle name="Comma 3 9 3" xfId="26990"/>
    <cellStyle name="Comma 3 9 3 2" xfId="26991"/>
    <cellStyle name="Comma 3 9 3 2 2" xfId="26992"/>
    <cellStyle name="Comma 3 9 3 3" xfId="26993"/>
    <cellStyle name="Comma 3 9 3 4" xfId="26994"/>
    <cellStyle name="Comma 3 9 4" xfId="26995"/>
    <cellStyle name="Comma 3 9 5" xfId="26996"/>
    <cellStyle name="Comma 4" xfId="52"/>
    <cellStyle name="Comma 4 10" xfId="26997"/>
    <cellStyle name="Comma 4 10 2" xfId="26998"/>
    <cellStyle name="Comma 4 10 2 2" xfId="26999"/>
    <cellStyle name="Comma 4 10 3" xfId="27000"/>
    <cellStyle name="Comma 4 10 4" xfId="27001"/>
    <cellStyle name="Comma 4 10 5" xfId="27002"/>
    <cellStyle name="Comma 4 11" xfId="27003"/>
    <cellStyle name="Comma 4 11 2" xfId="27004"/>
    <cellStyle name="Comma 4 11 2 2" xfId="27005"/>
    <cellStyle name="Comma 4 11 3" xfId="27006"/>
    <cellStyle name="Comma 4 11 4" xfId="27007"/>
    <cellStyle name="Comma 4 12" xfId="27008"/>
    <cellStyle name="Comma 4 13" xfId="27009"/>
    <cellStyle name="Comma 4 2" xfId="237"/>
    <cellStyle name="Comma 4 2 2" xfId="27010"/>
    <cellStyle name="Comma 4 2 2 2" xfId="27011"/>
    <cellStyle name="Comma 4 2 2 2 2" xfId="27012"/>
    <cellStyle name="Comma 4 2 2 3" xfId="27013"/>
    <cellStyle name="Comma 4 2 2 4" xfId="27014"/>
    <cellStyle name="Comma 4 2 2 5" xfId="27015"/>
    <cellStyle name="Comma 4 2 3" xfId="27016"/>
    <cellStyle name="Comma 4 2 3 2" xfId="27017"/>
    <cellStyle name="Comma 4 2 3 2 2" xfId="27018"/>
    <cellStyle name="Comma 4 2 3 3" xfId="27019"/>
    <cellStyle name="Comma 4 2 3 4" xfId="27020"/>
    <cellStyle name="Comma 4 2 4" xfId="27021"/>
    <cellStyle name="Comma 4 3" xfId="238"/>
    <cellStyle name="Comma 4 3 2" xfId="239"/>
    <cellStyle name="Comma 4 3 2 2" xfId="27022"/>
    <cellStyle name="Comma 4 3 2 2 2" xfId="27023"/>
    <cellStyle name="Comma 4 3 2 3" xfId="27024"/>
    <cellStyle name="Comma 4 3 2 4" xfId="27025"/>
    <cellStyle name="Comma 4 3 2 5" xfId="27026"/>
    <cellStyle name="Comma 4 3 2 6" xfId="27027"/>
    <cellStyle name="Comma 4 3 3" xfId="240"/>
    <cellStyle name="Comma 4 3 3 2" xfId="27028"/>
    <cellStyle name="Comma 4 3 4" xfId="241"/>
    <cellStyle name="Comma 4 3 4 2" xfId="27029"/>
    <cellStyle name="Comma 4 3 5" xfId="27030"/>
    <cellStyle name="Comma 4 3 6" xfId="27031"/>
    <cellStyle name="Comma 4 3 7" xfId="27032"/>
    <cellStyle name="Comma 4 4" xfId="242"/>
    <cellStyle name="Comma 4 4 2" xfId="27033"/>
    <cellStyle name="Comma 4 4 2 2" xfId="27034"/>
    <cellStyle name="Comma 4 4 2 2 2" xfId="27035"/>
    <cellStyle name="Comma 4 4 2 3" xfId="27036"/>
    <cellStyle name="Comma 4 4 2 4" xfId="27037"/>
    <cellStyle name="Comma 4 4 2 5" xfId="27038"/>
    <cellStyle name="Comma 4 4 3" xfId="27039"/>
    <cellStyle name="Comma 4 4 3 2" xfId="27040"/>
    <cellStyle name="Comma 4 4 4" xfId="27041"/>
    <cellStyle name="Comma 4 4 5" xfId="27042"/>
    <cellStyle name="Comma 4 4 6" xfId="27043"/>
    <cellStyle name="Comma 4 5" xfId="243"/>
    <cellStyle name="Comma 4 5 2" xfId="27044"/>
    <cellStyle name="Comma 4 5 2 2" xfId="27045"/>
    <cellStyle name="Comma 4 5 2 2 2" xfId="27046"/>
    <cellStyle name="Comma 4 5 2 3" xfId="27047"/>
    <cellStyle name="Comma 4 5 2 4" xfId="27048"/>
    <cellStyle name="Comma 4 5 2 5" xfId="27049"/>
    <cellStyle name="Comma 4 5 3" xfId="27050"/>
    <cellStyle name="Comma 4 5 3 2" xfId="27051"/>
    <cellStyle name="Comma 4 5 4" xfId="27052"/>
    <cellStyle name="Comma 4 5 5" xfId="27053"/>
    <cellStyle name="Comma 4 5 6" xfId="27054"/>
    <cellStyle name="Comma 4 6" xfId="27055"/>
    <cellStyle name="Comma 4 6 2" xfId="27056"/>
    <cellStyle name="Comma 4 6 2 2" xfId="27057"/>
    <cellStyle name="Comma 4 6 2 2 2" xfId="27058"/>
    <cellStyle name="Comma 4 6 2 3" xfId="27059"/>
    <cellStyle name="Comma 4 6 2 4" xfId="27060"/>
    <cellStyle name="Comma 4 6 2 5" xfId="27061"/>
    <cellStyle name="Comma 4 6 3" xfId="27062"/>
    <cellStyle name="Comma 4 6 3 2" xfId="27063"/>
    <cellStyle name="Comma 4 6 4" xfId="27064"/>
    <cellStyle name="Comma 4 6 5" xfId="27065"/>
    <cellStyle name="Comma 4 6 6" xfId="27066"/>
    <cellStyle name="Comma 4 7" xfId="27067"/>
    <cellStyle name="Comma 4 7 2" xfId="27068"/>
    <cellStyle name="Comma 4 7 2 2" xfId="27069"/>
    <cellStyle name="Comma 4 7 3" xfId="27070"/>
    <cellStyle name="Comma 4 7 4" xfId="27071"/>
    <cellStyle name="Comma 4 7 5" xfId="27072"/>
    <cellStyle name="Comma 4 8" xfId="27073"/>
    <cellStyle name="Comma 4 8 2" xfId="27074"/>
    <cellStyle name="Comma 4 8 2 2" xfId="27075"/>
    <cellStyle name="Comma 4 8 3" xfId="27076"/>
    <cellStyle name="Comma 4 8 4" xfId="27077"/>
    <cellStyle name="Comma 4 8 5" xfId="27078"/>
    <cellStyle name="Comma 4 9" xfId="27079"/>
    <cellStyle name="Comma 4 9 2" xfId="27080"/>
    <cellStyle name="Comma 4 9 2 2" xfId="27081"/>
    <cellStyle name="Comma 4 9 3" xfId="27082"/>
    <cellStyle name="Comma 4 9 4" xfId="27083"/>
    <cellStyle name="Comma 4 9 5" xfId="27084"/>
    <cellStyle name="Comma 5" xfId="53"/>
    <cellStyle name="Comma 5 10" xfId="27085"/>
    <cellStyle name="Comma 5 10 2" xfId="27086"/>
    <cellStyle name="Comma 5 10 2 2" xfId="27087"/>
    <cellStyle name="Comma 5 10 3" xfId="27088"/>
    <cellStyle name="Comma 5 10 4" xfId="27089"/>
    <cellStyle name="Comma 5 10 5" xfId="27090"/>
    <cellStyle name="Comma 5 11" xfId="27091"/>
    <cellStyle name="Comma 5 11 2" xfId="27092"/>
    <cellStyle name="Comma 5 11 2 2" xfId="27093"/>
    <cellStyle name="Comma 5 11 3" xfId="27094"/>
    <cellStyle name="Comma 5 11 4" xfId="27095"/>
    <cellStyle name="Comma 5 12" xfId="27096"/>
    <cellStyle name="Comma 5 13" xfId="27097"/>
    <cellStyle name="Comma 5 2" xfId="244"/>
    <cellStyle name="Comma 5 2 2" xfId="27098"/>
    <cellStyle name="Comma 5 2 2 2" xfId="27099"/>
    <cellStyle name="Comma 5 2 2 2 2" xfId="27100"/>
    <cellStyle name="Comma 5 2 2 3" xfId="27101"/>
    <cellStyle name="Comma 5 2 2 4" xfId="27102"/>
    <cellStyle name="Comma 5 2 2 5" xfId="27103"/>
    <cellStyle name="Comma 5 2 3" xfId="27104"/>
    <cellStyle name="Comma 5 2 3 2" xfId="27105"/>
    <cellStyle name="Comma 5 2 3 2 2" xfId="27106"/>
    <cellStyle name="Comma 5 2 3 3" xfId="27107"/>
    <cellStyle name="Comma 5 2 3 4" xfId="27108"/>
    <cellStyle name="Comma 5 2 4" xfId="27109"/>
    <cellStyle name="Comma 5 2 5" xfId="27110"/>
    <cellStyle name="Comma 5 3" xfId="27111"/>
    <cellStyle name="Comma 5 3 2" xfId="27112"/>
    <cellStyle name="Comma 5 3 2 2" xfId="27113"/>
    <cellStyle name="Comma 5 3 2 2 2" xfId="27114"/>
    <cellStyle name="Comma 5 3 2 3" xfId="27115"/>
    <cellStyle name="Comma 5 3 2 4" xfId="27116"/>
    <cellStyle name="Comma 5 3 2 5" xfId="27117"/>
    <cellStyle name="Comma 5 3 3" xfId="27118"/>
    <cellStyle name="Comma 5 3 3 2" xfId="27119"/>
    <cellStyle name="Comma 5 3 4" xfId="27120"/>
    <cellStyle name="Comma 5 3 5" xfId="27121"/>
    <cellStyle name="Comma 5 3 6" xfId="27122"/>
    <cellStyle name="Comma 5 4" xfId="27123"/>
    <cellStyle name="Comma 5 4 2" xfId="27124"/>
    <cellStyle name="Comma 5 4 2 2" xfId="27125"/>
    <cellStyle name="Comma 5 4 2 2 2" xfId="27126"/>
    <cellStyle name="Comma 5 4 2 3" xfId="27127"/>
    <cellStyle name="Comma 5 4 2 4" xfId="27128"/>
    <cellStyle name="Comma 5 4 2 5" xfId="27129"/>
    <cellStyle name="Comma 5 4 3" xfId="27130"/>
    <cellStyle name="Comma 5 4 3 2" xfId="27131"/>
    <cellStyle name="Comma 5 4 4" xfId="27132"/>
    <cellStyle name="Comma 5 4 5" xfId="27133"/>
    <cellStyle name="Comma 5 4 6" xfId="27134"/>
    <cellStyle name="Comma 5 5" xfId="27135"/>
    <cellStyle name="Comma 5 5 2" xfId="27136"/>
    <cellStyle name="Comma 5 5 2 2" xfId="27137"/>
    <cellStyle name="Comma 5 5 2 2 2" xfId="27138"/>
    <cellStyle name="Comma 5 5 2 3" xfId="27139"/>
    <cellStyle name="Comma 5 5 2 4" xfId="27140"/>
    <cellStyle name="Comma 5 5 2 5" xfId="27141"/>
    <cellStyle name="Comma 5 5 3" xfId="27142"/>
    <cellStyle name="Comma 5 5 3 2" xfId="27143"/>
    <cellStyle name="Comma 5 5 4" xfId="27144"/>
    <cellStyle name="Comma 5 5 5" xfId="27145"/>
    <cellStyle name="Comma 5 5 6" xfId="27146"/>
    <cellStyle name="Comma 5 6" xfId="27147"/>
    <cellStyle name="Comma 5 6 2" xfId="27148"/>
    <cellStyle name="Comma 5 6 2 2" xfId="27149"/>
    <cellStyle name="Comma 5 6 2 2 2" xfId="27150"/>
    <cellStyle name="Comma 5 6 2 3" xfId="27151"/>
    <cellStyle name="Comma 5 6 2 4" xfId="27152"/>
    <cellStyle name="Comma 5 6 2 5" xfId="27153"/>
    <cellStyle name="Comma 5 6 3" xfId="27154"/>
    <cellStyle name="Comma 5 6 3 2" xfId="27155"/>
    <cellStyle name="Comma 5 6 4" xfId="27156"/>
    <cellStyle name="Comma 5 6 5" xfId="27157"/>
    <cellStyle name="Comma 5 6 6" xfId="27158"/>
    <cellStyle name="Comma 5 7" xfId="27159"/>
    <cellStyle name="Comma 5 7 2" xfId="27160"/>
    <cellStyle name="Comma 5 7 2 2" xfId="27161"/>
    <cellStyle name="Comma 5 7 3" xfId="27162"/>
    <cellStyle name="Comma 5 7 4" xfId="27163"/>
    <cellStyle name="Comma 5 7 5" xfId="27164"/>
    <cellStyle name="Comma 5 8" xfId="27165"/>
    <cellStyle name="Comma 5 8 2" xfId="27166"/>
    <cellStyle name="Comma 5 8 2 2" xfId="27167"/>
    <cellStyle name="Comma 5 8 3" xfId="27168"/>
    <cellStyle name="Comma 5 8 4" xfId="27169"/>
    <cellStyle name="Comma 5 8 5" xfId="27170"/>
    <cellStyle name="Comma 5 9" xfId="27171"/>
    <cellStyle name="Comma 5 9 2" xfId="27172"/>
    <cellStyle name="Comma 5 9 2 2" xfId="27173"/>
    <cellStyle name="Comma 5 9 3" xfId="27174"/>
    <cellStyle name="Comma 5 9 4" xfId="27175"/>
    <cellStyle name="Comma 5 9 5" xfId="27176"/>
    <cellStyle name="Comma 6" xfId="187"/>
    <cellStyle name="Comma 6 10" xfId="27177"/>
    <cellStyle name="Comma 6 11" xfId="27178"/>
    <cellStyle name="Comma 6 2" xfId="245"/>
    <cellStyle name="Comma 6 2 2" xfId="27179"/>
    <cellStyle name="Comma 6 2 2 2" xfId="27180"/>
    <cellStyle name="Comma 6 2 2 2 2" xfId="27181"/>
    <cellStyle name="Comma 6 2 2 3" xfId="27182"/>
    <cellStyle name="Comma 6 2 2 4" xfId="27183"/>
    <cellStyle name="Comma 6 2 2 5" xfId="27184"/>
    <cellStyle name="Comma 6 2 3" xfId="27185"/>
    <cellStyle name="Comma 6 2 3 2" xfId="27186"/>
    <cellStyle name="Comma 6 2 3 2 2" xfId="27187"/>
    <cellStyle name="Comma 6 2 3 3" xfId="27188"/>
    <cellStyle name="Comma 6 2 3 4" xfId="27189"/>
    <cellStyle name="Comma 6 2 4" xfId="27190"/>
    <cellStyle name="Comma 6 3" xfId="27191"/>
    <cellStyle name="Comma 6 3 2" xfId="27192"/>
    <cellStyle name="Comma 6 3 2 2" xfId="27193"/>
    <cellStyle name="Comma 6 3 2 2 2" xfId="27194"/>
    <cellStyle name="Comma 6 3 2 3" xfId="27195"/>
    <cellStyle name="Comma 6 3 2 4" xfId="27196"/>
    <cellStyle name="Comma 6 3 2 5" xfId="27197"/>
    <cellStyle name="Comma 6 3 3" xfId="27198"/>
    <cellStyle name="Comma 6 3 3 2" xfId="27199"/>
    <cellStyle name="Comma 6 3 4" xfId="27200"/>
    <cellStyle name="Comma 6 3 5" xfId="27201"/>
    <cellStyle name="Comma 6 3 6" xfId="27202"/>
    <cellStyle name="Comma 6 4" xfId="27203"/>
    <cellStyle name="Comma 6 5" xfId="27204"/>
    <cellStyle name="Comma 6 5 2" xfId="27205"/>
    <cellStyle name="Comma 6 5 2 2" xfId="27206"/>
    <cellStyle name="Comma 6 5 3" xfId="27207"/>
    <cellStyle name="Comma 6 5 4" xfId="27208"/>
    <cellStyle name="Comma 6 5 5" xfId="27209"/>
    <cellStyle name="Comma 6 6" xfId="27210"/>
    <cellStyle name="Comma 6 6 2" xfId="27211"/>
    <cellStyle name="Comma 6 6 2 2" xfId="27212"/>
    <cellStyle name="Comma 6 6 3" xfId="27213"/>
    <cellStyle name="Comma 6 6 4" xfId="27214"/>
    <cellStyle name="Comma 6 6 5" xfId="27215"/>
    <cellStyle name="Comma 6 7" xfId="27216"/>
    <cellStyle name="Comma 6 7 2" xfId="27217"/>
    <cellStyle name="Comma 6 7 2 2" xfId="27218"/>
    <cellStyle name="Comma 6 7 3" xfId="27219"/>
    <cellStyle name="Comma 6 7 4" xfId="27220"/>
    <cellStyle name="Comma 6 7 5" xfId="27221"/>
    <cellStyle name="Comma 6 8" xfId="27222"/>
    <cellStyle name="Comma 6 8 2" xfId="27223"/>
    <cellStyle name="Comma 6 8 2 2" xfId="27224"/>
    <cellStyle name="Comma 6 8 3" xfId="27225"/>
    <cellStyle name="Comma 6 8 4" xfId="27226"/>
    <cellStyle name="Comma 6 8 5" xfId="27227"/>
    <cellStyle name="Comma 6 9" xfId="27228"/>
    <cellStyle name="Comma 6 9 2" xfId="27229"/>
    <cellStyle name="Comma 6 9 2 2" xfId="27230"/>
    <cellStyle name="Comma 6 9 3" xfId="27231"/>
    <cellStyle name="Comma 6 9 4" xfId="27232"/>
    <cellStyle name="Comma 7" xfId="246"/>
    <cellStyle name="Comma 7 10" xfId="27233"/>
    <cellStyle name="Comma 7 10 2" xfId="27234"/>
    <cellStyle name="Comma 7 10 2 2" xfId="27235"/>
    <cellStyle name="Comma 7 10 3" xfId="27236"/>
    <cellStyle name="Comma 7 10 4" xfId="27237"/>
    <cellStyle name="Comma 7 11" xfId="27238"/>
    <cellStyle name="Comma 7 12" xfId="27239"/>
    <cellStyle name="Comma 7 12 2" xfId="27240"/>
    <cellStyle name="Comma 7 13" xfId="27241"/>
    <cellStyle name="Comma 7 14" xfId="27242"/>
    <cellStyle name="Comma 7 15" xfId="27243"/>
    <cellStyle name="Comma 7 16" xfId="27244"/>
    <cellStyle name="Comma 7 2" xfId="247"/>
    <cellStyle name="Comma 7 2 2" xfId="248"/>
    <cellStyle name="Comma 7 2 2 2" xfId="249"/>
    <cellStyle name="Comma 7 2 2 2 2" xfId="250"/>
    <cellStyle name="Comma 7 2 2 2 3" xfId="251"/>
    <cellStyle name="Comma 7 2 2 2 4" xfId="27245"/>
    <cellStyle name="Comma 7 2 2 3" xfId="252"/>
    <cellStyle name="Comma 7 2 2 3 2" xfId="27246"/>
    <cellStyle name="Comma 7 2 2 3 2 2" xfId="27247"/>
    <cellStyle name="Comma 7 2 2 3 3" xfId="27248"/>
    <cellStyle name="Comma 7 2 2 3 4" xfId="27249"/>
    <cellStyle name="Comma 7 2 2 4" xfId="27250"/>
    <cellStyle name="Comma 7 2 2 5" xfId="27251"/>
    <cellStyle name="Comma 7 2 2 6" xfId="27252"/>
    <cellStyle name="Comma 7 2 3" xfId="27253"/>
    <cellStyle name="Comma 7 2 3 2" xfId="27254"/>
    <cellStyle name="Comma 7 2 4" xfId="27255"/>
    <cellStyle name="Comma 7 2 5" xfId="27256"/>
    <cellStyle name="Comma 7 2 5 2" xfId="27257"/>
    <cellStyle name="Comma 7 2 5 2 2" xfId="27258"/>
    <cellStyle name="Comma 7 2 5 3" xfId="27259"/>
    <cellStyle name="Comma 7 2 5 4" xfId="27260"/>
    <cellStyle name="Comma 7 2 6" xfId="27261"/>
    <cellStyle name="Comma 7 2 6 2" xfId="27262"/>
    <cellStyle name="Comma 7 2 6 2 2" xfId="27263"/>
    <cellStyle name="Comma 7 2 6 3" xfId="27264"/>
    <cellStyle name="Comma 7 2 6 4" xfId="27265"/>
    <cellStyle name="Comma 7 2 7" xfId="27266"/>
    <cellStyle name="Comma 7 2 8" xfId="27267"/>
    <cellStyle name="Comma 7 3" xfId="27268"/>
    <cellStyle name="Comma 7 3 2" xfId="27269"/>
    <cellStyle name="Comma 7 3 2 2" xfId="27270"/>
    <cellStyle name="Comma 7 3 2 2 2" xfId="27271"/>
    <cellStyle name="Comma 7 3 2 3" xfId="27272"/>
    <cellStyle name="Comma 7 3 2 3 2" xfId="27273"/>
    <cellStyle name="Comma 7 3 2 3 2 2" xfId="27274"/>
    <cellStyle name="Comma 7 3 2 3 3" xfId="27275"/>
    <cellStyle name="Comma 7 3 2 3 4" xfId="27276"/>
    <cellStyle name="Comma 7 3 2 4" xfId="27277"/>
    <cellStyle name="Comma 7 3 2 5" xfId="27278"/>
    <cellStyle name="Comma 7 3 3" xfId="27279"/>
    <cellStyle name="Comma 7 3 3 2" xfId="27280"/>
    <cellStyle name="Comma 7 3 4" xfId="27281"/>
    <cellStyle name="Comma 7 3 4 2" xfId="27282"/>
    <cellStyle name="Comma 7 3 4 2 2" xfId="27283"/>
    <cellStyle name="Comma 7 3 4 3" xfId="27284"/>
    <cellStyle name="Comma 7 3 4 4" xfId="27285"/>
    <cellStyle name="Comma 7 3 5" xfId="27286"/>
    <cellStyle name="Comma 7 3 6" xfId="27287"/>
    <cellStyle name="Comma 7 4" xfId="27288"/>
    <cellStyle name="Comma 7 4 2" xfId="27289"/>
    <cellStyle name="Comma 7 4 2 2" xfId="27290"/>
    <cellStyle name="Comma 7 4 2 3" xfId="27291"/>
    <cellStyle name="Comma 7 4 2 3 2" xfId="27292"/>
    <cellStyle name="Comma 7 4 2 3 2 2" xfId="27293"/>
    <cellStyle name="Comma 7 4 2 3 3" xfId="27294"/>
    <cellStyle name="Comma 7 4 2 3 4" xfId="27295"/>
    <cellStyle name="Comma 7 4 2 4" xfId="27296"/>
    <cellStyle name="Comma 7 4 3" xfId="27297"/>
    <cellStyle name="Comma 7 4 4" xfId="27298"/>
    <cellStyle name="Comma 7 4 4 2" xfId="27299"/>
    <cellStyle name="Comma 7 4 4 2 2" xfId="27300"/>
    <cellStyle name="Comma 7 4 4 3" xfId="27301"/>
    <cellStyle name="Comma 7 4 4 4" xfId="27302"/>
    <cellStyle name="Comma 7 4 5" xfId="27303"/>
    <cellStyle name="Comma 7 4 6" xfId="27304"/>
    <cellStyle name="Comma 7 5" xfId="27305"/>
    <cellStyle name="Comma 7 5 2" xfId="27306"/>
    <cellStyle name="Comma 7 5 2 2" xfId="27307"/>
    <cellStyle name="Comma 7 5 2 2 2" xfId="27308"/>
    <cellStyle name="Comma 7 5 2 2 2 2" xfId="27309"/>
    <cellStyle name="Comma 7 5 2 2 3" xfId="27310"/>
    <cellStyle name="Comma 7 5 2 2 4" xfId="27311"/>
    <cellStyle name="Comma 7 5 2 3" xfId="27312"/>
    <cellStyle name="Comma 7 5 3" xfId="27313"/>
    <cellStyle name="Comma 7 5 4" xfId="27314"/>
    <cellStyle name="Comma 7 5 4 2" xfId="27315"/>
    <cellStyle name="Comma 7 5 4 2 2" xfId="27316"/>
    <cellStyle name="Comma 7 5 4 3" xfId="27317"/>
    <cellStyle name="Comma 7 5 4 4" xfId="27318"/>
    <cellStyle name="Comma 7 5 5" xfId="27319"/>
    <cellStyle name="Comma 7 5 6" xfId="27320"/>
    <cellStyle name="Comma 7 6" xfId="27321"/>
    <cellStyle name="Comma 7 6 2" xfId="27322"/>
    <cellStyle name="Comma 7 6 2 2" xfId="27323"/>
    <cellStyle name="Comma 7 6 2 2 2" xfId="27324"/>
    <cellStyle name="Comma 7 6 2 2 2 2" xfId="27325"/>
    <cellStyle name="Comma 7 6 2 2 3" xfId="27326"/>
    <cellStyle name="Comma 7 6 2 2 4" xfId="27327"/>
    <cellStyle name="Comma 7 6 2 3" xfId="27328"/>
    <cellStyle name="Comma 7 6 3" xfId="27329"/>
    <cellStyle name="Comma 7 6 4" xfId="27330"/>
    <cellStyle name="Comma 7 6 4 2" xfId="27331"/>
    <cellStyle name="Comma 7 6 4 2 2" xfId="27332"/>
    <cellStyle name="Comma 7 6 4 3" xfId="27333"/>
    <cellStyle name="Comma 7 6 4 4" xfId="27334"/>
    <cellStyle name="Comma 7 6 5" xfId="27335"/>
    <cellStyle name="Comma 7 6 6" xfId="27336"/>
    <cellStyle name="Comma 7 7" xfId="27337"/>
    <cellStyle name="Comma 7 7 2" xfId="27338"/>
    <cellStyle name="Comma 7 7 2 2" xfId="27339"/>
    <cellStyle name="Comma 7 7 2 2 2" xfId="27340"/>
    <cellStyle name="Comma 7 7 2 3" xfId="27341"/>
    <cellStyle name="Comma 7 7 2 4" xfId="27342"/>
    <cellStyle name="Comma 7 7 3" xfId="27343"/>
    <cellStyle name="Comma 7 7 4" xfId="27344"/>
    <cellStyle name="Comma 7 8" xfId="27345"/>
    <cellStyle name="Comma 7 8 2" xfId="27346"/>
    <cellStyle name="Comma 7 8 2 2" xfId="27347"/>
    <cellStyle name="Comma 7 8 2 2 2" xfId="27348"/>
    <cellStyle name="Comma 7 8 2 3" xfId="27349"/>
    <cellStyle name="Comma 7 8 2 4" xfId="27350"/>
    <cellStyle name="Comma 7 8 3" xfId="27351"/>
    <cellStyle name="Comma 7 9" xfId="27352"/>
    <cellStyle name="Comma 7 9 2" xfId="27353"/>
    <cellStyle name="Comma 7 9 2 2" xfId="27354"/>
    <cellStyle name="Comma 7 9 3" xfId="27355"/>
    <cellStyle name="Comma 7 9 4" xfId="27356"/>
    <cellStyle name="Comma 7 9 5" xfId="27357"/>
    <cellStyle name="Comma 8" xfId="253"/>
    <cellStyle name="Comma 8 2" xfId="27358"/>
    <cellStyle name="Comma 8 2 2" xfId="27359"/>
    <cellStyle name="Comma 8 2 2 2" xfId="27360"/>
    <cellStyle name="Comma 8 2 2 2 2" xfId="27361"/>
    <cellStyle name="Comma 8 2 2 3" xfId="27362"/>
    <cellStyle name="Comma 8 2 2 4" xfId="27363"/>
    <cellStyle name="Comma 8 2 2 5" xfId="27364"/>
    <cellStyle name="Comma 8 2 3" xfId="27365"/>
    <cellStyle name="Comma 8 2 3 2" xfId="27366"/>
    <cellStyle name="Comma 8 2 3 2 2" xfId="27367"/>
    <cellStyle name="Comma 8 2 3 3" xfId="27368"/>
    <cellStyle name="Comma 8 2 3 4" xfId="27369"/>
    <cellStyle name="Comma 8 2 4" xfId="27370"/>
    <cellStyle name="Comma 8 3" xfId="27371"/>
    <cellStyle name="Comma 8 3 2" xfId="27372"/>
    <cellStyle name="Comma 8 3 2 2" xfId="27373"/>
    <cellStyle name="Comma 8 3 2 2 2" xfId="27374"/>
    <cellStyle name="Comma 8 3 2 3" xfId="27375"/>
    <cellStyle name="Comma 8 3 2 4" xfId="27376"/>
    <cellStyle name="Comma 8 3 2 5" xfId="27377"/>
    <cellStyle name="Comma 8 3 3" xfId="27378"/>
    <cellStyle name="Comma 8 3 3 2" xfId="27379"/>
    <cellStyle name="Comma 8 3 4" xfId="27380"/>
    <cellStyle name="Comma 8 3 5" xfId="27381"/>
    <cellStyle name="Comma 8 3 6" xfId="27382"/>
    <cellStyle name="Comma 8 4" xfId="27383"/>
    <cellStyle name="Comma 8 4 2" xfId="27384"/>
    <cellStyle name="Comma 8 4 2 2" xfId="27385"/>
    <cellStyle name="Comma 8 4 3" xfId="27386"/>
    <cellStyle name="Comma 8 4 4" xfId="27387"/>
    <cellStyle name="Comma 8 4 5" xfId="27388"/>
    <cellStyle name="Comma 8 5" xfId="27389"/>
    <cellStyle name="Comma 8 5 2" xfId="27390"/>
    <cellStyle name="Comma 8 5 2 2" xfId="27391"/>
    <cellStyle name="Comma 8 5 3" xfId="27392"/>
    <cellStyle name="Comma 8 5 4" xfId="27393"/>
    <cellStyle name="Comma 8 5 5" xfId="27394"/>
    <cellStyle name="Comma 8 6" xfId="27395"/>
    <cellStyle name="Comma 8 6 2" xfId="27396"/>
    <cellStyle name="Comma 8 6 2 2" xfId="27397"/>
    <cellStyle name="Comma 8 6 3" xfId="27398"/>
    <cellStyle name="Comma 8 6 4" xfId="27399"/>
    <cellStyle name="Comma 8 6 5" xfId="27400"/>
    <cellStyle name="Comma 8 7" xfId="27401"/>
    <cellStyle name="Comma 8 7 2" xfId="27402"/>
    <cellStyle name="Comma 8 7 2 2" xfId="27403"/>
    <cellStyle name="Comma 8 7 3" xfId="27404"/>
    <cellStyle name="Comma 8 7 4" xfId="27405"/>
    <cellStyle name="Comma 8 8" xfId="27406"/>
    <cellStyle name="Comma 8 9" xfId="27407"/>
    <cellStyle name="Comma 9" xfId="254"/>
    <cellStyle name="Comma 9 2" xfId="27408"/>
    <cellStyle name="Comma 9 2 2" xfId="27409"/>
    <cellStyle name="Comma 9 2 2 2" xfId="27410"/>
    <cellStyle name="Comma 9 2 2 2 2" xfId="27411"/>
    <cellStyle name="Comma 9 2 2 3" xfId="27412"/>
    <cellStyle name="Comma 9 2 2 4" xfId="27413"/>
    <cellStyle name="Comma 9 2 2 5" xfId="27414"/>
    <cellStyle name="Comma 9 2 3" xfId="27415"/>
    <cellStyle name="Comma 9 2 3 2" xfId="27416"/>
    <cellStyle name="Comma 9 2 3 2 2" xfId="27417"/>
    <cellStyle name="Comma 9 2 3 3" xfId="27418"/>
    <cellStyle name="Comma 9 2 3 4" xfId="27419"/>
    <cellStyle name="Comma 9 2 4" xfId="27420"/>
    <cellStyle name="Comma 9 3" xfId="27421"/>
    <cellStyle name="Comma 9 3 2" xfId="27422"/>
    <cellStyle name="Comma 9 3 2 2" xfId="27423"/>
    <cellStyle name="Comma 9 3 2 2 2" xfId="27424"/>
    <cellStyle name="Comma 9 3 2 3" xfId="27425"/>
    <cellStyle name="Comma 9 3 2 4" xfId="27426"/>
    <cellStyle name="Comma 9 3 2 5" xfId="27427"/>
    <cellStyle name="Comma 9 3 3" xfId="27428"/>
    <cellStyle name="Comma 9 3 3 2" xfId="27429"/>
    <cellStyle name="Comma 9 3 4" xfId="27430"/>
    <cellStyle name="Comma 9 3 5" xfId="27431"/>
    <cellStyle name="Comma 9 3 6" xfId="27432"/>
    <cellStyle name="Comma 9 4" xfId="27433"/>
    <cellStyle name="Comma 9 4 2" xfId="27434"/>
    <cellStyle name="Comma 9 4 2 2" xfId="27435"/>
    <cellStyle name="Comma 9 4 3" xfId="27436"/>
    <cellStyle name="Comma 9 4 4" xfId="27437"/>
    <cellStyle name="Comma 9 4 5" xfId="27438"/>
    <cellStyle name="Comma 9 5" xfId="27439"/>
    <cellStyle name="Comma 9 5 2" xfId="27440"/>
    <cellStyle name="Comma 9 5 2 2" xfId="27441"/>
    <cellStyle name="Comma 9 5 3" xfId="27442"/>
    <cellStyle name="Comma 9 5 4" xfId="27443"/>
    <cellStyle name="Comma 9 5 5" xfId="27444"/>
    <cellStyle name="Comma 9 6" xfId="27445"/>
    <cellStyle name="Comma 9 6 2" xfId="27446"/>
    <cellStyle name="Comma 9 6 2 2" xfId="27447"/>
    <cellStyle name="Comma 9 6 3" xfId="27448"/>
    <cellStyle name="Comma 9 6 4" xfId="27449"/>
    <cellStyle name="Comma 9 6 5" xfId="27450"/>
    <cellStyle name="Comma 9 7" xfId="27451"/>
    <cellStyle name="Comma 9 7 2" xfId="27452"/>
    <cellStyle name="Comma 9 7 2 2" xfId="27453"/>
    <cellStyle name="Comma 9 7 3" xfId="27454"/>
    <cellStyle name="Comma 9 7 4" xfId="27455"/>
    <cellStyle name="Comma 9 8" xfId="27456"/>
    <cellStyle name="Comma 9 9" xfId="27457"/>
    <cellStyle name="Comma0" xfId="54"/>
    <cellStyle name="Comma0 - Style1" xfId="255"/>
    <cellStyle name="Comma0 - Style2" xfId="256"/>
    <cellStyle name="Comma0 - Style3" xfId="257"/>
    <cellStyle name="Comma0 - Style4" xfId="258"/>
    <cellStyle name="Comma0_1st Qtr 2009 Global Insight Factors" xfId="27458"/>
    <cellStyle name="Comma1 - Style1" xfId="259"/>
    <cellStyle name="Curren - Style2" xfId="260"/>
    <cellStyle name="Curren - Style3" xfId="261"/>
    <cellStyle name="Currency" xfId="2" builtinId="4"/>
    <cellStyle name="Currency 10" xfId="262"/>
    <cellStyle name="Currency 10 2" xfId="263"/>
    <cellStyle name="Currency 10 3" xfId="264"/>
    <cellStyle name="Currency 10 4" xfId="27459"/>
    <cellStyle name="Currency 11" xfId="27460"/>
    <cellStyle name="Currency 2" xfId="9"/>
    <cellStyle name="Currency 2 10" xfId="55"/>
    <cellStyle name="Currency 2 11" xfId="56"/>
    <cellStyle name="Currency 2 12" xfId="57"/>
    <cellStyle name="Currency 2 13" xfId="58"/>
    <cellStyle name="Currency 2 14" xfId="59"/>
    <cellStyle name="Currency 2 15" xfId="60"/>
    <cellStyle name="Currency 2 16" xfId="61"/>
    <cellStyle name="Currency 2 17" xfId="62"/>
    <cellStyle name="Currency 2 18" xfId="63"/>
    <cellStyle name="Currency 2 19" xfId="64"/>
    <cellStyle name="Currency 2 2" xfId="65"/>
    <cellStyle name="Currency 2 2 2" xfId="66"/>
    <cellStyle name="Currency 2 2 3" xfId="27461"/>
    <cellStyle name="Currency 2 2 4" xfId="27462"/>
    <cellStyle name="Currency 2 2 5" xfId="27463"/>
    <cellStyle name="Currency 2 20" xfId="67"/>
    <cellStyle name="Currency 2 21" xfId="68"/>
    <cellStyle name="Currency 2 3" xfId="69"/>
    <cellStyle name="Currency 2 4" xfId="70"/>
    <cellStyle name="Currency 2 5" xfId="71"/>
    <cellStyle name="Currency 2 6" xfId="72"/>
    <cellStyle name="Currency 2 7" xfId="73"/>
    <cellStyle name="Currency 2 8" xfId="74"/>
    <cellStyle name="Currency 2 9" xfId="75"/>
    <cellStyle name="Currency 3" xfId="265"/>
    <cellStyle name="Currency 3 2" xfId="266"/>
    <cellStyle name="Currency 3 2 2" xfId="27464"/>
    <cellStyle name="Currency 3 3" xfId="27465"/>
    <cellStyle name="Currency 4" xfId="267"/>
    <cellStyle name="Currency 4 2" xfId="27466"/>
    <cellStyle name="Currency 5" xfId="268"/>
    <cellStyle name="Currency 5 2" xfId="27467"/>
    <cellStyle name="Currency 6" xfId="269"/>
    <cellStyle name="Currency 6 2" xfId="27468"/>
    <cellStyle name="Currency 7" xfId="270"/>
    <cellStyle name="Currency 7 2" xfId="271"/>
    <cellStyle name="Currency 7 2 2" xfId="272"/>
    <cellStyle name="Currency 8" xfId="273"/>
    <cellStyle name="Currency 9" xfId="274"/>
    <cellStyle name="Currency No Comma" xfId="76"/>
    <cellStyle name="Currency(0)" xfId="275"/>
    <cellStyle name="Currency0" xfId="77"/>
    <cellStyle name="Date" xfId="78"/>
    <cellStyle name="Date - Style1" xfId="276"/>
    <cellStyle name="Date - Style3" xfId="277"/>
    <cellStyle name="Date_1st Qtr 2009 Global Insight Factors" xfId="27469"/>
    <cellStyle name="Explanatory Text 2" xfId="278"/>
    <cellStyle name="Explanatory Text 2 2" xfId="27470"/>
    <cellStyle name="Explanatory Text 3" xfId="27471"/>
    <cellStyle name="Explanatory Text 4" xfId="27472"/>
    <cellStyle name="Explanatory Text 5" xfId="27473"/>
    <cellStyle name="Explanatory Text 6" xfId="27474"/>
    <cellStyle name="Fixed" xfId="79"/>
    <cellStyle name="Fixed2 - Style2" xfId="279"/>
    <cellStyle name="General" xfId="10"/>
    <cellStyle name="Good 2" xfId="280"/>
    <cellStyle name="Good 2 2" xfId="27475"/>
    <cellStyle name="Good 3" xfId="27476"/>
    <cellStyle name="Good 4" xfId="27477"/>
    <cellStyle name="Good 5" xfId="27478"/>
    <cellStyle name="Good 6" xfId="27479"/>
    <cellStyle name="Grey" xfId="281"/>
    <cellStyle name="Grey 2" xfId="27480"/>
    <cellStyle name="Grey 3" xfId="27481"/>
    <cellStyle name="header" xfId="282"/>
    <cellStyle name="Header1" xfId="283"/>
    <cellStyle name="Header2" xfId="284"/>
    <cellStyle name="Heading 1 2" xfId="285"/>
    <cellStyle name="Heading 1 2 2" xfId="27482"/>
    <cellStyle name="Heading 1 2 3" xfId="27483"/>
    <cellStyle name="Heading 1 2 4" xfId="27484"/>
    <cellStyle name="Heading 1 3" xfId="27485"/>
    <cellStyle name="Heading 1 4" xfId="27486"/>
    <cellStyle name="Heading 2 2" xfId="286"/>
    <cellStyle name="Heading 2 2 2" xfId="27487"/>
    <cellStyle name="Heading 2 2 3" xfId="27488"/>
    <cellStyle name="Heading 2 2 4" xfId="27489"/>
    <cellStyle name="Heading 2 3" xfId="27490"/>
    <cellStyle name="Heading 2 4" xfId="27491"/>
    <cellStyle name="Heading 3 2" xfId="287"/>
    <cellStyle name="Heading 3 2 2" xfId="27492"/>
    <cellStyle name="Heading 3 3" xfId="27493"/>
    <cellStyle name="Heading 3 4" xfId="27494"/>
    <cellStyle name="Heading 3 5" xfId="27495"/>
    <cellStyle name="Heading 3 6" xfId="27496"/>
    <cellStyle name="Heading 4 2" xfId="288"/>
    <cellStyle name="Heading 4 2 2" xfId="27497"/>
    <cellStyle name="Heading 4 3" xfId="27498"/>
    <cellStyle name="Heading 4 4" xfId="27499"/>
    <cellStyle name="Heading 4 5" xfId="27500"/>
    <cellStyle name="Heading 4 6" xfId="27501"/>
    <cellStyle name="Heading1" xfId="289"/>
    <cellStyle name="Heading2" xfId="290"/>
    <cellStyle name="Hyperlink 2" xfId="27502"/>
    <cellStyle name="Hyperlink 2 2" xfId="27503"/>
    <cellStyle name="Hyperlink 2 3" xfId="27504"/>
    <cellStyle name="Hyperlink 3" xfId="27505"/>
    <cellStyle name="Hyperlink 4" xfId="27506"/>
    <cellStyle name="Input [yellow]" xfId="291"/>
    <cellStyle name="Input [yellow] 2" xfId="27507"/>
    <cellStyle name="Input [yellow] 3" xfId="27508"/>
    <cellStyle name="Input 2" xfId="292"/>
    <cellStyle name="Input 2 2" xfId="293"/>
    <cellStyle name="Input 2 2 2" xfId="27509"/>
    <cellStyle name="Input 2 3" xfId="27510"/>
    <cellStyle name="Input 2 4" xfId="27511"/>
    <cellStyle name="Input 3" xfId="27512"/>
    <cellStyle name="Input 3 2" xfId="27513"/>
    <cellStyle name="Input 4" xfId="27514"/>
    <cellStyle name="Input 4 2" xfId="27515"/>
    <cellStyle name="Input 5" xfId="27516"/>
    <cellStyle name="Input 6" xfId="27517"/>
    <cellStyle name="Input 7" xfId="27518"/>
    <cellStyle name="Inst. Sections" xfId="294"/>
    <cellStyle name="Inst. Subheading" xfId="295"/>
    <cellStyle name="Linked Cell 2" xfId="296"/>
    <cellStyle name="Linked Cell 2 2" xfId="27519"/>
    <cellStyle name="Linked Cell 3" xfId="27520"/>
    <cellStyle name="Linked Cell 4" xfId="27521"/>
    <cellStyle name="Linked Cell 5" xfId="27522"/>
    <cellStyle name="Linked Cell 6" xfId="27523"/>
    <cellStyle name="Macro" xfId="27524"/>
    <cellStyle name="macro descr" xfId="27525"/>
    <cellStyle name="Macro_Comments" xfId="27526"/>
    <cellStyle name="MacroText" xfId="27527"/>
    <cellStyle name="Marathon" xfId="297"/>
    <cellStyle name="MCP" xfId="80"/>
    <cellStyle name="Neutral 2" xfId="298"/>
    <cellStyle name="Neutral 2 2" xfId="27528"/>
    <cellStyle name="Neutral 3" xfId="27529"/>
    <cellStyle name="Neutral 4" xfId="27530"/>
    <cellStyle name="Neutral 5" xfId="27531"/>
    <cellStyle name="Neutral 6" xfId="27532"/>
    <cellStyle name="nONE" xfId="11"/>
    <cellStyle name="nONE 2" xfId="299"/>
    <cellStyle name="noninput" xfId="81"/>
    <cellStyle name="noninput 2" xfId="300"/>
    <cellStyle name="noninput 3" xfId="301"/>
    <cellStyle name="Normal" xfId="0" builtinId="0"/>
    <cellStyle name="Normal - Style1" xfId="302"/>
    <cellStyle name="Normal - Style1 2" xfId="27533"/>
    <cellStyle name="Normal - Style1 3" xfId="27534"/>
    <cellStyle name="Normal - Style2" xfId="303"/>
    <cellStyle name="Normal - Style3" xfId="304"/>
    <cellStyle name="Normal - Style4" xfId="305"/>
    <cellStyle name="Normal - Style5" xfId="306"/>
    <cellStyle name="Normal - Style6" xfId="307"/>
    <cellStyle name="Normal - Style7" xfId="308"/>
    <cellStyle name="Normal - Style8" xfId="309"/>
    <cellStyle name="Normal 10" xfId="82"/>
    <cellStyle name="Normal 10 10" xfId="27535"/>
    <cellStyle name="Normal 10 10 2" xfId="27536"/>
    <cellStyle name="Normal 10 10 2 2" xfId="27537"/>
    <cellStyle name="Normal 10 10 2 2 2" xfId="27538"/>
    <cellStyle name="Normal 10 10 2 2 2 2" xfId="27539"/>
    <cellStyle name="Normal 10 10 2 2 3" xfId="27540"/>
    <cellStyle name="Normal 10 10 2 2 4" xfId="27541"/>
    <cellStyle name="Normal 10 10 2 3" xfId="27542"/>
    <cellStyle name="Normal 10 10 2 3 2" xfId="27543"/>
    <cellStyle name="Normal 10 10 2 4" xfId="27544"/>
    <cellStyle name="Normal 10 10 2 5" xfId="27545"/>
    <cellStyle name="Normal 10 10 2 6" xfId="27546"/>
    <cellStyle name="Normal 10 10 3" xfId="27547"/>
    <cellStyle name="Normal 10 10 3 2" xfId="27548"/>
    <cellStyle name="Normal 10 10 3 2 2" xfId="27549"/>
    <cellStyle name="Normal 10 10 3 3" xfId="27550"/>
    <cellStyle name="Normal 10 10 3 4" xfId="27551"/>
    <cellStyle name="Normal 10 10 4" xfId="27552"/>
    <cellStyle name="Normal 10 10 4 2" xfId="27553"/>
    <cellStyle name="Normal 10 10 5" xfId="27554"/>
    <cellStyle name="Normal 10 10 6" xfId="27555"/>
    <cellStyle name="Normal 10 10 7" xfId="27556"/>
    <cellStyle name="Normal 10 10 8" xfId="27557"/>
    <cellStyle name="Normal 10 11" xfId="27558"/>
    <cellStyle name="Normal 10 11 2" xfId="27559"/>
    <cellStyle name="Normal 10 11 2 2" xfId="27560"/>
    <cellStyle name="Normal 10 11 2 2 2" xfId="27561"/>
    <cellStyle name="Normal 10 11 2 3" xfId="27562"/>
    <cellStyle name="Normal 10 11 2 4" xfId="27563"/>
    <cellStyle name="Normal 10 11 2 5" xfId="27564"/>
    <cellStyle name="Normal 10 11 3" xfId="27565"/>
    <cellStyle name="Normal 10 11 3 2" xfId="27566"/>
    <cellStyle name="Normal 10 11 3 3" xfId="27567"/>
    <cellStyle name="Normal 10 11 4" xfId="27568"/>
    <cellStyle name="Normal 10 11 5" xfId="27569"/>
    <cellStyle name="Normal 10 11 6" xfId="27570"/>
    <cellStyle name="Normal 10 11 7" xfId="27571"/>
    <cellStyle name="Normal 10 12" xfId="27572"/>
    <cellStyle name="Normal 10 12 2" xfId="27573"/>
    <cellStyle name="Normal 10 12 2 2" xfId="27574"/>
    <cellStyle name="Normal 10 12 2 2 2" xfId="27575"/>
    <cellStyle name="Normal 10 12 2 3" xfId="27576"/>
    <cellStyle name="Normal 10 12 2 4" xfId="27577"/>
    <cellStyle name="Normal 10 12 3" xfId="27578"/>
    <cellStyle name="Normal 10 12 3 2" xfId="27579"/>
    <cellStyle name="Normal 10 12 4" xfId="27580"/>
    <cellStyle name="Normal 10 12 5" xfId="27581"/>
    <cellStyle name="Normal 10 12 6" xfId="27582"/>
    <cellStyle name="Normal 10 13" xfId="27583"/>
    <cellStyle name="Normal 10 13 2" xfId="27584"/>
    <cellStyle name="Normal 10 13 2 2" xfId="27585"/>
    <cellStyle name="Normal 10 13 3" xfId="27586"/>
    <cellStyle name="Normal 10 13 4" xfId="27587"/>
    <cellStyle name="Normal 10 13 5" xfId="27588"/>
    <cellStyle name="Normal 10 14" xfId="27589"/>
    <cellStyle name="Normal 10 14 2" xfId="27590"/>
    <cellStyle name="Normal 10 14 2 2" xfId="27591"/>
    <cellStyle name="Normal 10 14 3" xfId="27592"/>
    <cellStyle name="Normal 10 14 4" xfId="27593"/>
    <cellStyle name="Normal 10 15" xfId="27594"/>
    <cellStyle name="Normal 10 15 2" xfId="27595"/>
    <cellStyle name="Normal 10 16" xfId="27596"/>
    <cellStyle name="Normal 10 17" xfId="27597"/>
    <cellStyle name="Normal 10 18" xfId="27598"/>
    <cellStyle name="Normal 10 19" xfId="27599"/>
    <cellStyle name="Normal 10 2" xfId="310"/>
    <cellStyle name="Normal 10 2 10" xfId="27600"/>
    <cellStyle name="Normal 10 2 10 2" xfId="27601"/>
    <cellStyle name="Normal 10 2 10 2 2" xfId="27602"/>
    <cellStyle name="Normal 10 2 10 3" xfId="27603"/>
    <cellStyle name="Normal 10 2 10 4" xfId="27604"/>
    <cellStyle name="Normal 10 2 11" xfId="27605"/>
    <cellStyle name="Normal 10 2 11 2" xfId="27606"/>
    <cellStyle name="Normal 10 2 12" xfId="27607"/>
    <cellStyle name="Normal 10 2 13" xfId="27608"/>
    <cellStyle name="Normal 10 2 14" xfId="27609"/>
    <cellStyle name="Normal 10 2 15" xfId="27610"/>
    <cellStyle name="Normal 10 2 2" xfId="27611"/>
    <cellStyle name="Normal 10 2 2 10" xfId="27612"/>
    <cellStyle name="Normal 10 2 2 11" xfId="27613"/>
    <cellStyle name="Normal 10 2 2 2" xfId="27614"/>
    <cellStyle name="Normal 10 2 2 2 2" xfId="27615"/>
    <cellStyle name="Normal 10 2 2 2 2 2" xfId="27616"/>
    <cellStyle name="Normal 10 2 2 2 2 2 2" xfId="27617"/>
    <cellStyle name="Normal 10 2 2 2 2 3" xfId="27618"/>
    <cellStyle name="Normal 10 2 2 2 2 4" xfId="27619"/>
    <cellStyle name="Normal 10 2 2 2 3" xfId="27620"/>
    <cellStyle name="Normal 10 2 2 2 3 2" xfId="27621"/>
    <cellStyle name="Normal 10 2 2 2 3 2 2" xfId="27622"/>
    <cellStyle name="Normal 10 2 2 2 3 3" xfId="27623"/>
    <cellStyle name="Normal 10 2 2 2 3 4" xfId="27624"/>
    <cellStyle name="Normal 10 2 2 2 4" xfId="27625"/>
    <cellStyle name="Normal 10 2 2 2 4 2" xfId="27626"/>
    <cellStyle name="Normal 10 2 2 2 5" xfId="27627"/>
    <cellStyle name="Normal 10 2 2 2 6" xfId="27628"/>
    <cellStyle name="Normal 10 2 2 2 7" xfId="27629"/>
    <cellStyle name="Normal 10 2 2 3" xfId="27630"/>
    <cellStyle name="Normal 10 2 2 3 2" xfId="27631"/>
    <cellStyle name="Normal 10 2 2 3 2 2" xfId="27632"/>
    <cellStyle name="Normal 10 2 2 3 3" xfId="27633"/>
    <cellStyle name="Normal 10 2 2 3 4" xfId="27634"/>
    <cellStyle name="Normal 10 2 2 4" xfId="27635"/>
    <cellStyle name="Normal 10 2 2 4 2" xfId="27636"/>
    <cellStyle name="Normal 10 2 2 4 2 2" xfId="27637"/>
    <cellStyle name="Normal 10 2 2 4 3" xfId="27638"/>
    <cellStyle name="Normal 10 2 2 4 4" xfId="27639"/>
    <cellStyle name="Normal 10 2 2 5" xfId="27640"/>
    <cellStyle name="Normal 10 2 2 5 2" xfId="27641"/>
    <cellStyle name="Normal 10 2 2 5 2 2" xfId="27642"/>
    <cellStyle name="Normal 10 2 2 5 3" xfId="27643"/>
    <cellStyle name="Normal 10 2 2 5 4" xfId="27644"/>
    <cellStyle name="Normal 10 2 2 6" xfId="27645"/>
    <cellStyle name="Normal 10 2 2 6 2" xfId="27646"/>
    <cellStyle name="Normal 10 2 2 6 2 2" xfId="27647"/>
    <cellStyle name="Normal 10 2 2 6 3" xfId="27648"/>
    <cellStyle name="Normal 10 2 2 6 4" xfId="27649"/>
    <cellStyle name="Normal 10 2 2 7" xfId="27650"/>
    <cellStyle name="Normal 10 2 2 7 2" xfId="27651"/>
    <cellStyle name="Normal 10 2 2 8" xfId="27652"/>
    <cellStyle name="Normal 10 2 2 9" xfId="27653"/>
    <cellStyle name="Normal 10 2 3" xfId="27654"/>
    <cellStyle name="Normal 10 2 3 2" xfId="27655"/>
    <cellStyle name="Normal 10 2 3 2 2" xfId="27656"/>
    <cellStyle name="Normal 10 2 3 2 2 2" xfId="27657"/>
    <cellStyle name="Normal 10 2 3 2 2 2 2" xfId="27658"/>
    <cellStyle name="Normal 10 2 3 2 2 3" xfId="27659"/>
    <cellStyle name="Normal 10 2 3 2 2 4" xfId="27660"/>
    <cellStyle name="Normal 10 2 3 2 3" xfId="27661"/>
    <cellStyle name="Normal 10 2 3 2 3 2" xfId="27662"/>
    <cellStyle name="Normal 10 2 3 2 3 2 2" xfId="27663"/>
    <cellStyle name="Normal 10 2 3 2 3 3" xfId="27664"/>
    <cellStyle name="Normal 10 2 3 2 3 4" xfId="27665"/>
    <cellStyle name="Normal 10 2 3 2 4" xfId="27666"/>
    <cellStyle name="Normal 10 2 3 2 4 2" xfId="27667"/>
    <cellStyle name="Normal 10 2 3 2 5" xfId="27668"/>
    <cellStyle name="Normal 10 2 3 2 6" xfId="27669"/>
    <cellStyle name="Normal 10 2 3 2 7" xfId="27670"/>
    <cellStyle name="Normal 10 2 3 3" xfId="27671"/>
    <cellStyle name="Normal 10 2 3 3 2" xfId="27672"/>
    <cellStyle name="Normal 10 2 3 3 2 2" xfId="27673"/>
    <cellStyle name="Normal 10 2 3 3 3" xfId="27674"/>
    <cellStyle name="Normal 10 2 3 3 4" xfId="27675"/>
    <cellStyle name="Normal 10 2 3 4" xfId="27676"/>
    <cellStyle name="Normal 10 2 3 4 2" xfId="27677"/>
    <cellStyle name="Normal 10 2 3 4 2 2" xfId="27678"/>
    <cellStyle name="Normal 10 2 3 4 3" xfId="27679"/>
    <cellStyle name="Normal 10 2 3 4 4" xfId="27680"/>
    <cellStyle name="Normal 10 2 3 5" xfId="27681"/>
    <cellStyle name="Normal 10 2 3 5 2" xfId="27682"/>
    <cellStyle name="Normal 10 2 3 6" xfId="27683"/>
    <cellStyle name="Normal 10 2 3 7" xfId="27684"/>
    <cellStyle name="Normal 10 2 3 8" xfId="27685"/>
    <cellStyle name="Normal 10 2 3 9" xfId="27686"/>
    <cellStyle name="Normal 10 2 4" xfId="27687"/>
    <cellStyle name="Normal 10 2 4 2" xfId="27688"/>
    <cellStyle name="Normal 10 2 4 2 2" xfId="27689"/>
    <cellStyle name="Normal 10 2 4 2 2 2" xfId="27690"/>
    <cellStyle name="Normal 10 2 4 2 2 2 2" xfId="27691"/>
    <cellStyle name="Normal 10 2 4 2 2 3" xfId="27692"/>
    <cellStyle name="Normal 10 2 4 2 2 4" xfId="27693"/>
    <cellStyle name="Normal 10 2 4 2 3" xfId="27694"/>
    <cellStyle name="Normal 10 2 4 2 3 2" xfId="27695"/>
    <cellStyle name="Normal 10 2 4 2 3 2 2" xfId="27696"/>
    <cellStyle name="Normal 10 2 4 2 3 3" xfId="27697"/>
    <cellStyle name="Normal 10 2 4 2 3 4" xfId="27698"/>
    <cellStyle name="Normal 10 2 4 2 4" xfId="27699"/>
    <cellStyle name="Normal 10 2 4 2 4 2" xfId="27700"/>
    <cellStyle name="Normal 10 2 4 2 5" xfId="27701"/>
    <cellStyle name="Normal 10 2 4 2 6" xfId="27702"/>
    <cellStyle name="Normal 10 2 4 2 7" xfId="27703"/>
    <cellStyle name="Normal 10 2 4 3" xfId="27704"/>
    <cellStyle name="Normal 10 2 4 3 2" xfId="27705"/>
    <cellStyle name="Normal 10 2 4 3 2 2" xfId="27706"/>
    <cellStyle name="Normal 10 2 4 3 3" xfId="27707"/>
    <cellStyle name="Normal 10 2 4 3 4" xfId="27708"/>
    <cellStyle name="Normal 10 2 4 4" xfId="27709"/>
    <cellStyle name="Normal 10 2 4 4 2" xfId="27710"/>
    <cellStyle name="Normal 10 2 4 4 2 2" xfId="27711"/>
    <cellStyle name="Normal 10 2 4 4 3" xfId="27712"/>
    <cellStyle name="Normal 10 2 4 4 4" xfId="27713"/>
    <cellStyle name="Normal 10 2 4 5" xfId="27714"/>
    <cellStyle name="Normal 10 2 4 5 2" xfId="27715"/>
    <cellStyle name="Normal 10 2 4 6" xfId="27716"/>
    <cellStyle name="Normal 10 2 4 7" xfId="27717"/>
    <cellStyle name="Normal 10 2 4 8" xfId="27718"/>
    <cellStyle name="Normal 10 2 5" xfId="27719"/>
    <cellStyle name="Normal 10 2 5 2" xfId="27720"/>
    <cellStyle name="Normal 10 2 5 2 2" xfId="27721"/>
    <cellStyle name="Normal 10 2 5 2 2 2" xfId="27722"/>
    <cellStyle name="Normal 10 2 5 2 2 2 2" xfId="27723"/>
    <cellStyle name="Normal 10 2 5 2 2 3" xfId="27724"/>
    <cellStyle name="Normal 10 2 5 2 2 4" xfId="27725"/>
    <cellStyle name="Normal 10 2 5 2 3" xfId="27726"/>
    <cellStyle name="Normal 10 2 5 2 3 2" xfId="27727"/>
    <cellStyle name="Normal 10 2 5 2 4" xfId="27728"/>
    <cellStyle name="Normal 10 2 5 2 5" xfId="27729"/>
    <cellStyle name="Normal 10 2 5 2 6" xfId="27730"/>
    <cellStyle name="Normal 10 2 5 3" xfId="27731"/>
    <cellStyle name="Normal 10 2 5 3 2" xfId="27732"/>
    <cellStyle name="Normal 10 2 5 3 2 2" xfId="27733"/>
    <cellStyle name="Normal 10 2 5 3 3" xfId="27734"/>
    <cellStyle name="Normal 10 2 5 3 4" xfId="27735"/>
    <cellStyle name="Normal 10 2 5 4" xfId="27736"/>
    <cellStyle name="Normal 10 2 5 4 2" xfId="27737"/>
    <cellStyle name="Normal 10 2 5 4 2 2" xfId="27738"/>
    <cellStyle name="Normal 10 2 5 4 3" xfId="27739"/>
    <cellStyle name="Normal 10 2 5 4 4" xfId="27740"/>
    <cellStyle name="Normal 10 2 5 5" xfId="27741"/>
    <cellStyle name="Normal 10 2 5 5 2" xfId="27742"/>
    <cellStyle name="Normal 10 2 5 6" xfId="27743"/>
    <cellStyle name="Normal 10 2 5 7" xfId="27744"/>
    <cellStyle name="Normal 10 2 5 8" xfId="27745"/>
    <cellStyle name="Normal 10 2 6" xfId="27746"/>
    <cellStyle name="Normal 10 2 6 2" xfId="27747"/>
    <cellStyle name="Normal 10 2 6 2 2" xfId="27748"/>
    <cellStyle name="Normal 10 2 6 2 2 2" xfId="27749"/>
    <cellStyle name="Normal 10 2 6 2 2 2 2" xfId="27750"/>
    <cellStyle name="Normal 10 2 6 2 2 3" xfId="27751"/>
    <cellStyle name="Normal 10 2 6 2 2 4" xfId="27752"/>
    <cellStyle name="Normal 10 2 6 2 3" xfId="27753"/>
    <cellStyle name="Normal 10 2 6 2 3 2" xfId="27754"/>
    <cellStyle name="Normal 10 2 6 2 4" xfId="27755"/>
    <cellStyle name="Normal 10 2 6 2 5" xfId="27756"/>
    <cellStyle name="Normal 10 2 6 2 6" xfId="27757"/>
    <cellStyle name="Normal 10 2 6 3" xfId="27758"/>
    <cellStyle name="Normal 10 2 6 3 2" xfId="27759"/>
    <cellStyle name="Normal 10 2 6 3 2 2" xfId="27760"/>
    <cellStyle name="Normal 10 2 6 3 3" xfId="27761"/>
    <cellStyle name="Normal 10 2 6 3 4" xfId="27762"/>
    <cellStyle name="Normal 10 2 6 4" xfId="27763"/>
    <cellStyle name="Normal 10 2 6 4 2" xfId="27764"/>
    <cellStyle name="Normal 10 2 6 4 2 2" xfId="27765"/>
    <cellStyle name="Normal 10 2 6 4 3" xfId="27766"/>
    <cellStyle name="Normal 10 2 6 4 4" xfId="27767"/>
    <cellStyle name="Normal 10 2 6 5" xfId="27768"/>
    <cellStyle name="Normal 10 2 6 5 2" xfId="27769"/>
    <cellStyle name="Normal 10 2 6 6" xfId="27770"/>
    <cellStyle name="Normal 10 2 6 7" xfId="27771"/>
    <cellStyle name="Normal 10 2 6 8" xfId="27772"/>
    <cellStyle name="Normal 10 2 7" xfId="27773"/>
    <cellStyle name="Normal 10 2 7 2" xfId="27774"/>
    <cellStyle name="Normal 10 2 7 2 2" xfId="27775"/>
    <cellStyle name="Normal 10 2 7 2 2 2" xfId="27776"/>
    <cellStyle name="Normal 10 2 7 2 3" xfId="27777"/>
    <cellStyle name="Normal 10 2 7 2 4" xfId="27778"/>
    <cellStyle name="Normal 10 2 7 3" xfId="27779"/>
    <cellStyle name="Normal 10 2 7 3 2" xfId="27780"/>
    <cellStyle name="Normal 10 2 7 4" xfId="27781"/>
    <cellStyle name="Normal 10 2 7 5" xfId="27782"/>
    <cellStyle name="Normal 10 2 7 6" xfId="27783"/>
    <cellStyle name="Normal 10 2 8" xfId="27784"/>
    <cellStyle name="Normal 10 2 8 2" xfId="27785"/>
    <cellStyle name="Normal 10 2 8 2 2" xfId="27786"/>
    <cellStyle name="Normal 10 2 8 2 2 2" xfId="27787"/>
    <cellStyle name="Normal 10 2 8 2 3" xfId="27788"/>
    <cellStyle name="Normal 10 2 8 2 4" xfId="27789"/>
    <cellStyle name="Normal 10 2 8 3" xfId="27790"/>
    <cellStyle name="Normal 10 2 8 3 2" xfId="27791"/>
    <cellStyle name="Normal 10 2 8 4" xfId="27792"/>
    <cellStyle name="Normal 10 2 8 5" xfId="27793"/>
    <cellStyle name="Normal 10 2 8 6" xfId="27794"/>
    <cellStyle name="Normal 10 2 9" xfId="27795"/>
    <cellStyle name="Normal 10 2 9 2" xfId="27796"/>
    <cellStyle name="Normal 10 2 9 2 2" xfId="27797"/>
    <cellStyle name="Normal 10 2 9 3" xfId="27798"/>
    <cellStyle name="Normal 10 2 9 4" xfId="27799"/>
    <cellStyle name="Normal 10 2 9 5" xfId="27800"/>
    <cellStyle name="Normal 10 20" xfId="27801"/>
    <cellStyle name="Normal 10 3" xfId="311"/>
    <cellStyle name="Normal 10 3 10" xfId="27802"/>
    <cellStyle name="Normal 10 3 10 2" xfId="27803"/>
    <cellStyle name="Normal 10 3 10 2 2" xfId="27804"/>
    <cellStyle name="Normal 10 3 10 3" xfId="27805"/>
    <cellStyle name="Normal 10 3 10 4" xfId="27806"/>
    <cellStyle name="Normal 10 3 11" xfId="27807"/>
    <cellStyle name="Normal 10 3 11 2" xfId="27808"/>
    <cellStyle name="Normal 10 3 12" xfId="27809"/>
    <cellStyle name="Normal 10 3 13" xfId="27810"/>
    <cellStyle name="Normal 10 3 14" xfId="27811"/>
    <cellStyle name="Normal 10 3 15" xfId="27812"/>
    <cellStyle name="Normal 10 3 2" xfId="27813"/>
    <cellStyle name="Normal 10 3 2 10" xfId="27814"/>
    <cellStyle name="Normal 10 3 2 11" xfId="27815"/>
    <cellStyle name="Normal 10 3 2 2" xfId="27816"/>
    <cellStyle name="Normal 10 3 2 2 2" xfId="27817"/>
    <cellStyle name="Normal 10 3 2 2 2 2" xfId="27818"/>
    <cellStyle name="Normal 10 3 2 2 2 2 2" xfId="27819"/>
    <cellStyle name="Normal 10 3 2 2 2 3" xfId="27820"/>
    <cellStyle name="Normal 10 3 2 2 2 4" xfId="27821"/>
    <cellStyle name="Normal 10 3 2 2 3" xfId="27822"/>
    <cellStyle name="Normal 10 3 2 2 3 2" xfId="27823"/>
    <cellStyle name="Normal 10 3 2 2 3 2 2" xfId="27824"/>
    <cellStyle name="Normal 10 3 2 2 3 3" xfId="27825"/>
    <cellStyle name="Normal 10 3 2 2 3 4" xfId="27826"/>
    <cellStyle name="Normal 10 3 2 2 4" xfId="27827"/>
    <cellStyle name="Normal 10 3 2 2 4 2" xfId="27828"/>
    <cellStyle name="Normal 10 3 2 2 5" xfId="27829"/>
    <cellStyle name="Normal 10 3 2 2 6" xfId="27830"/>
    <cellStyle name="Normal 10 3 2 2 7" xfId="27831"/>
    <cellStyle name="Normal 10 3 2 3" xfId="27832"/>
    <cellStyle name="Normal 10 3 2 3 2" xfId="27833"/>
    <cellStyle name="Normal 10 3 2 3 2 2" xfId="27834"/>
    <cellStyle name="Normal 10 3 2 3 3" xfId="27835"/>
    <cellStyle name="Normal 10 3 2 3 4" xfId="27836"/>
    <cellStyle name="Normal 10 3 2 4" xfId="27837"/>
    <cellStyle name="Normal 10 3 2 4 2" xfId="27838"/>
    <cellStyle name="Normal 10 3 2 4 2 2" xfId="27839"/>
    <cellStyle name="Normal 10 3 2 4 3" xfId="27840"/>
    <cellStyle name="Normal 10 3 2 4 4" xfId="27841"/>
    <cellStyle name="Normal 10 3 2 5" xfId="27842"/>
    <cellStyle name="Normal 10 3 2 5 2" xfId="27843"/>
    <cellStyle name="Normal 10 3 2 5 2 2" xfId="27844"/>
    <cellStyle name="Normal 10 3 2 5 3" xfId="27845"/>
    <cellStyle name="Normal 10 3 2 5 4" xfId="27846"/>
    <cellStyle name="Normal 10 3 2 6" xfId="27847"/>
    <cellStyle name="Normal 10 3 2 6 2" xfId="27848"/>
    <cellStyle name="Normal 10 3 2 6 2 2" xfId="27849"/>
    <cellStyle name="Normal 10 3 2 6 3" xfId="27850"/>
    <cellStyle name="Normal 10 3 2 6 4" xfId="27851"/>
    <cellStyle name="Normal 10 3 2 7" xfId="27852"/>
    <cellStyle name="Normal 10 3 2 7 2" xfId="27853"/>
    <cellStyle name="Normal 10 3 2 8" xfId="27854"/>
    <cellStyle name="Normal 10 3 2 9" xfId="27855"/>
    <cellStyle name="Normal 10 3 3" xfId="27856"/>
    <cellStyle name="Normal 10 3 3 2" xfId="27857"/>
    <cellStyle name="Normal 10 3 3 2 2" xfId="27858"/>
    <cellStyle name="Normal 10 3 3 2 2 2" xfId="27859"/>
    <cellStyle name="Normal 10 3 3 2 2 2 2" xfId="27860"/>
    <cellStyle name="Normal 10 3 3 2 2 3" xfId="27861"/>
    <cellStyle name="Normal 10 3 3 2 2 4" xfId="27862"/>
    <cellStyle name="Normal 10 3 3 2 3" xfId="27863"/>
    <cellStyle name="Normal 10 3 3 2 3 2" xfId="27864"/>
    <cellStyle name="Normal 10 3 3 2 3 2 2" xfId="27865"/>
    <cellStyle name="Normal 10 3 3 2 3 3" xfId="27866"/>
    <cellStyle name="Normal 10 3 3 2 3 4" xfId="27867"/>
    <cellStyle name="Normal 10 3 3 2 4" xfId="27868"/>
    <cellStyle name="Normal 10 3 3 2 4 2" xfId="27869"/>
    <cellStyle name="Normal 10 3 3 2 5" xfId="27870"/>
    <cellStyle name="Normal 10 3 3 2 6" xfId="27871"/>
    <cellStyle name="Normal 10 3 3 2 7" xfId="27872"/>
    <cellStyle name="Normal 10 3 3 3" xfId="27873"/>
    <cellStyle name="Normal 10 3 3 3 2" xfId="27874"/>
    <cellStyle name="Normal 10 3 3 3 2 2" xfId="27875"/>
    <cellStyle name="Normal 10 3 3 3 3" xfId="27876"/>
    <cellStyle name="Normal 10 3 3 3 4" xfId="27877"/>
    <cellStyle name="Normal 10 3 3 4" xfId="27878"/>
    <cellStyle name="Normal 10 3 3 4 2" xfId="27879"/>
    <cellStyle name="Normal 10 3 3 4 2 2" xfId="27880"/>
    <cellStyle name="Normal 10 3 3 4 3" xfId="27881"/>
    <cellStyle name="Normal 10 3 3 4 4" xfId="27882"/>
    <cellStyle name="Normal 10 3 3 5" xfId="27883"/>
    <cellStyle name="Normal 10 3 3 5 2" xfId="27884"/>
    <cellStyle name="Normal 10 3 3 6" xfId="27885"/>
    <cellStyle name="Normal 10 3 3 7" xfId="27886"/>
    <cellStyle name="Normal 10 3 3 8" xfId="27887"/>
    <cellStyle name="Normal 10 3 3 9" xfId="27888"/>
    <cellStyle name="Normal 10 3 4" xfId="27889"/>
    <cellStyle name="Normal 10 3 4 2" xfId="27890"/>
    <cellStyle name="Normal 10 3 4 2 2" xfId="27891"/>
    <cellStyle name="Normal 10 3 4 2 2 2" xfId="27892"/>
    <cellStyle name="Normal 10 3 4 2 2 2 2" xfId="27893"/>
    <cellStyle name="Normal 10 3 4 2 2 3" xfId="27894"/>
    <cellStyle name="Normal 10 3 4 2 2 4" xfId="27895"/>
    <cellStyle name="Normal 10 3 4 2 3" xfId="27896"/>
    <cellStyle name="Normal 10 3 4 2 3 2" xfId="27897"/>
    <cellStyle name="Normal 10 3 4 2 3 2 2" xfId="27898"/>
    <cellStyle name="Normal 10 3 4 2 3 3" xfId="27899"/>
    <cellStyle name="Normal 10 3 4 2 3 4" xfId="27900"/>
    <cellStyle name="Normal 10 3 4 2 4" xfId="27901"/>
    <cellStyle name="Normal 10 3 4 2 4 2" xfId="27902"/>
    <cellStyle name="Normal 10 3 4 2 5" xfId="27903"/>
    <cellStyle name="Normal 10 3 4 2 6" xfId="27904"/>
    <cellStyle name="Normal 10 3 4 2 7" xfId="27905"/>
    <cellStyle name="Normal 10 3 4 3" xfId="27906"/>
    <cellStyle name="Normal 10 3 4 3 2" xfId="27907"/>
    <cellStyle name="Normal 10 3 4 3 2 2" xfId="27908"/>
    <cellStyle name="Normal 10 3 4 3 3" xfId="27909"/>
    <cellStyle name="Normal 10 3 4 3 4" xfId="27910"/>
    <cellStyle name="Normal 10 3 4 4" xfId="27911"/>
    <cellStyle name="Normal 10 3 4 4 2" xfId="27912"/>
    <cellStyle name="Normal 10 3 4 4 2 2" xfId="27913"/>
    <cellStyle name="Normal 10 3 4 4 3" xfId="27914"/>
    <cellStyle name="Normal 10 3 4 4 4" xfId="27915"/>
    <cellStyle name="Normal 10 3 4 5" xfId="27916"/>
    <cellStyle name="Normal 10 3 4 5 2" xfId="27917"/>
    <cellStyle name="Normal 10 3 4 6" xfId="27918"/>
    <cellStyle name="Normal 10 3 4 7" xfId="27919"/>
    <cellStyle name="Normal 10 3 4 8" xfId="27920"/>
    <cellStyle name="Normal 10 3 5" xfId="27921"/>
    <cellStyle name="Normal 10 3 5 2" xfId="27922"/>
    <cellStyle name="Normal 10 3 5 2 2" xfId="27923"/>
    <cellStyle name="Normal 10 3 5 2 2 2" xfId="27924"/>
    <cellStyle name="Normal 10 3 5 2 2 2 2" xfId="27925"/>
    <cellStyle name="Normal 10 3 5 2 2 3" xfId="27926"/>
    <cellStyle name="Normal 10 3 5 2 2 4" xfId="27927"/>
    <cellStyle name="Normal 10 3 5 2 3" xfId="27928"/>
    <cellStyle name="Normal 10 3 5 2 3 2" xfId="27929"/>
    <cellStyle name="Normal 10 3 5 2 4" xfId="27930"/>
    <cellStyle name="Normal 10 3 5 2 5" xfId="27931"/>
    <cellStyle name="Normal 10 3 5 2 6" xfId="27932"/>
    <cellStyle name="Normal 10 3 5 3" xfId="27933"/>
    <cellStyle name="Normal 10 3 5 3 2" xfId="27934"/>
    <cellStyle name="Normal 10 3 5 3 2 2" xfId="27935"/>
    <cellStyle name="Normal 10 3 5 3 3" xfId="27936"/>
    <cellStyle name="Normal 10 3 5 3 4" xfId="27937"/>
    <cellStyle name="Normal 10 3 5 4" xfId="27938"/>
    <cellStyle name="Normal 10 3 5 4 2" xfId="27939"/>
    <cellStyle name="Normal 10 3 5 4 2 2" xfId="27940"/>
    <cellStyle name="Normal 10 3 5 4 3" xfId="27941"/>
    <cellStyle name="Normal 10 3 5 4 4" xfId="27942"/>
    <cellStyle name="Normal 10 3 5 5" xfId="27943"/>
    <cellStyle name="Normal 10 3 5 5 2" xfId="27944"/>
    <cellStyle name="Normal 10 3 5 6" xfId="27945"/>
    <cellStyle name="Normal 10 3 5 7" xfId="27946"/>
    <cellStyle name="Normal 10 3 5 8" xfId="27947"/>
    <cellStyle name="Normal 10 3 6" xfId="27948"/>
    <cellStyle name="Normal 10 3 6 2" xfId="27949"/>
    <cellStyle name="Normal 10 3 6 2 2" xfId="27950"/>
    <cellStyle name="Normal 10 3 6 2 2 2" xfId="27951"/>
    <cellStyle name="Normal 10 3 6 2 2 2 2" xfId="27952"/>
    <cellStyle name="Normal 10 3 6 2 2 3" xfId="27953"/>
    <cellStyle name="Normal 10 3 6 2 2 4" xfId="27954"/>
    <cellStyle name="Normal 10 3 6 2 3" xfId="27955"/>
    <cellStyle name="Normal 10 3 6 2 3 2" xfId="27956"/>
    <cellStyle name="Normal 10 3 6 2 4" xfId="27957"/>
    <cellStyle name="Normal 10 3 6 2 5" xfId="27958"/>
    <cellStyle name="Normal 10 3 6 2 6" xfId="27959"/>
    <cellStyle name="Normal 10 3 6 3" xfId="27960"/>
    <cellStyle name="Normal 10 3 6 3 2" xfId="27961"/>
    <cellStyle name="Normal 10 3 6 3 2 2" xfId="27962"/>
    <cellStyle name="Normal 10 3 6 3 3" xfId="27963"/>
    <cellStyle name="Normal 10 3 6 3 4" xfId="27964"/>
    <cellStyle name="Normal 10 3 6 4" xfId="27965"/>
    <cellStyle name="Normal 10 3 6 4 2" xfId="27966"/>
    <cellStyle name="Normal 10 3 6 4 2 2" xfId="27967"/>
    <cellStyle name="Normal 10 3 6 4 3" xfId="27968"/>
    <cellStyle name="Normal 10 3 6 4 4" xfId="27969"/>
    <cellStyle name="Normal 10 3 6 5" xfId="27970"/>
    <cellStyle name="Normal 10 3 6 5 2" xfId="27971"/>
    <cellStyle name="Normal 10 3 6 6" xfId="27972"/>
    <cellStyle name="Normal 10 3 6 7" xfId="27973"/>
    <cellStyle name="Normal 10 3 6 8" xfId="27974"/>
    <cellStyle name="Normal 10 3 7" xfId="27975"/>
    <cellStyle name="Normal 10 3 7 2" xfId="27976"/>
    <cellStyle name="Normal 10 3 7 2 2" xfId="27977"/>
    <cellStyle name="Normal 10 3 7 2 2 2" xfId="27978"/>
    <cellStyle name="Normal 10 3 7 2 3" xfId="27979"/>
    <cellStyle name="Normal 10 3 7 2 4" xfId="27980"/>
    <cellStyle name="Normal 10 3 7 3" xfId="27981"/>
    <cellStyle name="Normal 10 3 7 3 2" xfId="27982"/>
    <cellStyle name="Normal 10 3 7 4" xfId="27983"/>
    <cellStyle name="Normal 10 3 7 5" xfId="27984"/>
    <cellStyle name="Normal 10 3 7 6" xfId="27985"/>
    <cellStyle name="Normal 10 3 8" xfId="27986"/>
    <cellStyle name="Normal 10 3 8 2" xfId="27987"/>
    <cellStyle name="Normal 10 3 8 2 2" xfId="27988"/>
    <cellStyle name="Normal 10 3 8 2 2 2" xfId="27989"/>
    <cellStyle name="Normal 10 3 8 2 3" xfId="27990"/>
    <cellStyle name="Normal 10 3 8 2 4" xfId="27991"/>
    <cellStyle name="Normal 10 3 8 3" xfId="27992"/>
    <cellStyle name="Normal 10 3 8 3 2" xfId="27993"/>
    <cellStyle name="Normal 10 3 8 4" xfId="27994"/>
    <cellStyle name="Normal 10 3 8 5" xfId="27995"/>
    <cellStyle name="Normal 10 3 8 6" xfId="27996"/>
    <cellStyle name="Normal 10 3 9" xfId="27997"/>
    <cellStyle name="Normal 10 3 9 2" xfId="27998"/>
    <cellStyle name="Normal 10 3 9 2 2" xfId="27999"/>
    <cellStyle name="Normal 10 3 9 3" xfId="28000"/>
    <cellStyle name="Normal 10 3 9 4" xfId="28001"/>
    <cellStyle name="Normal 10 3 9 5" xfId="28002"/>
    <cellStyle name="Normal 10 4" xfId="312"/>
    <cellStyle name="Normal 10 4 10" xfId="28003"/>
    <cellStyle name="Normal 10 4 10 2" xfId="28004"/>
    <cellStyle name="Normal 10 4 10 2 2" xfId="28005"/>
    <cellStyle name="Normal 10 4 10 3" xfId="28006"/>
    <cellStyle name="Normal 10 4 10 4" xfId="28007"/>
    <cellStyle name="Normal 10 4 11" xfId="28008"/>
    <cellStyle name="Normal 10 4 11 2" xfId="28009"/>
    <cellStyle name="Normal 10 4 12" xfId="28010"/>
    <cellStyle name="Normal 10 4 13" xfId="28011"/>
    <cellStyle name="Normal 10 4 14" xfId="28012"/>
    <cellStyle name="Normal 10 4 15" xfId="28013"/>
    <cellStyle name="Normal 10 4 2" xfId="28014"/>
    <cellStyle name="Normal 10 4 2 10" xfId="28015"/>
    <cellStyle name="Normal 10 4 2 11" xfId="28016"/>
    <cellStyle name="Normal 10 4 2 2" xfId="28017"/>
    <cellStyle name="Normal 10 4 2 2 2" xfId="28018"/>
    <cellStyle name="Normal 10 4 2 2 2 2" xfId="28019"/>
    <cellStyle name="Normal 10 4 2 2 2 2 2" xfId="28020"/>
    <cellStyle name="Normal 10 4 2 2 2 3" xfId="28021"/>
    <cellStyle name="Normal 10 4 2 2 2 4" xfId="28022"/>
    <cellStyle name="Normal 10 4 2 2 3" xfId="28023"/>
    <cellStyle name="Normal 10 4 2 2 3 2" xfId="28024"/>
    <cellStyle name="Normal 10 4 2 2 3 2 2" xfId="28025"/>
    <cellStyle name="Normal 10 4 2 2 3 3" xfId="28026"/>
    <cellStyle name="Normal 10 4 2 2 3 4" xfId="28027"/>
    <cellStyle name="Normal 10 4 2 2 4" xfId="28028"/>
    <cellStyle name="Normal 10 4 2 2 4 2" xfId="28029"/>
    <cellStyle name="Normal 10 4 2 2 5" xfId="28030"/>
    <cellStyle name="Normal 10 4 2 2 6" xfId="28031"/>
    <cellStyle name="Normal 10 4 2 2 7" xfId="28032"/>
    <cellStyle name="Normal 10 4 2 3" xfId="28033"/>
    <cellStyle name="Normal 10 4 2 3 2" xfId="28034"/>
    <cellStyle name="Normal 10 4 2 3 2 2" xfId="28035"/>
    <cellStyle name="Normal 10 4 2 3 3" xfId="28036"/>
    <cellStyle name="Normal 10 4 2 3 4" xfId="28037"/>
    <cellStyle name="Normal 10 4 2 4" xfId="28038"/>
    <cellStyle name="Normal 10 4 2 4 2" xfId="28039"/>
    <cellStyle name="Normal 10 4 2 4 2 2" xfId="28040"/>
    <cellStyle name="Normal 10 4 2 4 3" xfId="28041"/>
    <cellStyle name="Normal 10 4 2 4 4" xfId="28042"/>
    <cellStyle name="Normal 10 4 2 5" xfId="28043"/>
    <cellStyle name="Normal 10 4 2 5 2" xfId="28044"/>
    <cellStyle name="Normal 10 4 2 5 2 2" xfId="28045"/>
    <cellStyle name="Normal 10 4 2 5 3" xfId="28046"/>
    <cellStyle name="Normal 10 4 2 5 4" xfId="28047"/>
    <cellStyle name="Normal 10 4 2 6" xfId="28048"/>
    <cellStyle name="Normal 10 4 2 6 2" xfId="28049"/>
    <cellStyle name="Normal 10 4 2 6 2 2" xfId="28050"/>
    <cellStyle name="Normal 10 4 2 6 3" xfId="28051"/>
    <cellStyle name="Normal 10 4 2 6 4" xfId="28052"/>
    <cellStyle name="Normal 10 4 2 7" xfId="28053"/>
    <cellStyle name="Normal 10 4 2 7 2" xfId="28054"/>
    <cellStyle name="Normal 10 4 2 8" xfId="28055"/>
    <cellStyle name="Normal 10 4 2 9" xfId="28056"/>
    <cellStyle name="Normal 10 4 3" xfId="28057"/>
    <cellStyle name="Normal 10 4 3 2" xfId="28058"/>
    <cellStyle name="Normal 10 4 3 2 2" xfId="28059"/>
    <cellStyle name="Normal 10 4 3 2 2 2" xfId="28060"/>
    <cellStyle name="Normal 10 4 3 2 2 2 2" xfId="28061"/>
    <cellStyle name="Normal 10 4 3 2 2 3" xfId="28062"/>
    <cellStyle name="Normal 10 4 3 2 2 4" xfId="28063"/>
    <cellStyle name="Normal 10 4 3 2 3" xfId="28064"/>
    <cellStyle name="Normal 10 4 3 2 3 2" xfId="28065"/>
    <cellStyle name="Normal 10 4 3 2 3 2 2" xfId="28066"/>
    <cellStyle name="Normal 10 4 3 2 3 3" xfId="28067"/>
    <cellStyle name="Normal 10 4 3 2 3 4" xfId="28068"/>
    <cellStyle name="Normal 10 4 3 2 4" xfId="28069"/>
    <cellStyle name="Normal 10 4 3 2 4 2" xfId="28070"/>
    <cellStyle name="Normal 10 4 3 2 5" xfId="28071"/>
    <cellStyle name="Normal 10 4 3 2 6" xfId="28072"/>
    <cellStyle name="Normal 10 4 3 2 7" xfId="28073"/>
    <cellStyle name="Normal 10 4 3 3" xfId="28074"/>
    <cellStyle name="Normal 10 4 3 3 2" xfId="28075"/>
    <cellStyle name="Normal 10 4 3 3 2 2" xfId="28076"/>
    <cellStyle name="Normal 10 4 3 3 3" xfId="28077"/>
    <cellStyle name="Normal 10 4 3 3 4" xfId="28078"/>
    <cellStyle name="Normal 10 4 3 4" xfId="28079"/>
    <cellStyle name="Normal 10 4 3 4 2" xfId="28080"/>
    <cellStyle name="Normal 10 4 3 4 2 2" xfId="28081"/>
    <cellStyle name="Normal 10 4 3 4 3" xfId="28082"/>
    <cellStyle name="Normal 10 4 3 4 4" xfId="28083"/>
    <cellStyle name="Normal 10 4 3 5" xfId="28084"/>
    <cellStyle name="Normal 10 4 3 5 2" xfId="28085"/>
    <cellStyle name="Normal 10 4 3 6" xfId="28086"/>
    <cellStyle name="Normal 10 4 3 7" xfId="28087"/>
    <cellStyle name="Normal 10 4 3 8" xfId="28088"/>
    <cellStyle name="Normal 10 4 4" xfId="28089"/>
    <cellStyle name="Normal 10 4 4 2" xfId="28090"/>
    <cellStyle name="Normal 10 4 4 2 2" xfId="28091"/>
    <cellStyle name="Normal 10 4 4 2 2 2" xfId="28092"/>
    <cellStyle name="Normal 10 4 4 2 2 2 2" xfId="28093"/>
    <cellStyle name="Normal 10 4 4 2 2 3" xfId="28094"/>
    <cellStyle name="Normal 10 4 4 2 2 4" xfId="28095"/>
    <cellStyle name="Normal 10 4 4 2 3" xfId="28096"/>
    <cellStyle name="Normal 10 4 4 2 3 2" xfId="28097"/>
    <cellStyle name="Normal 10 4 4 2 3 2 2" xfId="28098"/>
    <cellStyle name="Normal 10 4 4 2 3 3" xfId="28099"/>
    <cellStyle name="Normal 10 4 4 2 3 4" xfId="28100"/>
    <cellStyle name="Normal 10 4 4 2 4" xfId="28101"/>
    <cellStyle name="Normal 10 4 4 2 4 2" xfId="28102"/>
    <cellStyle name="Normal 10 4 4 2 5" xfId="28103"/>
    <cellStyle name="Normal 10 4 4 2 6" xfId="28104"/>
    <cellStyle name="Normal 10 4 4 2 7" xfId="28105"/>
    <cellStyle name="Normal 10 4 4 3" xfId="28106"/>
    <cellStyle name="Normal 10 4 4 3 2" xfId="28107"/>
    <cellStyle name="Normal 10 4 4 3 2 2" xfId="28108"/>
    <cellStyle name="Normal 10 4 4 3 3" xfId="28109"/>
    <cellStyle name="Normal 10 4 4 3 4" xfId="28110"/>
    <cellStyle name="Normal 10 4 4 4" xfId="28111"/>
    <cellStyle name="Normal 10 4 4 4 2" xfId="28112"/>
    <cellStyle name="Normal 10 4 4 4 2 2" xfId="28113"/>
    <cellStyle name="Normal 10 4 4 4 3" xfId="28114"/>
    <cellStyle name="Normal 10 4 4 4 4" xfId="28115"/>
    <cellStyle name="Normal 10 4 4 5" xfId="28116"/>
    <cellStyle name="Normal 10 4 4 5 2" xfId="28117"/>
    <cellStyle name="Normal 10 4 4 6" xfId="28118"/>
    <cellStyle name="Normal 10 4 4 7" xfId="28119"/>
    <cellStyle name="Normal 10 4 4 8" xfId="28120"/>
    <cellStyle name="Normal 10 4 5" xfId="28121"/>
    <cellStyle name="Normal 10 4 5 2" xfId="28122"/>
    <cellStyle name="Normal 10 4 5 2 2" xfId="28123"/>
    <cellStyle name="Normal 10 4 5 2 2 2" xfId="28124"/>
    <cellStyle name="Normal 10 4 5 2 2 2 2" xfId="28125"/>
    <cellStyle name="Normal 10 4 5 2 2 3" xfId="28126"/>
    <cellStyle name="Normal 10 4 5 2 2 4" xfId="28127"/>
    <cellStyle name="Normal 10 4 5 2 3" xfId="28128"/>
    <cellStyle name="Normal 10 4 5 2 3 2" xfId="28129"/>
    <cellStyle name="Normal 10 4 5 2 4" xfId="28130"/>
    <cellStyle name="Normal 10 4 5 2 5" xfId="28131"/>
    <cellStyle name="Normal 10 4 5 2 6" xfId="28132"/>
    <cellStyle name="Normal 10 4 5 3" xfId="28133"/>
    <cellStyle name="Normal 10 4 5 3 2" xfId="28134"/>
    <cellStyle name="Normal 10 4 5 3 2 2" xfId="28135"/>
    <cellStyle name="Normal 10 4 5 3 3" xfId="28136"/>
    <cellStyle name="Normal 10 4 5 3 4" xfId="28137"/>
    <cellStyle name="Normal 10 4 5 4" xfId="28138"/>
    <cellStyle name="Normal 10 4 5 4 2" xfId="28139"/>
    <cellStyle name="Normal 10 4 5 4 2 2" xfId="28140"/>
    <cellStyle name="Normal 10 4 5 4 3" xfId="28141"/>
    <cellStyle name="Normal 10 4 5 4 4" xfId="28142"/>
    <cellStyle name="Normal 10 4 5 5" xfId="28143"/>
    <cellStyle name="Normal 10 4 5 5 2" xfId="28144"/>
    <cellStyle name="Normal 10 4 5 6" xfId="28145"/>
    <cellStyle name="Normal 10 4 5 7" xfId="28146"/>
    <cellStyle name="Normal 10 4 5 8" xfId="28147"/>
    <cellStyle name="Normal 10 4 6" xfId="28148"/>
    <cellStyle name="Normal 10 4 6 2" xfId="28149"/>
    <cellStyle name="Normal 10 4 6 2 2" xfId="28150"/>
    <cellStyle name="Normal 10 4 6 2 2 2" xfId="28151"/>
    <cellStyle name="Normal 10 4 6 2 2 2 2" xfId="28152"/>
    <cellStyle name="Normal 10 4 6 2 2 3" xfId="28153"/>
    <cellStyle name="Normal 10 4 6 2 2 4" xfId="28154"/>
    <cellStyle name="Normal 10 4 6 2 3" xfId="28155"/>
    <cellStyle name="Normal 10 4 6 2 3 2" xfId="28156"/>
    <cellStyle name="Normal 10 4 6 2 4" xfId="28157"/>
    <cellStyle name="Normal 10 4 6 2 5" xfId="28158"/>
    <cellStyle name="Normal 10 4 6 2 6" xfId="28159"/>
    <cellStyle name="Normal 10 4 6 3" xfId="28160"/>
    <cellStyle name="Normal 10 4 6 3 2" xfId="28161"/>
    <cellStyle name="Normal 10 4 6 3 2 2" xfId="28162"/>
    <cellStyle name="Normal 10 4 6 3 3" xfId="28163"/>
    <cellStyle name="Normal 10 4 6 3 4" xfId="28164"/>
    <cellStyle name="Normal 10 4 6 4" xfId="28165"/>
    <cellStyle name="Normal 10 4 6 4 2" xfId="28166"/>
    <cellStyle name="Normal 10 4 6 4 2 2" xfId="28167"/>
    <cellStyle name="Normal 10 4 6 4 3" xfId="28168"/>
    <cellStyle name="Normal 10 4 6 4 4" xfId="28169"/>
    <cellStyle name="Normal 10 4 6 5" xfId="28170"/>
    <cellStyle name="Normal 10 4 6 5 2" xfId="28171"/>
    <cellStyle name="Normal 10 4 6 6" xfId="28172"/>
    <cellStyle name="Normal 10 4 6 7" xfId="28173"/>
    <cellStyle name="Normal 10 4 6 8" xfId="28174"/>
    <cellStyle name="Normal 10 4 7" xfId="28175"/>
    <cellStyle name="Normal 10 4 7 2" xfId="28176"/>
    <cellStyle name="Normal 10 4 7 2 2" xfId="28177"/>
    <cellStyle name="Normal 10 4 7 2 2 2" xfId="28178"/>
    <cellStyle name="Normal 10 4 7 2 3" xfId="28179"/>
    <cellStyle name="Normal 10 4 7 2 4" xfId="28180"/>
    <cellStyle name="Normal 10 4 7 3" xfId="28181"/>
    <cellStyle name="Normal 10 4 7 3 2" xfId="28182"/>
    <cellStyle name="Normal 10 4 7 4" xfId="28183"/>
    <cellStyle name="Normal 10 4 7 5" xfId="28184"/>
    <cellStyle name="Normal 10 4 7 6" xfId="28185"/>
    <cellStyle name="Normal 10 4 8" xfId="28186"/>
    <cellStyle name="Normal 10 4 8 2" xfId="28187"/>
    <cellStyle name="Normal 10 4 8 2 2" xfId="28188"/>
    <cellStyle name="Normal 10 4 8 2 2 2" xfId="28189"/>
    <cellStyle name="Normal 10 4 8 2 3" xfId="28190"/>
    <cellStyle name="Normal 10 4 8 2 4" xfId="28191"/>
    <cellStyle name="Normal 10 4 8 3" xfId="28192"/>
    <cellStyle name="Normal 10 4 8 3 2" xfId="28193"/>
    <cellStyle name="Normal 10 4 8 4" xfId="28194"/>
    <cellStyle name="Normal 10 4 8 5" xfId="28195"/>
    <cellStyle name="Normal 10 4 8 6" xfId="28196"/>
    <cellStyle name="Normal 10 4 9" xfId="28197"/>
    <cellStyle name="Normal 10 4 9 2" xfId="28198"/>
    <cellStyle name="Normal 10 4 9 2 2" xfId="28199"/>
    <cellStyle name="Normal 10 4 9 3" xfId="28200"/>
    <cellStyle name="Normal 10 4 9 4" xfId="28201"/>
    <cellStyle name="Normal 10 4 9 5" xfId="28202"/>
    <cellStyle name="Normal 10 5" xfId="313"/>
    <cellStyle name="Normal 10 5 10" xfId="28203"/>
    <cellStyle name="Normal 10 5 10 2" xfId="28204"/>
    <cellStyle name="Normal 10 5 10 2 2" xfId="28205"/>
    <cellStyle name="Normal 10 5 10 3" xfId="28206"/>
    <cellStyle name="Normal 10 5 10 4" xfId="28207"/>
    <cellStyle name="Normal 10 5 10 5" xfId="28208"/>
    <cellStyle name="Normal 10 5 11" xfId="28209"/>
    <cellStyle name="Normal 10 5 11 2" xfId="28210"/>
    <cellStyle name="Normal 10 5 11 2 2" xfId="28211"/>
    <cellStyle name="Normal 10 5 11 3" xfId="28212"/>
    <cellStyle name="Normal 10 5 11 4" xfId="28213"/>
    <cellStyle name="Normal 10 5 12" xfId="28214"/>
    <cellStyle name="Normal 10 5 12 2" xfId="28215"/>
    <cellStyle name="Normal 10 5 13" xfId="28216"/>
    <cellStyle name="Normal 10 5 14" xfId="28217"/>
    <cellStyle name="Normal 10 5 15" xfId="28218"/>
    <cellStyle name="Normal 10 5 16" xfId="28219"/>
    <cellStyle name="Normal 10 5 2" xfId="28220"/>
    <cellStyle name="Normal 10 5 2 10" xfId="28221"/>
    <cellStyle name="Normal 10 5 2 11" xfId="28222"/>
    <cellStyle name="Normal 10 5 2 2" xfId="28223"/>
    <cellStyle name="Normal 10 5 2 2 2" xfId="28224"/>
    <cellStyle name="Normal 10 5 2 2 2 2" xfId="28225"/>
    <cellStyle name="Normal 10 5 2 2 2 2 2" xfId="28226"/>
    <cellStyle name="Normal 10 5 2 2 2 3" xfId="28227"/>
    <cellStyle name="Normal 10 5 2 2 2 4" xfId="28228"/>
    <cellStyle name="Normal 10 5 2 2 3" xfId="28229"/>
    <cellStyle name="Normal 10 5 2 2 3 2" xfId="28230"/>
    <cellStyle name="Normal 10 5 2 2 3 2 2" xfId="28231"/>
    <cellStyle name="Normal 10 5 2 2 3 3" xfId="28232"/>
    <cellStyle name="Normal 10 5 2 2 3 4" xfId="28233"/>
    <cellStyle name="Normal 10 5 2 2 4" xfId="28234"/>
    <cellStyle name="Normal 10 5 2 2 4 2" xfId="28235"/>
    <cellStyle name="Normal 10 5 2 2 5" xfId="28236"/>
    <cellStyle name="Normal 10 5 2 2 6" xfId="28237"/>
    <cellStyle name="Normal 10 5 2 2 7" xfId="28238"/>
    <cellStyle name="Normal 10 5 2 3" xfId="28239"/>
    <cellStyle name="Normal 10 5 2 3 2" xfId="28240"/>
    <cellStyle name="Normal 10 5 2 3 2 2" xfId="28241"/>
    <cellStyle name="Normal 10 5 2 3 3" xfId="28242"/>
    <cellStyle name="Normal 10 5 2 3 4" xfId="28243"/>
    <cellStyle name="Normal 10 5 2 4" xfId="28244"/>
    <cellStyle name="Normal 10 5 2 4 2" xfId="28245"/>
    <cellStyle name="Normal 10 5 2 4 2 2" xfId="28246"/>
    <cellStyle name="Normal 10 5 2 4 3" xfId="28247"/>
    <cellStyle name="Normal 10 5 2 4 4" xfId="28248"/>
    <cellStyle name="Normal 10 5 2 5" xfId="28249"/>
    <cellStyle name="Normal 10 5 2 5 2" xfId="28250"/>
    <cellStyle name="Normal 10 5 2 5 2 2" xfId="28251"/>
    <cellStyle name="Normal 10 5 2 5 3" xfId="28252"/>
    <cellStyle name="Normal 10 5 2 5 4" xfId="28253"/>
    <cellStyle name="Normal 10 5 2 6" xfId="28254"/>
    <cellStyle name="Normal 10 5 2 6 2" xfId="28255"/>
    <cellStyle name="Normal 10 5 2 6 2 2" xfId="28256"/>
    <cellStyle name="Normal 10 5 2 6 3" xfId="28257"/>
    <cellStyle name="Normal 10 5 2 6 4" xfId="28258"/>
    <cellStyle name="Normal 10 5 2 7" xfId="28259"/>
    <cellStyle name="Normal 10 5 2 7 2" xfId="28260"/>
    <cellStyle name="Normal 10 5 2 8" xfId="28261"/>
    <cellStyle name="Normal 10 5 2 9" xfId="28262"/>
    <cellStyle name="Normal 10 5 3" xfId="28263"/>
    <cellStyle name="Normal 10 5 3 2" xfId="28264"/>
    <cellStyle name="Normal 10 5 3 2 2" xfId="28265"/>
    <cellStyle name="Normal 10 5 3 2 2 2" xfId="28266"/>
    <cellStyle name="Normal 10 5 3 2 2 2 2" xfId="28267"/>
    <cellStyle name="Normal 10 5 3 2 2 3" xfId="28268"/>
    <cellStyle name="Normal 10 5 3 2 2 4" xfId="28269"/>
    <cellStyle name="Normal 10 5 3 2 3" xfId="28270"/>
    <cellStyle name="Normal 10 5 3 2 3 2" xfId="28271"/>
    <cellStyle name="Normal 10 5 3 2 3 2 2" xfId="28272"/>
    <cellStyle name="Normal 10 5 3 2 3 3" xfId="28273"/>
    <cellStyle name="Normal 10 5 3 2 3 4" xfId="28274"/>
    <cellStyle name="Normal 10 5 3 2 4" xfId="28275"/>
    <cellStyle name="Normal 10 5 3 2 4 2" xfId="28276"/>
    <cellStyle name="Normal 10 5 3 2 5" xfId="28277"/>
    <cellStyle name="Normal 10 5 3 2 6" xfId="28278"/>
    <cellStyle name="Normal 10 5 3 2 7" xfId="28279"/>
    <cellStyle name="Normal 10 5 3 3" xfId="28280"/>
    <cellStyle name="Normal 10 5 3 3 2" xfId="28281"/>
    <cellStyle name="Normal 10 5 3 3 2 2" xfId="28282"/>
    <cellStyle name="Normal 10 5 3 3 3" xfId="28283"/>
    <cellStyle name="Normal 10 5 3 3 4" xfId="28284"/>
    <cellStyle name="Normal 10 5 3 4" xfId="28285"/>
    <cellStyle name="Normal 10 5 3 4 2" xfId="28286"/>
    <cellStyle name="Normal 10 5 3 4 2 2" xfId="28287"/>
    <cellStyle name="Normal 10 5 3 4 3" xfId="28288"/>
    <cellStyle name="Normal 10 5 3 4 4" xfId="28289"/>
    <cellStyle name="Normal 10 5 3 5" xfId="28290"/>
    <cellStyle name="Normal 10 5 3 5 2" xfId="28291"/>
    <cellStyle name="Normal 10 5 3 6" xfId="28292"/>
    <cellStyle name="Normal 10 5 3 7" xfId="28293"/>
    <cellStyle name="Normal 10 5 3 8" xfId="28294"/>
    <cellStyle name="Normal 10 5 4" xfId="28295"/>
    <cellStyle name="Normal 10 5 4 2" xfId="28296"/>
    <cellStyle name="Normal 10 5 4 2 2" xfId="28297"/>
    <cellStyle name="Normal 10 5 4 2 2 2" xfId="28298"/>
    <cellStyle name="Normal 10 5 4 2 2 2 2" xfId="28299"/>
    <cellStyle name="Normal 10 5 4 2 2 3" xfId="28300"/>
    <cellStyle name="Normal 10 5 4 2 2 4" xfId="28301"/>
    <cellStyle name="Normal 10 5 4 2 3" xfId="28302"/>
    <cellStyle name="Normal 10 5 4 2 3 2" xfId="28303"/>
    <cellStyle name="Normal 10 5 4 2 3 2 2" xfId="28304"/>
    <cellStyle name="Normal 10 5 4 2 3 3" xfId="28305"/>
    <cellStyle name="Normal 10 5 4 2 3 4" xfId="28306"/>
    <cellStyle name="Normal 10 5 4 2 4" xfId="28307"/>
    <cellStyle name="Normal 10 5 4 2 4 2" xfId="28308"/>
    <cellStyle name="Normal 10 5 4 2 5" xfId="28309"/>
    <cellStyle name="Normal 10 5 4 2 6" xfId="28310"/>
    <cellStyle name="Normal 10 5 4 2 7" xfId="28311"/>
    <cellStyle name="Normal 10 5 4 3" xfId="28312"/>
    <cellStyle name="Normal 10 5 4 3 2" xfId="28313"/>
    <cellStyle name="Normal 10 5 4 3 2 2" xfId="28314"/>
    <cellStyle name="Normal 10 5 4 3 3" xfId="28315"/>
    <cellStyle name="Normal 10 5 4 3 4" xfId="28316"/>
    <cellStyle name="Normal 10 5 4 4" xfId="28317"/>
    <cellStyle name="Normal 10 5 4 4 2" xfId="28318"/>
    <cellStyle name="Normal 10 5 4 4 2 2" xfId="28319"/>
    <cellStyle name="Normal 10 5 4 4 3" xfId="28320"/>
    <cellStyle name="Normal 10 5 4 4 4" xfId="28321"/>
    <cellStyle name="Normal 10 5 4 5" xfId="28322"/>
    <cellStyle name="Normal 10 5 4 5 2" xfId="28323"/>
    <cellStyle name="Normal 10 5 4 6" xfId="28324"/>
    <cellStyle name="Normal 10 5 4 7" xfId="28325"/>
    <cellStyle name="Normal 10 5 4 8" xfId="28326"/>
    <cellStyle name="Normal 10 5 5" xfId="28327"/>
    <cellStyle name="Normal 10 5 5 2" xfId="28328"/>
    <cellStyle name="Normal 10 5 5 2 2" xfId="28329"/>
    <cellStyle name="Normal 10 5 5 2 2 2" xfId="28330"/>
    <cellStyle name="Normal 10 5 5 2 2 2 2" xfId="28331"/>
    <cellStyle name="Normal 10 5 5 2 2 3" xfId="28332"/>
    <cellStyle name="Normal 10 5 5 2 2 4" xfId="28333"/>
    <cellStyle name="Normal 10 5 5 2 3" xfId="28334"/>
    <cellStyle name="Normal 10 5 5 2 3 2" xfId="28335"/>
    <cellStyle name="Normal 10 5 5 2 3 2 2" xfId="28336"/>
    <cellStyle name="Normal 10 5 5 2 3 3" xfId="28337"/>
    <cellStyle name="Normal 10 5 5 2 3 4" xfId="28338"/>
    <cellStyle name="Normal 10 5 5 2 4" xfId="28339"/>
    <cellStyle name="Normal 10 5 5 2 4 2" xfId="28340"/>
    <cellStyle name="Normal 10 5 5 2 5" xfId="28341"/>
    <cellStyle name="Normal 10 5 5 2 6" xfId="28342"/>
    <cellStyle name="Normal 10 5 5 2 7" xfId="28343"/>
    <cellStyle name="Normal 10 5 5 3" xfId="28344"/>
    <cellStyle name="Normal 10 5 5 3 2" xfId="28345"/>
    <cellStyle name="Normal 10 5 5 3 2 2" xfId="28346"/>
    <cellStyle name="Normal 10 5 5 3 3" xfId="28347"/>
    <cellStyle name="Normal 10 5 5 3 4" xfId="28348"/>
    <cellStyle name="Normal 10 5 5 4" xfId="28349"/>
    <cellStyle name="Normal 10 5 5 4 2" xfId="28350"/>
    <cellStyle name="Normal 10 5 5 4 2 2" xfId="28351"/>
    <cellStyle name="Normal 10 5 5 4 3" xfId="28352"/>
    <cellStyle name="Normal 10 5 5 4 4" xfId="28353"/>
    <cellStyle name="Normal 10 5 5 5" xfId="28354"/>
    <cellStyle name="Normal 10 5 5 5 2" xfId="28355"/>
    <cellStyle name="Normal 10 5 5 6" xfId="28356"/>
    <cellStyle name="Normal 10 5 5 7" xfId="28357"/>
    <cellStyle name="Normal 10 5 5 8" xfId="28358"/>
    <cellStyle name="Normal 10 5 6" xfId="28359"/>
    <cellStyle name="Normal 10 5 6 2" xfId="28360"/>
    <cellStyle name="Normal 10 5 6 2 2" xfId="28361"/>
    <cellStyle name="Normal 10 5 6 2 2 2" xfId="28362"/>
    <cellStyle name="Normal 10 5 6 2 2 2 2" xfId="28363"/>
    <cellStyle name="Normal 10 5 6 2 2 3" xfId="28364"/>
    <cellStyle name="Normal 10 5 6 2 2 4" xfId="28365"/>
    <cellStyle name="Normal 10 5 6 2 3" xfId="28366"/>
    <cellStyle name="Normal 10 5 6 2 3 2" xfId="28367"/>
    <cellStyle name="Normal 10 5 6 2 4" xfId="28368"/>
    <cellStyle name="Normal 10 5 6 2 5" xfId="28369"/>
    <cellStyle name="Normal 10 5 6 2 6" xfId="28370"/>
    <cellStyle name="Normal 10 5 6 3" xfId="28371"/>
    <cellStyle name="Normal 10 5 6 3 2" xfId="28372"/>
    <cellStyle name="Normal 10 5 6 3 2 2" xfId="28373"/>
    <cellStyle name="Normal 10 5 6 3 3" xfId="28374"/>
    <cellStyle name="Normal 10 5 6 3 4" xfId="28375"/>
    <cellStyle name="Normal 10 5 6 4" xfId="28376"/>
    <cellStyle name="Normal 10 5 6 4 2" xfId="28377"/>
    <cellStyle name="Normal 10 5 6 4 2 2" xfId="28378"/>
    <cellStyle name="Normal 10 5 6 4 3" xfId="28379"/>
    <cellStyle name="Normal 10 5 6 4 4" xfId="28380"/>
    <cellStyle name="Normal 10 5 6 5" xfId="28381"/>
    <cellStyle name="Normal 10 5 6 5 2" xfId="28382"/>
    <cellStyle name="Normal 10 5 6 6" xfId="28383"/>
    <cellStyle name="Normal 10 5 6 7" xfId="28384"/>
    <cellStyle name="Normal 10 5 6 8" xfId="28385"/>
    <cellStyle name="Normal 10 5 7" xfId="28386"/>
    <cellStyle name="Normal 10 5 7 2" xfId="28387"/>
    <cellStyle name="Normal 10 5 7 2 2" xfId="28388"/>
    <cellStyle name="Normal 10 5 7 2 2 2" xfId="28389"/>
    <cellStyle name="Normal 10 5 7 2 2 2 2" xfId="28390"/>
    <cellStyle name="Normal 10 5 7 2 2 3" xfId="28391"/>
    <cellStyle name="Normal 10 5 7 2 2 4" xfId="28392"/>
    <cellStyle name="Normal 10 5 7 2 3" xfId="28393"/>
    <cellStyle name="Normal 10 5 7 2 3 2" xfId="28394"/>
    <cellStyle name="Normal 10 5 7 2 4" xfId="28395"/>
    <cellStyle name="Normal 10 5 7 2 5" xfId="28396"/>
    <cellStyle name="Normal 10 5 7 2 6" xfId="28397"/>
    <cellStyle name="Normal 10 5 7 3" xfId="28398"/>
    <cellStyle name="Normal 10 5 7 3 2" xfId="28399"/>
    <cellStyle name="Normal 10 5 7 3 2 2" xfId="28400"/>
    <cellStyle name="Normal 10 5 7 3 3" xfId="28401"/>
    <cellStyle name="Normal 10 5 7 3 4" xfId="28402"/>
    <cellStyle name="Normal 10 5 7 4" xfId="28403"/>
    <cellStyle name="Normal 10 5 7 4 2" xfId="28404"/>
    <cellStyle name="Normal 10 5 7 4 2 2" xfId="28405"/>
    <cellStyle name="Normal 10 5 7 4 3" xfId="28406"/>
    <cellStyle name="Normal 10 5 7 4 4" xfId="28407"/>
    <cellStyle name="Normal 10 5 7 5" xfId="28408"/>
    <cellStyle name="Normal 10 5 7 5 2" xfId="28409"/>
    <cellStyle name="Normal 10 5 7 6" xfId="28410"/>
    <cellStyle name="Normal 10 5 7 7" xfId="28411"/>
    <cellStyle name="Normal 10 5 7 8" xfId="28412"/>
    <cellStyle name="Normal 10 5 8" xfId="28413"/>
    <cellStyle name="Normal 10 5 8 2" xfId="28414"/>
    <cellStyle name="Normal 10 5 8 2 2" xfId="28415"/>
    <cellStyle name="Normal 10 5 8 2 2 2" xfId="28416"/>
    <cellStyle name="Normal 10 5 8 2 3" xfId="28417"/>
    <cellStyle name="Normal 10 5 8 2 4" xfId="28418"/>
    <cellStyle name="Normal 10 5 8 3" xfId="28419"/>
    <cellStyle name="Normal 10 5 8 3 2" xfId="28420"/>
    <cellStyle name="Normal 10 5 8 4" xfId="28421"/>
    <cellStyle name="Normal 10 5 8 5" xfId="28422"/>
    <cellStyle name="Normal 10 5 8 6" xfId="28423"/>
    <cellStyle name="Normal 10 5 9" xfId="28424"/>
    <cellStyle name="Normal 10 5 9 2" xfId="28425"/>
    <cellStyle name="Normal 10 5 9 2 2" xfId="28426"/>
    <cellStyle name="Normal 10 5 9 2 2 2" xfId="28427"/>
    <cellStyle name="Normal 10 5 9 2 3" xfId="28428"/>
    <cellStyle name="Normal 10 5 9 2 4" xfId="28429"/>
    <cellStyle name="Normal 10 5 9 3" xfId="28430"/>
    <cellStyle name="Normal 10 5 9 3 2" xfId="28431"/>
    <cellStyle name="Normal 10 5 9 4" xfId="28432"/>
    <cellStyle name="Normal 10 5 9 5" xfId="28433"/>
    <cellStyle name="Normal 10 5 9 6" xfId="28434"/>
    <cellStyle name="Normal 10 6" xfId="314"/>
    <cellStyle name="Normal 10 6 10" xfId="28435"/>
    <cellStyle name="Normal 10 6 10 2" xfId="28436"/>
    <cellStyle name="Normal 10 6 11" xfId="28437"/>
    <cellStyle name="Normal 10 6 12" xfId="28438"/>
    <cellStyle name="Normal 10 6 13" xfId="28439"/>
    <cellStyle name="Normal 10 6 14" xfId="28440"/>
    <cellStyle name="Normal 10 6 2" xfId="28441"/>
    <cellStyle name="Normal 10 6 2 2" xfId="28442"/>
    <cellStyle name="Normal 10 6 2 2 2" xfId="28443"/>
    <cellStyle name="Normal 10 6 2 2 2 2" xfId="28444"/>
    <cellStyle name="Normal 10 6 2 2 2 2 2" xfId="28445"/>
    <cellStyle name="Normal 10 6 2 2 2 3" xfId="28446"/>
    <cellStyle name="Normal 10 6 2 2 2 4" xfId="28447"/>
    <cellStyle name="Normal 10 6 2 2 3" xfId="28448"/>
    <cellStyle name="Normal 10 6 2 2 3 2" xfId="28449"/>
    <cellStyle name="Normal 10 6 2 2 3 2 2" xfId="28450"/>
    <cellStyle name="Normal 10 6 2 2 3 3" xfId="28451"/>
    <cellStyle name="Normal 10 6 2 2 3 4" xfId="28452"/>
    <cellStyle name="Normal 10 6 2 2 4" xfId="28453"/>
    <cellStyle name="Normal 10 6 2 2 4 2" xfId="28454"/>
    <cellStyle name="Normal 10 6 2 2 5" xfId="28455"/>
    <cellStyle name="Normal 10 6 2 2 6" xfId="28456"/>
    <cellStyle name="Normal 10 6 2 2 7" xfId="28457"/>
    <cellStyle name="Normal 10 6 2 3" xfId="28458"/>
    <cellStyle name="Normal 10 6 2 3 2" xfId="28459"/>
    <cellStyle name="Normal 10 6 2 3 2 2" xfId="28460"/>
    <cellStyle name="Normal 10 6 2 3 3" xfId="28461"/>
    <cellStyle name="Normal 10 6 2 3 4" xfId="28462"/>
    <cellStyle name="Normal 10 6 2 4" xfId="28463"/>
    <cellStyle name="Normal 10 6 2 4 2" xfId="28464"/>
    <cellStyle name="Normal 10 6 2 4 2 2" xfId="28465"/>
    <cellStyle name="Normal 10 6 2 4 3" xfId="28466"/>
    <cellStyle name="Normal 10 6 2 4 4" xfId="28467"/>
    <cellStyle name="Normal 10 6 2 5" xfId="28468"/>
    <cellStyle name="Normal 10 6 2 5 2" xfId="28469"/>
    <cellStyle name="Normal 10 6 2 6" xfId="28470"/>
    <cellStyle name="Normal 10 6 2 7" xfId="28471"/>
    <cellStyle name="Normal 10 6 2 8" xfId="28472"/>
    <cellStyle name="Normal 10 6 2 9" xfId="28473"/>
    <cellStyle name="Normal 10 6 3" xfId="28474"/>
    <cellStyle name="Normal 10 6 3 2" xfId="28475"/>
    <cellStyle name="Normal 10 6 3 2 2" xfId="28476"/>
    <cellStyle name="Normal 10 6 3 2 2 2" xfId="28477"/>
    <cellStyle name="Normal 10 6 3 2 2 2 2" xfId="28478"/>
    <cellStyle name="Normal 10 6 3 2 2 3" xfId="28479"/>
    <cellStyle name="Normal 10 6 3 2 2 4" xfId="28480"/>
    <cellStyle name="Normal 10 6 3 2 3" xfId="28481"/>
    <cellStyle name="Normal 10 6 3 2 3 2" xfId="28482"/>
    <cellStyle name="Normal 10 6 3 2 3 2 2" xfId="28483"/>
    <cellStyle name="Normal 10 6 3 2 3 3" xfId="28484"/>
    <cellStyle name="Normal 10 6 3 2 3 4" xfId="28485"/>
    <cellStyle name="Normal 10 6 3 2 4" xfId="28486"/>
    <cellStyle name="Normal 10 6 3 2 4 2" xfId="28487"/>
    <cellStyle name="Normal 10 6 3 2 5" xfId="28488"/>
    <cellStyle name="Normal 10 6 3 2 6" xfId="28489"/>
    <cellStyle name="Normal 10 6 3 2 7" xfId="28490"/>
    <cellStyle name="Normal 10 6 3 3" xfId="28491"/>
    <cellStyle name="Normal 10 6 3 3 2" xfId="28492"/>
    <cellStyle name="Normal 10 6 3 3 2 2" xfId="28493"/>
    <cellStyle name="Normal 10 6 3 3 3" xfId="28494"/>
    <cellStyle name="Normal 10 6 3 3 4" xfId="28495"/>
    <cellStyle name="Normal 10 6 3 4" xfId="28496"/>
    <cellStyle name="Normal 10 6 3 4 2" xfId="28497"/>
    <cellStyle name="Normal 10 6 3 4 2 2" xfId="28498"/>
    <cellStyle name="Normal 10 6 3 4 3" xfId="28499"/>
    <cellStyle name="Normal 10 6 3 4 4" xfId="28500"/>
    <cellStyle name="Normal 10 6 3 5" xfId="28501"/>
    <cellStyle name="Normal 10 6 3 5 2" xfId="28502"/>
    <cellStyle name="Normal 10 6 3 6" xfId="28503"/>
    <cellStyle name="Normal 10 6 3 7" xfId="28504"/>
    <cellStyle name="Normal 10 6 3 8" xfId="28505"/>
    <cellStyle name="Normal 10 6 4" xfId="28506"/>
    <cellStyle name="Normal 10 6 4 2" xfId="28507"/>
    <cellStyle name="Normal 10 6 4 2 2" xfId="28508"/>
    <cellStyle name="Normal 10 6 4 2 2 2" xfId="28509"/>
    <cellStyle name="Normal 10 6 4 2 2 2 2" xfId="28510"/>
    <cellStyle name="Normal 10 6 4 2 2 3" xfId="28511"/>
    <cellStyle name="Normal 10 6 4 2 2 4" xfId="28512"/>
    <cellStyle name="Normal 10 6 4 2 3" xfId="28513"/>
    <cellStyle name="Normal 10 6 4 2 3 2" xfId="28514"/>
    <cellStyle name="Normal 10 6 4 2 4" xfId="28515"/>
    <cellStyle name="Normal 10 6 4 2 5" xfId="28516"/>
    <cellStyle name="Normal 10 6 4 2 6" xfId="28517"/>
    <cellStyle name="Normal 10 6 4 3" xfId="28518"/>
    <cellStyle name="Normal 10 6 4 3 2" xfId="28519"/>
    <cellStyle name="Normal 10 6 4 3 2 2" xfId="28520"/>
    <cellStyle name="Normal 10 6 4 3 3" xfId="28521"/>
    <cellStyle name="Normal 10 6 4 3 4" xfId="28522"/>
    <cellStyle name="Normal 10 6 4 4" xfId="28523"/>
    <cellStyle name="Normal 10 6 4 4 2" xfId="28524"/>
    <cellStyle name="Normal 10 6 4 4 2 2" xfId="28525"/>
    <cellStyle name="Normal 10 6 4 4 3" xfId="28526"/>
    <cellStyle name="Normal 10 6 4 4 4" xfId="28527"/>
    <cellStyle name="Normal 10 6 4 5" xfId="28528"/>
    <cellStyle name="Normal 10 6 4 5 2" xfId="28529"/>
    <cellStyle name="Normal 10 6 4 6" xfId="28530"/>
    <cellStyle name="Normal 10 6 4 7" xfId="28531"/>
    <cellStyle name="Normal 10 6 4 8" xfId="28532"/>
    <cellStyle name="Normal 10 6 5" xfId="28533"/>
    <cellStyle name="Normal 10 6 5 2" xfId="28534"/>
    <cellStyle name="Normal 10 6 5 2 2" xfId="28535"/>
    <cellStyle name="Normal 10 6 5 2 2 2" xfId="28536"/>
    <cellStyle name="Normal 10 6 5 2 2 2 2" xfId="28537"/>
    <cellStyle name="Normal 10 6 5 2 2 3" xfId="28538"/>
    <cellStyle name="Normal 10 6 5 2 2 4" xfId="28539"/>
    <cellStyle name="Normal 10 6 5 2 3" xfId="28540"/>
    <cellStyle name="Normal 10 6 5 2 3 2" xfId="28541"/>
    <cellStyle name="Normal 10 6 5 2 4" xfId="28542"/>
    <cellStyle name="Normal 10 6 5 2 5" xfId="28543"/>
    <cellStyle name="Normal 10 6 5 2 6" xfId="28544"/>
    <cellStyle name="Normal 10 6 5 3" xfId="28545"/>
    <cellStyle name="Normal 10 6 5 3 2" xfId="28546"/>
    <cellStyle name="Normal 10 6 5 3 2 2" xfId="28547"/>
    <cellStyle name="Normal 10 6 5 3 3" xfId="28548"/>
    <cellStyle name="Normal 10 6 5 3 4" xfId="28549"/>
    <cellStyle name="Normal 10 6 5 4" xfId="28550"/>
    <cellStyle name="Normal 10 6 5 4 2" xfId="28551"/>
    <cellStyle name="Normal 10 6 5 4 2 2" xfId="28552"/>
    <cellStyle name="Normal 10 6 5 4 3" xfId="28553"/>
    <cellStyle name="Normal 10 6 5 4 4" xfId="28554"/>
    <cellStyle name="Normal 10 6 5 5" xfId="28555"/>
    <cellStyle name="Normal 10 6 5 5 2" xfId="28556"/>
    <cellStyle name="Normal 10 6 5 6" xfId="28557"/>
    <cellStyle name="Normal 10 6 5 7" xfId="28558"/>
    <cellStyle name="Normal 10 6 5 8" xfId="28559"/>
    <cellStyle name="Normal 10 6 6" xfId="28560"/>
    <cellStyle name="Normal 10 6 6 2" xfId="28561"/>
    <cellStyle name="Normal 10 6 6 2 2" xfId="28562"/>
    <cellStyle name="Normal 10 6 6 2 2 2" xfId="28563"/>
    <cellStyle name="Normal 10 6 6 2 3" xfId="28564"/>
    <cellStyle name="Normal 10 6 6 2 4" xfId="28565"/>
    <cellStyle name="Normal 10 6 6 3" xfId="28566"/>
    <cellStyle name="Normal 10 6 6 3 2" xfId="28567"/>
    <cellStyle name="Normal 10 6 6 4" xfId="28568"/>
    <cellStyle name="Normal 10 6 6 5" xfId="28569"/>
    <cellStyle name="Normal 10 6 6 6" xfId="28570"/>
    <cellStyle name="Normal 10 6 7" xfId="28571"/>
    <cellStyle name="Normal 10 6 7 2" xfId="28572"/>
    <cellStyle name="Normal 10 6 7 2 2" xfId="28573"/>
    <cellStyle name="Normal 10 6 7 2 2 2" xfId="28574"/>
    <cellStyle name="Normal 10 6 7 2 3" xfId="28575"/>
    <cellStyle name="Normal 10 6 7 2 4" xfId="28576"/>
    <cellStyle name="Normal 10 6 7 3" xfId="28577"/>
    <cellStyle name="Normal 10 6 7 3 2" xfId="28578"/>
    <cellStyle name="Normal 10 6 7 4" xfId="28579"/>
    <cellStyle name="Normal 10 6 7 5" xfId="28580"/>
    <cellStyle name="Normal 10 6 7 6" xfId="28581"/>
    <cellStyle name="Normal 10 6 8" xfId="28582"/>
    <cellStyle name="Normal 10 6 8 2" xfId="28583"/>
    <cellStyle name="Normal 10 6 8 2 2" xfId="28584"/>
    <cellStyle name="Normal 10 6 8 3" xfId="28585"/>
    <cellStyle name="Normal 10 6 8 4" xfId="28586"/>
    <cellStyle name="Normal 10 6 8 5" xfId="28587"/>
    <cellStyle name="Normal 10 6 9" xfId="28588"/>
    <cellStyle name="Normal 10 6 9 2" xfId="28589"/>
    <cellStyle name="Normal 10 6 9 2 2" xfId="28590"/>
    <cellStyle name="Normal 10 6 9 3" xfId="28591"/>
    <cellStyle name="Normal 10 6 9 4" xfId="28592"/>
    <cellStyle name="Normal 10 7" xfId="28593"/>
    <cellStyle name="Normal 10 7 2" xfId="28594"/>
    <cellStyle name="Normal 10 7 2 2" xfId="28595"/>
    <cellStyle name="Normal 10 7 2 2 2" xfId="28596"/>
    <cellStyle name="Normal 10 7 2 2 2 2" xfId="28597"/>
    <cellStyle name="Normal 10 7 2 2 3" xfId="28598"/>
    <cellStyle name="Normal 10 7 2 2 4" xfId="28599"/>
    <cellStyle name="Normal 10 7 2 3" xfId="28600"/>
    <cellStyle name="Normal 10 7 2 3 2" xfId="28601"/>
    <cellStyle name="Normal 10 7 2 3 2 2" xfId="28602"/>
    <cellStyle name="Normal 10 7 2 3 3" xfId="28603"/>
    <cellStyle name="Normal 10 7 2 3 4" xfId="28604"/>
    <cellStyle name="Normal 10 7 2 4" xfId="28605"/>
    <cellStyle name="Normal 10 7 2 4 2" xfId="28606"/>
    <cellStyle name="Normal 10 7 2 5" xfId="28607"/>
    <cellStyle name="Normal 10 7 2 6" xfId="28608"/>
    <cellStyle name="Normal 10 7 2 7" xfId="28609"/>
    <cellStyle name="Normal 10 7 3" xfId="28610"/>
    <cellStyle name="Normal 10 7 3 2" xfId="28611"/>
    <cellStyle name="Normal 10 7 3 2 2" xfId="28612"/>
    <cellStyle name="Normal 10 7 3 3" xfId="28613"/>
    <cellStyle name="Normal 10 7 3 4" xfId="28614"/>
    <cellStyle name="Normal 10 7 4" xfId="28615"/>
    <cellStyle name="Normal 10 7 4 2" xfId="28616"/>
    <cellStyle name="Normal 10 7 4 2 2" xfId="28617"/>
    <cellStyle name="Normal 10 7 4 3" xfId="28618"/>
    <cellStyle name="Normal 10 7 4 4" xfId="28619"/>
    <cellStyle name="Normal 10 7 5" xfId="28620"/>
    <cellStyle name="Normal 10 7 5 2" xfId="28621"/>
    <cellStyle name="Normal 10 7 6" xfId="28622"/>
    <cellStyle name="Normal 10 7 7" xfId="28623"/>
    <cellStyle name="Normal 10 7 8" xfId="28624"/>
    <cellStyle name="Normal 10 7 9" xfId="28625"/>
    <cellStyle name="Normal 10 8" xfId="28626"/>
    <cellStyle name="Normal 10 8 2" xfId="28627"/>
    <cellStyle name="Normal 10 8 2 2" xfId="28628"/>
    <cellStyle name="Normal 10 8 2 2 2" xfId="28629"/>
    <cellStyle name="Normal 10 8 2 2 2 2" xfId="28630"/>
    <cellStyle name="Normal 10 8 2 2 3" xfId="28631"/>
    <cellStyle name="Normal 10 8 2 2 4" xfId="28632"/>
    <cellStyle name="Normal 10 8 2 3" xfId="28633"/>
    <cellStyle name="Normal 10 8 2 3 2" xfId="28634"/>
    <cellStyle name="Normal 10 8 2 3 2 2" xfId="28635"/>
    <cellStyle name="Normal 10 8 2 3 3" xfId="28636"/>
    <cellStyle name="Normal 10 8 2 3 4" xfId="28637"/>
    <cellStyle name="Normal 10 8 2 4" xfId="28638"/>
    <cellStyle name="Normal 10 8 2 4 2" xfId="28639"/>
    <cellStyle name="Normal 10 8 2 5" xfId="28640"/>
    <cellStyle name="Normal 10 8 2 6" xfId="28641"/>
    <cellStyle name="Normal 10 8 2 7" xfId="28642"/>
    <cellStyle name="Normal 10 8 3" xfId="28643"/>
    <cellStyle name="Normal 10 8 3 2" xfId="28644"/>
    <cellStyle name="Normal 10 8 3 2 2" xfId="28645"/>
    <cellStyle name="Normal 10 8 3 3" xfId="28646"/>
    <cellStyle name="Normal 10 8 3 4" xfId="28647"/>
    <cellStyle name="Normal 10 8 4" xfId="28648"/>
    <cellStyle name="Normal 10 8 4 2" xfId="28649"/>
    <cellStyle name="Normal 10 8 4 2 2" xfId="28650"/>
    <cellStyle name="Normal 10 8 4 3" xfId="28651"/>
    <cellStyle name="Normal 10 8 4 4" xfId="28652"/>
    <cellStyle name="Normal 10 8 5" xfId="28653"/>
    <cellStyle name="Normal 10 8 5 2" xfId="28654"/>
    <cellStyle name="Normal 10 8 6" xfId="28655"/>
    <cellStyle name="Normal 10 8 7" xfId="28656"/>
    <cellStyle name="Normal 10 8 8" xfId="28657"/>
    <cellStyle name="Normal 10 8 9" xfId="28658"/>
    <cellStyle name="Normal 10 9" xfId="28659"/>
    <cellStyle name="Normal 10 9 2" xfId="28660"/>
    <cellStyle name="Normal 10 9 2 2" xfId="28661"/>
    <cellStyle name="Normal 10 9 2 2 2" xfId="28662"/>
    <cellStyle name="Normal 10 9 2 2 2 2" xfId="28663"/>
    <cellStyle name="Normal 10 9 2 2 3" xfId="28664"/>
    <cellStyle name="Normal 10 9 2 2 4" xfId="28665"/>
    <cellStyle name="Normal 10 9 2 3" xfId="28666"/>
    <cellStyle name="Normal 10 9 2 3 2" xfId="28667"/>
    <cellStyle name="Normal 10 9 2 4" xfId="28668"/>
    <cellStyle name="Normal 10 9 2 5" xfId="28669"/>
    <cellStyle name="Normal 10 9 2 6" xfId="28670"/>
    <cellStyle name="Normal 10 9 3" xfId="28671"/>
    <cellStyle name="Normal 10 9 3 2" xfId="28672"/>
    <cellStyle name="Normal 10 9 3 2 2" xfId="28673"/>
    <cellStyle name="Normal 10 9 3 3" xfId="28674"/>
    <cellStyle name="Normal 10 9 3 4" xfId="28675"/>
    <cellStyle name="Normal 10 9 4" xfId="28676"/>
    <cellStyle name="Normal 10 9 4 2" xfId="28677"/>
    <cellStyle name="Normal 10 9 4 2 2" xfId="28678"/>
    <cellStyle name="Normal 10 9 4 3" xfId="28679"/>
    <cellStyle name="Normal 10 9 4 4" xfId="28680"/>
    <cellStyle name="Normal 10 9 5" xfId="28681"/>
    <cellStyle name="Normal 10 9 5 2" xfId="28682"/>
    <cellStyle name="Normal 10 9 6" xfId="28683"/>
    <cellStyle name="Normal 10 9 7" xfId="28684"/>
    <cellStyle name="Normal 10 9 8" xfId="28685"/>
    <cellStyle name="Normal 10 9 9" xfId="28686"/>
    <cellStyle name="Normal 11" xfId="83"/>
    <cellStyle name="Normal 11 10" xfId="28687"/>
    <cellStyle name="Normal 11 10 2" xfId="28688"/>
    <cellStyle name="Normal 11 10 2 2" xfId="28689"/>
    <cellStyle name="Normal 11 10 3" xfId="28690"/>
    <cellStyle name="Normal 11 10 4" xfId="28691"/>
    <cellStyle name="Normal 11 11" xfId="28692"/>
    <cellStyle name="Normal 11 11 2" xfId="28693"/>
    <cellStyle name="Normal 11 12" xfId="28694"/>
    <cellStyle name="Normal 11 13" xfId="28695"/>
    <cellStyle name="Normal 11 14" xfId="28696"/>
    <cellStyle name="Normal 11 15" xfId="28697"/>
    <cellStyle name="Normal 11 16" xfId="28698"/>
    <cellStyle name="Normal 11 2" xfId="315"/>
    <cellStyle name="Normal 11 2 10" xfId="28699"/>
    <cellStyle name="Normal 11 2 11" xfId="28700"/>
    <cellStyle name="Normal 11 2 12" xfId="28701"/>
    <cellStyle name="Normal 11 2 2" xfId="28702"/>
    <cellStyle name="Normal 11 2 2 2" xfId="28703"/>
    <cellStyle name="Normal 11 2 2 2 2" xfId="28704"/>
    <cellStyle name="Normal 11 2 2 2 2 2" xfId="28705"/>
    <cellStyle name="Normal 11 2 2 2 3" xfId="28706"/>
    <cellStyle name="Normal 11 2 2 2 4" xfId="28707"/>
    <cellStyle name="Normal 11 2 2 3" xfId="28708"/>
    <cellStyle name="Normal 11 2 2 3 2" xfId="28709"/>
    <cellStyle name="Normal 11 2 2 3 2 2" xfId="28710"/>
    <cellStyle name="Normal 11 2 2 3 3" xfId="28711"/>
    <cellStyle name="Normal 11 2 2 3 4" xfId="28712"/>
    <cellStyle name="Normal 11 2 2 4" xfId="28713"/>
    <cellStyle name="Normal 11 2 2 4 2" xfId="28714"/>
    <cellStyle name="Normal 11 2 2 5" xfId="28715"/>
    <cellStyle name="Normal 11 2 2 6" xfId="28716"/>
    <cellStyle name="Normal 11 2 2 7" xfId="28717"/>
    <cellStyle name="Normal 11 2 2 8" xfId="28718"/>
    <cellStyle name="Normal 11 2 3" xfId="28719"/>
    <cellStyle name="Normal 11 2 3 2" xfId="28720"/>
    <cellStyle name="Normal 11 2 3 2 2" xfId="28721"/>
    <cellStyle name="Normal 11 2 3 2 2 2" xfId="28722"/>
    <cellStyle name="Normal 11 2 3 2 3" xfId="28723"/>
    <cellStyle name="Normal 11 2 3 2 4" xfId="28724"/>
    <cellStyle name="Normal 11 2 3 3" xfId="28725"/>
    <cellStyle name="Normal 11 2 3 3 2" xfId="28726"/>
    <cellStyle name="Normal 11 2 3 4" xfId="28727"/>
    <cellStyle name="Normal 11 2 3 5" xfId="28728"/>
    <cellStyle name="Normal 11 2 3 6" xfId="28729"/>
    <cellStyle name="Normal 11 2 4" xfId="28730"/>
    <cellStyle name="Normal 11 2 4 2" xfId="28731"/>
    <cellStyle name="Normal 11 2 4 2 2" xfId="28732"/>
    <cellStyle name="Normal 11 2 4 3" xfId="28733"/>
    <cellStyle name="Normal 11 2 4 4" xfId="28734"/>
    <cellStyle name="Normal 11 2 5" xfId="28735"/>
    <cellStyle name="Normal 11 2 5 2" xfId="28736"/>
    <cellStyle name="Normal 11 2 5 2 2" xfId="28737"/>
    <cellStyle name="Normal 11 2 5 3" xfId="28738"/>
    <cellStyle name="Normal 11 2 5 4" xfId="28739"/>
    <cellStyle name="Normal 11 2 6" xfId="28740"/>
    <cellStyle name="Normal 11 2 6 2" xfId="28741"/>
    <cellStyle name="Normal 11 2 6 2 2" xfId="28742"/>
    <cellStyle name="Normal 11 2 6 3" xfId="28743"/>
    <cellStyle name="Normal 11 2 6 4" xfId="28744"/>
    <cellStyle name="Normal 11 2 7" xfId="28745"/>
    <cellStyle name="Normal 11 2 7 2" xfId="28746"/>
    <cellStyle name="Normal 11 2 8" xfId="28747"/>
    <cellStyle name="Normal 11 2 9" xfId="28748"/>
    <cellStyle name="Normal 11 3" xfId="28749"/>
    <cellStyle name="Normal 11 3 2" xfId="28750"/>
    <cellStyle name="Normal 11 3 2 2" xfId="28751"/>
    <cellStyle name="Normal 11 3 2 2 2" xfId="28752"/>
    <cellStyle name="Normal 11 3 2 2 2 2" xfId="28753"/>
    <cellStyle name="Normal 11 3 2 2 3" xfId="28754"/>
    <cellStyle name="Normal 11 3 2 2 4" xfId="28755"/>
    <cellStyle name="Normal 11 3 2 3" xfId="28756"/>
    <cellStyle name="Normal 11 3 2 3 2" xfId="28757"/>
    <cellStyle name="Normal 11 3 2 3 2 2" xfId="28758"/>
    <cellStyle name="Normal 11 3 2 3 3" xfId="28759"/>
    <cellStyle name="Normal 11 3 2 3 4" xfId="28760"/>
    <cellStyle name="Normal 11 3 2 4" xfId="28761"/>
    <cellStyle name="Normal 11 3 2 4 2" xfId="28762"/>
    <cellStyle name="Normal 11 3 2 5" xfId="28763"/>
    <cellStyle name="Normal 11 3 2 6" xfId="28764"/>
    <cellStyle name="Normal 11 3 2 7" xfId="28765"/>
    <cellStyle name="Normal 11 3 2 8" xfId="28766"/>
    <cellStyle name="Normal 11 3 3" xfId="28767"/>
    <cellStyle name="Normal 11 3 3 2" xfId="28768"/>
    <cellStyle name="Normal 11 3 3 2 2" xfId="28769"/>
    <cellStyle name="Normal 11 3 3 3" xfId="28770"/>
    <cellStyle name="Normal 11 3 3 4" xfId="28771"/>
    <cellStyle name="Normal 11 3 4" xfId="28772"/>
    <cellStyle name="Normal 11 3 4 2" xfId="28773"/>
    <cellStyle name="Normal 11 3 4 2 2" xfId="28774"/>
    <cellStyle name="Normal 11 3 4 3" xfId="28775"/>
    <cellStyle name="Normal 11 3 4 4" xfId="28776"/>
    <cellStyle name="Normal 11 3 5" xfId="28777"/>
    <cellStyle name="Normal 11 3 5 2" xfId="28778"/>
    <cellStyle name="Normal 11 3 6" xfId="28779"/>
    <cellStyle name="Normal 11 3 7" xfId="28780"/>
    <cellStyle name="Normal 11 3 8" xfId="28781"/>
    <cellStyle name="Normal 11 3 9" xfId="28782"/>
    <cellStyle name="Normal 11 4" xfId="28783"/>
    <cellStyle name="Normal 11 4 2" xfId="28784"/>
    <cellStyle name="Normal 11 4 2 2" xfId="28785"/>
    <cellStyle name="Normal 11 4 2 2 2" xfId="28786"/>
    <cellStyle name="Normal 11 4 2 2 2 2" xfId="28787"/>
    <cellStyle name="Normal 11 4 2 2 3" xfId="28788"/>
    <cellStyle name="Normal 11 4 2 2 4" xfId="28789"/>
    <cellStyle name="Normal 11 4 2 3" xfId="28790"/>
    <cellStyle name="Normal 11 4 2 3 2" xfId="28791"/>
    <cellStyle name="Normal 11 4 2 3 2 2" xfId="28792"/>
    <cellStyle name="Normal 11 4 2 3 3" xfId="28793"/>
    <cellStyle name="Normal 11 4 2 3 4" xfId="28794"/>
    <cellStyle name="Normal 11 4 2 4" xfId="28795"/>
    <cellStyle name="Normal 11 4 2 4 2" xfId="28796"/>
    <cellStyle name="Normal 11 4 2 5" xfId="28797"/>
    <cellStyle name="Normal 11 4 2 6" xfId="28798"/>
    <cellStyle name="Normal 11 4 2 7" xfId="28799"/>
    <cellStyle name="Normal 11 4 3" xfId="28800"/>
    <cellStyle name="Normal 11 4 3 2" xfId="28801"/>
    <cellStyle name="Normal 11 4 3 2 2" xfId="28802"/>
    <cellStyle name="Normal 11 4 3 3" xfId="28803"/>
    <cellStyle name="Normal 11 4 3 4" xfId="28804"/>
    <cellStyle name="Normal 11 4 4" xfId="28805"/>
    <cellStyle name="Normal 11 4 4 2" xfId="28806"/>
    <cellStyle name="Normal 11 4 4 2 2" xfId="28807"/>
    <cellStyle name="Normal 11 4 4 3" xfId="28808"/>
    <cellStyle name="Normal 11 4 4 4" xfId="28809"/>
    <cellStyle name="Normal 11 4 5" xfId="28810"/>
    <cellStyle name="Normal 11 4 5 2" xfId="28811"/>
    <cellStyle name="Normal 11 4 6" xfId="28812"/>
    <cellStyle name="Normal 11 4 7" xfId="28813"/>
    <cellStyle name="Normal 11 4 8" xfId="28814"/>
    <cellStyle name="Normal 11 4 9" xfId="28815"/>
    <cellStyle name="Normal 11 5" xfId="28816"/>
    <cellStyle name="Normal 11 5 2" xfId="28817"/>
    <cellStyle name="Normal 11 5 2 2" xfId="28818"/>
    <cellStyle name="Normal 11 5 2 2 2" xfId="28819"/>
    <cellStyle name="Normal 11 5 2 2 2 2" xfId="28820"/>
    <cellStyle name="Normal 11 5 2 2 3" xfId="28821"/>
    <cellStyle name="Normal 11 5 2 2 4" xfId="28822"/>
    <cellStyle name="Normal 11 5 2 3" xfId="28823"/>
    <cellStyle name="Normal 11 5 2 3 2" xfId="28824"/>
    <cellStyle name="Normal 11 5 2 4" xfId="28825"/>
    <cellStyle name="Normal 11 5 2 5" xfId="28826"/>
    <cellStyle name="Normal 11 5 2 6" xfId="28827"/>
    <cellStyle name="Normal 11 5 3" xfId="28828"/>
    <cellStyle name="Normal 11 5 3 2" xfId="28829"/>
    <cellStyle name="Normal 11 5 3 2 2" xfId="28830"/>
    <cellStyle name="Normal 11 5 3 3" xfId="28831"/>
    <cellStyle name="Normal 11 5 3 4" xfId="28832"/>
    <cellStyle name="Normal 11 5 4" xfId="28833"/>
    <cellStyle name="Normal 11 5 4 2" xfId="28834"/>
    <cellStyle name="Normal 11 5 4 2 2" xfId="28835"/>
    <cellStyle name="Normal 11 5 4 3" xfId="28836"/>
    <cellStyle name="Normal 11 5 4 4" xfId="28837"/>
    <cellStyle name="Normal 11 5 5" xfId="28838"/>
    <cellStyle name="Normal 11 5 5 2" xfId="28839"/>
    <cellStyle name="Normal 11 5 6" xfId="28840"/>
    <cellStyle name="Normal 11 5 7" xfId="28841"/>
    <cellStyle name="Normal 11 5 8" xfId="28842"/>
    <cellStyle name="Normal 11 5 9" xfId="28843"/>
    <cellStyle name="Normal 11 6" xfId="28844"/>
    <cellStyle name="Normal 11 6 2" xfId="28845"/>
    <cellStyle name="Normal 11 6 2 2" xfId="28846"/>
    <cellStyle name="Normal 11 6 2 2 2" xfId="28847"/>
    <cellStyle name="Normal 11 6 2 2 2 2" xfId="28848"/>
    <cellStyle name="Normal 11 6 2 2 3" xfId="28849"/>
    <cellStyle name="Normal 11 6 2 2 4" xfId="28850"/>
    <cellStyle name="Normal 11 6 2 3" xfId="28851"/>
    <cellStyle name="Normal 11 6 2 3 2" xfId="28852"/>
    <cellStyle name="Normal 11 6 2 4" xfId="28853"/>
    <cellStyle name="Normal 11 6 2 5" xfId="28854"/>
    <cellStyle name="Normal 11 6 2 6" xfId="28855"/>
    <cellStyle name="Normal 11 6 3" xfId="28856"/>
    <cellStyle name="Normal 11 6 3 2" xfId="28857"/>
    <cellStyle name="Normal 11 6 3 2 2" xfId="28858"/>
    <cellStyle name="Normal 11 6 3 3" xfId="28859"/>
    <cellStyle name="Normal 11 6 3 4" xfId="28860"/>
    <cellStyle name="Normal 11 6 4" xfId="28861"/>
    <cellStyle name="Normal 11 6 4 2" xfId="28862"/>
    <cellStyle name="Normal 11 6 4 2 2" xfId="28863"/>
    <cellStyle name="Normal 11 6 4 3" xfId="28864"/>
    <cellStyle name="Normal 11 6 4 4" xfId="28865"/>
    <cellStyle name="Normal 11 6 5" xfId="28866"/>
    <cellStyle name="Normal 11 6 5 2" xfId="28867"/>
    <cellStyle name="Normal 11 6 6" xfId="28868"/>
    <cellStyle name="Normal 11 6 7" xfId="28869"/>
    <cellStyle name="Normal 11 6 8" xfId="28870"/>
    <cellStyle name="Normal 11 6 9" xfId="28871"/>
    <cellStyle name="Normal 11 7" xfId="28872"/>
    <cellStyle name="Normal 11 7 2" xfId="28873"/>
    <cellStyle name="Normal 11 7 2 2" xfId="28874"/>
    <cellStyle name="Normal 11 7 2 2 2" xfId="28875"/>
    <cellStyle name="Normal 11 7 2 3" xfId="28876"/>
    <cellStyle name="Normal 11 7 2 4" xfId="28877"/>
    <cellStyle name="Normal 11 7 3" xfId="28878"/>
    <cellStyle name="Normal 11 7 3 2" xfId="28879"/>
    <cellStyle name="Normal 11 7 4" xfId="28880"/>
    <cellStyle name="Normal 11 7 5" xfId="28881"/>
    <cellStyle name="Normal 11 7 6" xfId="28882"/>
    <cellStyle name="Normal 11 7 7" xfId="28883"/>
    <cellStyle name="Normal 11 8" xfId="28884"/>
    <cellStyle name="Normal 11 8 2" xfId="28885"/>
    <cellStyle name="Normal 11 8 2 2" xfId="28886"/>
    <cellStyle name="Normal 11 8 2 2 2" xfId="28887"/>
    <cellStyle name="Normal 11 8 2 3" xfId="28888"/>
    <cellStyle name="Normal 11 8 2 4" xfId="28889"/>
    <cellStyle name="Normal 11 8 3" xfId="28890"/>
    <cellStyle name="Normal 11 8 3 2" xfId="28891"/>
    <cellStyle name="Normal 11 8 4" xfId="28892"/>
    <cellStyle name="Normal 11 8 5" xfId="28893"/>
    <cellStyle name="Normal 11 8 6" xfId="28894"/>
    <cellStyle name="Normal 11 9" xfId="28895"/>
    <cellStyle name="Normal 11 9 2" xfId="28896"/>
    <cellStyle name="Normal 11 9 2 2" xfId="28897"/>
    <cellStyle name="Normal 11 9 3" xfId="28898"/>
    <cellStyle name="Normal 11 9 4" xfId="28899"/>
    <cellStyle name="Normal 11 9 5" xfId="28900"/>
    <cellStyle name="Normal 117" xfId="28901"/>
    <cellStyle name="Normal 12" xfId="84"/>
    <cellStyle name="Normal 12 10" xfId="28902"/>
    <cellStyle name="Normal 12 10 2" xfId="28903"/>
    <cellStyle name="Normal 12 10 2 2" xfId="28904"/>
    <cellStyle name="Normal 12 10 2 2 2" xfId="28905"/>
    <cellStyle name="Normal 12 10 2 2 2 2" xfId="28906"/>
    <cellStyle name="Normal 12 10 2 2 3" xfId="28907"/>
    <cellStyle name="Normal 12 10 2 2 4" xfId="28908"/>
    <cellStyle name="Normal 12 10 2 3" xfId="28909"/>
    <cellStyle name="Normal 12 10 2 3 2" xfId="28910"/>
    <cellStyle name="Normal 12 10 2 4" xfId="28911"/>
    <cellStyle name="Normal 12 10 2 5" xfId="28912"/>
    <cellStyle name="Normal 12 10 2 6" xfId="28913"/>
    <cellStyle name="Normal 12 10 3" xfId="28914"/>
    <cellStyle name="Normal 12 10 3 2" xfId="28915"/>
    <cellStyle name="Normal 12 10 3 2 2" xfId="28916"/>
    <cellStyle name="Normal 12 10 3 3" xfId="28917"/>
    <cellStyle name="Normal 12 10 3 4" xfId="28918"/>
    <cellStyle name="Normal 12 10 4" xfId="28919"/>
    <cellStyle name="Normal 12 10 4 2" xfId="28920"/>
    <cellStyle name="Normal 12 10 4 2 2" xfId="28921"/>
    <cellStyle name="Normal 12 10 4 3" xfId="28922"/>
    <cellStyle name="Normal 12 10 4 4" xfId="28923"/>
    <cellStyle name="Normal 12 10 5" xfId="28924"/>
    <cellStyle name="Normal 12 10 5 2" xfId="28925"/>
    <cellStyle name="Normal 12 10 6" xfId="28926"/>
    <cellStyle name="Normal 12 10 7" xfId="28927"/>
    <cellStyle name="Normal 12 10 8" xfId="28928"/>
    <cellStyle name="Normal 12 11" xfId="28929"/>
    <cellStyle name="Normal 12 11 2" xfId="28930"/>
    <cellStyle name="Normal 12 11 2 2" xfId="28931"/>
    <cellStyle name="Normal 12 11 2 2 2" xfId="28932"/>
    <cellStyle name="Normal 12 11 2 3" xfId="28933"/>
    <cellStyle name="Normal 12 11 2 4" xfId="28934"/>
    <cellStyle name="Normal 12 11 3" xfId="28935"/>
    <cellStyle name="Normal 12 11 3 2" xfId="28936"/>
    <cellStyle name="Normal 12 11 4" xfId="28937"/>
    <cellStyle name="Normal 12 11 5" xfId="28938"/>
    <cellStyle name="Normal 12 11 6" xfId="28939"/>
    <cellStyle name="Normal 12 12" xfId="28940"/>
    <cellStyle name="Normal 12 12 2" xfId="28941"/>
    <cellStyle name="Normal 12 12 2 2" xfId="28942"/>
    <cellStyle name="Normal 12 12 2 2 2" xfId="28943"/>
    <cellStyle name="Normal 12 12 2 3" xfId="28944"/>
    <cellStyle name="Normal 12 12 2 4" xfId="28945"/>
    <cellStyle name="Normal 12 12 3" xfId="28946"/>
    <cellStyle name="Normal 12 12 3 2" xfId="28947"/>
    <cellStyle name="Normal 12 12 4" xfId="28948"/>
    <cellStyle name="Normal 12 12 5" xfId="28949"/>
    <cellStyle name="Normal 12 12 6" xfId="28950"/>
    <cellStyle name="Normal 12 13" xfId="28951"/>
    <cellStyle name="Normal 12 13 2" xfId="28952"/>
    <cellStyle name="Normal 12 13 2 2" xfId="28953"/>
    <cellStyle name="Normal 12 13 3" xfId="28954"/>
    <cellStyle name="Normal 12 13 4" xfId="28955"/>
    <cellStyle name="Normal 12 13 5" xfId="28956"/>
    <cellStyle name="Normal 12 14" xfId="28957"/>
    <cellStyle name="Normal 12 14 2" xfId="28958"/>
    <cellStyle name="Normal 12 14 2 2" xfId="28959"/>
    <cellStyle name="Normal 12 14 3" xfId="28960"/>
    <cellStyle name="Normal 12 14 4" xfId="28961"/>
    <cellStyle name="Normal 12 15" xfId="28962"/>
    <cellStyle name="Normal 12 15 2" xfId="28963"/>
    <cellStyle name="Normal 12 16" xfId="28964"/>
    <cellStyle name="Normal 12 17" xfId="28965"/>
    <cellStyle name="Normal 12 18" xfId="28966"/>
    <cellStyle name="Normal 12 19" xfId="28967"/>
    <cellStyle name="Normal 12 2" xfId="28968"/>
    <cellStyle name="Normal 12 2 10" xfId="28969"/>
    <cellStyle name="Normal 12 2 10 2" xfId="28970"/>
    <cellStyle name="Normal 12 2 10 2 2" xfId="28971"/>
    <cellStyle name="Normal 12 2 10 3" xfId="28972"/>
    <cellStyle name="Normal 12 2 10 4" xfId="28973"/>
    <cellStyle name="Normal 12 2 11" xfId="28974"/>
    <cellStyle name="Normal 12 2 11 2" xfId="28975"/>
    <cellStyle name="Normal 12 2 12" xfId="28976"/>
    <cellStyle name="Normal 12 2 13" xfId="28977"/>
    <cellStyle name="Normal 12 2 14" xfId="28978"/>
    <cellStyle name="Normal 12 2 15" xfId="28979"/>
    <cellStyle name="Normal 12 2 16" xfId="28980"/>
    <cellStyle name="Normal 12 2 2" xfId="28981"/>
    <cellStyle name="Normal 12 2 2 10" xfId="28982"/>
    <cellStyle name="Normal 12 2 2 11" xfId="28983"/>
    <cellStyle name="Normal 12 2 2 2" xfId="28984"/>
    <cellStyle name="Normal 12 2 2 2 2" xfId="28985"/>
    <cellStyle name="Normal 12 2 2 2 2 2" xfId="28986"/>
    <cellStyle name="Normal 12 2 2 2 2 2 2" xfId="28987"/>
    <cellStyle name="Normal 12 2 2 2 2 3" xfId="28988"/>
    <cellStyle name="Normal 12 2 2 2 2 4" xfId="28989"/>
    <cellStyle name="Normal 12 2 2 2 3" xfId="28990"/>
    <cellStyle name="Normal 12 2 2 2 3 2" xfId="28991"/>
    <cellStyle name="Normal 12 2 2 2 3 2 2" xfId="28992"/>
    <cellStyle name="Normal 12 2 2 2 3 3" xfId="28993"/>
    <cellStyle name="Normal 12 2 2 2 3 4" xfId="28994"/>
    <cellStyle name="Normal 12 2 2 2 4" xfId="28995"/>
    <cellStyle name="Normal 12 2 2 2 4 2" xfId="28996"/>
    <cellStyle name="Normal 12 2 2 2 5" xfId="28997"/>
    <cellStyle name="Normal 12 2 2 2 6" xfId="28998"/>
    <cellStyle name="Normal 12 2 2 2 7" xfId="28999"/>
    <cellStyle name="Normal 12 2 2 3" xfId="29000"/>
    <cellStyle name="Normal 12 2 2 3 2" xfId="29001"/>
    <cellStyle name="Normal 12 2 2 3 2 2" xfId="29002"/>
    <cellStyle name="Normal 12 2 2 3 3" xfId="29003"/>
    <cellStyle name="Normal 12 2 2 3 4" xfId="29004"/>
    <cellStyle name="Normal 12 2 2 4" xfId="29005"/>
    <cellStyle name="Normal 12 2 2 4 2" xfId="29006"/>
    <cellStyle name="Normal 12 2 2 4 2 2" xfId="29007"/>
    <cellStyle name="Normal 12 2 2 4 3" xfId="29008"/>
    <cellStyle name="Normal 12 2 2 4 4" xfId="29009"/>
    <cellStyle name="Normal 12 2 2 5" xfId="29010"/>
    <cellStyle name="Normal 12 2 2 5 2" xfId="29011"/>
    <cellStyle name="Normal 12 2 2 5 2 2" xfId="29012"/>
    <cellStyle name="Normal 12 2 2 5 3" xfId="29013"/>
    <cellStyle name="Normal 12 2 2 5 4" xfId="29014"/>
    <cellStyle name="Normal 12 2 2 6" xfId="29015"/>
    <cellStyle name="Normal 12 2 2 6 2" xfId="29016"/>
    <cellStyle name="Normal 12 2 2 6 2 2" xfId="29017"/>
    <cellStyle name="Normal 12 2 2 6 3" xfId="29018"/>
    <cellStyle name="Normal 12 2 2 6 4" xfId="29019"/>
    <cellStyle name="Normal 12 2 2 7" xfId="29020"/>
    <cellStyle name="Normal 12 2 2 7 2" xfId="29021"/>
    <cellStyle name="Normal 12 2 2 8" xfId="29022"/>
    <cellStyle name="Normal 12 2 2 9" xfId="29023"/>
    <cellStyle name="Normal 12 2 3" xfId="29024"/>
    <cellStyle name="Normal 12 2 3 2" xfId="29025"/>
    <cellStyle name="Normal 12 2 3 2 2" xfId="29026"/>
    <cellStyle name="Normal 12 2 3 2 2 2" xfId="29027"/>
    <cellStyle name="Normal 12 2 3 2 2 2 2" xfId="29028"/>
    <cellStyle name="Normal 12 2 3 2 2 3" xfId="29029"/>
    <cellStyle name="Normal 12 2 3 2 2 4" xfId="29030"/>
    <cellStyle name="Normal 12 2 3 2 3" xfId="29031"/>
    <cellStyle name="Normal 12 2 3 2 3 2" xfId="29032"/>
    <cellStyle name="Normal 12 2 3 2 3 2 2" xfId="29033"/>
    <cellStyle name="Normal 12 2 3 2 3 3" xfId="29034"/>
    <cellStyle name="Normal 12 2 3 2 3 4" xfId="29035"/>
    <cellStyle name="Normal 12 2 3 2 4" xfId="29036"/>
    <cellStyle name="Normal 12 2 3 2 4 2" xfId="29037"/>
    <cellStyle name="Normal 12 2 3 2 5" xfId="29038"/>
    <cellStyle name="Normal 12 2 3 2 6" xfId="29039"/>
    <cellStyle name="Normal 12 2 3 2 7" xfId="29040"/>
    <cellStyle name="Normal 12 2 3 3" xfId="29041"/>
    <cellStyle name="Normal 12 2 3 3 2" xfId="29042"/>
    <cellStyle name="Normal 12 2 3 3 2 2" xfId="29043"/>
    <cellStyle name="Normal 12 2 3 3 3" xfId="29044"/>
    <cellStyle name="Normal 12 2 3 3 4" xfId="29045"/>
    <cellStyle name="Normal 12 2 3 4" xfId="29046"/>
    <cellStyle name="Normal 12 2 3 4 2" xfId="29047"/>
    <cellStyle name="Normal 12 2 3 4 2 2" xfId="29048"/>
    <cellStyle name="Normal 12 2 3 4 3" xfId="29049"/>
    <cellStyle name="Normal 12 2 3 4 4" xfId="29050"/>
    <cellStyle name="Normal 12 2 3 5" xfId="29051"/>
    <cellStyle name="Normal 12 2 3 5 2" xfId="29052"/>
    <cellStyle name="Normal 12 2 3 6" xfId="29053"/>
    <cellStyle name="Normal 12 2 3 7" xfId="29054"/>
    <cellStyle name="Normal 12 2 3 8" xfId="29055"/>
    <cellStyle name="Normal 12 2 3 9" xfId="29056"/>
    <cellStyle name="Normal 12 2 4" xfId="29057"/>
    <cellStyle name="Normal 12 2 4 2" xfId="29058"/>
    <cellStyle name="Normal 12 2 4 2 2" xfId="29059"/>
    <cellStyle name="Normal 12 2 4 2 2 2" xfId="29060"/>
    <cellStyle name="Normal 12 2 4 2 2 2 2" xfId="29061"/>
    <cellStyle name="Normal 12 2 4 2 2 3" xfId="29062"/>
    <cellStyle name="Normal 12 2 4 2 2 4" xfId="29063"/>
    <cellStyle name="Normal 12 2 4 2 3" xfId="29064"/>
    <cellStyle name="Normal 12 2 4 2 3 2" xfId="29065"/>
    <cellStyle name="Normal 12 2 4 2 3 2 2" xfId="29066"/>
    <cellStyle name="Normal 12 2 4 2 3 3" xfId="29067"/>
    <cellStyle name="Normal 12 2 4 2 3 4" xfId="29068"/>
    <cellStyle name="Normal 12 2 4 2 4" xfId="29069"/>
    <cellStyle name="Normal 12 2 4 2 4 2" xfId="29070"/>
    <cellStyle name="Normal 12 2 4 2 5" xfId="29071"/>
    <cellStyle name="Normal 12 2 4 2 6" xfId="29072"/>
    <cellStyle name="Normal 12 2 4 2 7" xfId="29073"/>
    <cellStyle name="Normal 12 2 4 3" xfId="29074"/>
    <cellStyle name="Normal 12 2 4 3 2" xfId="29075"/>
    <cellStyle name="Normal 12 2 4 3 2 2" xfId="29076"/>
    <cellStyle name="Normal 12 2 4 3 3" xfId="29077"/>
    <cellStyle name="Normal 12 2 4 3 4" xfId="29078"/>
    <cellStyle name="Normal 12 2 4 4" xfId="29079"/>
    <cellStyle name="Normal 12 2 4 4 2" xfId="29080"/>
    <cellStyle name="Normal 12 2 4 4 2 2" xfId="29081"/>
    <cellStyle name="Normal 12 2 4 4 3" xfId="29082"/>
    <cellStyle name="Normal 12 2 4 4 4" xfId="29083"/>
    <cellStyle name="Normal 12 2 4 5" xfId="29084"/>
    <cellStyle name="Normal 12 2 4 5 2" xfId="29085"/>
    <cellStyle name="Normal 12 2 4 6" xfId="29086"/>
    <cellStyle name="Normal 12 2 4 7" xfId="29087"/>
    <cellStyle name="Normal 12 2 4 8" xfId="29088"/>
    <cellStyle name="Normal 12 2 5" xfId="29089"/>
    <cellStyle name="Normal 12 2 5 2" xfId="29090"/>
    <cellStyle name="Normal 12 2 5 2 2" xfId="29091"/>
    <cellStyle name="Normal 12 2 5 2 2 2" xfId="29092"/>
    <cellStyle name="Normal 12 2 5 2 2 2 2" xfId="29093"/>
    <cellStyle name="Normal 12 2 5 2 2 3" xfId="29094"/>
    <cellStyle name="Normal 12 2 5 2 2 4" xfId="29095"/>
    <cellStyle name="Normal 12 2 5 2 3" xfId="29096"/>
    <cellStyle name="Normal 12 2 5 2 3 2" xfId="29097"/>
    <cellStyle name="Normal 12 2 5 2 4" xfId="29098"/>
    <cellStyle name="Normal 12 2 5 2 5" xfId="29099"/>
    <cellStyle name="Normal 12 2 5 2 6" xfId="29100"/>
    <cellStyle name="Normal 12 2 5 3" xfId="29101"/>
    <cellStyle name="Normal 12 2 5 3 2" xfId="29102"/>
    <cellStyle name="Normal 12 2 5 3 2 2" xfId="29103"/>
    <cellStyle name="Normal 12 2 5 3 3" xfId="29104"/>
    <cellStyle name="Normal 12 2 5 3 4" xfId="29105"/>
    <cellStyle name="Normal 12 2 5 4" xfId="29106"/>
    <cellStyle name="Normal 12 2 5 4 2" xfId="29107"/>
    <cellStyle name="Normal 12 2 5 4 2 2" xfId="29108"/>
    <cellStyle name="Normal 12 2 5 4 3" xfId="29109"/>
    <cellStyle name="Normal 12 2 5 4 4" xfId="29110"/>
    <cellStyle name="Normal 12 2 5 5" xfId="29111"/>
    <cellStyle name="Normal 12 2 5 5 2" xfId="29112"/>
    <cellStyle name="Normal 12 2 5 6" xfId="29113"/>
    <cellStyle name="Normal 12 2 5 7" xfId="29114"/>
    <cellStyle name="Normal 12 2 5 8" xfId="29115"/>
    <cellStyle name="Normal 12 2 6" xfId="29116"/>
    <cellStyle name="Normal 12 2 6 2" xfId="29117"/>
    <cellStyle name="Normal 12 2 6 2 2" xfId="29118"/>
    <cellStyle name="Normal 12 2 6 2 2 2" xfId="29119"/>
    <cellStyle name="Normal 12 2 6 2 2 2 2" xfId="29120"/>
    <cellStyle name="Normal 12 2 6 2 2 3" xfId="29121"/>
    <cellStyle name="Normal 12 2 6 2 2 4" xfId="29122"/>
    <cellStyle name="Normal 12 2 6 2 3" xfId="29123"/>
    <cellStyle name="Normal 12 2 6 2 3 2" xfId="29124"/>
    <cellStyle name="Normal 12 2 6 2 4" xfId="29125"/>
    <cellStyle name="Normal 12 2 6 2 5" xfId="29126"/>
    <cellStyle name="Normal 12 2 6 2 6" xfId="29127"/>
    <cellStyle name="Normal 12 2 6 3" xfId="29128"/>
    <cellStyle name="Normal 12 2 6 3 2" xfId="29129"/>
    <cellStyle name="Normal 12 2 6 3 2 2" xfId="29130"/>
    <cellStyle name="Normal 12 2 6 3 3" xfId="29131"/>
    <cellStyle name="Normal 12 2 6 3 4" xfId="29132"/>
    <cellStyle name="Normal 12 2 6 4" xfId="29133"/>
    <cellStyle name="Normal 12 2 6 4 2" xfId="29134"/>
    <cellStyle name="Normal 12 2 6 4 2 2" xfId="29135"/>
    <cellStyle name="Normal 12 2 6 4 3" xfId="29136"/>
    <cellStyle name="Normal 12 2 6 4 4" xfId="29137"/>
    <cellStyle name="Normal 12 2 6 5" xfId="29138"/>
    <cellStyle name="Normal 12 2 6 5 2" xfId="29139"/>
    <cellStyle name="Normal 12 2 6 6" xfId="29140"/>
    <cellStyle name="Normal 12 2 6 7" xfId="29141"/>
    <cellStyle name="Normal 12 2 6 8" xfId="29142"/>
    <cellStyle name="Normal 12 2 7" xfId="29143"/>
    <cellStyle name="Normal 12 2 7 2" xfId="29144"/>
    <cellStyle name="Normal 12 2 7 2 2" xfId="29145"/>
    <cellStyle name="Normal 12 2 7 2 2 2" xfId="29146"/>
    <cellStyle name="Normal 12 2 7 2 3" xfId="29147"/>
    <cellStyle name="Normal 12 2 7 2 4" xfId="29148"/>
    <cellStyle name="Normal 12 2 7 3" xfId="29149"/>
    <cellStyle name="Normal 12 2 7 3 2" xfId="29150"/>
    <cellStyle name="Normal 12 2 7 4" xfId="29151"/>
    <cellStyle name="Normal 12 2 7 5" xfId="29152"/>
    <cellStyle name="Normal 12 2 7 6" xfId="29153"/>
    <cellStyle name="Normal 12 2 8" xfId="29154"/>
    <cellStyle name="Normal 12 2 8 2" xfId="29155"/>
    <cellStyle name="Normal 12 2 8 2 2" xfId="29156"/>
    <cellStyle name="Normal 12 2 8 2 2 2" xfId="29157"/>
    <cellStyle name="Normal 12 2 8 2 3" xfId="29158"/>
    <cellStyle name="Normal 12 2 8 2 4" xfId="29159"/>
    <cellStyle name="Normal 12 2 8 3" xfId="29160"/>
    <cellStyle name="Normal 12 2 8 3 2" xfId="29161"/>
    <cellStyle name="Normal 12 2 8 4" xfId="29162"/>
    <cellStyle name="Normal 12 2 8 5" xfId="29163"/>
    <cellStyle name="Normal 12 2 8 6" xfId="29164"/>
    <cellStyle name="Normal 12 2 9" xfId="29165"/>
    <cellStyle name="Normal 12 2 9 2" xfId="29166"/>
    <cellStyle name="Normal 12 2 9 2 2" xfId="29167"/>
    <cellStyle name="Normal 12 2 9 3" xfId="29168"/>
    <cellStyle name="Normal 12 2 9 4" xfId="29169"/>
    <cellStyle name="Normal 12 2 9 5" xfId="29170"/>
    <cellStyle name="Normal 12 20" xfId="29171"/>
    <cellStyle name="Normal 12 3" xfId="29172"/>
    <cellStyle name="Normal 12 3 10" xfId="29173"/>
    <cellStyle name="Normal 12 3 10 2" xfId="29174"/>
    <cellStyle name="Normal 12 3 10 2 2" xfId="29175"/>
    <cellStyle name="Normal 12 3 10 3" xfId="29176"/>
    <cellStyle name="Normal 12 3 10 4" xfId="29177"/>
    <cellStyle name="Normal 12 3 11" xfId="29178"/>
    <cellStyle name="Normal 12 3 11 2" xfId="29179"/>
    <cellStyle name="Normal 12 3 12" xfId="29180"/>
    <cellStyle name="Normal 12 3 13" xfId="29181"/>
    <cellStyle name="Normal 12 3 14" xfId="29182"/>
    <cellStyle name="Normal 12 3 15" xfId="29183"/>
    <cellStyle name="Normal 12 3 16" xfId="29184"/>
    <cellStyle name="Normal 12 3 2" xfId="29185"/>
    <cellStyle name="Normal 12 3 2 10" xfId="29186"/>
    <cellStyle name="Normal 12 3 2 11" xfId="29187"/>
    <cellStyle name="Normal 12 3 2 2" xfId="29188"/>
    <cellStyle name="Normal 12 3 2 2 2" xfId="29189"/>
    <cellStyle name="Normal 12 3 2 2 2 2" xfId="29190"/>
    <cellStyle name="Normal 12 3 2 2 2 2 2" xfId="29191"/>
    <cellStyle name="Normal 12 3 2 2 2 3" xfId="29192"/>
    <cellStyle name="Normal 12 3 2 2 2 4" xfId="29193"/>
    <cellStyle name="Normal 12 3 2 2 3" xfId="29194"/>
    <cellStyle name="Normal 12 3 2 2 3 2" xfId="29195"/>
    <cellStyle name="Normal 12 3 2 2 3 2 2" xfId="29196"/>
    <cellStyle name="Normal 12 3 2 2 3 3" xfId="29197"/>
    <cellStyle name="Normal 12 3 2 2 3 4" xfId="29198"/>
    <cellStyle name="Normal 12 3 2 2 4" xfId="29199"/>
    <cellStyle name="Normal 12 3 2 2 4 2" xfId="29200"/>
    <cellStyle name="Normal 12 3 2 2 5" xfId="29201"/>
    <cellStyle name="Normal 12 3 2 2 6" xfId="29202"/>
    <cellStyle name="Normal 12 3 2 2 7" xfId="29203"/>
    <cellStyle name="Normal 12 3 2 3" xfId="29204"/>
    <cellStyle name="Normal 12 3 2 3 2" xfId="29205"/>
    <cellStyle name="Normal 12 3 2 3 2 2" xfId="29206"/>
    <cellStyle name="Normal 12 3 2 3 3" xfId="29207"/>
    <cellStyle name="Normal 12 3 2 3 4" xfId="29208"/>
    <cellStyle name="Normal 12 3 2 4" xfId="29209"/>
    <cellStyle name="Normal 12 3 2 4 2" xfId="29210"/>
    <cellStyle name="Normal 12 3 2 4 2 2" xfId="29211"/>
    <cellStyle name="Normal 12 3 2 4 3" xfId="29212"/>
    <cellStyle name="Normal 12 3 2 4 4" xfId="29213"/>
    <cellStyle name="Normal 12 3 2 5" xfId="29214"/>
    <cellStyle name="Normal 12 3 2 5 2" xfId="29215"/>
    <cellStyle name="Normal 12 3 2 5 2 2" xfId="29216"/>
    <cellStyle name="Normal 12 3 2 5 3" xfId="29217"/>
    <cellStyle name="Normal 12 3 2 5 4" xfId="29218"/>
    <cellStyle name="Normal 12 3 2 6" xfId="29219"/>
    <cellStyle name="Normal 12 3 2 6 2" xfId="29220"/>
    <cellStyle name="Normal 12 3 2 6 2 2" xfId="29221"/>
    <cellStyle name="Normal 12 3 2 6 3" xfId="29222"/>
    <cellStyle name="Normal 12 3 2 6 4" xfId="29223"/>
    <cellStyle name="Normal 12 3 2 7" xfId="29224"/>
    <cellStyle name="Normal 12 3 2 7 2" xfId="29225"/>
    <cellStyle name="Normal 12 3 2 8" xfId="29226"/>
    <cellStyle name="Normal 12 3 2 9" xfId="29227"/>
    <cellStyle name="Normal 12 3 3" xfId="29228"/>
    <cellStyle name="Normal 12 3 3 2" xfId="29229"/>
    <cellStyle name="Normal 12 3 3 2 2" xfId="29230"/>
    <cellStyle name="Normal 12 3 3 2 2 2" xfId="29231"/>
    <cellStyle name="Normal 12 3 3 2 2 2 2" xfId="29232"/>
    <cellStyle name="Normal 12 3 3 2 2 3" xfId="29233"/>
    <cellStyle name="Normal 12 3 3 2 2 4" xfId="29234"/>
    <cellStyle name="Normal 12 3 3 2 3" xfId="29235"/>
    <cellStyle name="Normal 12 3 3 2 3 2" xfId="29236"/>
    <cellStyle name="Normal 12 3 3 2 3 2 2" xfId="29237"/>
    <cellStyle name="Normal 12 3 3 2 3 3" xfId="29238"/>
    <cellStyle name="Normal 12 3 3 2 3 4" xfId="29239"/>
    <cellStyle name="Normal 12 3 3 2 4" xfId="29240"/>
    <cellStyle name="Normal 12 3 3 2 4 2" xfId="29241"/>
    <cellStyle name="Normal 12 3 3 2 5" xfId="29242"/>
    <cellStyle name="Normal 12 3 3 2 6" xfId="29243"/>
    <cellStyle name="Normal 12 3 3 2 7" xfId="29244"/>
    <cellStyle name="Normal 12 3 3 3" xfId="29245"/>
    <cellStyle name="Normal 12 3 3 3 2" xfId="29246"/>
    <cellStyle name="Normal 12 3 3 3 2 2" xfId="29247"/>
    <cellStyle name="Normal 12 3 3 3 3" xfId="29248"/>
    <cellStyle name="Normal 12 3 3 3 4" xfId="29249"/>
    <cellStyle name="Normal 12 3 3 4" xfId="29250"/>
    <cellStyle name="Normal 12 3 3 4 2" xfId="29251"/>
    <cellStyle name="Normal 12 3 3 4 2 2" xfId="29252"/>
    <cellStyle name="Normal 12 3 3 4 3" xfId="29253"/>
    <cellStyle name="Normal 12 3 3 4 4" xfId="29254"/>
    <cellStyle name="Normal 12 3 3 5" xfId="29255"/>
    <cellStyle name="Normal 12 3 3 5 2" xfId="29256"/>
    <cellStyle name="Normal 12 3 3 6" xfId="29257"/>
    <cellStyle name="Normal 12 3 3 7" xfId="29258"/>
    <cellStyle name="Normal 12 3 3 8" xfId="29259"/>
    <cellStyle name="Normal 12 3 3 9" xfId="29260"/>
    <cellStyle name="Normal 12 3 4" xfId="29261"/>
    <cellStyle name="Normal 12 3 4 2" xfId="29262"/>
    <cellStyle name="Normal 12 3 4 2 2" xfId="29263"/>
    <cellStyle name="Normal 12 3 4 2 2 2" xfId="29264"/>
    <cellStyle name="Normal 12 3 4 2 2 2 2" xfId="29265"/>
    <cellStyle name="Normal 12 3 4 2 2 3" xfId="29266"/>
    <cellStyle name="Normal 12 3 4 2 2 4" xfId="29267"/>
    <cellStyle name="Normal 12 3 4 2 3" xfId="29268"/>
    <cellStyle name="Normal 12 3 4 2 3 2" xfId="29269"/>
    <cellStyle name="Normal 12 3 4 2 3 2 2" xfId="29270"/>
    <cellStyle name="Normal 12 3 4 2 3 3" xfId="29271"/>
    <cellStyle name="Normal 12 3 4 2 3 4" xfId="29272"/>
    <cellStyle name="Normal 12 3 4 2 4" xfId="29273"/>
    <cellStyle name="Normal 12 3 4 2 4 2" xfId="29274"/>
    <cellStyle name="Normal 12 3 4 2 5" xfId="29275"/>
    <cellStyle name="Normal 12 3 4 2 6" xfId="29276"/>
    <cellStyle name="Normal 12 3 4 2 7" xfId="29277"/>
    <cellStyle name="Normal 12 3 4 3" xfId="29278"/>
    <cellStyle name="Normal 12 3 4 3 2" xfId="29279"/>
    <cellStyle name="Normal 12 3 4 3 2 2" xfId="29280"/>
    <cellStyle name="Normal 12 3 4 3 3" xfId="29281"/>
    <cellStyle name="Normal 12 3 4 3 4" xfId="29282"/>
    <cellStyle name="Normal 12 3 4 4" xfId="29283"/>
    <cellStyle name="Normal 12 3 4 4 2" xfId="29284"/>
    <cellStyle name="Normal 12 3 4 4 2 2" xfId="29285"/>
    <cellStyle name="Normal 12 3 4 4 3" xfId="29286"/>
    <cellStyle name="Normal 12 3 4 4 4" xfId="29287"/>
    <cellStyle name="Normal 12 3 4 5" xfId="29288"/>
    <cellStyle name="Normal 12 3 4 5 2" xfId="29289"/>
    <cellStyle name="Normal 12 3 4 6" xfId="29290"/>
    <cellStyle name="Normal 12 3 4 7" xfId="29291"/>
    <cellStyle name="Normal 12 3 4 8" xfId="29292"/>
    <cellStyle name="Normal 12 3 5" xfId="29293"/>
    <cellStyle name="Normal 12 3 5 2" xfId="29294"/>
    <cellStyle name="Normal 12 3 5 2 2" xfId="29295"/>
    <cellStyle name="Normal 12 3 5 2 2 2" xfId="29296"/>
    <cellStyle name="Normal 12 3 5 2 2 2 2" xfId="29297"/>
    <cellStyle name="Normal 12 3 5 2 2 3" xfId="29298"/>
    <cellStyle name="Normal 12 3 5 2 2 4" xfId="29299"/>
    <cellStyle name="Normal 12 3 5 2 3" xfId="29300"/>
    <cellStyle name="Normal 12 3 5 2 3 2" xfId="29301"/>
    <cellStyle name="Normal 12 3 5 2 4" xfId="29302"/>
    <cellStyle name="Normal 12 3 5 2 5" xfId="29303"/>
    <cellStyle name="Normal 12 3 5 2 6" xfId="29304"/>
    <cellStyle name="Normal 12 3 5 3" xfId="29305"/>
    <cellStyle name="Normal 12 3 5 3 2" xfId="29306"/>
    <cellStyle name="Normal 12 3 5 3 2 2" xfId="29307"/>
    <cellStyle name="Normal 12 3 5 3 3" xfId="29308"/>
    <cellStyle name="Normal 12 3 5 3 4" xfId="29309"/>
    <cellStyle name="Normal 12 3 5 4" xfId="29310"/>
    <cellStyle name="Normal 12 3 5 4 2" xfId="29311"/>
    <cellStyle name="Normal 12 3 5 4 2 2" xfId="29312"/>
    <cellStyle name="Normal 12 3 5 4 3" xfId="29313"/>
    <cellStyle name="Normal 12 3 5 4 4" xfId="29314"/>
    <cellStyle name="Normal 12 3 5 5" xfId="29315"/>
    <cellStyle name="Normal 12 3 5 5 2" xfId="29316"/>
    <cellStyle name="Normal 12 3 5 6" xfId="29317"/>
    <cellStyle name="Normal 12 3 5 7" xfId="29318"/>
    <cellStyle name="Normal 12 3 5 8" xfId="29319"/>
    <cellStyle name="Normal 12 3 6" xfId="29320"/>
    <cellStyle name="Normal 12 3 6 2" xfId="29321"/>
    <cellStyle name="Normal 12 3 6 2 2" xfId="29322"/>
    <cellStyle name="Normal 12 3 6 2 2 2" xfId="29323"/>
    <cellStyle name="Normal 12 3 6 2 2 2 2" xfId="29324"/>
    <cellStyle name="Normal 12 3 6 2 2 3" xfId="29325"/>
    <cellStyle name="Normal 12 3 6 2 2 4" xfId="29326"/>
    <cellStyle name="Normal 12 3 6 2 3" xfId="29327"/>
    <cellStyle name="Normal 12 3 6 2 3 2" xfId="29328"/>
    <cellStyle name="Normal 12 3 6 2 4" xfId="29329"/>
    <cellStyle name="Normal 12 3 6 2 5" xfId="29330"/>
    <cellStyle name="Normal 12 3 6 2 6" xfId="29331"/>
    <cellStyle name="Normal 12 3 6 3" xfId="29332"/>
    <cellStyle name="Normal 12 3 6 3 2" xfId="29333"/>
    <cellStyle name="Normal 12 3 6 3 2 2" xfId="29334"/>
    <cellStyle name="Normal 12 3 6 3 3" xfId="29335"/>
    <cellStyle name="Normal 12 3 6 3 4" xfId="29336"/>
    <cellStyle name="Normal 12 3 6 4" xfId="29337"/>
    <cellStyle name="Normal 12 3 6 4 2" xfId="29338"/>
    <cellStyle name="Normal 12 3 6 4 2 2" xfId="29339"/>
    <cellStyle name="Normal 12 3 6 4 3" xfId="29340"/>
    <cellStyle name="Normal 12 3 6 4 4" xfId="29341"/>
    <cellStyle name="Normal 12 3 6 5" xfId="29342"/>
    <cellStyle name="Normal 12 3 6 5 2" xfId="29343"/>
    <cellStyle name="Normal 12 3 6 6" xfId="29344"/>
    <cellStyle name="Normal 12 3 6 7" xfId="29345"/>
    <cellStyle name="Normal 12 3 6 8" xfId="29346"/>
    <cellStyle name="Normal 12 3 7" xfId="29347"/>
    <cellStyle name="Normal 12 3 7 2" xfId="29348"/>
    <cellStyle name="Normal 12 3 7 2 2" xfId="29349"/>
    <cellStyle name="Normal 12 3 7 2 2 2" xfId="29350"/>
    <cellStyle name="Normal 12 3 7 2 3" xfId="29351"/>
    <cellStyle name="Normal 12 3 7 2 4" xfId="29352"/>
    <cellStyle name="Normal 12 3 7 3" xfId="29353"/>
    <cellStyle name="Normal 12 3 7 3 2" xfId="29354"/>
    <cellStyle name="Normal 12 3 7 4" xfId="29355"/>
    <cellStyle name="Normal 12 3 7 5" xfId="29356"/>
    <cellStyle name="Normal 12 3 7 6" xfId="29357"/>
    <cellStyle name="Normal 12 3 8" xfId="29358"/>
    <cellStyle name="Normal 12 3 8 2" xfId="29359"/>
    <cellStyle name="Normal 12 3 8 2 2" xfId="29360"/>
    <cellStyle name="Normal 12 3 8 2 2 2" xfId="29361"/>
    <cellStyle name="Normal 12 3 8 2 3" xfId="29362"/>
    <cellStyle name="Normal 12 3 8 2 4" xfId="29363"/>
    <cellStyle name="Normal 12 3 8 3" xfId="29364"/>
    <cellStyle name="Normal 12 3 8 3 2" xfId="29365"/>
    <cellStyle name="Normal 12 3 8 4" xfId="29366"/>
    <cellStyle name="Normal 12 3 8 5" xfId="29367"/>
    <cellStyle name="Normal 12 3 8 6" xfId="29368"/>
    <cellStyle name="Normal 12 3 9" xfId="29369"/>
    <cellStyle name="Normal 12 3 9 2" xfId="29370"/>
    <cellStyle name="Normal 12 3 9 2 2" xfId="29371"/>
    <cellStyle name="Normal 12 3 9 3" xfId="29372"/>
    <cellStyle name="Normal 12 3 9 4" xfId="29373"/>
    <cellStyle name="Normal 12 3 9 5" xfId="29374"/>
    <cellStyle name="Normal 12 4" xfId="29375"/>
    <cellStyle name="Normal 12 4 10" xfId="29376"/>
    <cellStyle name="Normal 12 4 10 2" xfId="29377"/>
    <cellStyle name="Normal 12 4 10 2 2" xfId="29378"/>
    <cellStyle name="Normal 12 4 10 3" xfId="29379"/>
    <cellStyle name="Normal 12 4 10 4" xfId="29380"/>
    <cellStyle name="Normal 12 4 11" xfId="29381"/>
    <cellStyle name="Normal 12 4 11 2" xfId="29382"/>
    <cellStyle name="Normal 12 4 12" xfId="29383"/>
    <cellStyle name="Normal 12 4 13" xfId="29384"/>
    <cellStyle name="Normal 12 4 14" xfId="29385"/>
    <cellStyle name="Normal 12 4 15" xfId="29386"/>
    <cellStyle name="Normal 12 4 2" xfId="29387"/>
    <cellStyle name="Normal 12 4 2 10" xfId="29388"/>
    <cellStyle name="Normal 12 4 2 2" xfId="29389"/>
    <cellStyle name="Normal 12 4 2 2 2" xfId="29390"/>
    <cellStyle name="Normal 12 4 2 2 2 2" xfId="29391"/>
    <cellStyle name="Normal 12 4 2 2 2 2 2" xfId="29392"/>
    <cellStyle name="Normal 12 4 2 2 2 3" xfId="29393"/>
    <cellStyle name="Normal 12 4 2 2 2 4" xfId="29394"/>
    <cellStyle name="Normal 12 4 2 2 3" xfId="29395"/>
    <cellStyle name="Normal 12 4 2 2 3 2" xfId="29396"/>
    <cellStyle name="Normal 12 4 2 2 3 2 2" xfId="29397"/>
    <cellStyle name="Normal 12 4 2 2 3 3" xfId="29398"/>
    <cellStyle name="Normal 12 4 2 2 3 4" xfId="29399"/>
    <cellStyle name="Normal 12 4 2 2 4" xfId="29400"/>
    <cellStyle name="Normal 12 4 2 2 4 2" xfId="29401"/>
    <cellStyle name="Normal 12 4 2 2 5" xfId="29402"/>
    <cellStyle name="Normal 12 4 2 2 6" xfId="29403"/>
    <cellStyle name="Normal 12 4 2 2 7" xfId="29404"/>
    <cellStyle name="Normal 12 4 2 3" xfId="29405"/>
    <cellStyle name="Normal 12 4 2 3 2" xfId="29406"/>
    <cellStyle name="Normal 12 4 2 3 2 2" xfId="29407"/>
    <cellStyle name="Normal 12 4 2 3 3" xfId="29408"/>
    <cellStyle name="Normal 12 4 2 3 4" xfId="29409"/>
    <cellStyle name="Normal 12 4 2 4" xfId="29410"/>
    <cellStyle name="Normal 12 4 2 4 2" xfId="29411"/>
    <cellStyle name="Normal 12 4 2 4 2 2" xfId="29412"/>
    <cellStyle name="Normal 12 4 2 4 3" xfId="29413"/>
    <cellStyle name="Normal 12 4 2 4 4" xfId="29414"/>
    <cellStyle name="Normal 12 4 2 5" xfId="29415"/>
    <cellStyle name="Normal 12 4 2 5 2" xfId="29416"/>
    <cellStyle name="Normal 12 4 2 5 2 2" xfId="29417"/>
    <cellStyle name="Normal 12 4 2 5 3" xfId="29418"/>
    <cellStyle name="Normal 12 4 2 5 4" xfId="29419"/>
    <cellStyle name="Normal 12 4 2 6" xfId="29420"/>
    <cellStyle name="Normal 12 4 2 6 2" xfId="29421"/>
    <cellStyle name="Normal 12 4 2 6 2 2" xfId="29422"/>
    <cellStyle name="Normal 12 4 2 6 3" xfId="29423"/>
    <cellStyle name="Normal 12 4 2 6 4" xfId="29424"/>
    <cellStyle name="Normal 12 4 2 7" xfId="29425"/>
    <cellStyle name="Normal 12 4 2 7 2" xfId="29426"/>
    <cellStyle name="Normal 12 4 2 8" xfId="29427"/>
    <cellStyle name="Normal 12 4 2 9" xfId="29428"/>
    <cellStyle name="Normal 12 4 3" xfId="29429"/>
    <cellStyle name="Normal 12 4 3 2" xfId="29430"/>
    <cellStyle name="Normal 12 4 3 2 2" xfId="29431"/>
    <cellStyle name="Normal 12 4 3 2 2 2" xfId="29432"/>
    <cellStyle name="Normal 12 4 3 2 2 2 2" xfId="29433"/>
    <cellStyle name="Normal 12 4 3 2 2 3" xfId="29434"/>
    <cellStyle name="Normal 12 4 3 2 2 4" xfId="29435"/>
    <cellStyle name="Normal 12 4 3 2 3" xfId="29436"/>
    <cellStyle name="Normal 12 4 3 2 3 2" xfId="29437"/>
    <cellStyle name="Normal 12 4 3 2 3 2 2" xfId="29438"/>
    <cellStyle name="Normal 12 4 3 2 3 3" xfId="29439"/>
    <cellStyle name="Normal 12 4 3 2 3 4" xfId="29440"/>
    <cellStyle name="Normal 12 4 3 2 4" xfId="29441"/>
    <cellStyle name="Normal 12 4 3 2 4 2" xfId="29442"/>
    <cellStyle name="Normal 12 4 3 2 5" xfId="29443"/>
    <cellStyle name="Normal 12 4 3 2 6" xfId="29444"/>
    <cellStyle name="Normal 12 4 3 2 7" xfId="29445"/>
    <cellStyle name="Normal 12 4 3 3" xfId="29446"/>
    <cellStyle name="Normal 12 4 3 3 2" xfId="29447"/>
    <cellStyle name="Normal 12 4 3 3 2 2" xfId="29448"/>
    <cellStyle name="Normal 12 4 3 3 3" xfId="29449"/>
    <cellStyle name="Normal 12 4 3 3 4" xfId="29450"/>
    <cellStyle name="Normal 12 4 3 4" xfId="29451"/>
    <cellStyle name="Normal 12 4 3 4 2" xfId="29452"/>
    <cellStyle name="Normal 12 4 3 4 2 2" xfId="29453"/>
    <cellStyle name="Normal 12 4 3 4 3" xfId="29454"/>
    <cellStyle name="Normal 12 4 3 4 4" xfId="29455"/>
    <cellStyle name="Normal 12 4 3 5" xfId="29456"/>
    <cellStyle name="Normal 12 4 3 5 2" xfId="29457"/>
    <cellStyle name="Normal 12 4 3 6" xfId="29458"/>
    <cellStyle name="Normal 12 4 3 7" xfId="29459"/>
    <cellStyle name="Normal 12 4 3 8" xfId="29460"/>
    <cellStyle name="Normal 12 4 4" xfId="29461"/>
    <cellStyle name="Normal 12 4 4 2" xfId="29462"/>
    <cellStyle name="Normal 12 4 4 2 2" xfId="29463"/>
    <cellStyle name="Normal 12 4 4 2 2 2" xfId="29464"/>
    <cellStyle name="Normal 12 4 4 2 2 2 2" xfId="29465"/>
    <cellStyle name="Normal 12 4 4 2 2 3" xfId="29466"/>
    <cellStyle name="Normal 12 4 4 2 2 4" xfId="29467"/>
    <cellStyle name="Normal 12 4 4 2 3" xfId="29468"/>
    <cellStyle name="Normal 12 4 4 2 3 2" xfId="29469"/>
    <cellStyle name="Normal 12 4 4 2 3 2 2" xfId="29470"/>
    <cellStyle name="Normal 12 4 4 2 3 3" xfId="29471"/>
    <cellStyle name="Normal 12 4 4 2 3 4" xfId="29472"/>
    <cellStyle name="Normal 12 4 4 2 4" xfId="29473"/>
    <cellStyle name="Normal 12 4 4 2 4 2" xfId="29474"/>
    <cellStyle name="Normal 12 4 4 2 5" xfId="29475"/>
    <cellStyle name="Normal 12 4 4 2 6" xfId="29476"/>
    <cellStyle name="Normal 12 4 4 2 7" xfId="29477"/>
    <cellStyle name="Normal 12 4 4 3" xfId="29478"/>
    <cellStyle name="Normal 12 4 4 3 2" xfId="29479"/>
    <cellStyle name="Normal 12 4 4 3 2 2" xfId="29480"/>
    <cellStyle name="Normal 12 4 4 3 3" xfId="29481"/>
    <cellStyle name="Normal 12 4 4 3 4" xfId="29482"/>
    <cellStyle name="Normal 12 4 4 4" xfId="29483"/>
    <cellStyle name="Normal 12 4 4 4 2" xfId="29484"/>
    <cellStyle name="Normal 12 4 4 4 2 2" xfId="29485"/>
    <cellStyle name="Normal 12 4 4 4 3" xfId="29486"/>
    <cellStyle name="Normal 12 4 4 4 4" xfId="29487"/>
    <cellStyle name="Normal 12 4 4 5" xfId="29488"/>
    <cellStyle name="Normal 12 4 4 5 2" xfId="29489"/>
    <cellStyle name="Normal 12 4 4 6" xfId="29490"/>
    <cellStyle name="Normal 12 4 4 7" xfId="29491"/>
    <cellStyle name="Normal 12 4 4 8" xfId="29492"/>
    <cellStyle name="Normal 12 4 5" xfId="29493"/>
    <cellStyle name="Normal 12 4 5 2" xfId="29494"/>
    <cellStyle name="Normal 12 4 5 2 2" xfId="29495"/>
    <cellStyle name="Normal 12 4 5 2 2 2" xfId="29496"/>
    <cellStyle name="Normal 12 4 5 2 2 2 2" xfId="29497"/>
    <cellStyle name="Normal 12 4 5 2 2 3" xfId="29498"/>
    <cellStyle name="Normal 12 4 5 2 2 4" xfId="29499"/>
    <cellStyle name="Normal 12 4 5 2 3" xfId="29500"/>
    <cellStyle name="Normal 12 4 5 2 3 2" xfId="29501"/>
    <cellStyle name="Normal 12 4 5 2 4" xfId="29502"/>
    <cellStyle name="Normal 12 4 5 2 5" xfId="29503"/>
    <cellStyle name="Normal 12 4 5 2 6" xfId="29504"/>
    <cellStyle name="Normal 12 4 5 3" xfId="29505"/>
    <cellStyle name="Normal 12 4 5 3 2" xfId="29506"/>
    <cellStyle name="Normal 12 4 5 3 2 2" xfId="29507"/>
    <cellStyle name="Normal 12 4 5 3 3" xfId="29508"/>
    <cellStyle name="Normal 12 4 5 3 4" xfId="29509"/>
    <cellStyle name="Normal 12 4 5 4" xfId="29510"/>
    <cellStyle name="Normal 12 4 5 4 2" xfId="29511"/>
    <cellStyle name="Normal 12 4 5 4 2 2" xfId="29512"/>
    <cellStyle name="Normal 12 4 5 4 3" xfId="29513"/>
    <cellStyle name="Normal 12 4 5 4 4" xfId="29514"/>
    <cellStyle name="Normal 12 4 5 5" xfId="29515"/>
    <cellStyle name="Normal 12 4 5 5 2" xfId="29516"/>
    <cellStyle name="Normal 12 4 5 6" xfId="29517"/>
    <cellStyle name="Normal 12 4 5 7" xfId="29518"/>
    <cellStyle name="Normal 12 4 5 8" xfId="29519"/>
    <cellStyle name="Normal 12 4 6" xfId="29520"/>
    <cellStyle name="Normal 12 4 6 2" xfId="29521"/>
    <cellStyle name="Normal 12 4 6 2 2" xfId="29522"/>
    <cellStyle name="Normal 12 4 6 2 2 2" xfId="29523"/>
    <cellStyle name="Normal 12 4 6 2 2 2 2" xfId="29524"/>
    <cellStyle name="Normal 12 4 6 2 2 3" xfId="29525"/>
    <cellStyle name="Normal 12 4 6 2 2 4" xfId="29526"/>
    <cellStyle name="Normal 12 4 6 2 3" xfId="29527"/>
    <cellStyle name="Normal 12 4 6 2 3 2" xfId="29528"/>
    <cellStyle name="Normal 12 4 6 2 4" xfId="29529"/>
    <cellStyle name="Normal 12 4 6 2 5" xfId="29530"/>
    <cellStyle name="Normal 12 4 6 2 6" xfId="29531"/>
    <cellStyle name="Normal 12 4 6 3" xfId="29532"/>
    <cellStyle name="Normal 12 4 6 3 2" xfId="29533"/>
    <cellStyle name="Normal 12 4 6 3 2 2" xfId="29534"/>
    <cellStyle name="Normal 12 4 6 3 3" xfId="29535"/>
    <cellStyle name="Normal 12 4 6 3 4" xfId="29536"/>
    <cellStyle name="Normal 12 4 6 4" xfId="29537"/>
    <cellStyle name="Normal 12 4 6 4 2" xfId="29538"/>
    <cellStyle name="Normal 12 4 6 4 2 2" xfId="29539"/>
    <cellStyle name="Normal 12 4 6 4 3" xfId="29540"/>
    <cellStyle name="Normal 12 4 6 4 4" xfId="29541"/>
    <cellStyle name="Normal 12 4 6 5" xfId="29542"/>
    <cellStyle name="Normal 12 4 6 5 2" xfId="29543"/>
    <cellStyle name="Normal 12 4 6 6" xfId="29544"/>
    <cellStyle name="Normal 12 4 6 7" xfId="29545"/>
    <cellStyle name="Normal 12 4 6 8" xfId="29546"/>
    <cellStyle name="Normal 12 4 7" xfId="29547"/>
    <cellStyle name="Normal 12 4 7 2" xfId="29548"/>
    <cellStyle name="Normal 12 4 7 2 2" xfId="29549"/>
    <cellStyle name="Normal 12 4 7 2 2 2" xfId="29550"/>
    <cellStyle name="Normal 12 4 7 2 3" xfId="29551"/>
    <cellStyle name="Normal 12 4 7 2 4" xfId="29552"/>
    <cellStyle name="Normal 12 4 7 3" xfId="29553"/>
    <cellStyle name="Normal 12 4 7 3 2" xfId="29554"/>
    <cellStyle name="Normal 12 4 7 4" xfId="29555"/>
    <cellStyle name="Normal 12 4 7 5" xfId="29556"/>
    <cellStyle name="Normal 12 4 7 6" xfId="29557"/>
    <cellStyle name="Normal 12 4 8" xfId="29558"/>
    <cellStyle name="Normal 12 4 8 2" xfId="29559"/>
    <cellStyle name="Normal 12 4 8 2 2" xfId="29560"/>
    <cellStyle name="Normal 12 4 8 2 2 2" xfId="29561"/>
    <cellStyle name="Normal 12 4 8 2 3" xfId="29562"/>
    <cellStyle name="Normal 12 4 8 2 4" xfId="29563"/>
    <cellStyle name="Normal 12 4 8 3" xfId="29564"/>
    <cellStyle name="Normal 12 4 8 3 2" xfId="29565"/>
    <cellStyle name="Normal 12 4 8 4" xfId="29566"/>
    <cellStyle name="Normal 12 4 8 5" xfId="29567"/>
    <cellStyle name="Normal 12 4 8 6" xfId="29568"/>
    <cellStyle name="Normal 12 4 9" xfId="29569"/>
    <cellStyle name="Normal 12 4 9 2" xfId="29570"/>
    <cellStyle name="Normal 12 4 9 2 2" xfId="29571"/>
    <cellStyle name="Normal 12 4 9 3" xfId="29572"/>
    <cellStyle name="Normal 12 4 9 4" xfId="29573"/>
    <cellStyle name="Normal 12 4 9 5" xfId="29574"/>
    <cellStyle name="Normal 12 5" xfId="29575"/>
    <cellStyle name="Normal 12 5 10" xfId="29576"/>
    <cellStyle name="Normal 12 5 10 2" xfId="29577"/>
    <cellStyle name="Normal 12 5 10 2 2" xfId="29578"/>
    <cellStyle name="Normal 12 5 10 3" xfId="29579"/>
    <cellStyle name="Normal 12 5 10 4" xfId="29580"/>
    <cellStyle name="Normal 12 5 11" xfId="29581"/>
    <cellStyle name="Normal 12 5 11 2" xfId="29582"/>
    <cellStyle name="Normal 12 5 12" xfId="29583"/>
    <cellStyle name="Normal 12 5 13" xfId="29584"/>
    <cellStyle name="Normal 12 5 14" xfId="29585"/>
    <cellStyle name="Normal 12 5 15" xfId="29586"/>
    <cellStyle name="Normal 12 5 2" xfId="29587"/>
    <cellStyle name="Normal 12 5 2 10" xfId="29588"/>
    <cellStyle name="Normal 12 5 2 2" xfId="29589"/>
    <cellStyle name="Normal 12 5 2 2 2" xfId="29590"/>
    <cellStyle name="Normal 12 5 2 2 2 2" xfId="29591"/>
    <cellStyle name="Normal 12 5 2 2 2 2 2" xfId="29592"/>
    <cellStyle name="Normal 12 5 2 2 2 3" xfId="29593"/>
    <cellStyle name="Normal 12 5 2 2 2 4" xfId="29594"/>
    <cellStyle name="Normal 12 5 2 2 3" xfId="29595"/>
    <cellStyle name="Normal 12 5 2 2 3 2" xfId="29596"/>
    <cellStyle name="Normal 12 5 2 2 3 2 2" xfId="29597"/>
    <cellStyle name="Normal 12 5 2 2 3 3" xfId="29598"/>
    <cellStyle name="Normal 12 5 2 2 3 4" xfId="29599"/>
    <cellStyle name="Normal 12 5 2 2 4" xfId="29600"/>
    <cellStyle name="Normal 12 5 2 2 4 2" xfId="29601"/>
    <cellStyle name="Normal 12 5 2 2 5" xfId="29602"/>
    <cellStyle name="Normal 12 5 2 2 6" xfId="29603"/>
    <cellStyle name="Normal 12 5 2 2 7" xfId="29604"/>
    <cellStyle name="Normal 12 5 2 3" xfId="29605"/>
    <cellStyle name="Normal 12 5 2 3 2" xfId="29606"/>
    <cellStyle name="Normal 12 5 2 3 2 2" xfId="29607"/>
    <cellStyle name="Normal 12 5 2 3 3" xfId="29608"/>
    <cellStyle name="Normal 12 5 2 3 4" xfId="29609"/>
    <cellStyle name="Normal 12 5 2 4" xfId="29610"/>
    <cellStyle name="Normal 12 5 2 4 2" xfId="29611"/>
    <cellStyle name="Normal 12 5 2 4 2 2" xfId="29612"/>
    <cellStyle name="Normal 12 5 2 4 3" xfId="29613"/>
    <cellStyle name="Normal 12 5 2 4 4" xfId="29614"/>
    <cellStyle name="Normal 12 5 2 5" xfId="29615"/>
    <cellStyle name="Normal 12 5 2 5 2" xfId="29616"/>
    <cellStyle name="Normal 12 5 2 5 2 2" xfId="29617"/>
    <cellStyle name="Normal 12 5 2 5 3" xfId="29618"/>
    <cellStyle name="Normal 12 5 2 5 4" xfId="29619"/>
    <cellStyle name="Normal 12 5 2 6" xfId="29620"/>
    <cellStyle name="Normal 12 5 2 6 2" xfId="29621"/>
    <cellStyle name="Normal 12 5 2 6 2 2" xfId="29622"/>
    <cellStyle name="Normal 12 5 2 6 3" xfId="29623"/>
    <cellStyle name="Normal 12 5 2 6 4" xfId="29624"/>
    <cellStyle name="Normal 12 5 2 7" xfId="29625"/>
    <cellStyle name="Normal 12 5 2 7 2" xfId="29626"/>
    <cellStyle name="Normal 12 5 2 8" xfId="29627"/>
    <cellStyle name="Normal 12 5 2 9" xfId="29628"/>
    <cellStyle name="Normal 12 5 3" xfId="29629"/>
    <cellStyle name="Normal 12 5 3 2" xfId="29630"/>
    <cellStyle name="Normal 12 5 3 2 2" xfId="29631"/>
    <cellStyle name="Normal 12 5 3 2 2 2" xfId="29632"/>
    <cellStyle name="Normal 12 5 3 2 2 2 2" xfId="29633"/>
    <cellStyle name="Normal 12 5 3 2 2 3" xfId="29634"/>
    <cellStyle name="Normal 12 5 3 2 2 4" xfId="29635"/>
    <cellStyle name="Normal 12 5 3 2 3" xfId="29636"/>
    <cellStyle name="Normal 12 5 3 2 3 2" xfId="29637"/>
    <cellStyle name="Normal 12 5 3 2 3 2 2" xfId="29638"/>
    <cellStyle name="Normal 12 5 3 2 3 3" xfId="29639"/>
    <cellStyle name="Normal 12 5 3 2 3 4" xfId="29640"/>
    <cellStyle name="Normal 12 5 3 2 4" xfId="29641"/>
    <cellStyle name="Normal 12 5 3 2 4 2" xfId="29642"/>
    <cellStyle name="Normal 12 5 3 2 5" xfId="29643"/>
    <cellStyle name="Normal 12 5 3 2 6" xfId="29644"/>
    <cellStyle name="Normal 12 5 3 2 7" xfId="29645"/>
    <cellStyle name="Normal 12 5 3 3" xfId="29646"/>
    <cellStyle name="Normal 12 5 3 3 2" xfId="29647"/>
    <cellStyle name="Normal 12 5 3 3 2 2" xfId="29648"/>
    <cellStyle name="Normal 12 5 3 3 3" xfId="29649"/>
    <cellStyle name="Normal 12 5 3 3 4" xfId="29650"/>
    <cellStyle name="Normal 12 5 3 4" xfId="29651"/>
    <cellStyle name="Normal 12 5 3 4 2" xfId="29652"/>
    <cellStyle name="Normal 12 5 3 4 2 2" xfId="29653"/>
    <cellStyle name="Normal 12 5 3 4 3" xfId="29654"/>
    <cellStyle name="Normal 12 5 3 4 4" xfId="29655"/>
    <cellStyle name="Normal 12 5 3 5" xfId="29656"/>
    <cellStyle name="Normal 12 5 3 5 2" xfId="29657"/>
    <cellStyle name="Normal 12 5 3 6" xfId="29658"/>
    <cellStyle name="Normal 12 5 3 7" xfId="29659"/>
    <cellStyle name="Normal 12 5 3 8" xfId="29660"/>
    <cellStyle name="Normal 12 5 4" xfId="29661"/>
    <cellStyle name="Normal 12 5 4 2" xfId="29662"/>
    <cellStyle name="Normal 12 5 4 2 2" xfId="29663"/>
    <cellStyle name="Normal 12 5 4 2 2 2" xfId="29664"/>
    <cellStyle name="Normal 12 5 4 2 2 2 2" xfId="29665"/>
    <cellStyle name="Normal 12 5 4 2 2 3" xfId="29666"/>
    <cellStyle name="Normal 12 5 4 2 2 4" xfId="29667"/>
    <cellStyle name="Normal 12 5 4 2 3" xfId="29668"/>
    <cellStyle name="Normal 12 5 4 2 3 2" xfId="29669"/>
    <cellStyle name="Normal 12 5 4 2 3 2 2" xfId="29670"/>
    <cellStyle name="Normal 12 5 4 2 3 3" xfId="29671"/>
    <cellStyle name="Normal 12 5 4 2 3 4" xfId="29672"/>
    <cellStyle name="Normal 12 5 4 2 4" xfId="29673"/>
    <cellStyle name="Normal 12 5 4 2 4 2" xfId="29674"/>
    <cellStyle name="Normal 12 5 4 2 5" xfId="29675"/>
    <cellStyle name="Normal 12 5 4 2 6" xfId="29676"/>
    <cellStyle name="Normal 12 5 4 2 7" xfId="29677"/>
    <cellStyle name="Normal 12 5 4 3" xfId="29678"/>
    <cellStyle name="Normal 12 5 4 3 2" xfId="29679"/>
    <cellStyle name="Normal 12 5 4 3 2 2" xfId="29680"/>
    <cellStyle name="Normal 12 5 4 3 3" xfId="29681"/>
    <cellStyle name="Normal 12 5 4 3 4" xfId="29682"/>
    <cellStyle name="Normal 12 5 4 4" xfId="29683"/>
    <cellStyle name="Normal 12 5 4 4 2" xfId="29684"/>
    <cellStyle name="Normal 12 5 4 4 2 2" xfId="29685"/>
    <cellStyle name="Normal 12 5 4 4 3" xfId="29686"/>
    <cellStyle name="Normal 12 5 4 4 4" xfId="29687"/>
    <cellStyle name="Normal 12 5 4 5" xfId="29688"/>
    <cellStyle name="Normal 12 5 4 5 2" xfId="29689"/>
    <cellStyle name="Normal 12 5 4 6" xfId="29690"/>
    <cellStyle name="Normal 12 5 4 7" xfId="29691"/>
    <cellStyle name="Normal 12 5 4 8" xfId="29692"/>
    <cellStyle name="Normal 12 5 5" xfId="29693"/>
    <cellStyle name="Normal 12 5 5 2" xfId="29694"/>
    <cellStyle name="Normal 12 5 5 2 2" xfId="29695"/>
    <cellStyle name="Normal 12 5 5 2 2 2" xfId="29696"/>
    <cellStyle name="Normal 12 5 5 2 2 2 2" xfId="29697"/>
    <cellStyle name="Normal 12 5 5 2 2 3" xfId="29698"/>
    <cellStyle name="Normal 12 5 5 2 2 4" xfId="29699"/>
    <cellStyle name="Normal 12 5 5 2 3" xfId="29700"/>
    <cellStyle name="Normal 12 5 5 2 3 2" xfId="29701"/>
    <cellStyle name="Normal 12 5 5 2 4" xfId="29702"/>
    <cellStyle name="Normal 12 5 5 2 5" xfId="29703"/>
    <cellStyle name="Normal 12 5 5 2 6" xfId="29704"/>
    <cellStyle name="Normal 12 5 5 3" xfId="29705"/>
    <cellStyle name="Normal 12 5 5 3 2" xfId="29706"/>
    <cellStyle name="Normal 12 5 5 3 2 2" xfId="29707"/>
    <cellStyle name="Normal 12 5 5 3 3" xfId="29708"/>
    <cellStyle name="Normal 12 5 5 3 4" xfId="29709"/>
    <cellStyle name="Normal 12 5 5 4" xfId="29710"/>
    <cellStyle name="Normal 12 5 5 4 2" xfId="29711"/>
    <cellStyle name="Normal 12 5 5 4 2 2" xfId="29712"/>
    <cellStyle name="Normal 12 5 5 4 3" xfId="29713"/>
    <cellStyle name="Normal 12 5 5 4 4" xfId="29714"/>
    <cellStyle name="Normal 12 5 5 5" xfId="29715"/>
    <cellStyle name="Normal 12 5 5 5 2" xfId="29716"/>
    <cellStyle name="Normal 12 5 5 6" xfId="29717"/>
    <cellStyle name="Normal 12 5 5 7" xfId="29718"/>
    <cellStyle name="Normal 12 5 5 8" xfId="29719"/>
    <cellStyle name="Normal 12 5 6" xfId="29720"/>
    <cellStyle name="Normal 12 5 6 2" xfId="29721"/>
    <cellStyle name="Normal 12 5 6 2 2" xfId="29722"/>
    <cellStyle name="Normal 12 5 6 2 2 2" xfId="29723"/>
    <cellStyle name="Normal 12 5 6 2 2 2 2" xfId="29724"/>
    <cellStyle name="Normal 12 5 6 2 2 3" xfId="29725"/>
    <cellStyle name="Normal 12 5 6 2 2 4" xfId="29726"/>
    <cellStyle name="Normal 12 5 6 2 3" xfId="29727"/>
    <cellStyle name="Normal 12 5 6 2 3 2" xfId="29728"/>
    <cellStyle name="Normal 12 5 6 2 4" xfId="29729"/>
    <cellStyle name="Normal 12 5 6 2 5" xfId="29730"/>
    <cellStyle name="Normal 12 5 6 2 6" xfId="29731"/>
    <cellStyle name="Normal 12 5 6 3" xfId="29732"/>
    <cellStyle name="Normal 12 5 6 3 2" xfId="29733"/>
    <cellStyle name="Normal 12 5 6 3 2 2" xfId="29734"/>
    <cellStyle name="Normal 12 5 6 3 3" xfId="29735"/>
    <cellStyle name="Normal 12 5 6 3 4" xfId="29736"/>
    <cellStyle name="Normal 12 5 6 4" xfId="29737"/>
    <cellStyle name="Normal 12 5 6 4 2" xfId="29738"/>
    <cellStyle name="Normal 12 5 6 4 2 2" xfId="29739"/>
    <cellStyle name="Normal 12 5 6 4 3" xfId="29740"/>
    <cellStyle name="Normal 12 5 6 4 4" xfId="29741"/>
    <cellStyle name="Normal 12 5 6 5" xfId="29742"/>
    <cellStyle name="Normal 12 5 6 5 2" xfId="29743"/>
    <cellStyle name="Normal 12 5 6 6" xfId="29744"/>
    <cellStyle name="Normal 12 5 6 7" xfId="29745"/>
    <cellStyle name="Normal 12 5 6 8" xfId="29746"/>
    <cellStyle name="Normal 12 5 7" xfId="29747"/>
    <cellStyle name="Normal 12 5 7 2" xfId="29748"/>
    <cellStyle name="Normal 12 5 7 2 2" xfId="29749"/>
    <cellStyle name="Normal 12 5 7 2 2 2" xfId="29750"/>
    <cellStyle name="Normal 12 5 7 2 3" xfId="29751"/>
    <cellStyle name="Normal 12 5 7 2 4" xfId="29752"/>
    <cellStyle name="Normal 12 5 7 3" xfId="29753"/>
    <cellStyle name="Normal 12 5 7 3 2" xfId="29754"/>
    <cellStyle name="Normal 12 5 7 4" xfId="29755"/>
    <cellStyle name="Normal 12 5 7 5" xfId="29756"/>
    <cellStyle name="Normal 12 5 7 6" xfId="29757"/>
    <cellStyle name="Normal 12 5 8" xfId="29758"/>
    <cellStyle name="Normal 12 5 8 2" xfId="29759"/>
    <cellStyle name="Normal 12 5 8 2 2" xfId="29760"/>
    <cellStyle name="Normal 12 5 8 2 2 2" xfId="29761"/>
    <cellStyle name="Normal 12 5 8 2 3" xfId="29762"/>
    <cellStyle name="Normal 12 5 8 2 4" xfId="29763"/>
    <cellStyle name="Normal 12 5 8 3" xfId="29764"/>
    <cellStyle name="Normal 12 5 8 3 2" xfId="29765"/>
    <cellStyle name="Normal 12 5 8 4" xfId="29766"/>
    <cellStyle name="Normal 12 5 8 5" xfId="29767"/>
    <cellStyle name="Normal 12 5 8 6" xfId="29768"/>
    <cellStyle name="Normal 12 5 9" xfId="29769"/>
    <cellStyle name="Normal 12 5 9 2" xfId="29770"/>
    <cellStyle name="Normal 12 5 9 2 2" xfId="29771"/>
    <cellStyle name="Normal 12 5 9 3" xfId="29772"/>
    <cellStyle name="Normal 12 5 9 4" xfId="29773"/>
    <cellStyle name="Normal 12 5 9 5" xfId="29774"/>
    <cellStyle name="Normal 12 6" xfId="29775"/>
    <cellStyle name="Normal 12 6 10" xfId="29776"/>
    <cellStyle name="Normal 12 6 10 2" xfId="29777"/>
    <cellStyle name="Normal 12 6 11" xfId="29778"/>
    <cellStyle name="Normal 12 6 12" xfId="29779"/>
    <cellStyle name="Normal 12 6 13" xfId="29780"/>
    <cellStyle name="Normal 12 6 14" xfId="29781"/>
    <cellStyle name="Normal 12 6 2" xfId="29782"/>
    <cellStyle name="Normal 12 6 2 2" xfId="29783"/>
    <cellStyle name="Normal 12 6 2 2 2" xfId="29784"/>
    <cellStyle name="Normal 12 6 2 2 2 2" xfId="29785"/>
    <cellStyle name="Normal 12 6 2 2 2 2 2" xfId="29786"/>
    <cellStyle name="Normal 12 6 2 2 2 3" xfId="29787"/>
    <cellStyle name="Normal 12 6 2 2 2 4" xfId="29788"/>
    <cellStyle name="Normal 12 6 2 2 3" xfId="29789"/>
    <cellStyle name="Normal 12 6 2 2 3 2" xfId="29790"/>
    <cellStyle name="Normal 12 6 2 2 3 2 2" xfId="29791"/>
    <cellStyle name="Normal 12 6 2 2 3 3" xfId="29792"/>
    <cellStyle name="Normal 12 6 2 2 3 4" xfId="29793"/>
    <cellStyle name="Normal 12 6 2 2 4" xfId="29794"/>
    <cellStyle name="Normal 12 6 2 2 4 2" xfId="29795"/>
    <cellStyle name="Normal 12 6 2 2 5" xfId="29796"/>
    <cellStyle name="Normal 12 6 2 2 6" xfId="29797"/>
    <cellStyle name="Normal 12 6 2 2 7" xfId="29798"/>
    <cellStyle name="Normal 12 6 2 3" xfId="29799"/>
    <cellStyle name="Normal 12 6 2 3 2" xfId="29800"/>
    <cellStyle name="Normal 12 6 2 3 2 2" xfId="29801"/>
    <cellStyle name="Normal 12 6 2 3 3" xfId="29802"/>
    <cellStyle name="Normal 12 6 2 3 4" xfId="29803"/>
    <cellStyle name="Normal 12 6 2 4" xfId="29804"/>
    <cellStyle name="Normal 12 6 2 4 2" xfId="29805"/>
    <cellStyle name="Normal 12 6 2 4 2 2" xfId="29806"/>
    <cellStyle name="Normal 12 6 2 4 3" xfId="29807"/>
    <cellStyle name="Normal 12 6 2 4 4" xfId="29808"/>
    <cellStyle name="Normal 12 6 2 5" xfId="29809"/>
    <cellStyle name="Normal 12 6 2 5 2" xfId="29810"/>
    <cellStyle name="Normal 12 6 2 6" xfId="29811"/>
    <cellStyle name="Normal 12 6 2 7" xfId="29812"/>
    <cellStyle name="Normal 12 6 2 8" xfId="29813"/>
    <cellStyle name="Normal 12 6 3" xfId="29814"/>
    <cellStyle name="Normal 12 6 3 2" xfId="29815"/>
    <cellStyle name="Normal 12 6 3 2 2" xfId="29816"/>
    <cellStyle name="Normal 12 6 3 2 2 2" xfId="29817"/>
    <cellStyle name="Normal 12 6 3 2 2 2 2" xfId="29818"/>
    <cellStyle name="Normal 12 6 3 2 2 3" xfId="29819"/>
    <cellStyle name="Normal 12 6 3 2 2 4" xfId="29820"/>
    <cellStyle name="Normal 12 6 3 2 3" xfId="29821"/>
    <cellStyle name="Normal 12 6 3 2 3 2" xfId="29822"/>
    <cellStyle name="Normal 12 6 3 2 3 2 2" xfId="29823"/>
    <cellStyle name="Normal 12 6 3 2 3 3" xfId="29824"/>
    <cellStyle name="Normal 12 6 3 2 3 4" xfId="29825"/>
    <cellStyle name="Normal 12 6 3 2 4" xfId="29826"/>
    <cellStyle name="Normal 12 6 3 2 4 2" xfId="29827"/>
    <cellStyle name="Normal 12 6 3 2 5" xfId="29828"/>
    <cellStyle name="Normal 12 6 3 2 6" xfId="29829"/>
    <cellStyle name="Normal 12 6 3 2 7" xfId="29830"/>
    <cellStyle name="Normal 12 6 3 3" xfId="29831"/>
    <cellStyle name="Normal 12 6 3 3 2" xfId="29832"/>
    <cellStyle name="Normal 12 6 3 3 2 2" xfId="29833"/>
    <cellStyle name="Normal 12 6 3 3 3" xfId="29834"/>
    <cellStyle name="Normal 12 6 3 3 4" xfId="29835"/>
    <cellStyle name="Normal 12 6 3 4" xfId="29836"/>
    <cellStyle name="Normal 12 6 3 4 2" xfId="29837"/>
    <cellStyle name="Normal 12 6 3 4 2 2" xfId="29838"/>
    <cellStyle name="Normal 12 6 3 4 3" xfId="29839"/>
    <cellStyle name="Normal 12 6 3 4 4" xfId="29840"/>
    <cellStyle name="Normal 12 6 3 5" xfId="29841"/>
    <cellStyle name="Normal 12 6 3 5 2" xfId="29842"/>
    <cellStyle name="Normal 12 6 3 6" xfId="29843"/>
    <cellStyle name="Normal 12 6 3 7" xfId="29844"/>
    <cellStyle name="Normal 12 6 3 8" xfId="29845"/>
    <cellStyle name="Normal 12 6 4" xfId="29846"/>
    <cellStyle name="Normal 12 6 4 2" xfId="29847"/>
    <cellStyle name="Normal 12 6 4 2 2" xfId="29848"/>
    <cellStyle name="Normal 12 6 4 2 2 2" xfId="29849"/>
    <cellStyle name="Normal 12 6 4 2 2 2 2" xfId="29850"/>
    <cellStyle name="Normal 12 6 4 2 2 3" xfId="29851"/>
    <cellStyle name="Normal 12 6 4 2 2 4" xfId="29852"/>
    <cellStyle name="Normal 12 6 4 2 3" xfId="29853"/>
    <cellStyle name="Normal 12 6 4 2 3 2" xfId="29854"/>
    <cellStyle name="Normal 12 6 4 2 4" xfId="29855"/>
    <cellStyle name="Normal 12 6 4 2 5" xfId="29856"/>
    <cellStyle name="Normal 12 6 4 2 6" xfId="29857"/>
    <cellStyle name="Normal 12 6 4 3" xfId="29858"/>
    <cellStyle name="Normal 12 6 4 3 2" xfId="29859"/>
    <cellStyle name="Normal 12 6 4 3 2 2" xfId="29860"/>
    <cellStyle name="Normal 12 6 4 3 3" xfId="29861"/>
    <cellStyle name="Normal 12 6 4 3 4" xfId="29862"/>
    <cellStyle name="Normal 12 6 4 4" xfId="29863"/>
    <cellStyle name="Normal 12 6 4 4 2" xfId="29864"/>
    <cellStyle name="Normal 12 6 4 4 2 2" xfId="29865"/>
    <cellStyle name="Normal 12 6 4 4 3" xfId="29866"/>
    <cellStyle name="Normal 12 6 4 4 4" xfId="29867"/>
    <cellStyle name="Normal 12 6 4 5" xfId="29868"/>
    <cellStyle name="Normal 12 6 4 5 2" xfId="29869"/>
    <cellStyle name="Normal 12 6 4 6" xfId="29870"/>
    <cellStyle name="Normal 12 6 4 7" xfId="29871"/>
    <cellStyle name="Normal 12 6 4 8" xfId="29872"/>
    <cellStyle name="Normal 12 6 5" xfId="29873"/>
    <cellStyle name="Normal 12 6 5 2" xfId="29874"/>
    <cellStyle name="Normal 12 6 5 2 2" xfId="29875"/>
    <cellStyle name="Normal 12 6 5 2 2 2" xfId="29876"/>
    <cellStyle name="Normal 12 6 5 2 2 2 2" xfId="29877"/>
    <cellStyle name="Normal 12 6 5 2 2 3" xfId="29878"/>
    <cellStyle name="Normal 12 6 5 2 2 4" xfId="29879"/>
    <cellStyle name="Normal 12 6 5 2 3" xfId="29880"/>
    <cellStyle name="Normal 12 6 5 2 3 2" xfId="29881"/>
    <cellStyle name="Normal 12 6 5 2 4" xfId="29882"/>
    <cellStyle name="Normal 12 6 5 2 5" xfId="29883"/>
    <cellStyle name="Normal 12 6 5 2 6" xfId="29884"/>
    <cellStyle name="Normal 12 6 5 3" xfId="29885"/>
    <cellStyle name="Normal 12 6 5 3 2" xfId="29886"/>
    <cellStyle name="Normal 12 6 5 3 2 2" xfId="29887"/>
    <cellStyle name="Normal 12 6 5 3 3" xfId="29888"/>
    <cellStyle name="Normal 12 6 5 3 4" xfId="29889"/>
    <cellStyle name="Normal 12 6 5 4" xfId="29890"/>
    <cellStyle name="Normal 12 6 5 4 2" xfId="29891"/>
    <cellStyle name="Normal 12 6 5 4 2 2" xfId="29892"/>
    <cellStyle name="Normal 12 6 5 4 3" xfId="29893"/>
    <cellStyle name="Normal 12 6 5 4 4" xfId="29894"/>
    <cellStyle name="Normal 12 6 5 5" xfId="29895"/>
    <cellStyle name="Normal 12 6 5 5 2" xfId="29896"/>
    <cellStyle name="Normal 12 6 5 6" xfId="29897"/>
    <cellStyle name="Normal 12 6 5 7" xfId="29898"/>
    <cellStyle name="Normal 12 6 5 8" xfId="29899"/>
    <cellStyle name="Normal 12 6 6" xfId="29900"/>
    <cellStyle name="Normal 12 6 6 2" xfId="29901"/>
    <cellStyle name="Normal 12 6 6 2 2" xfId="29902"/>
    <cellStyle name="Normal 12 6 6 2 2 2" xfId="29903"/>
    <cellStyle name="Normal 12 6 6 2 3" xfId="29904"/>
    <cellStyle name="Normal 12 6 6 2 4" xfId="29905"/>
    <cellStyle name="Normal 12 6 6 3" xfId="29906"/>
    <cellStyle name="Normal 12 6 6 3 2" xfId="29907"/>
    <cellStyle name="Normal 12 6 6 4" xfId="29908"/>
    <cellStyle name="Normal 12 6 6 5" xfId="29909"/>
    <cellStyle name="Normal 12 6 6 6" xfId="29910"/>
    <cellStyle name="Normal 12 6 7" xfId="29911"/>
    <cellStyle name="Normal 12 6 7 2" xfId="29912"/>
    <cellStyle name="Normal 12 6 7 2 2" xfId="29913"/>
    <cellStyle name="Normal 12 6 7 2 2 2" xfId="29914"/>
    <cellStyle name="Normal 12 6 7 2 3" xfId="29915"/>
    <cellStyle name="Normal 12 6 7 2 4" xfId="29916"/>
    <cellStyle name="Normal 12 6 7 3" xfId="29917"/>
    <cellStyle name="Normal 12 6 7 3 2" xfId="29918"/>
    <cellStyle name="Normal 12 6 7 4" xfId="29919"/>
    <cellStyle name="Normal 12 6 7 5" xfId="29920"/>
    <cellStyle name="Normal 12 6 7 6" xfId="29921"/>
    <cellStyle name="Normal 12 6 8" xfId="29922"/>
    <cellStyle name="Normal 12 6 8 2" xfId="29923"/>
    <cellStyle name="Normal 12 6 8 2 2" xfId="29924"/>
    <cellStyle name="Normal 12 6 8 3" xfId="29925"/>
    <cellStyle name="Normal 12 6 8 4" xfId="29926"/>
    <cellStyle name="Normal 12 6 8 5" xfId="29927"/>
    <cellStyle name="Normal 12 6 9" xfId="29928"/>
    <cellStyle name="Normal 12 6 9 2" xfId="29929"/>
    <cellStyle name="Normal 12 6 9 2 2" xfId="29930"/>
    <cellStyle name="Normal 12 6 9 3" xfId="29931"/>
    <cellStyle name="Normal 12 6 9 4" xfId="29932"/>
    <cellStyle name="Normal 12 7" xfId="29933"/>
    <cellStyle name="Normal 12 7 2" xfId="29934"/>
    <cellStyle name="Normal 12 7 2 2" xfId="29935"/>
    <cellStyle name="Normal 12 7 2 2 2" xfId="29936"/>
    <cellStyle name="Normal 12 7 2 2 2 2" xfId="29937"/>
    <cellStyle name="Normal 12 7 2 2 3" xfId="29938"/>
    <cellStyle name="Normal 12 7 2 2 4" xfId="29939"/>
    <cellStyle name="Normal 12 7 2 3" xfId="29940"/>
    <cellStyle name="Normal 12 7 2 3 2" xfId="29941"/>
    <cellStyle name="Normal 12 7 2 3 2 2" xfId="29942"/>
    <cellStyle name="Normal 12 7 2 3 3" xfId="29943"/>
    <cellStyle name="Normal 12 7 2 3 4" xfId="29944"/>
    <cellStyle name="Normal 12 7 2 4" xfId="29945"/>
    <cellStyle name="Normal 12 7 2 4 2" xfId="29946"/>
    <cellStyle name="Normal 12 7 2 5" xfId="29947"/>
    <cellStyle name="Normal 12 7 2 6" xfId="29948"/>
    <cellStyle name="Normal 12 7 2 7" xfId="29949"/>
    <cellStyle name="Normal 12 7 3" xfId="29950"/>
    <cellStyle name="Normal 12 7 3 2" xfId="29951"/>
    <cellStyle name="Normal 12 7 3 2 2" xfId="29952"/>
    <cellStyle name="Normal 12 7 3 3" xfId="29953"/>
    <cellStyle name="Normal 12 7 3 4" xfId="29954"/>
    <cellStyle name="Normal 12 7 4" xfId="29955"/>
    <cellStyle name="Normal 12 7 4 2" xfId="29956"/>
    <cellStyle name="Normal 12 7 4 2 2" xfId="29957"/>
    <cellStyle name="Normal 12 7 4 3" xfId="29958"/>
    <cellStyle name="Normal 12 7 4 4" xfId="29959"/>
    <cellStyle name="Normal 12 7 5" xfId="29960"/>
    <cellStyle name="Normal 12 7 5 2" xfId="29961"/>
    <cellStyle name="Normal 12 7 6" xfId="29962"/>
    <cellStyle name="Normal 12 7 7" xfId="29963"/>
    <cellStyle name="Normal 12 7 8" xfId="29964"/>
    <cellStyle name="Normal 12 7 9" xfId="29965"/>
    <cellStyle name="Normal 12 8" xfId="29966"/>
    <cellStyle name="Normal 12 8 2" xfId="29967"/>
    <cellStyle name="Normal 12 8 2 2" xfId="29968"/>
    <cellStyle name="Normal 12 8 2 2 2" xfId="29969"/>
    <cellStyle name="Normal 12 8 2 2 2 2" xfId="29970"/>
    <cellStyle name="Normal 12 8 2 2 3" xfId="29971"/>
    <cellStyle name="Normal 12 8 2 2 4" xfId="29972"/>
    <cellStyle name="Normal 12 8 2 3" xfId="29973"/>
    <cellStyle name="Normal 12 8 2 3 2" xfId="29974"/>
    <cellStyle name="Normal 12 8 2 3 2 2" xfId="29975"/>
    <cellStyle name="Normal 12 8 2 3 3" xfId="29976"/>
    <cellStyle name="Normal 12 8 2 3 4" xfId="29977"/>
    <cellStyle name="Normal 12 8 2 4" xfId="29978"/>
    <cellStyle name="Normal 12 8 2 4 2" xfId="29979"/>
    <cellStyle name="Normal 12 8 2 5" xfId="29980"/>
    <cellStyle name="Normal 12 8 2 6" xfId="29981"/>
    <cellStyle name="Normal 12 8 2 7" xfId="29982"/>
    <cellStyle name="Normal 12 8 3" xfId="29983"/>
    <cellStyle name="Normal 12 8 3 2" xfId="29984"/>
    <cellStyle name="Normal 12 8 3 2 2" xfId="29985"/>
    <cellStyle name="Normal 12 8 3 3" xfId="29986"/>
    <cellStyle name="Normal 12 8 3 4" xfId="29987"/>
    <cellStyle name="Normal 12 8 4" xfId="29988"/>
    <cellStyle name="Normal 12 8 4 2" xfId="29989"/>
    <cellStyle name="Normal 12 8 4 2 2" xfId="29990"/>
    <cellStyle name="Normal 12 8 4 3" xfId="29991"/>
    <cellStyle name="Normal 12 8 4 4" xfId="29992"/>
    <cellStyle name="Normal 12 8 5" xfId="29993"/>
    <cellStyle name="Normal 12 8 5 2" xfId="29994"/>
    <cellStyle name="Normal 12 8 6" xfId="29995"/>
    <cellStyle name="Normal 12 8 7" xfId="29996"/>
    <cellStyle name="Normal 12 8 8" xfId="29997"/>
    <cellStyle name="Normal 12 9" xfId="29998"/>
    <cellStyle name="Normal 12 9 2" xfId="29999"/>
    <cellStyle name="Normal 12 9 2 2" xfId="30000"/>
    <cellStyle name="Normal 12 9 2 2 2" xfId="30001"/>
    <cellStyle name="Normal 12 9 2 2 2 2" xfId="30002"/>
    <cellStyle name="Normal 12 9 2 2 3" xfId="30003"/>
    <cellStyle name="Normal 12 9 2 2 4" xfId="30004"/>
    <cellStyle name="Normal 12 9 2 3" xfId="30005"/>
    <cellStyle name="Normal 12 9 2 3 2" xfId="30006"/>
    <cellStyle name="Normal 12 9 2 4" xfId="30007"/>
    <cellStyle name="Normal 12 9 2 5" xfId="30008"/>
    <cellStyle name="Normal 12 9 2 6" xfId="30009"/>
    <cellStyle name="Normal 12 9 3" xfId="30010"/>
    <cellStyle name="Normal 12 9 3 2" xfId="30011"/>
    <cellStyle name="Normal 12 9 3 2 2" xfId="30012"/>
    <cellStyle name="Normal 12 9 3 3" xfId="30013"/>
    <cellStyle name="Normal 12 9 3 4" xfId="30014"/>
    <cellStyle name="Normal 12 9 4" xfId="30015"/>
    <cellStyle name="Normal 12 9 4 2" xfId="30016"/>
    <cellStyle name="Normal 12 9 4 2 2" xfId="30017"/>
    <cellStyle name="Normal 12 9 4 3" xfId="30018"/>
    <cellStyle name="Normal 12 9 4 4" xfId="30019"/>
    <cellStyle name="Normal 12 9 5" xfId="30020"/>
    <cellStyle name="Normal 12 9 5 2" xfId="30021"/>
    <cellStyle name="Normal 12 9 6" xfId="30022"/>
    <cellStyle name="Normal 12 9 7" xfId="30023"/>
    <cellStyle name="Normal 12 9 8" xfId="30024"/>
    <cellStyle name="Normal 122" xfId="30025"/>
    <cellStyle name="Normal 13" xfId="85"/>
    <cellStyle name="Normal 13 10" xfId="30026"/>
    <cellStyle name="Normal 13 10 2" xfId="30027"/>
    <cellStyle name="Normal 13 10 2 2" xfId="30028"/>
    <cellStyle name="Normal 13 10 3" xfId="30029"/>
    <cellStyle name="Normal 13 10 4" xfId="30030"/>
    <cellStyle name="Normal 13 11" xfId="30031"/>
    <cellStyle name="Normal 13 11 2" xfId="30032"/>
    <cellStyle name="Normal 13 12" xfId="30033"/>
    <cellStyle name="Normal 13 13" xfId="30034"/>
    <cellStyle name="Normal 13 14" xfId="30035"/>
    <cellStyle name="Normal 13 15" xfId="30036"/>
    <cellStyle name="Normal 13 16" xfId="30037"/>
    <cellStyle name="Normal 13 2" xfId="30038"/>
    <cellStyle name="Normal 13 2 10" xfId="30039"/>
    <cellStyle name="Normal 13 2 11" xfId="30040"/>
    <cellStyle name="Normal 13 2 12" xfId="30041"/>
    <cellStyle name="Normal 13 2 2" xfId="30042"/>
    <cellStyle name="Normal 13 2 2 2" xfId="30043"/>
    <cellStyle name="Normal 13 2 2 2 2" xfId="30044"/>
    <cellStyle name="Normal 13 2 2 2 2 2" xfId="30045"/>
    <cellStyle name="Normal 13 2 2 2 3" xfId="30046"/>
    <cellStyle name="Normal 13 2 2 2 4" xfId="30047"/>
    <cellStyle name="Normal 13 2 2 3" xfId="30048"/>
    <cellStyle name="Normal 13 2 2 3 2" xfId="30049"/>
    <cellStyle name="Normal 13 2 2 3 2 2" xfId="30050"/>
    <cellStyle name="Normal 13 2 2 3 3" xfId="30051"/>
    <cellStyle name="Normal 13 2 2 3 4" xfId="30052"/>
    <cellStyle name="Normal 13 2 2 4" xfId="30053"/>
    <cellStyle name="Normal 13 2 2 4 2" xfId="30054"/>
    <cellStyle name="Normal 13 2 2 5" xfId="30055"/>
    <cellStyle name="Normal 13 2 2 6" xfId="30056"/>
    <cellStyle name="Normal 13 2 2 7" xfId="30057"/>
    <cellStyle name="Normal 13 2 3" xfId="30058"/>
    <cellStyle name="Normal 13 2 3 2" xfId="30059"/>
    <cellStyle name="Normal 13 2 3 2 2" xfId="30060"/>
    <cellStyle name="Normal 13 2 3 3" xfId="30061"/>
    <cellStyle name="Normal 13 2 3 4" xfId="30062"/>
    <cellStyle name="Normal 13 2 4" xfId="30063"/>
    <cellStyle name="Normal 13 2 4 2" xfId="30064"/>
    <cellStyle name="Normal 13 2 4 2 2" xfId="30065"/>
    <cellStyle name="Normal 13 2 4 3" xfId="30066"/>
    <cellStyle name="Normal 13 2 4 4" xfId="30067"/>
    <cellStyle name="Normal 13 2 5" xfId="30068"/>
    <cellStyle name="Normal 13 2 5 2" xfId="30069"/>
    <cellStyle name="Normal 13 2 5 2 2" xfId="30070"/>
    <cellStyle name="Normal 13 2 5 3" xfId="30071"/>
    <cellStyle name="Normal 13 2 5 4" xfId="30072"/>
    <cellStyle name="Normal 13 2 6" xfId="30073"/>
    <cellStyle name="Normal 13 2 6 2" xfId="30074"/>
    <cellStyle name="Normal 13 2 6 2 2" xfId="30075"/>
    <cellStyle name="Normal 13 2 6 3" xfId="30076"/>
    <cellStyle name="Normal 13 2 6 4" xfId="30077"/>
    <cellStyle name="Normal 13 2 7" xfId="30078"/>
    <cellStyle name="Normal 13 2 7 2" xfId="30079"/>
    <cellStyle name="Normal 13 2 8" xfId="30080"/>
    <cellStyle name="Normal 13 2 9" xfId="30081"/>
    <cellStyle name="Normal 13 3" xfId="30082"/>
    <cellStyle name="Normal 13 3 2" xfId="30083"/>
    <cellStyle name="Normal 13 3 2 2" xfId="30084"/>
    <cellStyle name="Normal 13 3 2 2 2" xfId="30085"/>
    <cellStyle name="Normal 13 3 2 2 2 2" xfId="30086"/>
    <cellStyle name="Normal 13 3 2 2 3" xfId="30087"/>
    <cellStyle name="Normal 13 3 2 2 4" xfId="30088"/>
    <cellStyle name="Normal 13 3 2 3" xfId="30089"/>
    <cellStyle name="Normal 13 3 2 3 2" xfId="30090"/>
    <cellStyle name="Normal 13 3 2 3 2 2" xfId="30091"/>
    <cellStyle name="Normal 13 3 2 3 3" xfId="30092"/>
    <cellStyle name="Normal 13 3 2 3 4" xfId="30093"/>
    <cellStyle name="Normal 13 3 2 4" xfId="30094"/>
    <cellStyle name="Normal 13 3 2 4 2" xfId="30095"/>
    <cellStyle name="Normal 13 3 2 5" xfId="30096"/>
    <cellStyle name="Normal 13 3 2 6" xfId="30097"/>
    <cellStyle name="Normal 13 3 2 7" xfId="30098"/>
    <cellStyle name="Normal 13 3 3" xfId="30099"/>
    <cellStyle name="Normal 13 3 3 2" xfId="30100"/>
    <cellStyle name="Normal 13 3 3 2 2" xfId="30101"/>
    <cellStyle name="Normal 13 3 3 3" xfId="30102"/>
    <cellStyle name="Normal 13 3 3 4" xfId="30103"/>
    <cellStyle name="Normal 13 3 4" xfId="30104"/>
    <cellStyle name="Normal 13 3 4 2" xfId="30105"/>
    <cellStyle name="Normal 13 3 4 2 2" xfId="30106"/>
    <cellStyle name="Normal 13 3 4 3" xfId="30107"/>
    <cellStyle name="Normal 13 3 4 4" xfId="30108"/>
    <cellStyle name="Normal 13 3 5" xfId="30109"/>
    <cellStyle name="Normal 13 3 5 2" xfId="30110"/>
    <cellStyle name="Normal 13 3 6" xfId="30111"/>
    <cellStyle name="Normal 13 3 7" xfId="30112"/>
    <cellStyle name="Normal 13 3 8" xfId="30113"/>
    <cellStyle name="Normal 13 3 9" xfId="30114"/>
    <cellStyle name="Normal 13 4" xfId="30115"/>
    <cellStyle name="Normal 13 4 2" xfId="30116"/>
    <cellStyle name="Normal 13 4 2 2" xfId="30117"/>
    <cellStyle name="Normal 13 4 2 2 2" xfId="30118"/>
    <cellStyle name="Normal 13 4 2 2 2 2" xfId="30119"/>
    <cellStyle name="Normal 13 4 2 2 3" xfId="30120"/>
    <cellStyle name="Normal 13 4 2 2 4" xfId="30121"/>
    <cellStyle name="Normal 13 4 2 3" xfId="30122"/>
    <cellStyle name="Normal 13 4 2 3 2" xfId="30123"/>
    <cellStyle name="Normal 13 4 2 3 2 2" xfId="30124"/>
    <cellStyle name="Normal 13 4 2 3 3" xfId="30125"/>
    <cellStyle name="Normal 13 4 2 3 4" xfId="30126"/>
    <cellStyle name="Normal 13 4 2 4" xfId="30127"/>
    <cellStyle name="Normal 13 4 2 4 2" xfId="30128"/>
    <cellStyle name="Normal 13 4 2 5" xfId="30129"/>
    <cellStyle name="Normal 13 4 2 6" xfId="30130"/>
    <cellStyle name="Normal 13 4 2 7" xfId="30131"/>
    <cellStyle name="Normal 13 4 3" xfId="30132"/>
    <cellStyle name="Normal 13 4 3 2" xfId="30133"/>
    <cellStyle name="Normal 13 4 3 2 2" xfId="30134"/>
    <cellStyle name="Normal 13 4 3 3" xfId="30135"/>
    <cellStyle name="Normal 13 4 3 4" xfId="30136"/>
    <cellStyle name="Normal 13 4 4" xfId="30137"/>
    <cellStyle name="Normal 13 4 4 2" xfId="30138"/>
    <cellStyle name="Normal 13 4 4 2 2" xfId="30139"/>
    <cellStyle name="Normal 13 4 4 3" xfId="30140"/>
    <cellStyle name="Normal 13 4 4 4" xfId="30141"/>
    <cellStyle name="Normal 13 4 5" xfId="30142"/>
    <cellStyle name="Normal 13 4 5 2" xfId="30143"/>
    <cellStyle name="Normal 13 4 6" xfId="30144"/>
    <cellStyle name="Normal 13 4 7" xfId="30145"/>
    <cellStyle name="Normal 13 4 8" xfId="30146"/>
    <cellStyle name="Normal 13 5" xfId="30147"/>
    <cellStyle name="Normal 13 5 2" xfId="30148"/>
    <cellStyle name="Normal 13 5 2 2" xfId="30149"/>
    <cellStyle name="Normal 13 5 2 2 2" xfId="30150"/>
    <cellStyle name="Normal 13 5 2 2 2 2" xfId="30151"/>
    <cellStyle name="Normal 13 5 2 2 3" xfId="30152"/>
    <cellStyle name="Normal 13 5 2 2 4" xfId="30153"/>
    <cellStyle name="Normal 13 5 2 3" xfId="30154"/>
    <cellStyle name="Normal 13 5 2 3 2" xfId="30155"/>
    <cellStyle name="Normal 13 5 2 4" xfId="30156"/>
    <cellStyle name="Normal 13 5 2 5" xfId="30157"/>
    <cellStyle name="Normal 13 5 2 6" xfId="30158"/>
    <cellStyle name="Normal 13 5 3" xfId="30159"/>
    <cellStyle name="Normal 13 5 3 2" xfId="30160"/>
    <cellStyle name="Normal 13 5 3 2 2" xfId="30161"/>
    <cellStyle name="Normal 13 5 3 3" xfId="30162"/>
    <cellStyle name="Normal 13 5 3 4" xfId="30163"/>
    <cellStyle name="Normal 13 5 4" xfId="30164"/>
    <cellStyle name="Normal 13 5 4 2" xfId="30165"/>
    <cellStyle name="Normal 13 5 4 2 2" xfId="30166"/>
    <cellStyle name="Normal 13 5 4 3" xfId="30167"/>
    <cellStyle name="Normal 13 5 4 4" xfId="30168"/>
    <cellStyle name="Normal 13 5 5" xfId="30169"/>
    <cellStyle name="Normal 13 5 5 2" xfId="30170"/>
    <cellStyle name="Normal 13 5 6" xfId="30171"/>
    <cellStyle name="Normal 13 5 7" xfId="30172"/>
    <cellStyle name="Normal 13 5 8" xfId="30173"/>
    <cellStyle name="Normal 13 6" xfId="30174"/>
    <cellStyle name="Normal 13 6 2" xfId="30175"/>
    <cellStyle name="Normal 13 6 2 2" xfId="30176"/>
    <cellStyle name="Normal 13 6 2 2 2" xfId="30177"/>
    <cellStyle name="Normal 13 6 2 2 2 2" xfId="30178"/>
    <cellStyle name="Normal 13 6 2 2 3" xfId="30179"/>
    <cellStyle name="Normal 13 6 2 2 4" xfId="30180"/>
    <cellStyle name="Normal 13 6 2 3" xfId="30181"/>
    <cellStyle name="Normal 13 6 2 3 2" xfId="30182"/>
    <cellStyle name="Normal 13 6 2 4" xfId="30183"/>
    <cellStyle name="Normal 13 6 2 5" xfId="30184"/>
    <cellStyle name="Normal 13 6 2 6" xfId="30185"/>
    <cellStyle name="Normal 13 6 3" xfId="30186"/>
    <cellStyle name="Normal 13 6 3 2" xfId="30187"/>
    <cellStyle name="Normal 13 6 3 2 2" xfId="30188"/>
    <cellStyle name="Normal 13 6 3 3" xfId="30189"/>
    <cellStyle name="Normal 13 6 3 4" xfId="30190"/>
    <cellStyle name="Normal 13 6 4" xfId="30191"/>
    <cellStyle name="Normal 13 6 4 2" xfId="30192"/>
    <cellStyle name="Normal 13 6 4 2 2" xfId="30193"/>
    <cellStyle name="Normal 13 6 4 3" xfId="30194"/>
    <cellStyle name="Normal 13 6 4 4" xfId="30195"/>
    <cellStyle name="Normal 13 6 5" xfId="30196"/>
    <cellStyle name="Normal 13 6 5 2" xfId="30197"/>
    <cellStyle name="Normal 13 6 6" xfId="30198"/>
    <cellStyle name="Normal 13 6 7" xfId="30199"/>
    <cellStyle name="Normal 13 6 8" xfId="30200"/>
    <cellStyle name="Normal 13 7" xfId="30201"/>
    <cellStyle name="Normal 13 7 2" xfId="30202"/>
    <cellStyle name="Normal 13 7 2 2" xfId="30203"/>
    <cellStyle name="Normal 13 7 2 2 2" xfId="30204"/>
    <cellStyle name="Normal 13 7 2 3" xfId="30205"/>
    <cellStyle name="Normal 13 7 2 4" xfId="30206"/>
    <cellStyle name="Normal 13 7 3" xfId="30207"/>
    <cellStyle name="Normal 13 7 3 2" xfId="30208"/>
    <cellStyle name="Normal 13 7 4" xfId="30209"/>
    <cellStyle name="Normal 13 7 5" xfId="30210"/>
    <cellStyle name="Normal 13 7 6" xfId="30211"/>
    <cellStyle name="Normal 13 8" xfId="30212"/>
    <cellStyle name="Normal 13 8 2" xfId="30213"/>
    <cellStyle name="Normal 13 8 2 2" xfId="30214"/>
    <cellStyle name="Normal 13 8 2 2 2" xfId="30215"/>
    <cellStyle name="Normal 13 8 2 3" xfId="30216"/>
    <cellStyle name="Normal 13 8 2 4" xfId="30217"/>
    <cellStyle name="Normal 13 8 3" xfId="30218"/>
    <cellStyle name="Normal 13 8 3 2" xfId="30219"/>
    <cellStyle name="Normal 13 8 4" xfId="30220"/>
    <cellStyle name="Normal 13 8 5" xfId="30221"/>
    <cellStyle name="Normal 13 8 6" xfId="30222"/>
    <cellStyle name="Normal 13 9" xfId="30223"/>
    <cellStyle name="Normal 13 9 2" xfId="30224"/>
    <cellStyle name="Normal 13 9 2 2" xfId="30225"/>
    <cellStyle name="Normal 13 9 3" xfId="30226"/>
    <cellStyle name="Normal 13 9 4" xfId="30227"/>
    <cellStyle name="Normal 13 9 5" xfId="30228"/>
    <cellStyle name="Normal 14" xfId="86"/>
    <cellStyle name="Normal 14 10" xfId="30229"/>
    <cellStyle name="Normal 14 10 2" xfId="30230"/>
    <cellStyle name="Normal 14 10 2 2" xfId="30231"/>
    <cellStyle name="Normal 14 10 3" xfId="30232"/>
    <cellStyle name="Normal 14 10 4" xfId="30233"/>
    <cellStyle name="Normal 14 10 5" xfId="30234"/>
    <cellStyle name="Normal 14 11" xfId="30235"/>
    <cellStyle name="Normal 14 12" xfId="30236"/>
    <cellStyle name="Normal 14 12 2" xfId="30237"/>
    <cellStyle name="Normal 14 12 2 2" xfId="30238"/>
    <cellStyle name="Normal 14 12 3" xfId="30239"/>
    <cellStyle name="Normal 14 12 4" xfId="30240"/>
    <cellStyle name="Normal 14 13" xfId="30241"/>
    <cellStyle name="Normal 14 13 2" xfId="30242"/>
    <cellStyle name="Normal 14 14" xfId="30243"/>
    <cellStyle name="Normal 14 15" xfId="30244"/>
    <cellStyle name="Normal 14 16" xfId="30245"/>
    <cellStyle name="Normal 14 17" xfId="30246"/>
    <cellStyle name="Normal 14 2" xfId="316"/>
    <cellStyle name="Normal 14 2 10" xfId="30247"/>
    <cellStyle name="Normal 14 2 10 2" xfId="30248"/>
    <cellStyle name="Normal 14 2 10 2 2" xfId="30249"/>
    <cellStyle name="Normal 14 2 10 3" xfId="30250"/>
    <cellStyle name="Normal 14 2 10 4" xfId="30251"/>
    <cellStyle name="Normal 14 2 11" xfId="30252"/>
    <cellStyle name="Normal 14 2 11 2" xfId="30253"/>
    <cellStyle name="Normal 14 2 12" xfId="30254"/>
    <cellStyle name="Normal 14 2 13" xfId="30255"/>
    <cellStyle name="Normal 14 2 14" xfId="30256"/>
    <cellStyle name="Normal 14 2 15" xfId="30257"/>
    <cellStyle name="Normal 14 2 2" xfId="30258"/>
    <cellStyle name="Normal 14 2 2 10" xfId="30259"/>
    <cellStyle name="Normal 14 2 2 2" xfId="30260"/>
    <cellStyle name="Normal 14 2 2 2 2" xfId="30261"/>
    <cellStyle name="Normal 14 2 2 2 2 2" xfId="30262"/>
    <cellStyle name="Normal 14 2 2 2 2 2 2" xfId="30263"/>
    <cellStyle name="Normal 14 2 2 2 2 3" xfId="30264"/>
    <cellStyle name="Normal 14 2 2 2 2 4" xfId="30265"/>
    <cellStyle name="Normal 14 2 2 2 3" xfId="30266"/>
    <cellStyle name="Normal 14 2 2 2 3 2" xfId="30267"/>
    <cellStyle name="Normal 14 2 2 2 3 2 2" xfId="30268"/>
    <cellStyle name="Normal 14 2 2 2 3 3" xfId="30269"/>
    <cellStyle name="Normal 14 2 2 2 3 4" xfId="30270"/>
    <cellStyle name="Normal 14 2 2 2 4" xfId="30271"/>
    <cellStyle name="Normal 14 2 2 2 4 2" xfId="30272"/>
    <cellStyle name="Normal 14 2 2 2 5" xfId="30273"/>
    <cellStyle name="Normal 14 2 2 2 6" xfId="30274"/>
    <cellStyle name="Normal 14 2 2 2 7" xfId="30275"/>
    <cellStyle name="Normal 14 2 2 3" xfId="30276"/>
    <cellStyle name="Normal 14 2 2 3 2" xfId="30277"/>
    <cellStyle name="Normal 14 2 2 3 2 2" xfId="30278"/>
    <cellStyle name="Normal 14 2 2 3 3" xfId="30279"/>
    <cellStyle name="Normal 14 2 2 3 4" xfId="30280"/>
    <cellStyle name="Normal 14 2 2 4" xfId="30281"/>
    <cellStyle name="Normal 14 2 2 4 2" xfId="30282"/>
    <cellStyle name="Normal 14 2 2 4 2 2" xfId="30283"/>
    <cellStyle name="Normal 14 2 2 4 3" xfId="30284"/>
    <cellStyle name="Normal 14 2 2 4 4" xfId="30285"/>
    <cellStyle name="Normal 14 2 2 5" xfId="30286"/>
    <cellStyle name="Normal 14 2 2 5 2" xfId="30287"/>
    <cellStyle name="Normal 14 2 2 5 2 2" xfId="30288"/>
    <cellStyle name="Normal 14 2 2 5 3" xfId="30289"/>
    <cellStyle name="Normal 14 2 2 5 4" xfId="30290"/>
    <cellStyle name="Normal 14 2 2 6" xfId="30291"/>
    <cellStyle name="Normal 14 2 2 6 2" xfId="30292"/>
    <cellStyle name="Normal 14 2 2 6 2 2" xfId="30293"/>
    <cellStyle name="Normal 14 2 2 6 3" xfId="30294"/>
    <cellStyle name="Normal 14 2 2 6 4" xfId="30295"/>
    <cellStyle name="Normal 14 2 2 7" xfId="30296"/>
    <cellStyle name="Normal 14 2 2 7 2" xfId="30297"/>
    <cellStyle name="Normal 14 2 2 8" xfId="30298"/>
    <cellStyle name="Normal 14 2 2 9" xfId="30299"/>
    <cellStyle name="Normal 14 2 3" xfId="30300"/>
    <cellStyle name="Normal 14 2 3 2" xfId="30301"/>
    <cellStyle name="Normal 14 2 3 2 2" xfId="30302"/>
    <cellStyle name="Normal 14 2 3 2 2 2" xfId="30303"/>
    <cellStyle name="Normal 14 2 3 2 2 2 2" xfId="30304"/>
    <cellStyle name="Normal 14 2 3 2 2 3" xfId="30305"/>
    <cellStyle name="Normal 14 2 3 2 2 4" xfId="30306"/>
    <cellStyle name="Normal 14 2 3 2 3" xfId="30307"/>
    <cellStyle name="Normal 14 2 3 2 3 2" xfId="30308"/>
    <cellStyle name="Normal 14 2 3 2 3 2 2" xfId="30309"/>
    <cellStyle name="Normal 14 2 3 2 3 3" xfId="30310"/>
    <cellStyle name="Normal 14 2 3 2 3 4" xfId="30311"/>
    <cellStyle name="Normal 14 2 3 2 4" xfId="30312"/>
    <cellStyle name="Normal 14 2 3 2 4 2" xfId="30313"/>
    <cellStyle name="Normal 14 2 3 2 5" xfId="30314"/>
    <cellStyle name="Normal 14 2 3 2 6" xfId="30315"/>
    <cellStyle name="Normal 14 2 3 2 7" xfId="30316"/>
    <cellStyle name="Normal 14 2 3 3" xfId="30317"/>
    <cellStyle name="Normal 14 2 3 3 2" xfId="30318"/>
    <cellStyle name="Normal 14 2 3 3 2 2" xfId="30319"/>
    <cellStyle name="Normal 14 2 3 3 3" xfId="30320"/>
    <cellStyle name="Normal 14 2 3 3 4" xfId="30321"/>
    <cellStyle name="Normal 14 2 3 4" xfId="30322"/>
    <cellStyle name="Normal 14 2 3 4 2" xfId="30323"/>
    <cellStyle name="Normal 14 2 3 4 2 2" xfId="30324"/>
    <cellStyle name="Normal 14 2 3 4 3" xfId="30325"/>
    <cellStyle name="Normal 14 2 3 4 4" xfId="30326"/>
    <cellStyle name="Normal 14 2 3 5" xfId="30327"/>
    <cellStyle name="Normal 14 2 3 5 2" xfId="30328"/>
    <cellStyle name="Normal 14 2 3 6" xfId="30329"/>
    <cellStyle name="Normal 14 2 3 7" xfId="30330"/>
    <cellStyle name="Normal 14 2 3 8" xfId="30331"/>
    <cellStyle name="Normal 14 2 4" xfId="30332"/>
    <cellStyle name="Normal 14 2 4 2" xfId="30333"/>
    <cellStyle name="Normal 14 2 4 2 2" xfId="30334"/>
    <cellStyle name="Normal 14 2 4 2 2 2" xfId="30335"/>
    <cellStyle name="Normal 14 2 4 2 2 2 2" xfId="30336"/>
    <cellStyle name="Normal 14 2 4 2 2 3" xfId="30337"/>
    <cellStyle name="Normal 14 2 4 2 2 4" xfId="30338"/>
    <cellStyle name="Normal 14 2 4 2 3" xfId="30339"/>
    <cellStyle name="Normal 14 2 4 2 3 2" xfId="30340"/>
    <cellStyle name="Normal 14 2 4 2 3 2 2" xfId="30341"/>
    <cellStyle name="Normal 14 2 4 2 3 3" xfId="30342"/>
    <cellStyle name="Normal 14 2 4 2 3 4" xfId="30343"/>
    <cellStyle name="Normal 14 2 4 2 4" xfId="30344"/>
    <cellStyle name="Normal 14 2 4 2 4 2" xfId="30345"/>
    <cellStyle name="Normal 14 2 4 2 5" xfId="30346"/>
    <cellStyle name="Normal 14 2 4 2 6" xfId="30347"/>
    <cellStyle name="Normal 14 2 4 2 7" xfId="30348"/>
    <cellStyle name="Normal 14 2 4 3" xfId="30349"/>
    <cellStyle name="Normal 14 2 4 3 2" xfId="30350"/>
    <cellStyle name="Normal 14 2 4 3 2 2" xfId="30351"/>
    <cellStyle name="Normal 14 2 4 3 3" xfId="30352"/>
    <cellStyle name="Normal 14 2 4 3 4" xfId="30353"/>
    <cellStyle name="Normal 14 2 4 4" xfId="30354"/>
    <cellStyle name="Normal 14 2 4 4 2" xfId="30355"/>
    <cellStyle name="Normal 14 2 4 4 2 2" xfId="30356"/>
    <cellStyle name="Normal 14 2 4 4 3" xfId="30357"/>
    <cellStyle name="Normal 14 2 4 4 4" xfId="30358"/>
    <cellStyle name="Normal 14 2 4 5" xfId="30359"/>
    <cellStyle name="Normal 14 2 4 5 2" xfId="30360"/>
    <cellStyle name="Normal 14 2 4 6" xfId="30361"/>
    <cellStyle name="Normal 14 2 4 7" xfId="30362"/>
    <cellStyle name="Normal 14 2 4 8" xfId="30363"/>
    <cellStyle name="Normal 14 2 5" xfId="30364"/>
    <cellStyle name="Normal 14 2 5 2" xfId="30365"/>
    <cellStyle name="Normal 14 2 5 2 2" xfId="30366"/>
    <cellStyle name="Normal 14 2 5 2 2 2" xfId="30367"/>
    <cellStyle name="Normal 14 2 5 2 2 2 2" xfId="30368"/>
    <cellStyle name="Normal 14 2 5 2 2 3" xfId="30369"/>
    <cellStyle name="Normal 14 2 5 2 2 4" xfId="30370"/>
    <cellStyle name="Normal 14 2 5 2 3" xfId="30371"/>
    <cellStyle name="Normal 14 2 5 2 3 2" xfId="30372"/>
    <cellStyle name="Normal 14 2 5 2 4" xfId="30373"/>
    <cellStyle name="Normal 14 2 5 2 5" xfId="30374"/>
    <cellStyle name="Normal 14 2 5 2 6" xfId="30375"/>
    <cellStyle name="Normal 14 2 5 3" xfId="30376"/>
    <cellStyle name="Normal 14 2 5 3 2" xfId="30377"/>
    <cellStyle name="Normal 14 2 5 3 2 2" xfId="30378"/>
    <cellStyle name="Normal 14 2 5 3 3" xfId="30379"/>
    <cellStyle name="Normal 14 2 5 3 4" xfId="30380"/>
    <cellStyle name="Normal 14 2 5 4" xfId="30381"/>
    <cellStyle name="Normal 14 2 5 4 2" xfId="30382"/>
    <cellStyle name="Normal 14 2 5 4 2 2" xfId="30383"/>
    <cellStyle name="Normal 14 2 5 4 3" xfId="30384"/>
    <cellStyle name="Normal 14 2 5 4 4" xfId="30385"/>
    <cellStyle name="Normal 14 2 5 5" xfId="30386"/>
    <cellStyle name="Normal 14 2 5 5 2" xfId="30387"/>
    <cellStyle name="Normal 14 2 5 6" xfId="30388"/>
    <cellStyle name="Normal 14 2 5 7" xfId="30389"/>
    <cellStyle name="Normal 14 2 5 8" xfId="30390"/>
    <cellStyle name="Normal 14 2 6" xfId="30391"/>
    <cellStyle name="Normal 14 2 6 2" xfId="30392"/>
    <cellStyle name="Normal 14 2 6 2 2" xfId="30393"/>
    <cellStyle name="Normal 14 2 6 2 2 2" xfId="30394"/>
    <cellStyle name="Normal 14 2 6 2 2 2 2" xfId="30395"/>
    <cellStyle name="Normal 14 2 6 2 2 3" xfId="30396"/>
    <cellStyle name="Normal 14 2 6 2 2 4" xfId="30397"/>
    <cellStyle name="Normal 14 2 6 2 3" xfId="30398"/>
    <cellStyle name="Normal 14 2 6 2 3 2" xfId="30399"/>
    <cellStyle name="Normal 14 2 6 2 4" xfId="30400"/>
    <cellStyle name="Normal 14 2 6 2 5" xfId="30401"/>
    <cellStyle name="Normal 14 2 6 2 6" xfId="30402"/>
    <cellStyle name="Normal 14 2 6 3" xfId="30403"/>
    <cellStyle name="Normal 14 2 6 3 2" xfId="30404"/>
    <cellStyle name="Normal 14 2 6 3 2 2" xfId="30405"/>
    <cellStyle name="Normal 14 2 6 3 3" xfId="30406"/>
    <cellStyle name="Normal 14 2 6 3 4" xfId="30407"/>
    <cellStyle name="Normal 14 2 6 4" xfId="30408"/>
    <cellStyle name="Normal 14 2 6 4 2" xfId="30409"/>
    <cellStyle name="Normal 14 2 6 4 2 2" xfId="30410"/>
    <cellStyle name="Normal 14 2 6 4 3" xfId="30411"/>
    <cellStyle name="Normal 14 2 6 4 4" xfId="30412"/>
    <cellStyle name="Normal 14 2 6 5" xfId="30413"/>
    <cellStyle name="Normal 14 2 6 5 2" xfId="30414"/>
    <cellStyle name="Normal 14 2 6 6" xfId="30415"/>
    <cellStyle name="Normal 14 2 6 7" xfId="30416"/>
    <cellStyle name="Normal 14 2 6 8" xfId="30417"/>
    <cellStyle name="Normal 14 2 7" xfId="30418"/>
    <cellStyle name="Normal 14 2 7 2" xfId="30419"/>
    <cellStyle name="Normal 14 2 7 2 2" xfId="30420"/>
    <cellStyle name="Normal 14 2 7 2 2 2" xfId="30421"/>
    <cellStyle name="Normal 14 2 7 2 3" xfId="30422"/>
    <cellStyle name="Normal 14 2 7 2 4" xfId="30423"/>
    <cellStyle name="Normal 14 2 7 3" xfId="30424"/>
    <cellStyle name="Normal 14 2 7 3 2" xfId="30425"/>
    <cellStyle name="Normal 14 2 7 4" xfId="30426"/>
    <cellStyle name="Normal 14 2 7 5" xfId="30427"/>
    <cellStyle name="Normal 14 2 7 6" xfId="30428"/>
    <cellStyle name="Normal 14 2 8" xfId="30429"/>
    <cellStyle name="Normal 14 2 8 2" xfId="30430"/>
    <cellStyle name="Normal 14 2 8 2 2" xfId="30431"/>
    <cellStyle name="Normal 14 2 8 2 2 2" xfId="30432"/>
    <cellStyle name="Normal 14 2 8 2 3" xfId="30433"/>
    <cellStyle name="Normal 14 2 8 2 4" xfId="30434"/>
    <cellStyle name="Normal 14 2 8 3" xfId="30435"/>
    <cellStyle name="Normal 14 2 8 3 2" xfId="30436"/>
    <cellStyle name="Normal 14 2 8 4" xfId="30437"/>
    <cellStyle name="Normal 14 2 8 5" xfId="30438"/>
    <cellStyle name="Normal 14 2 8 6" xfId="30439"/>
    <cellStyle name="Normal 14 2 9" xfId="30440"/>
    <cellStyle name="Normal 14 2 9 2" xfId="30441"/>
    <cellStyle name="Normal 14 2 9 2 2" xfId="30442"/>
    <cellStyle name="Normal 14 2 9 3" xfId="30443"/>
    <cellStyle name="Normal 14 2 9 4" xfId="30444"/>
    <cellStyle name="Normal 14 2 9 5" xfId="30445"/>
    <cellStyle name="Normal 14 3" xfId="30446"/>
    <cellStyle name="Normal 14 3 10" xfId="30447"/>
    <cellStyle name="Normal 14 3 11" xfId="30448"/>
    <cellStyle name="Normal 14 3 2" xfId="30449"/>
    <cellStyle name="Normal 14 3 2 2" xfId="30450"/>
    <cellStyle name="Normal 14 3 2 2 2" xfId="30451"/>
    <cellStyle name="Normal 14 3 2 2 2 2" xfId="30452"/>
    <cellStyle name="Normal 14 3 2 2 3" xfId="30453"/>
    <cellStyle name="Normal 14 3 2 2 4" xfId="30454"/>
    <cellStyle name="Normal 14 3 2 3" xfId="30455"/>
    <cellStyle name="Normal 14 3 2 3 2" xfId="30456"/>
    <cellStyle name="Normal 14 3 2 3 2 2" xfId="30457"/>
    <cellStyle name="Normal 14 3 2 3 3" xfId="30458"/>
    <cellStyle name="Normal 14 3 2 3 4" xfId="30459"/>
    <cellStyle name="Normal 14 3 2 4" xfId="30460"/>
    <cellStyle name="Normal 14 3 2 4 2" xfId="30461"/>
    <cellStyle name="Normal 14 3 2 5" xfId="30462"/>
    <cellStyle name="Normal 14 3 2 6" xfId="30463"/>
    <cellStyle name="Normal 14 3 2 7" xfId="30464"/>
    <cellStyle name="Normal 14 3 3" xfId="30465"/>
    <cellStyle name="Normal 14 3 3 2" xfId="30466"/>
    <cellStyle name="Normal 14 3 3 2 2" xfId="30467"/>
    <cellStyle name="Normal 14 3 3 3" xfId="30468"/>
    <cellStyle name="Normal 14 3 3 4" xfId="30469"/>
    <cellStyle name="Normal 14 3 4" xfId="30470"/>
    <cellStyle name="Normal 14 3 4 2" xfId="30471"/>
    <cellStyle name="Normal 14 3 4 2 2" xfId="30472"/>
    <cellStyle name="Normal 14 3 4 3" xfId="30473"/>
    <cellStyle name="Normal 14 3 4 4" xfId="30474"/>
    <cellStyle name="Normal 14 3 5" xfId="30475"/>
    <cellStyle name="Normal 14 3 5 2" xfId="30476"/>
    <cellStyle name="Normal 14 3 5 2 2" xfId="30477"/>
    <cellStyle name="Normal 14 3 5 3" xfId="30478"/>
    <cellStyle name="Normal 14 3 5 4" xfId="30479"/>
    <cellStyle name="Normal 14 3 6" xfId="30480"/>
    <cellStyle name="Normal 14 3 6 2" xfId="30481"/>
    <cellStyle name="Normal 14 3 6 2 2" xfId="30482"/>
    <cellStyle name="Normal 14 3 6 3" xfId="30483"/>
    <cellStyle name="Normal 14 3 6 4" xfId="30484"/>
    <cellStyle name="Normal 14 3 7" xfId="30485"/>
    <cellStyle name="Normal 14 3 7 2" xfId="30486"/>
    <cellStyle name="Normal 14 3 8" xfId="30487"/>
    <cellStyle name="Normal 14 3 9" xfId="30488"/>
    <cellStyle name="Normal 14 4" xfId="30489"/>
    <cellStyle name="Normal 14 4 2" xfId="30490"/>
    <cellStyle name="Normal 14 4 2 2" xfId="30491"/>
    <cellStyle name="Normal 14 4 2 2 2" xfId="30492"/>
    <cellStyle name="Normal 14 4 2 2 2 2" xfId="30493"/>
    <cellStyle name="Normal 14 4 2 2 3" xfId="30494"/>
    <cellStyle name="Normal 14 4 2 2 4" xfId="30495"/>
    <cellStyle name="Normal 14 4 2 3" xfId="30496"/>
    <cellStyle name="Normal 14 4 2 3 2" xfId="30497"/>
    <cellStyle name="Normal 14 4 2 3 2 2" xfId="30498"/>
    <cellStyle name="Normal 14 4 2 3 3" xfId="30499"/>
    <cellStyle name="Normal 14 4 2 3 4" xfId="30500"/>
    <cellStyle name="Normal 14 4 2 4" xfId="30501"/>
    <cellStyle name="Normal 14 4 2 4 2" xfId="30502"/>
    <cellStyle name="Normal 14 4 2 5" xfId="30503"/>
    <cellStyle name="Normal 14 4 2 6" xfId="30504"/>
    <cellStyle name="Normal 14 4 2 7" xfId="30505"/>
    <cellStyle name="Normal 14 4 3" xfId="30506"/>
    <cellStyle name="Normal 14 4 3 2" xfId="30507"/>
    <cellStyle name="Normal 14 4 3 2 2" xfId="30508"/>
    <cellStyle name="Normal 14 4 3 3" xfId="30509"/>
    <cellStyle name="Normal 14 4 3 4" xfId="30510"/>
    <cellStyle name="Normal 14 4 4" xfId="30511"/>
    <cellStyle name="Normal 14 4 4 2" xfId="30512"/>
    <cellStyle name="Normal 14 4 4 2 2" xfId="30513"/>
    <cellStyle name="Normal 14 4 4 3" xfId="30514"/>
    <cellStyle name="Normal 14 4 4 4" xfId="30515"/>
    <cellStyle name="Normal 14 4 5" xfId="30516"/>
    <cellStyle name="Normal 14 4 5 2" xfId="30517"/>
    <cellStyle name="Normal 14 4 6" xfId="30518"/>
    <cellStyle name="Normal 14 4 7" xfId="30519"/>
    <cellStyle name="Normal 14 4 8" xfId="30520"/>
    <cellStyle name="Normal 14 4 9" xfId="30521"/>
    <cellStyle name="Normal 14 5" xfId="30522"/>
    <cellStyle name="Normal 14 5 2" xfId="30523"/>
    <cellStyle name="Normal 14 5 2 2" xfId="30524"/>
    <cellStyle name="Normal 14 5 2 2 2" xfId="30525"/>
    <cellStyle name="Normal 14 5 2 2 2 2" xfId="30526"/>
    <cellStyle name="Normal 14 5 2 2 3" xfId="30527"/>
    <cellStyle name="Normal 14 5 2 2 4" xfId="30528"/>
    <cellStyle name="Normal 14 5 2 3" xfId="30529"/>
    <cellStyle name="Normal 14 5 2 3 2" xfId="30530"/>
    <cellStyle name="Normal 14 5 2 3 2 2" xfId="30531"/>
    <cellStyle name="Normal 14 5 2 3 3" xfId="30532"/>
    <cellStyle name="Normal 14 5 2 3 4" xfId="30533"/>
    <cellStyle name="Normal 14 5 2 4" xfId="30534"/>
    <cellStyle name="Normal 14 5 2 4 2" xfId="30535"/>
    <cellStyle name="Normal 14 5 2 5" xfId="30536"/>
    <cellStyle name="Normal 14 5 2 6" xfId="30537"/>
    <cellStyle name="Normal 14 5 2 7" xfId="30538"/>
    <cellStyle name="Normal 14 5 3" xfId="30539"/>
    <cellStyle name="Normal 14 5 3 2" xfId="30540"/>
    <cellStyle name="Normal 14 5 3 2 2" xfId="30541"/>
    <cellStyle name="Normal 14 5 3 3" xfId="30542"/>
    <cellStyle name="Normal 14 5 3 4" xfId="30543"/>
    <cellStyle name="Normal 14 5 4" xfId="30544"/>
    <cellStyle name="Normal 14 5 4 2" xfId="30545"/>
    <cellStyle name="Normal 14 5 4 2 2" xfId="30546"/>
    <cellStyle name="Normal 14 5 4 3" xfId="30547"/>
    <cellStyle name="Normal 14 5 4 4" xfId="30548"/>
    <cellStyle name="Normal 14 5 5" xfId="30549"/>
    <cellStyle name="Normal 14 5 5 2" xfId="30550"/>
    <cellStyle name="Normal 14 5 6" xfId="30551"/>
    <cellStyle name="Normal 14 5 7" xfId="30552"/>
    <cellStyle name="Normal 14 5 8" xfId="30553"/>
    <cellStyle name="Normal 14 6" xfId="30554"/>
    <cellStyle name="Normal 14 6 2" xfId="30555"/>
    <cellStyle name="Normal 14 6 2 2" xfId="30556"/>
    <cellStyle name="Normal 14 6 2 2 2" xfId="30557"/>
    <cellStyle name="Normal 14 6 2 2 2 2" xfId="30558"/>
    <cellStyle name="Normal 14 6 2 2 3" xfId="30559"/>
    <cellStyle name="Normal 14 6 2 2 4" xfId="30560"/>
    <cellStyle name="Normal 14 6 2 3" xfId="30561"/>
    <cellStyle name="Normal 14 6 2 3 2" xfId="30562"/>
    <cellStyle name="Normal 14 6 2 4" xfId="30563"/>
    <cellStyle name="Normal 14 6 2 5" xfId="30564"/>
    <cellStyle name="Normal 14 6 2 6" xfId="30565"/>
    <cellStyle name="Normal 14 6 3" xfId="30566"/>
    <cellStyle name="Normal 14 6 3 2" xfId="30567"/>
    <cellStyle name="Normal 14 6 3 2 2" xfId="30568"/>
    <cellStyle name="Normal 14 6 3 3" xfId="30569"/>
    <cellStyle name="Normal 14 6 3 4" xfId="30570"/>
    <cellStyle name="Normal 14 6 4" xfId="30571"/>
    <cellStyle name="Normal 14 6 4 2" xfId="30572"/>
    <cellStyle name="Normal 14 6 4 2 2" xfId="30573"/>
    <cellStyle name="Normal 14 6 4 3" xfId="30574"/>
    <cellStyle name="Normal 14 6 4 4" xfId="30575"/>
    <cellStyle name="Normal 14 6 5" xfId="30576"/>
    <cellStyle name="Normal 14 6 5 2" xfId="30577"/>
    <cellStyle name="Normal 14 6 6" xfId="30578"/>
    <cellStyle name="Normal 14 6 7" xfId="30579"/>
    <cellStyle name="Normal 14 6 8" xfId="30580"/>
    <cellStyle name="Normal 14 7" xfId="30581"/>
    <cellStyle name="Normal 14 7 2" xfId="30582"/>
    <cellStyle name="Normal 14 7 2 2" xfId="30583"/>
    <cellStyle name="Normal 14 7 2 2 2" xfId="30584"/>
    <cellStyle name="Normal 14 7 2 2 2 2" xfId="30585"/>
    <cellStyle name="Normal 14 7 2 2 3" xfId="30586"/>
    <cellStyle name="Normal 14 7 2 2 4" xfId="30587"/>
    <cellStyle name="Normal 14 7 2 3" xfId="30588"/>
    <cellStyle name="Normal 14 7 2 3 2" xfId="30589"/>
    <cellStyle name="Normal 14 7 2 4" xfId="30590"/>
    <cellStyle name="Normal 14 7 2 5" xfId="30591"/>
    <cellStyle name="Normal 14 7 2 6" xfId="30592"/>
    <cellStyle name="Normal 14 7 3" xfId="30593"/>
    <cellStyle name="Normal 14 7 3 2" xfId="30594"/>
    <cellStyle name="Normal 14 7 3 2 2" xfId="30595"/>
    <cellStyle name="Normal 14 7 3 3" xfId="30596"/>
    <cellStyle name="Normal 14 7 3 4" xfId="30597"/>
    <cellStyle name="Normal 14 7 4" xfId="30598"/>
    <cellStyle name="Normal 14 7 4 2" xfId="30599"/>
    <cellStyle name="Normal 14 7 4 2 2" xfId="30600"/>
    <cellStyle name="Normal 14 7 4 3" xfId="30601"/>
    <cellStyle name="Normal 14 7 4 4" xfId="30602"/>
    <cellStyle name="Normal 14 7 5" xfId="30603"/>
    <cellStyle name="Normal 14 7 5 2" xfId="30604"/>
    <cellStyle name="Normal 14 7 6" xfId="30605"/>
    <cellStyle name="Normal 14 7 7" xfId="30606"/>
    <cellStyle name="Normal 14 7 8" xfId="30607"/>
    <cellStyle name="Normal 14 8" xfId="30608"/>
    <cellStyle name="Normal 14 8 2" xfId="30609"/>
    <cellStyle name="Normal 14 8 2 2" xfId="30610"/>
    <cellStyle name="Normal 14 8 2 2 2" xfId="30611"/>
    <cellStyle name="Normal 14 8 2 3" xfId="30612"/>
    <cellStyle name="Normal 14 8 2 4" xfId="30613"/>
    <cellStyle name="Normal 14 8 3" xfId="30614"/>
    <cellStyle name="Normal 14 8 3 2" xfId="30615"/>
    <cellStyle name="Normal 14 8 4" xfId="30616"/>
    <cellStyle name="Normal 14 8 5" xfId="30617"/>
    <cellStyle name="Normal 14 8 6" xfId="30618"/>
    <cellStyle name="Normal 14 9" xfId="30619"/>
    <cellStyle name="Normal 14 9 2" xfId="30620"/>
    <cellStyle name="Normal 14 9 2 2" xfId="30621"/>
    <cellStyle name="Normal 14 9 2 2 2" xfId="30622"/>
    <cellStyle name="Normal 14 9 2 3" xfId="30623"/>
    <cellStyle name="Normal 14 9 2 4" xfId="30624"/>
    <cellStyle name="Normal 14 9 3" xfId="30625"/>
    <cellStyle name="Normal 14 9 3 2" xfId="30626"/>
    <cellStyle name="Normal 14 9 4" xfId="30627"/>
    <cellStyle name="Normal 14 9 5" xfId="30628"/>
    <cellStyle name="Normal 14 9 6" xfId="30629"/>
    <cellStyle name="Normal 15" xfId="184"/>
    <cellStyle name="Normal 15 10" xfId="30630"/>
    <cellStyle name="Normal 15 10 2" xfId="30631"/>
    <cellStyle name="Normal 15 10 2 2" xfId="30632"/>
    <cellStyle name="Normal 15 10 3" xfId="30633"/>
    <cellStyle name="Normal 15 10 4" xfId="30634"/>
    <cellStyle name="Normal 15 11" xfId="30635"/>
    <cellStyle name="Normal 15 11 2" xfId="30636"/>
    <cellStyle name="Normal 15 12" xfId="30637"/>
    <cellStyle name="Normal 15 13" xfId="30638"/>
    <cellStyle name="Normal 15 14" xfId="30639"/>
    <cellStyle name="Normal 15 15" xfId="30640"/>
    <cellStyle name="Normal 15 16" xfId="30641"/>
    <cellStyle name="Normal 15 2" xfId="317"/>
    <cellStyle name="Normal 15 2 10" xfId="30642"/>
    <cellStyle name="Normal 15 2 11" xfId="30643"/>
    <cellStyle name="Normal 15 2 2" xfId="318"/>
    <cellStyle name="Normal 15 2 2 2" xfId="30644"/>
    <cellStyle name="Normal 15 2 2 2 2" xfId="30645"/>
    <cellStyle name="Normal 15 2 2 2 2 2" xfId="30646"/>
    <cellStyle name="Normal 15 2 2 2 3" xfId="30647"/>
    <cellStyle name="Normal 15 2 2 2 4" xfId="30648"/>
    <cellStyle name="Normal 15 2 2 3" xfId="30649"/>
    <cellStyle name="Normal 15 2 2 3 2" xfId="30650"/>
    <cellStyle name="Normal 15 2 2 3 2 2" xfId="30651"/>
    <cellStyle name="Normal 15 2 2 3 3" xfId="30652"/>
    <cellStyle name="Normal 15 2 2 3 4" xfId="30653"/>
    <cellStyle name="Normal 15 2 2 4" xfId="30654"/>
    <cellStyle name="Normal 15 2 2 4 2" xfId="30655"/>
    <cellStyle name="Normal 15 2 2 5" xfId="30656"/>
    <cellStyle name="Normal 15 2 2 6" xfId="30657"/>
    <cellStyle name="Normal 15 2 2 7" xfId="30658"/>
    <cellStyle name="Normal 15 2 3" xfId="30659"/>
    <cellStyle name="Normal 15 2 3 2" xfId="30660"/>
    <cellStyle name="Normal 15 2 3 2 2" xfId="30661"/>
    <cellStyle name="Normal 15 2 3 3" xfId="30662"/>
    <cellStyle name="Normal 15 2 3 4" xfId="30663"/>
    <cellStyle name="Normal 15 2 4" xfId="30664"/>
    <cellStyle name="Normal 15 2 4 2" xfId="30665"/>
    <cellStyle name="Normal 15 2 4 2 2" xfId="30666"/>
    <cellStyle name="Normal 15 2 4 3" xfId="30667"/>
    <cellStyle name="Normal 15 2 4 4" xfId="30668"/>
    <cellStyle name="Normal 15 2 5" xfId="30669"/>
    <cellStyle name="Normal 15 2 5 2" xfId="30670"/>
    <cellStyle name="Normal 15 2 5 2 2" xfId="30671"/>
    <cellStyle name="Normal 15 2 5 3" xfId="30672"/>
    <cellStyle name="Normal 15 2 5 4" xfId="30673"/>
    <cellStyle name="Normal 15 2 6" xfId="30674"/>
    <cellStyle name="Normal 15 2 6 2" xfId="30675"/>
    <cellStyle name="Normal 15 2 6 2 2" xfId="30676"/>
    <cellStyle name="Normal 15 2 6 3" xfId="30677"/>
    <cellStyle name="Normal 15 2 6 4" xfId="30678"/>
    <cellStyle name="Normal 15 2 7" xfId="30679"/>
    <cellStyle name="Normal 15 2 7 2" xfId="30680"/>
    <cellStyle name="Normal 15 2 8" xfId="30681"/>
    <cellStyle name="Normal 15 2 9" xfId="30682"/>
    <cellStyle name="Normal 15 3" xfId="30683"/>
    <cellStyle name="Normal 15 3 2" xfId="30684"/>
    <cellStyle name="Normal 15 3 2 2" xfId="30685"/>
    <cellStyle name="Normal 15 3 2 2 2" xfId="30686"/>
    <cellStyle name="Normal 15 3 2 2 2 2" xfId="30687"/>
    <cellStyle name="Normal 15 3 2 2 3" xfId="30688"/>
    <cellStyle name="Normal 15 3 2 2 4" xfId="30689"/>
    <cellStyle name="Normal 15 3 2 3" xfId="30690"/>
    <cellStyle name="Normal 15 3 2 3 2" xfId="30691"/>
    <cellStyle name="Normal 15 3 2 3 2 2" xfId="30692"/>
    <cellStyle name="Normal 15 3 2 3 3" xfId="30693"/>
    <cellStyle name="Normal 15 3 2 3 4" xfId="30694"/>
    <cellStyle name="Normal 15 3 2 4" xfId="30695"/>
    <cellStyle name="Normal 15 3 2 4 2" xfId="30696"/>
    <cellStyle name="Normal 15 3 2 5" xfId="30697"/>
    <cellStyle name="Normal 15 3 2 6" xfId="30698"/>
    <cellStyle name="Normal 15 3 2 7" xfId="30699"/>
    <cellStyle name="Normal 15 3 3" xfId="30700"/>
    <cellStyle name="Normal 15 3 3 2" xfId="30701"/>
    <cellStyle name="Normal 15 3 3 2 2" xfId="30702"/>
    <cellStyle name="Normal 15 3 3 3" xfId="30703"/>
    <cellStyle name="Normal 15 3 3 4" xfId="30704"/>
    <cellStyle name="Normal 15 3 4" xfId="30705"/>
    <cellStyle name="Normal 15 3 4 2" xfId="30706"/>
    <cellStyle name="Normal 15 3 4 2 2" xfId="30707"/>
    <cellStyle name="Normal 15 3 4 3" xfId="30708"/>
    <cellStyle name="Normal 15 3 4 4" xfId="30709"/>
    <cellStyle name="Normal 15 3 5" xfId="30710"/>
    <cellStyle name="Normal 15 3 5 2" xfId="30711"/>
    <cellStyle name="Normal 15 3 6" xfId="30712"/>
    <cellStyle name="Normal 15 3 7" xfId="30713"/>
    <cellStyle name="Normal 15 3 8" xfId="30714"/>
    <cellStyle name="Normal 15 4" xfId="30715"/>
    <cellStyle name="Normal 15 4 2" xfId="30716"/>
    <cellStyle name="Normal 15 4 2 2" xfId="30717"/>
    <cellStyle name="Normal 15 4 2 2 2" xfId="30718"/>
    <cellStyle name="Normal 15 4 2 2 2 2" xfId="30719"/>
    <cellStyle name="Normal 15 4 2 2 3" xfId="30720"/>
    <cellStyle name="Normal 15 4 2 2 4" xfId="30721"/>
    <cellStyle name="Normal 15 4 2 3" xfId="30722"/>
    <cellStyle name="Normal 15 4 2 3 2" xfId="30723"/>
    <cellStyle name="Normal 15 4 2 3 2 2" xfId="30724"/>
    <cellStyle name="Normal 15 4 2 3 3" xfId="30725"/>
    <cellStyle name="Normal 15 4 2 3 4" xfId="30726"/>
    <cellStyle name="Normal 15 4 2 4" xfId="30727"/>
    <cellStyle name="Normal 15 4 2 4 2" xfId="30728"/>
    <cellStyle name="Normal 15 4 2 5" xfId="30729"/>
    <cellStyle name="Normal 15 4 2 6" xfId="30730"/>
    <cellStyle name="Normal 15 4 2 7" xfId="30731"/>
    <cellStyle name="Normal 15 4 3" xfId="30732"/>
    <cellStyle name="Normal 15 4 3 2" xfId="30733"/>
    <cellStyle name="Normal 15 4 3 2 2" xfId="30734"/>
    <cellStyle name="Normal 15 4 3 3" xfId="30735"/>
    <cellStyle name="Normal 15 4 3 4" xfId="30736"/>
    <cellStyle name="Normal 15 4 4" xfId="30737"/>
    <cellStyle name="Normal 15 4 4 2" xfId="30738"/>
    <cellStyle name="Normal 15 4 4 2 2" xfId="30739"/>
    <cellStyle name="Normal 15 4 4 3" xfId="30740"/>
    <cellStyle name="Normal 15 4 4 4" xfId="30741"/>
    <cellStyle name="Normal 15 4 5" xfId="30742"/>
    <cellStyle name="Normal 15 4 5 2" xfId="30743"/>
    <cellStyle name="Normal 15 4 6" xfId="30744"/>
    <cellStyle name="Normal 15 4 7" xfId="30745"/>
    <cellStyle name="Normal 15 4 8" xfId="30746"/>
    <cellStyle name="Normal 15 5" xfId="30747"/>
    <cellStyle name="Normal 15 5 2" xfId="30748"/>
    <cellStyle name="Normal 15 5 2 2" xfId="30749"/>
    <cellStyle name="Normal 15 5 2 2 2" xfId="30750"/>
    <cellStyle name="Normal 15 5 2 2 2 2" xfId="30751"/>
    <cellStyle name="Normal 15 5 2 2 3" xfId="30752"/>
    <cellStyle name="Normal 15 5 2 2 4" xfId="30753"/>
    <cellStyle name="Normal 15 5 2 3" xfId="30754"/>
    <cellStyle name="Normal 15 5 2 3 2" xfId="30755"/>
    <cellStyle name="Normal 15 5 2 4" xfId="30756"/>
    <cellStyle name="Normal 15 5 2 5" xfId="30757"/>
    <cellStyle name="Normal 15 5 2 6" xfId="30758"/>
    <cellStyle name="Normal 15 5 3" xfId="30759"/>
    <cellStyle name="Normal 15 5 3 2" xfId="30760"/>
    <cellStyle name="Normal 15 5 3 2 2" xfId="30761"/>
    <cellStyle name="Normal 15 5 3 3" xfId="30762"/>
    <cellStyle name="Normal 15 5 3 4" xfId="30763"/>
    <cellStyle name="Normal 15 5 4" xfId="30764"/>
    <cellStyle name="Normal 15 5 4 2" xfId="30765"/>
    <cellStyle name="Normal 15 5 4 2 2" xfId="30766"/>
    <cellStyle name="Normal 15 5 4 3" xfId="30767"/>
    <cellStyle name="Normal 15 5 4 4" xfId="30768"/>
    <cellStyle name="Normal 15 5 5" xfId="30769"/>
    <cellStyle name="Normal 15 5 5 2" xfId="30770"/>
    <cellStyle name="Normal 15 5 6" xfId="30771"/>
    <cellStyle name="Normal 15 5 7" xfId="30772"/>
    <cellStyle name="Normal 15 5 8" xfId="30773"/>
    <cellStyle name="Normal 15 6" xfId="30774"/>
    <cellStyle name="Normal 15 6 2" xfId="30775"/>
    <cellStyle name="Normal 15 6 2 2" xfId="30776"/>
    <cellStyle name="Normal 15 6 2 2 2" xfId="30777"/>
    <cellStyle name="Normal 15 6 2 2 2 2" xfId="30778"/>
    <cellStyle name="Normal 15 6 2 2 3" xfId="30779"/>
    <cellStyle name="Normal 15 6 2 2 4" xfId="30780"/>
    <cellStyle name="Normal 15 6 2 3" xfId="30781"/>
    <cellStyle name="Normal 15 6 2 3 2" xfId="30782"/>
    <cellStyle name="Normal 15 6 2 4" xfId="30783"/>
    <cellStyle name="Normal 15 6 2 5" xfId="30784"/>
    <cellStyle name="Normal 15 6 2 6" xfId="30785"/>
    <cellStyle name="Normal 15 6 3" xfId="30786"/>
    <cellStyle name="Normal 15 6 3 2" xfId="30787"/>
    <cellStyle name="Normal 15 6 3 2 2" xfId="30788"/>
    <cellStyle name="Normal 15 6 3 3" xfId="30789"/>
    <cellStyle name="Normal 15 6 3 4" xfId="30790"/>
    <cellStyle name="Normal 15 6 4" xfId="30791"/>
    <cellStyle name="Normal 15 6 4 2" xfId="30792"/>
    <cellStyle name="Normal 15 6 4 2 2" xfId="30793"/>
    <cellStyle name="Normal 15 6 4 3" xfId="30794"/>
    <cellStyle name="Normal 15 6 4 4" xfId="30795"/>
    <cellStyle name="Normal 15 6 5" xfId="30796"/>
    <cellStyle name="Normal 15 6 5 2" xfId="30797"/>
    <cellStyle name="Normal 15 6 6" xfId="30798"/>
    <cellStyle name="Normal 15 6 7" xfId="30799"/>
    <cellStyle name="Normal 15 6 8" xfId="30800"/>
    <cellStyle name="Normal 15 7" xfId="30801"/>
    <cellStyle name="Normal 15 7 2" xfId="30802"/>
    <cellStyle name="Normal 15 7 2 2" xfId="30803"/>
    <cellStyle name="Normal 15 7 2 2 2" xfId="30804"/>
    <cellStyle name="Normal 15 7 2 3" xfId="30805"/>
    <cellStyle name="Normal 15 7 2 4" xfId="30806"/>
    <cellStyle name="Normal 15 7 3" xfId="30807"/>
    <cellStyle name="Normal 15 7 3 2" xfId="30808"/>
    <cellStyle name="Normal 15 7 4" xfId="30809"/>
    <cellStyle name="Normal 15 7 5" xfId="30810"/>
    <cellStyle name="Normal 15 7 6" xfId="30811"/>
    <cellStyle name="Normal 15 8" xfId="30812"/>
    <cellStyle name="Normal 15 8 2" xfId="30813"/>
    <cellStyle name="Normal 15 8 2 2" xfId="30814"/>
    <cellStyle name="Normal 15 8 2 2 2" xfId="30815"/>
    <cellStyle name="Normal 15 8 2 3" xfId="30816"/>
    <cellStyle name="Normal 15 8 2 4" xfId="30817"/>
    <cellStyle name="Normal 15 8 3" xfId="30818"/>
    <cellStyle name="Normal 15 8 3 2" xfId="30819"/>
    <cellStyle name="Normal 15 8 4" xfId="30820"/>
    <cellStyle name="Normal 15 8 5" xfId="30821"/>
    <cellStyle name="Normal 15 8 6" xfId="30822"/>
    <cellStyle name="Normal 15 9" xfId="30823"/>
    <cellStyle name="Normal 15 9 2" xfId="30824"/>
    <cellStyle name="Normal 15 9 2 2" xfId="30825"/>
    <cellStyle name="Normal 15 9 3" xfId="30826"/>
    <cellStyle name="Normal 15 9 4" xfId="30827"/>
    <cellStyle name="Normal 15 9 5" xfId="30828"/>
    <cellStyle name="Normal 16" xfId="87"/>
    <cellStyle name="Normal 16 10" xfId="30829"/>
    <cellStyle name="Normal 16 10 2" xfId="30830"/>
    <cellStyle name="Normal 16 10 2 2" xfId="30831"/>
    <cellStyle name="Normal 16 10 3" xfId="30832"/>
    <cellStyle name="Normal 16 10 4" xfId="30833"/>
    <cellStyle name="Normal 16 11" xfId="30834"/>
    <cellStyle name="Normal 16 11 2" xfId="30835"/>
    <cellStyle name="Normal 16 12" xfId="30836"/>
    <cellStyle name="Normal 16 13" xfId="30837"/>
    <cellStyle name="Normal 16 14" xfId="30838"/>
    <cellStyle name="Normal 16 15" xfId="30839"/>
    <cellStyle name="Normal 16 16" xfId="30840"/>
    <cellStyle name="Normal 16 2" xfId="319"/>
    <cellStyle name="Normal 16 2 10" xfId="30841"/>
    <cellStyle name="Normal 16 2 11" xfId="30842"/>
    <cellStyle name="Normal 16 2 2" xfId="30843"/>
    <cellStyle name="Normal 16 2 2 2" xfId="30844"/>
    <cellStyle name="Normal 16 2 2 2 2" xfId="30845"/>
    <cellStyle name="Normal 16 2 2 2 2 2" xfId="30846"/>
    <cellStyle name="Normal 16 2 2 2 3" xfId="30847"/>
    <cellStyle name="Normal 16 2 2 2 4" xfId="30848"/>
    <cellStyle name="Normal 16 2 2 3" xfId="30849"/>
    <cellStyle name="Normal 16 2 2 3 2" xfId="30850"/>
    <cellStyle name="Normal 16 2 2 3 2 2" xfId="30851"/>
    <cellStyle name="Normal 16 2 2 3 3" xfId="30852"/>
    <cellStyle name="Normal 16 2 2 3 4" xfId="30853"/>
    <cellStyle name="Normal 16 2 2 4" xfId="30854"/>
    <cellStyle name="Normal 16 2 2 4 2" xfId="30855"/>
    <cellStyle name="Normal 16 2 2 5" xfId="30856"/>
    <cellStyle name="Normal 16 2 2 6" xfId="30857"/>
    <cellStyle name="Normal 16 2 2 7" xfId="30858"/>
    <cellStyle name="Normal 16 2 3" xfId="30859"/>
    <cellStyle name="Normal 16 2 3 2" xfId="30860"/>
    <cellStyle name="Normal 16 2 3 2 2" xfId="30861"/>
    <cellStyle name="Normal 16 2 3 3" xfId="30862"/>
    <cellStyle name="Normal 16 2 3 4" xfId="30863"/>
    <cellStyle name="Normal 16 2 4" xfId="30864"/>
    <cellStyle name="Normal 16 2 4 2" xfId="30865"/>
    <cellStyle name="Normal 16 2 4 2 2" xfId="30866"/>
    <cellStyle name="Normal 16 2 4 3" xfId="30867"/>
    <cellStyle name="Normal 16 2 4 4" xfId="30868"/>
    <cellStyle name="Normal 16 2 5" xfId="30869"/>
    <cellStyle name="Normal 16 2 5 2" xfId="30870"/>
    <cellStyle name="Normal 16 2 5 2 2" xfId="30871"/>
    <cellStyle name="Normal 16 2 5 3" xfId="30872"/>
    <cellStyle name="Normal 16 2 5 4" xfId="30873"/>
    <cellStyle name="Normal 16 2 6" xfId="30874"/>
    <cellStyle name="Normal 16 2 6 2" xfId="30875"/>
    <cellStyle name="Normal 16 2 6 2 2" xfId="30876"/>
    <cellStyle name="Normal 16 2 6 3" xfId="30877"/>
    <cellStyle name="Normal 16 2 6 4" xfId="30878"/>
    <cellStyle name="Normal 16 2 7" xfId="30879"/>
    <cellStyle name="Normal 16 2 7 2" xfId="30880"/>
    <cellStyle name="Normal 16 2 8" xfId="30881"/>
    <cellStyle name="Normal 16 2 9" xfId="30882"/>
    <cellStyle name="Normal 16 3" xfId="30883"/>
    <cellStyle name="Normal 16 3 2" xfId="30884"/>
    <cellStyle name="Normal 16 3 2 2" xfId="30885"/>
    <cellStyle name="Normal 16 3 2 2 2" xfId="30886"/>
    <cellStyle name="Normal 16 3 2 2 2 2" xfId="30887"/>
    <cellStyle name="Normal 16 3 2 2 3" xfId="30888"/>
    <cellStyle name="Normal 16 3 2 2 4" xfId="30889"/>
    <cellStyle name="Normal 16 3 2 3" xfId="30890"/>
    <cellStyle name="Normal 16 3 2 3 2" xfId="30891"/>
    <cellStyle name="Normal 16 3 2 3 2 2" xfId="30892"/>
    <cellStyle name="Normal 16 3 2 3 3" xfId="30893"/>
    <cellStyle name="Normal 16 3 2 3 4" xfId="30894"/>
    <cellStyle name="Normal 16 3 2 4" xfId="30895"/>
    <cellStyle name="Normal 16 3 2 4 2" xfId="30896"/>
    <cellStyle name="Normal 16 3 2 5" xfId="30897"/>
    <cellStyle name="Normal 16 3 2 6" xfId="30898"/>
    <cellStyle name="Normal 16 3 2 7" xfId="30899"/>
    <cellStyle name="Normal 16 3 3" xfId="30900"/>
    <cellStyle name="Normal 16 3 3 2" xfId="30901"/>
    <cellStyle name="Normal 16 3 3 2 2" xfId="30902"/>
    <cellStyle name="Normal 16 3 3 3" xfId="30903"/>
    <cellStyle name="Normal 16 3 3 4" xfId="30904"/>
    <cellStyle name="Normal 16 3 4" xfId="30905"/>
    <cellStyle name="Normal 16 3 4 2" xfId="30906"/>
    <cellStyle name="Normal 16 3 4 2 2" xfId="30907"/>
    <cellStyle name="Normal 16 3 4 3" xfId="30908"/>
    <cellStyle name="Normal 16 3 4 4" xfId="30909"/>
    <cellStyle name="Normal 16 3 5" xfId="30910"/>
    <cellStyle name="Normal 16 3 5 2" xfId="30911"/>
    <cellStyle name="Normal 16 3 6" xfId="30912"/>
    <cellStyle name="Normal 16 3 7" xfId="30913"/>
    <cellStyle name="Normal 16 3 8" xfId="30914"/>
    <cellStyle name="Normal 16 4" xfId="30915"/>
    <cellStyle name="Normal 16 4 2" xfId="30916"/>
    <cellStyle name="Normal 16 4 2 2" xfId="30917"/>
    <cellStyle name="Normal 16 4 2 2 2" xfId="30918"/>
    <cellStyle name="Normal 16 4 2 2 2 2" xfId="30919"/>
    <cellStyle name="Normal 16 4 2 2 3" xfId="30920"/>
    <cellStyle name="Normal 16 4 2 2 4" xfId="30921"/>
    <cellStyle name="Normal 16 4 2 3" xfId="30922"/>
    <cellStyle name="Normal 16 4 2 3 2" xfId="30923"/>
    <cellStyle name="Normal 16 4 2 3 2 2" xfId="30924"/>
    <cellStyle name="Normal 16 4 2 3 3" xfId="30925"/>
    <cellStyle name="Normal 16 4 2 3 4" xfId="30926"/>
    <cellStyle name="Normal 16 4 2 4" xfId="30927"/>
    <cellStyle name="Normal 16 4 2 4 2" xfId="30928"/>
    <cellStyle name="Normal 16 4 2 5" xfId="30929"/>
    <cellStyle name="Normal 16 4 2 6" xfId="30930"/>
    <cellStyle name="Normal 16 4 2 7" xfId="30931"/>
    <cellStyle name="Normal 16 4 3" xfId="30932"/>
    <cellStyle name="Normal 16 4 3 2" xfId="30933"/>
    <cellStyle name="Normal 16 4 3 2 2" xfId="30934"/>
    <cellStyle name="Normal 16 4 3 3" xfId="30935"/>
    <cellStyle name="Normal 16 4 3 4" xfId="30936"/>
    <cellStyle name="Normal 16 4 4" xfId="30937"/>
    <cellStyle name="Normal 16 4 4 2" xfId="30938"/>
    <cellStyle name="Normal 16 4 4 2 2" xfId="30939"/>
    <cellStyle name="Normal 16 4 4 3" xfId="30940"/>
    <cellStyle name="Normal 16 4 4 4" xfId="30941"/>
    <cellStyle name="Normal 16 4 5" xfId="30942"/>
    <cellStyle name="Normal 16 4 5 2" xfId="30943"/>
    <cellStyle name="Normal 16 4 6" xfId="30944"/>
    <cellStyle name="Normal 16 4 7" xfId="30945"/>
    <cellStyle name="Normal 16 4 8" xfId="30946"/>
    <cellStyle name="Normal 16 5" xfId="30947"/>
    <cellStyle name="Normal 16 5 2" xfId="30948"/>
    <cellStyle name="Normal 16 5 2 2" xfId="30949"/>
    <cellStyle name="Normal 16 5 2 2 2" xfId="30950"/>
    <cellStyle name="Normal 16 5 2 2 2 2" xfId="30951"/>
    <cellStyle name="Normal 16 5 2 2 3" xfId="30952"/>
    <cellStyle name="Normal 16 5 2 2 4" xfId="30953"/>
    <cellStyle name="Normal 16 5 2 3" xfId="30954"/>
    <cellStyle name="Normal 16 5 2 3 2" xfId="30955"/>
    <cellStyle name="Normal 16 5 2 4" xfId="30956"/>
    <cellStyle name="Normal 16 5 2 5" xfId="30957"/>
    <cellStyle name="Normal 16 5 2 6" xfId="30958"/>
    <cellStyle name="Normal 16 5 3" xfId="30959"/>
    <cellStyle name="Normal 16 5 3 2" xfId="30960"/>
    <cellStyle name="Normal 16 5 3 2 2" xfId="30961"/>
    <cellStyle name="Normal 16 5 3 3" xfId="30962"/>
    <cellStyle name="Normal 16 5 3 4" xfId="30963"/>
    <cellStyle name="Normal 16 5 4" xfId="30964"/>
    <cellStyle name="Normal 16 5 4 2" xfId="30965"/>
    <cellStyle name="Normal 16 5 4 2 2" xfId="30966"/>
    <cellStyle name="Normal 16 5 4 3" xfId="30967"/>
    <cellStyle name="Normal 16 5 4 4" xfId="30968"/>
    <cellStyle name="Normal 16 5 5" xfId="30969"/>
    <cellStyle name="Normal 16 5 5 2" xfId="30970"/>
    <cellStyle name="Normal 16 5 6" xfId="30971"/>
    <cellStyle name="Normal 16 5 7" xfId="30972"/>
    <cellStyle name="Normal 16 5 8" xfId="30973"/>
    <cellStyle name="Normal 16 6" xfId="30974"/>
    <cellStyle name="Normal 16 6 2" xfId="30975"/>
    <cellStyle name="Normal 16 6 2 2" xfId="30976"/>
    <cellStyle name="Normal 16 6 2 2 2" xfId="30977"/>
    <cellStyle name="Normal 16 6 2 2 2 2" xfId="30978"/>
    <cellStyle name="Normal 16 6 2 2 3" xfId="30979"/>
    <cellStyle name="Normal 16 6 2 2 4" xfId="30980"/>
    <cellStyle name="Normal 16 6 2 3" xfId="30981"/>
    <cellStyle name="Normal 16 6 2 3 2" xfId="30982"/>
    <cellStyle name="Normal 16 6 2 4" xfId="30983"/>
    <cellStyle name="Normal 16 6 2 5" xfId="30984"/>
    <cellStyle name="Normal 16 6 2 6" xfId="30985"/>
    <cellStyle name="Normal 16 6 3" xfId="30986"/>
    <cellStyle name="Normal 16 6 3 2" xfId="30987"/>
    <cellStyle name="Normal 16 6 3 2 2" xfId="30988"/>
    <cellStyle name="Normal 16 6 3 3" xfId="30989"/>
    <cellStyle name="Normal 16 6 3 4" xfId="30990"/>
    <cellStyle name="Normal 16 6 4" xfId="30991"/>
    <cellStyle name="Normal 16 6 4 2" xfId="30992"/>
    <cellStyle name="Normal 16 6 4 2 2" xfId="30993"/>
    <cellStyle name="Normal 16 6 4 3" xfId="30994"/>
    <cellStyle name="Normal 16 6 4 4" xfId="30995"/>
    <cellStyle name="Normal 16 6 5" xfId="30996"/>
    <cellStyle name="Normal 16 6 5 2" xfId="30997"/>
    <cellStyle name="Normal 16 6 6" xfId="30998"/>
    <cellStyle name="Normal 16 6 7" xfId="30999"/>
    <cellStyle name="Normal 16 6 8" xfId="31000"/>
    <cellStyle name="Normal 16 7" xfId="31001"/>
    <cellStyle name="Normal 16 7 2" xfId="31002"/>
    <cellStyle name="Normal 16 7 2 2" xfId="31003"/>
    <cellStyle name="Normal 16 7 2 2 2" xfId="31004"/>
    <cellStyle name="Normal 16 7 2 3" xfId="31005"/>
    <cellStyle name="Normal 16 7 2 4" xfId="31006"/>
    <cellStyle name="Normal 16 7 3" xfId="31007"/>
    <cellStyle name="Normal 16 7 3 2" xfId="31008"/>
    <cellStyle name="Normal 16 7 4" xfId="31009"/>
    <cellStyle name="Normal 16 7 5" xfId="31010"/>
    <cellStyle name="Normal 16 7 6" xfId="31011"/>
    <cellStyle name="Normal 16 8" xfId="31012"/>
    <cellStyle name="Normal 16 8 2" xfId="31013"/>
    <cellStyle name="Normal 16 8 2 2" xfId="31014"/>
    <cellStyle name="Normal 16 8 2 2 2" xfId="31015"/>
    <cellStyle name="Normal 16 8 2 3" xfId="31016"/>
    <cellStyle name="Normal 16 8 2 4" xfId="31017"/>
    <cellStyle name="Normal 16 8 3" xfId="31018"/>
    <cellStyle name="Normal 16 8 3 2" xfId="31019"/>
    <cellStyle name="Normal 16 8 4" xfId="31020"/>
    <cellStyle name="Normal 16 8 5" xfId="31021"/>
    <cellStyle name="Normal 16 8 6" xfId="31022"/>
    <cellStyle name="Normal 16 9" xfId="31023"/>
    <cellStyle name="Normal 16 9 2" xfId="31024"/>
    <cellStyle name="Normal 16 9 2 2" xfId="31025"/>
    <cellStyle name="Normal 16 9 3" xfId="31026"/>
    <cellStyle name="Normal 16 9 4" xfId="31027"/>
    <cellStyle name="Normal 16 9 5" xfId="31028"/>
    <cellStyle name="Normal 17" xfId="88"/>
    <cellStyle name="Normal 17 10" xfId="31029"/>
    <cellStyle name="Normal 17 10 2" xfId="31030"/>
    <cellStyle name="Normal 17 10 2 2" xfId="31031"/>
    <cellStyle name="Normal 17 10 2 2 2" xfId="31032"/>
    <cellStyle name="Normal 17 10 2 3" xfId="31033"/>
    <cellStyle name="Normal 17 10 2 4" xfId="31034"/>
    <cellStyle name="Normal 17 10 3" xfId="31035"/>
    <cellStyle name="Normal 17 10 3 2" xfId="31036"/>
    <cellStyle name="Normal 17 10 4" xfId="31037"/>
    <cellStyle name="Normal 17 10 5" xfId="31038"/>
    <cellStyle name="Normal 17 10 6" xfId="31039"/>
    <cellStyle name="Normal 17 11" xfId="31040"/>
    <cellStyle name="Normal 17 11 2" xfId="31041"/>
    <cellStyle name="Normal 17 11 2 2" xfId="31042"/>
    <cellStyle name="Normal 17 11 3" xfId="31043"/>
    <cellStyle name="Normal 17 11 4" xfId="31044"/>
    <cellStyle name="Normal 17 11 5" xfId="31045"/>
    <cellStyle name="Normal 17 12" xfId="31046"/>
    <cellStyle name="Normal 17 12 2" xfId="31047"/>
    <cellStyle name="Normal 17 12 2 2" xfId="31048"/>
    <cellStyle name="Normal 17 12 3" xfId="31049"/>
    <cellStyle name="Normal 17 12 4" xfId="31050"/>
    <cellStyle name="Normal 17 13" xfId="31051"/>
    <cellStyle name="Normal 17 13 2" xfId="31052"/>
    <cellStyle name="Normal 17 14" xfId="31053"/>
    <cellStyle name="Normal 17 15" xfId="31054"/>
    <cellStyle name="Normal 17 16" xfId="31055"/>
    <cellStyle name="Normal 17 17" xfId="31056"/>
    <cellStyle name="Normal 17 18" xfId="31057"/>
    <cellStyle name="Normal 17 2" xfId="31058"/>
    <cellStyle name="Normal 17 2 10" xfId="31059"/>
    <cellStyle name="Normal 17 2 10 2" xfId="31060"/>
    <cellStyle name="Normal 17 2 10 2 2" xfId="31061"/>
    <cellStyle name="Normal 17 2 10 3" xfId="31062"/>
    <cellStyle name="Normal 17 2 10 4" xfId="31063"/>
    <cellStyle name="Normal 17 2 11" xfId="31064"/>
    <cellStyle name="Normal 17 2 11 2" xfId="31065"/>
    <cellStyle name="Normal 17 2 12" xfId="31066"/>
    <cellStyle name="Normal 17 2 13" xfId="31067"/>
    <cellStyle name="Normal 17 2 14" xfId="31068"/>
    <cellStyle name="Normal 17 2 15" xfId="31069"/>
    <cellStyle name="Normal 17 2 2" xfId="31070"/>
    <cellStyle name="Normal 17 2 2 10" xfId="31071"/>
    <cellStyle name="Normal 17 2 2 2" xfId="31072"/>
    <cellStyle name="Normal 17 2 2 2 2" xfId="31073"/>
    <cellStyle name="Normal 17 2 2 2 2 2" xfId="31074"/>
    <cellStyle name="Normal 17 2 2 2 2 2 2" xfId="31075"/>
    <cellStyle name="Normal 17 2 2 2 2 3" xfId="31076"/>
    <cellStyle name="Normal 17 2 2 2 2 4" xfId="31077"/>
    <cellStyle name="Normal 17 2 2 2 3" xfId="31078"/>
    <cellStyle name="Normal 17 2 2 2 3 2" xfId="31079"/>
    <cellStyle name="Normal 17 2 2 2 3 2 2" xfId="31080"/>
    <cellStyle name="Normal 17 2 2 2 3 3" xfId="31081"/>
    <cellStyle name="Normal 17 2 2 2 3 4" xfId="31082"/>
    <cellStyle name="Normal 17 2 2 2 4" xfId="31083"/>
    <cellStyle name="Normal 17 2 2 2 4 2" xfId="31084"/>
    <cellStyle name="Normal 17 2 2 2 5" xfId="31085"/>
    <cellStyle name="Normal 17 2 2 2 6" xfId="31086"/>
    <cellStyle name="Normal 17 2 2 2 7" xfId="31087"/>
    <cellStyle name="Normal 17 2 2 3" xfId="31088"/>
    <cellStyle name="Normal 17 2 2 3 2" xfId="31089"/>
    <cellStyle name="Normal 17 2 2 3 2 2" xfId="31090"/>
    <cellStyle name="Normal 17 2 2 3 3" xfId="31091"/>
    <cellStyle name="Normal 17 2 2 3 4" xfId="31092"/>
    <cellStyle name="Normal 17 2 2 4" xfId="31093"/>
    <cellStyle name="Normal 17 2 2 4 2" xfId="31094"/>
    <cellStyle name="Normal 17 2 2 4 2 2" xfId="31095"/>
    <cellStyle name="Normal 17 2 2 4 3" xfId="31096"/>
    <cellStyle name="Normal 17 2 2 4 4" xfId="31097"/>
    <cellStyle name="Normal 17 2 2 5" xfId="31098"/>
    <cellStyle name="Normal 17 2 2 5 2" xfId="31099"/>
    <cellStyle name="Normal 17 2 2 5 2 2" xfId="31100"/>
    <cellStyle name="Normal 17 2 2 5 3" xfId="31101"/>
    <cellStyle name="Normal 17 2 2 5 4" xfId="31102"/>
    <cellStyle name="Normal 17 2 2 6" xfId="31103"/>
    <cellStyle name="Normal 17 2 2 6 2" xfId="31104"/>
    <cellStyle name="Normal 17 2 2 6 2 2" xfId="31105"/>
    <cellStyle name="Normal 17 2 2 6 3" xfId="31106"/>
    <cellStyle name="Normal 17 2 2 6 4" xfId="31107"/>
    <cellStyle name="Normal 17 2 2 7" xfId="31108"/>
    <cellStyle name="Normal 17 2 2 7 2" xfId="31109"/>
    <cellStyle name="Normal 17 2 2 8" xfId="31110"/>
    <cellStyle name="Normal 17 2 2 9" xfId="31111"/>
    <cellStyle name="Normal 17 2 3" xfId="31112"/>
    <cellStyle name="Normal 17 2 3 2" xfId="31113"/>
    <cellStyle name="Normal 17 2 3 2 2" xfId="31114"/>
    <cellStyle name="Normal 17 2 3 2 2 2" xfId="31115"/>
    <cellStyle name="Normal 17 2 3 2 2 2 2" xfId="31116"/>
    <cellStyle name="Normal 17 2 3 2 2 3" xfId="31117"/>
    <cellStyle name="Normal 17 2 3 2 2 4" xfId="31118"/>
    <cellStyle name="Normal 17 2 3 2 3" xfId="31119"/>
    <cellStyle name="Normal 17 2 3 2 3 2" xfId="31120"/>
    <cellStyle name="Normal 17 2 3 2 3 2 2" xfId="31121"/>
    <cellStyle name="Normal 17 2 3 2 3 3" xfId="31122"/>
    <cellStyle name="Normal 17 2 3 2 3 4" xfId="31123"/>
    <cellStyle name="Normal 17 2 3 2 4" xfId="31124"/>
    <cellStyle name="Normal 17 2 3 2 4 2" xfId="31125"/>
    <cellStyle name="Normal 17 2 3 2 5" xfId="31126"/>
    <cellStyle name="Normal 17 2 3 2 6" xfId="31127"/>
    <cellStyle name="Normal 17 2 3 2 7" xfId="31128"/>
    <cellStyle name="Normal 17 2 3 3" xfId="31129"/>
    <cellStyle name="Normal 17 2 3 3 2" xfId="31130"/>
    <cellStyle name="Normal 17 2 3 3 2 2" xfId="31131"/>
    <cellStyle name="Normal 17 2 3 3 3" xfId="31132"/>
    <cellStyle name="Normal 17 2 3 3 4" xfId="31133"/>
    <cellStyle name="Normal 17 2 3 4" xfId="31134"/>
    <cellStyle name="Normal 17 2 3 4 2" xfId="31135"/>
    <cellStyle name="Normal 17 2 3 4 2 2" xfId="31136"/>
    <cellStyle name="Normal 17 2 3 4 3" xfId="31137"/>
    <cellStyle name="Normal 17 2 3 4 4" xfId="31138"/>
    <cellStyle name="Normal 17 2 3 5" xfId="31139"/>
    <cellStyle name="Normal 17 2 3 5 2" xfId="31140"/>
    <cellStyle name="Normal 17 2 3 6" xfId="31141"/>
    <cellStyle name="Normal 17 2 3 7" xfId="31142"/>
    <cellStyle name="Normal 17 2 3 8" xfId="31143"/>
    <cellStyle name="Normal 17 2 4" xfId="31144"/>
    <cellStyle name="Normal 17 2 4 2" xfId="31145"/>
    <cellStyle name="Normal 17 2 4 2 2" xfId="31146"/>
    <cellStyle name="Normal 17 2 4 2 2 2" xfId="31147"/>
    <cellStyle name="Normal 17 2 4 2 2 2 2" xfId="31148"/>
    <cellStyle name="Normal 17 2 4 2 2 3" xfId="31149"/>
    <cellStyle name="Normal 17 2 4 2 2 4" xfId="31150"/>
    <cellStyle name="Normal 17 2 4 2 3" xfId="31151"/>
    <cellStyle name="Normal 17 2 4 2 3 2" xfId="31152"/>
    <cellStyle name="Normal 17 2 4 2 3 2 2" xfId="31153"/>
    <cellStyle name="Normal 17 2 4 2 3 3" xfId="31154"/>
    <cellStyle name="Normal 17 2 4 2 3 4" xfId="31155"/>
    <cellStyle name="Normal 17 2 4 2 4" xfId="31156"/>
    <cellStyle name="Normal 17 2 4 2 4 2" xfId="31157"/>
    <cellStyle name="Normal 17 2 4 2 5" xfId="31158"/>
    <cellStyle name="Normal 17 2 4 2 6" xfId="31159"/>
    <cellStyle name="Normal 17 2 4 2 7" xfId="31160"/>
    <cellStyle name="Normal 17 2 4 3" xfId="31161"/>
    <cellStyle name="Normal 17 2 4 3 2" xfId="31162"/>
    <cellStyle name="Normal 17 2 4 3 2 2" xfId="31163"/>
    <cellStyle name="Normal 17 2 4 3 3" xfId="31164"/>
    <cellStyle name="Normal 17 2 4 3 4" xfId="31165"/>
    <cellStyle name="Normal 17 2 4 4" xfId="31166"/>
    <cellStyle name="Normal 17 2 4 4 2" xfId="31167"/>
    <cellStyle name="Normal 17 2 4 4 2 2" xfId="31168"/>
    <cellStyle name="Normal 17 2 4 4 3" xfId="31169"/>
    <cellStyle name="Normal 17 2 4 4 4" xfId="31170"/>
    <cellStyle name="Normal 17 2 4 5" xfId="31171"/>
    <cellStyle name="Normal 17 2 4 5 2" xfId="31172"/>
    <cellStyle name="Normal 17 2 4 6" xfId="31173"/>
    <cellStyle name="Normal 17 2 4 7" xfId="31174"/>
    <cellStyle name="Normal 17 2 4 8" xfId="31175"/>
    <cellStyle name="Normal 17 2 5" xfId="31176"/>
    <cellStyle name="Normal 17 2 5 2" xfId="31177"/>
    <cellStyle name="Normal 17 2 5 2 2" xfId="31178"/>
    <cellStyle name="Normal 17 2 5 2 2 2" xfId="31179"/>
    <cellStyle name="Normal 17 2 5 2 2 2 2" xfId="31180"/>
    <cellStyle name="Normal 17 2 5 2 2 3" xfId="31181"/>
    <cellStyle name="Normal 17 2 5 2 2 4" xfId="31182"/>
    <cellStyle name="Normal 17 2 5 2 3" xfId="31183"/>
    <cellStyle name="Normal 17 2 5 2 3 2" xfId="31184"/>
    <cellStyle name="Normal 17 2 5 2 4" xfId="31185"/>
    <cellStyle name="Normal 17 2 5 2 5" xfId="31186"/>
    <cellStyle name="Normal 17 2 5 2 6" xfId="31187"/>
    <cellStyle name="Normal 17 2 5 3" xfId="31188"/>
    <cellStyle name="Normal 17 2 5 3 2" xfId="31189"/>
    <cellStyle name="Normal 17 2 5 3 2 2" xfId="31190"/>
    <cellStyle name="Normal 17 2 5 3 3" xfId="31191"/>
    <cellStyle name="Normal 17 2 5 3 4" xfId="31192"/>
    <cellStyle name="Normal 17 2 5 4" xfId="31193"/>
    <cellStyle name="Normal 17 2 5 4 2" xfId="31194"/>
    <cellStyle name="Normal 17 2 5 4 2 2" xfId="31195"/>
    <cellStyle name="Normal 17 2 5 4 3" xfId="31196"/>
    <cellStyle name="Normal 17 2 5 4 4" xfId="31197"/>
    <cellStyle name="Normal 17 2 5 5" xfId="31198"/>
    <cellStyle name="Normal 17 2 5 5 2" xfId="31199"/>
    <cellStyle name="Normal 17 2 5 6" xfId="31200"/>
    <cellStyle name="Normal 17 2 5 7" xfId="31201"/>
    <cellStyle name="Normal 17 2 5 8" xfId="31202"/>
    <cellStyle name="Normal 17 2 6" xfId="31203"/>
    <cellStyle name="Normal 17 2 6 2" xfId="31204"/>
    <cellStyle name="Normal 17 2 6 2 2" xfId="31205"/>
    <cellStyle name="Normal 17 2 6 2 2 2" xfId="31206"/>
    <cellStyle name="Normal 17 2 6 2 2 2 2" xfId="31207"/>
    <cellStyle name="Normal 17 2 6 2 2 3" xfId="31208"/>
    <cellStyle name="Normal 17 2 6 2 2 4" xfId="31209"/>
    <cellStyle name="Normal 17 2 6 2 3" xfId="31210"/>
    <cellStyle name="Normal 17 2 6 2 3 2" xfId="31211"/>
    <cellStyle name="Normal 17 2 6 2 4" xfId="31212"/>
    <cellStyle name="Normal 17 2 6 2 5" xfId="31213"/>
    <cellStyle name="Normal 17 2 6 2 6" xfId="31214"/>
    <cellStyle name="Normal 17 2 6 3" xfId="31215"/>
    <cellStyle name="Normal 17 2 6 3 2" xfId="31216"/>
    <cellStyle name="Normal 17 2 6 3 2 2" xfId="31217"/>
    <cellStyle name="Normal 17 2 6 3 3" xfId="31218"/>
    <cellStyle name="Normal 17 2 6 3 4" xfId="31219"/>
    <cellStyle name="Normal 17 2 6 4" xfId="31220"/>
    <cellStyle name="Normal 17 2 6 4 2" xfId="31221"/>
    <cellStyle name="Normal 17 2 6 4 2 2" xfId="31222"/>
    <cellStyle name="Normal 17 2 6 4 3" xfId="31223"/>
    <cellStyle name="Normal 17 2 6 4 4" xfId="31224"/>
    <cellStyle name="Normal 17 2 6 5" xfId="31225"/>
    <cellStyle name="Normal 17 2 6 5 2" xfId="31226"/>
    <cellStyle name="Normal 17 2 6 6" xfId="31227"/>
    <cellStyle name="Normal 17 2 6 7" xfId="31228"/>
    <cellStyle name="Normal 17 2 6 8" xfId="31229"/>
    <cellStyle name="Normal 17 2 7" xfId="31230"/>
    <cellStyle name="Normal 17 2 7 2" xfId="31231"/>
    <cellStyle name="Normal 17 2 7 2 2" xfId="31232"/>
    <cellStyle name="Normal 17 2 7 2 2 2" xfId="31233"/>
    <cellStyle name="Normal 17 2 7 2 3" xfId="31234"/>
    <cellStyle name="Normal 17 2 7 2 4" xfId="31235"/>
    <cellStyle name="Normal 17 2 7 3" xfId="31236"/>
    <cellStyle name="Normal 17 2 7 3 2" xfId="31237"/>
    <cellStyle name="Normal 17 2 7 4" xfId="31238"/>
    <cellStyle name="Normal 17 2 7 5" xfId="31239"/>
    <cellStyle name="Normal 17 2 7 6" xfId="31240"/>
    <cellStyle name="Normal 17 2 8" xfId="31241"/>
    <cellStyle name="Normal 17 2 8 2" xfId="31242"/>
    <cellStyle name="Normal 17 2 8 2 2" xfId="31243"/>
    <cellStyle name="Normal 17 2 8 2 2 2" xfId="31244"/>
    <cellStyle name="Normal 17 2 8 2 3" xfId="31245"/>
    <cellStyle name="Normal 17 2 8 2 4" xfId="31246"/>
    <cellStyle name="Normal 17 2 8 3" xfId="31247"/>
    <cellStyle name="Normal 17 2 8 3 2" xfId="31248"/>
    <cellStyle name="Normal 17 2 8 4" xfId="31249"/>
    <cellStyle name="Normal 17 2 8 5" xfId="31250"/>
    <cellStyle name="Normal 17 2 8 6" xfId="31251"/>
    <cellStyle name="Normal 17 2 9" xfId="31252"/>
    <cellStyle name="Normal 17 2 9 2" xfId="31253"/>
    <cellStyle name="Normal 17 2 9 2 2" xfId="31254"/>
    <cellStyle name="Normal 17 2 9 3" xfId="31255"/>
    <cellStyle name="Normal 17 2 9 4" xfId="31256"/>
    <cellStyle name="Normal 17 2 9 5" xfId="31257"/>
    <cellStyle name="Normal 17 3" xfId="31258"/>
    <cellStyle name="Normal 17 3 10" xfId="31259"/>
    <cellStyle name="Normal 17 3 10 2" xfId="31260"/>
    <cellStyle name="Normal 17 3 10 2 2" xfId="31261"/>
    <cellStyle name="Normal 17 3 10 3" xfId="31262"/>
    <cellStyle name="Normal 17 3 10 4" xfId="31263"/>
    <cellStyle name="Normal 17 3 11" xfId="31264"/>
    <cellStyle name="Normal 17 3 11 2" xfId="31265"/>
    <cellStyle name="Normal 17 3 12" xfId="31266"/>
    <cellStyle name="Normal 17 3 13" xfId="31267"/>
    <cellStyle name="Normal 17 3 14" xfId="31268"/>
    <cellStyle name="Normal 17 3 2" xfId="31269"/>
    <cellStyle name="Normal 17 3 2 10" xfId="31270"/>
    <cellStyle name="Normal 17 3 2 2" xfId="31271"/>
    <cellStyle name="Normal 17 3 2 2 2" xfId="31272"/>
    <cellStyle name="Normal 17 3 2 2 2 2" xfId="31273"/>
    <cellStyle name="Normal 17 3 2 2 2 2 2" xfId="31274"/>
    <cellStyle name="Normal 17 3 2 2 2 3" xfId="31275"/>
    <cellStyle name="Normal 17 3 2 2 2 4" xfId="31276"/>
    <cellStyle name="Normal 17 3 2 2 3" xfId="31277"/>
    <cellStyle name="Normal 17 3 2 2 3 2" xfId="31278"/>
    <cellStyle name="Normal 17 3 2 2 3 2 2" xfId="31279"/>
    <cellStyle name="Normal 17 3 2 2 3 3" xfId="31280"/>
    <cellStyle name="Normal 17 3 2 2 3 4" xfId="31281"/>
    <cellStyle name="Normal 17 3 2 2 4" xfId="31282"/>
    <cellStyle name="Normal 17 3 2 2 4 2" xfId="31283"/>
    <cellStyle name="Normal 17 3 2 2 5" xfId="31284"/>
    <cellStyle name="Normal 17 3 2 2 6" xfId="31285"/>
    <cellStyle name="Normal 17 3 2 2 7" xfId="31286"/>
    <cellStyle name="Normal 17 3 2 3" xfId="31287"/>
    <cellStyle name="Normal 17 3 2 3 2" xfId="31288"/>
    <cellStyle name="Normal 17 3 2 3 2 2" xfId="31289"/>
    <cellStyle name="Normal 17 3 2 3 3" xfId="31290"/>
    <cellStyle name="Normal 17 3 2 3 4" xfId="31291"/>
    <cellStyle name="Normal 17 3 2 4" xfId="31292"/>
    <cellStyle name="Normal 17 3 2 4 2" xfId="31293"/>
    <cellStyle name="Normal 17 3 2 4 2 2" xfId="31294"/>
    <cellStyle name="Normal 17 3 2 4 3" xfId="31295"/>
    <cellStyle name="Normal 17 3 2 4 4" xfId="31296"/>
    <cellStyle name="Normal 17 3 2 5" xfId="31297"/>
    <cellStyle name="Normal 17 3 2 5 2" xfId="31298"/>
    <cellStyle name="Normal 17 3 2 5 2 2" xfId="31299"/>
    <cellStyle name="Normal 17 3 2 5 3" xfId="31300"/>
    <cellStyle name="Normal 17 3 2 5 4" xfId="31301"/>
    <cellStyle name="Normal 17 3 2 6" xfId="31302"/>
    <cellStyle name="Normal 17 3 2 6 2" xfId="31303"/>
    <cellStyle name="Normal 17 3 2 6 2 2" xfId="31304"/>
    <cellStyle name="Normal 17 3 2 6 3" xfId="31305"/>
    <cellStyle name="Normal 17 3 2 6 4" xfId="31306"/>
    <cellStyle name="Normal 17 3 2 7" xfId="31307"/>
    <cellStyle name="Normal 17 3 2 7 2" xfId="31308"/>
    <cellStyle name="Normal 17 3 2 8" xfId="31309"/>
    <cellStyle name="Normal 17 3 2 9" xfId="31310"/>
    <cellStyle name="Normal 17 3 3" xfId="31311"/>
    <cellStyle name="Normal 17 3 3 2" xfId="31312"/>
    <cellStyle name="Normal 17 3 3 2 2" xfId="31313"/>
    <cellStyle name="Normal 17 3 3 2 2 2" xfId="31314"/>
    <cellStyle name="Normal 17 3 3 2 2 2 2" xfId="31315"/>
    <cellStyle name="Normal 17 3 3 2 2 3" xfId="31316"/>
    <cellStyle name="Normal 17 3 3 2 2 4" xfId="31317"/>
    <cellStyle name="Normal 17 3 3 2 3" xfId="31318"/>
    <cellStyle name="Normal 17 3 3 2 3 2" xfId="31319"/>
    <cellStyle name="Normal 17 3 3 2 3 2 2" xfId="31320"/>
    <cellStyle name="Normal 17 3 3 2 3 3" xfId="31321"/>
    <cellStyle name="Normal 17 3 3 2 3 4" xfId="31322"/>
    <cellStyle name="Normal 17 3 3 2 4" xfId="31323"/>
    <cellStyle name="Normal 17 3 3 2 4 2" xfId="31324"/>
    <cellStyle name="Normal 17 3 3 2 5" xfId="31325"/>
    <cellStyle name="Normal 17 3 3 2 6" xfId="31326"/>
    <cellStyle name="Normal 17 3 3 2 7" xfId="31327"/>
    <cellStyle name="Normal 17 3 3 3" xfId="31328"/>
    <cellStyle name="Normal 17 3 3 3 2" xfId="31329"/>
    <cellStyle name="Normal 17 3 3 3 2 2" xfId="31330"/>
    <cellStyle name="Normal 17 3 3 3 3" xfId="31331"/>
    <cellStyle name="Normal 17 3 3 3 4" xfId="31332"/>
    <cellStyle name="Normal 17 3 3 4" xfId="31333"/>
    <cellStyle name="Normal 17 3 3 4 2" xfId="31334"/>
    <cellStyle name="Normal 17 3 3 4 2 2" xfId="31335"/>
    <cellStyle name="Normal 17 3 3 4 3" xfId="31336"/>
    <cellStyle name="Normal 17 3 3 4 4" xfId="31337"/>
    <cellStyle name="Normal 17 3 3 5" xfId="31338"/>
    <cellStyle name="Normal 17 3 3 5 2" xfId="31339"/>
    <cellStyle name="Normal 17 3 3 6" xfId="31340"/>
    <cellStyle name="Normal 17 3 3 7" xfId="31341"/>
    <cellStyle name="Normal 17 3 3 8" xfId="31342"/>
    <cellStyle name="Normal 17 3 4" xfId="31343"/>
    <cellStyle name="Normal 17 3 4 2" xfId="31344"/>
    <cellStyle name="Normal 17 3 4 2 2" xfId="31345"/>
    <cellStyle name="Normal 17 3 4 2 2 2" xfId="31346"/>
    <cellStyle name="Normal 17 3 4 2 2 2 2" xfId="31347"/>
    <cellStyle name="Normal 17 3 4 2 2 3" xfId="31348"/>
    <cellStyle name="Normal 17 3 4 2 2 4" xfId="31349"/>
    <cellStyle name="Normal 17 3 4 2 3" xfId="31350"/>
    <cellStyle name="Normal 17 3 4 2 3 2" xfId="31351"/>
    <cellStyle name="Normal 17 3 4 2 3 2 2" xfId="31352"/>
    <cellStyle name="Normal 17 3 4 2 3 3" xfId="31353"/>
    <cellStyle name="Normal 17 3 4 2 3 4" xfId="31354"/>
    <cellStyle name="Normal 17 3 4 2 4" xfId="31355"/>
    <cellStyle name="Normal 17 3 4 2 4 2" xfId="31356"/>
    <cellStyle name="Normal 17 3 4 2 5" xfId="31357"/>
    <cellStyle name="Normal 17 3 4 2 6" xfId="31358"/>
    <cellStyle name="Normal 17 3 4 2 7" xfId="31359"/>
    <cellStyle name="Normal 17 3 4 3" xfId="31360"/>
    <cellStyle name="Normal 17 3 4 3 2" xfId="31361"/>
    <cellStyle name="Normal 17 3 4 3 2 2" xfId="31362"/>
    <cellStyle name="Normal 17 3 4 3 3" xfId="31363"/>
    <cellStyle name="Normal 17 3 4 3 4" xfId="31364"/>
    <cellStyle name="Normal 17 3 4 4" xfId="31365"/>
    <cellStyle name="Normal 17 3 4 4 2" xfId="31366"/>
    <cellStyle name="Normal 17 3 4 4 2 2" xfId="31367"/>
    <cellStyle name="Normal 17 3 4 4 3" xfId="31368"/>
    <cellStyle name="Normal 17 3 4 4 4" xfId="31369"/>
    <cellStyle name="Normal 17 3 4 5" xfId="31370"/>
    <cellStyle name="Normal 17 3 4 5 2" xfId="31371"/>
    <cellStyle name="Normal 17 3 4 6" xfId="31372"/>
    <cellStyle name="Normal 17 3 4 7" xfId="31373"/>
    <cellStyle name="Normal 17 3 4 8" xfId="31374"/>
    <cellStyle name="Normal 17 3 5" xfId="31375"/>
    <cellStyle name="Normal 17 3 5 2" xfId="31376"/>
    <cellStyle name="Normal 17 3 5 2 2" xfId="31377"/>
    <cellStyle name="Normal 17 3 5 2 2 2" xfId="31378"/>
    <cellStyle name="Normal 17 3 5 2 2 2 2" xfId="31379"/>
    <cellStyle name="Normal 17 3 5 2 2 3" xfId="31380"/>
    <cellStyle name="Normal 17 3 5 2 2 4" xfId="31381"/>
    <cellStyle name="Normal 17 3 5 2 3" xfId="31382"/>
    <cellStyle name="Normal 17 3 5 2 3 2" xfId="31383"/>
    <cellStyle name="Normal 17 3 5 2 4" xfId="31384"/>
    <cellStyle name="Normal 17 3 5 2 5" xfId="31385"/>
    <cellStyle name="Normal 17 3 5 2 6" xfId="31386"/>
    <cellStyle name="Normal 17 3 5 3" xfId="31387"/>
    <cellStyle name="Normal 17 3 5 3 2" xfId="31388"/>
    <cellStyle name="Normal 17 3 5 3 2 2" xfId="31389"/>
    <cellStyle name="Normal 17 3 5 3 3" xfId="31390"/>
    <cellStyle name="Normal 17 3 5 3 4" xfId="31391"/>
    <cellStyle name="Normal 17 3 5 4" xfId="31392"/>
    <cellStyle name="Normal 17 3 5 4 2" xfId="31393"/>
    <cellStyle name="Normal 17 3 5 4 2 2" xfId="31394"/>
    <cellStyle name="Normal 17 3 5 4 3" xfId="31395"/>
    <cellStyle name="Normal 17 3 5 4 4" xfId="31396"/>
    <cellStyle name="Normal 17 3 5 5" xfId="31397"/>
    <cellStyle name="Normal 17 3 5 5 2" xfId="31398"/>
    <cellStyle name="Normal 17 3 5 6" xfId="31399"/>
    <cellStyle name="Normal 17 3 5 7" xfId="31400"/>
    <cellStyle name="Normal 17 3 5 8" xfId="31401"/>
    <cellStyle name="Normal 17 3 6" xfId="31402"/>
    <cellStyle name="Normal 17 3 6 2" xfId="31403"/>
    <cellStyle name="Normal 17 3 6 2 2" xfId="31404"/>
    <cellStyle name="Normal 17 3 6 2 2 2" xfId="31405"/>
    <cellStyle name="Normal 17 3 6 2 2 2 2" xfId="31406"/>
    <cellStyle name="Normal 17 3 6 2 2 3" xfId="31407"/>
    <cellStyle name="Normal 17 3 6 2 2 4" xfId="31408"/>
    <cellStyle name="Normal 17 3 6 2 3" xfId="31409"/>
    <cellStyle name="Normal 17 3 6 2 3 2" xfId="31410"/>
    <cellStyle name="Normal 17 3 6 2 4" xfId="31411"/>
    <cellStyle name="Normal 17 3 6 2 5" xfId="31412"/>
    <cellStyle name="Normal 17 3 6 2 6" xfId="31413"/>
    <cellStyle name="Normal 17 3 6 3" xfId="31414"/>
    <cellStyle name="Normal 17 3 6 3 2" xfId="31415"/>
    <cellStyle name="Normal 17 3 6 3 2 2" xfId="31416"/>
    <cellStyle name="Normal 17 3 6 3 3" xfId="31417"/>
    <cellStyle name="Normal 17 3 6 3 4" xfId="31418"/>
    <cellStyle name="Normal 17 3 6 4" xfId="31419"/>
    <cellStyle name="Normal 17 3 6 4 2" xfId="31420"/>
    <cellStyle name="Normal 17 3 6 4 2 2" xfId="31421"/>
    <cellStyle name="Normal 17 3 6 4 3" xfId="31422"/>
    <cellStyle name="Normal 17 3 6 4 4" xfId="31423"/>
    <cellStyle name="Normal 17 3 6 5" xfId="31424"/>
    <cellStyle name="Normal 17 3 6 5 2" xfId="31425"/>
    <cellStyle name="Normal 17 3 6 6" xfId="31426"/>
    <cellStyle name="Normal 17 3 6 7" xfId="31427"/>
    <cellStyle name="Normal 17 3 6 8" xfId="31428"/>
    <cellStyle name="Normal 17 3 7" xfId="31429"/>
    <cellStyle name="Normal 17 3 7 2" xfId="31430"/>
    <cellStyle name="Normal 17 3 7 2 2" xfId="31431"/>
    <cellStyle name="Normal 17 3 7 2 2 2" xfId="31432"/>
    <cellStyle name="Normal 17 3 7 2 3" xfId="31433"/>
    <cellStyle name="Normal 17 3 7 2 4" xfId="31434"/>
    <cellStyle name="Normal 17 3 7 3" xfId="31435"/>
    <cellStyle name="Normal 17 3 7 3 2" xfId="31436"/>
    <cellStyle name="Normal 17 3 7 4" xfId="31437"/>
    <cellStyle name="Normal 17 3 7 5" xfId="31438"/>
    <cellStyle name="Normal 17 3 7 6" xfId="31439"/>
    <cellStyle name="Normal 17 3 8" xfId="31440"/>
    <cellStyle name="Normal 17 3 8 2" xfId="31441"/>
    <cellStyle name="Normal 17 3 8 2 2" xfId="31442"/>
    <cellStyle name="Normal 17 3 8 2 2 2" xfId="31443"/>
    <cellStyle name="Normal 17 3 8 2 3" xfId="31444"/>
    <cellStyle name="Normal 17 3 8 2 4" xfId="31445"/>
    <cellStyle name="Normal 17 3 8 3" xfId="31446"/>
    <cellStyle name="Normal 17 3 8 3 2" xfId="31447"/>
    <cellStyle name="Normal 17 3 8 4" xfId="31448"/>
    <cellStyle name="Normal 17 3 8 5" xfId="31449"/>
    <cellStyle name="Normal 17 3 8 6" xfId="31450"/>
    <cellStyle name="Normal 17 3 9" xfId="31451"/>
    <cellStyle name="Normal 17 3 9 2" xfId="31452"/>
    <cellStyle name="Normal 17 3 9 2 2" xfId="31453"/>
    <cellStyle name="Normal 17 3 9 3" xfId="31454"/>
    <cellStyle name="Normal 17 3 9 4" xfId="31455"/>
    <cellStyle name="Normal 17 3 9 5" xfId="31456"/>
    <cellStyle name="Normal 17 4" xfId="31457"/>
    <cellStyle name="Normal 17 4 10" xfId="31458"/>
    <cellStyle name="Normal 17 4 10 2" xfId="31459"/>
    <cellStyle name="Normal 17 4 11" xfId="31460"/>
    <cellStyle name="Normal 17 4 12" xfId="31461"/>
    <cellStyle name="Normal 17 4 13" xfId="31462"/>
    <cellStyle name="Normal 17 4 2" xfId="31463"/>
    <cellStyle name="Normal 17 4 2 2" xfId="31464"/>
    <cellStyle name="Normal 17 4 2 2 2" xfId="31465"/>
    <cellStyle name="Normal 17 4 2 2 2 2" xfId="31466"/>
    <cellStyle name="Normal 17 4 2 2 2 2 2" xfId="31467"/>
    <cellStyle name="Normal 17 4 2 2 2 3" xfId="31468"/>
    <cellStyle name="Normal 17 4 2 2 2 4" xfId="31469"/>
    <cellStyle name="Normal 17 4 2 2 3" xfId="31470"/>
    <cellStyle name="Normal 17 4 2 2 3 2" xfId="31471"/>
    <cellStyle name="Normal 17 4 2 2 3 2 2" xfId="31472"/>
    <cellStyle name="Normal 17 4 2 2 3 3" xfId="31473"/>
    <cellStyle name="Normal 17 4 2 2 3 4" xfId="31474"/>
    <cellStyle name="Normal 17 4 2 2 4" xfId="31475"/>
    <cellStyle name="Normal 17 4 2 2 4 2" xfId="31476"/>
    <cellStyle name="Normal 17 4 2 2 5" xfId="31477"/>
    <cellStyle name="Normal 17 4 2 2 6" xfId="31478"/>
    <cellStyle name="Normal 17 4 2 2 7" xfId="31479"/>
    <cellStyle name="Normal 17 4 2 3" xfId="31480"/>
    <cellStyle name="Normal 17 4 2 3 2" xfId="31481"/>
    <cellStyle name="Normal 17 4 2 3 2 2" xfId="31482"/>
    <cellStyle name="Normal 17 4 2 3 3" xfId="31483"/>
    <cellStyle name="Normal 17 4 2 3 4" xfId="31484"/>
    <cellStyle name="Normal 17 4 2 4" xfId="31485"/>
    <cellStyle name="Normal 17 4 2 4 2" xfId="31486"/>
    <cellStyle name="Normal 17 4 2 4 2 2" xfId="31487"/>
    <cellStyle name="Normal 17 4 2 4 3" xfId="31488"/>
    <cellStyle name="Normal 17 4 2 4 4" xfId="31489"/>
    <cellStyle name="Normal 17 4 2 5" xfId="31490"/>
    <cellStyle name="Normal 17 4 2 5 2" xfId="31491"/>
    <cellStyle name="Normal 17 4 2 6" xfId="31492"/>
    <cellStyle name="Normal 17 4 2 7" xfId="31493"/>
    <cellStyle name="Normal 17 4 2 8" xfId="31494"/>
    <cellStyle name="Normal 17 4 3" xfId="31495"/>
    <cellStyle name="Normal 17 4 3 2" xfId="31496"/>
    <cellStyle name="Normal 17 4 3 2 2" xfId="31497"/>
    <cellStyle name="Normal 17 4 3 2 2 2" xfId="31498"/>
    <cellStyle name="Normal 17 4 3 2 2 2 2" xfId="31499"/>
    <cellStyle name="Normal 17 4 3 2 2 3" xfId="31500"/>
    <cellStyle name="Normal 17 4 3 2 2 4" xfId="31501"/>
    <cellStyle name="Normal 17 4 3 2 3" xfId="31502"/>
    <cellStyle name="Normal 17 4 3 2 3 2" xfId="31503"/>
    <cellStyle name="Normal 17 4 3 2 3 2 2" xfId="31504"/>
    <cellStyle name="Normal 17 4 3 2 3 3" xfId="31505"/>
    <cellStyle name="Normal 17 4 3 2 3 4" xfId="31506"/>
    <cellStyle name="Normal 17 4 3 2 4" xfId="31507"/>
    <cellStyle name="Normal 17 4 3 2 4 2" xfId="31508"/>
    <cellStyle name="Normal 17 4 3 2 5" xfId="31509"/>
    <cellStyle name="Normal 17 4 3 2 6" xfId="31510"/>
    <cellStyle name="Normal 17 4 3 2 7" xfId="31511"/>
    <cellStyle name="Normal 17 4 3 3" xfId="31512"/>
    <cellStyle name="Normal 17 4 3 3 2" xfId="31513"/>
    <cellStyle name="Normal 17 4 3 3 2 2" xfId="31514"/>
    <cellStyle name="Normal 17 4 3 3 3" xfId="31515"/>
    <cellStyle name="Normal 17 4 3 3 4" xfId="31516"/>
    <cellStyle name="Normal 17 4 3 4" xfId="31517"/>
    <cellStyle name="Normal 17 4 3 4 2" xfId="31518"/>
    <cellStyle name="Normal 17 4 3 4 2 2" xfId="31519"/>
    <cellStyle name="Normal 17 4 3 4 3" xfId="31520"/>
    <cellStyle name="Normal 17 4 3 4 4" xfId="31521"/>
    <cellStyle name="Normal 17 4 3 5" xfId="31522"/>
    <cellStyle name="Normal 17 4 3 5 2" xfId="31523"/>
    <cellStyle name="Normal 17 4 3 6" xfId="31524"/>
    <cellStyle name="Normal 17 4 3 7" xfId="31525"/>
    <cellStyle name="Normal 17 4 3 8" xfId="31526"/>
    <cellStyle name="Normal 17 4 4" xfId="31527"/>
    <cellStyle name="Normal 17 4 4 2" xfId="31528"/>
    <cellStyle name="Normal 17 4 4 2 2" xfId="31529"/>
    <cellStyle name="Normal 17 4 4 2 2 2" xfId="31530"/>
    <cellStyle name="Normal 17 4 4 2 2 2 2" xfId="31531"/>
    <cellStyle name="Normal 17 4 4 2 2 3" xfId="31532"/>
    <cellStyle name="Normal 17 4 4 2 2 4" xfId="31533"/>
    <cellStyle name="Normal 17 4 4 2 3" xfId="31534"/>
    <cellStyle name="Normal 17 4 4 2 3 2" xfId="31535"/>
    <cellStyle name="Normal 17 4 4 2 4" xfId="31536"/>
    <cellStyle name="Normal 17 4 4 2 5" xfId="31537"/>
    <cellStyle name="Normal 17 4 4 2 6" xfId="31538"/>
    <cellStyle name="Normal 17 4 4 3" xfId="31539"/>
    <cellStyle name="Normal 17 4 4 3 2" xfId="31540"/>
    <cellStyle name="Normal 17 4 4 3 2 2" xfId="31541"/>
    <cellStyle name="Normal 17 4 4 3 3" xfId="31542"/>
    <cellStyle name="Normal 17 4 4 3 4" xfId="31543"/>
    <cellStyle name="Normal 17 4 4 4" xfId="31544"/>
    <cellStyle name="Normal 17 4 4 4 2" xfId="31545"/>
    <cellStyle name="Normal 17 4 4 4 2 2" xfId="31546"/>
    <cellStyle name="Normal 17 4 4 4 3" xfId="31547"/>
    <cellStyle name="Normal 17 4 4 4 4" xfId="31548"/>
    <cellStyle name="Normal 17 4 4 5" xfId="31549"/>
    <cellStyle name="Normal 17 4 4 5 2" xfId="31550"/>
    <cellStyle name="Normal 17 4 4 6" xfId="31551"/>
    <cellStyle name="Normal 17 4 4 7" xfId="31552"/>
    <cellStyle name="Normal 17 4 4 8" xfId="31553"/>
    <cellStyle name="Normal 17 4 5" xfId="31554"/>
    <cellStyle name="Normal 17 4 5 2" xfId="31555"/>
    <cellStyle name="Normal 17 4 5 2 2" xfId="31556"/>
    <cellStyle name="Normal 17 4 5 2 2 2" xfId="31557"/>
    <cellStyle name="Normal 17 4 5 2 2 2 2" xfId="31558"/>
    <cellStyle name="Normal 17 4 5 2 2 3" xfId="31559"/>
    <cellStyle name="Normal 17 4 5 2 2 4" xfId="31560"/>
    <cellStyle name="Normal 17 4 5 2 3" xfId="31561"/>
    <cellStyle name="Normal 17 4 5 2 3 2" xfId="31562"/>
    <cellStyle name="Normal 17 4 5 2 4" xfId="31563"/>
    <cellStyle name="Normal 17 4 5 2 5" xfId="31564"/>
    <cellStyle name="Normal 17 4 5 2 6" xfId="31565"/>
    <cellStyle name="Normal 17 4 5 3" xfId="31566"/>
    <cellStyle name="Normal 17 4 5 3 2" xfId="31567"/>
    <cellStyle name="Normal 17 4 5 3 2 2" xfId="31568"/>
    <cellStyle name="Normal 17 4 5 3 3" xfId="31569"/>
    <cellStyle name="Normal 17 4 5 3 4" xfId="31570"/>
    <cellStyle name="Normal 17 4 5 4" xfId="31571"/>
    <cellStyle name="Normal 17 4 5 4 2" xfId="31572"/>
    <cellStyle name="Normal 17 4 5 4 2 2" xfId="31573"/>
    <cellStyle name="Normal 17 4 5 4 3" xfId="31574"/>
    <cellStyle name="Normal 17 4 5 4 4" xfId="31575"/>
    <cellStyle name="Normal 17 4 5 5" xfId="31576"/>
    <cellStyle name="Normal 17 4 5 5 2" xfId="31577"/>
    <cellStyle name="Normal 17 4 5 6" xfId="31578"/>
    <cellStyle name="Normal 17 4 5 7" xfId="31579"/>
    <cellStyle name="Normal 17 4 5 8" xfId="31580"/>
    <cellStyle name="Normal 17 4 6" xfId="31581"/>
    <cellStyle name="Normal 17 4 6 2" xfId="31582"/>
    <cellStyle name="Normal 17 4 6 2 2" xfId="31583"/>
    <cellStyle name="Normal 17 4 6 2 2 2" xfId="31584"/>
    <cellStyle name="Normal 17 4 6 2 3" xfId="31585"/>
    <cellStyle name="Normal 17 4 6 2 4" xfId="31586"/>
    <cellStyle name="Normal 17 4 6 3" xfId="31587"/>
    <cellStyle name="Normal 17 4 6 3 2" xfId="31588"/>
    <cellStyle name="Normal 17 4 6 4" xfId="31589"/>
    <cellStyle name="Normal 17 4 6 5" xfId="31590"/>
    <cellStyle name="Normal 17 4 6 6" xfId="31591"/>
    <cellStyle name="Normal 17 4 7" xfId="31592"/>
    <cellStyle name="Normal 17 4 7 2" xfId="31593"/>
    <cellStyle name="Normal 17 4 7 2 2" xfId="31594"/>
    <cellStyle name="Normal 17 4 7 2 2 2" xfId="31595"/>
    <cellStyle name="Normal 17 4 7 2 3" xfId="31596"/>
    <cellStyle name="Normal 17 4 7 2 4" xfId="31597"/>
    <cellStyle name="Normal 17 4 7 3" xfId="31598"/>
    <cellStyle name="Normal 17 4 7 3 2" xfId="31599"/>
    <cellStyle name="Normal 17 4 7 4" xfId="31600"/>
    <cellStyle name="Normal 17 4 7 5" xfId="31601"/>
    <cellStyle name="Normal 17 4 7 6" xfId="31602"/>
    <cellStyle name="Normal 17 4 8" xfId="31603"/>
    <cellStyle name="Normal 17 4 8 2" xfId="31604"/>
    <cellStyle name="Normal 17 4 8 2 2" xfId="31605"/>
    <cellStyle name="Normal 17 4 8 3" xfId="31606"/>
    <cellStyle name="Normal 17 4 8 4" xfId="31607"/>
    <cellStyle name="Normal 17 4 8 5" xfId="31608"/>
    <cellStyle name="Normal 17 4 9" xfId="31609"/>
    <cellStyle name="Normal 17 4 9 2" xfId="31610"/>
    <cellStyle name="Normal 17 4 9 2 2" xfId="31611"/>
    <cellStyle name="Normal 17 4 9 3" xfId="31612"/>
    <cellStyle name="Normal 17 4 9 4" xfId="31613"/>
    <cellStyle name="Normal 17 5" xfId="31614"/>
    <cellStyle name="Normal 17 5 2" xfId="31615"/>
    <cellStyle name="Normal 17 5 2 2" xfId="31616"/>
    <cellStyle name="Normal 17 5 2 2 2" xfId="31617"/>
    <cellStyle name="Normal 17 5 2 2 2 2" xfId="31618"/>
    <cellStyle name="Normal 17 5 2 2 3" xfId="31619"/>
    <cellStyle name="Normal 17 5 2 2 4" xfId="31620"/>
    <cellStyle name="Normal 17 5 2 3" xfId="31621"/>
    <cellStyle name="Normal 17 5 2 3 2" xfId="31622"/>
    <cellStyle name="Normal 17 5 2 3 2 2" xfId="31623"/>
    <cellStyle name="Normal 17 5 2 3 3" xfId="31624"/>
    <cellStyle name="Normal 17 5 2 3 4" xfId="31625"/>
    <cellStyle name="Normal 17 5 2 4" xfId="31626"/>
    <cellStyle name="Normal 17 5 2 4 2" xfId="31627"/>
    <cellStyle name="Normal 17 5 2 5" xfId="31628"/>
    <cellStyle name="Normal 17 5 2 6" xfId="31629"/>
    <cellStyle name="Normal 17 5 2 7" xfId="31630"/>
    <cellStyle name="Normal 17 5 3" xfId="31631"/>
    <cellStyle name="Normal 17 5 3 2" xfId="31632"/>
    <cellStyle name="Normal 17 5 3 2 2" xfId="31633"/>
    <cellStyle name="Normal 17 5 3 3" xfId="31634"/>
    <cellStyle name="Normal 17 5 3 4" xfId="31635"/>
    <cellStyle name="Normal 17 5 4" xfId="31636"/>
    <cellStyle name="Normal 17 5 4 2" xfId="31637"/>
    <cellStyle name="Normal 17 5 4 2 2" xfId="31638"/>
    <cellStyle name="Normal 17 5 4 3" xfId="31639"/>
    <cellStyle name="Normal 17 5 4 4" xfId="31640"/>
    <cellStyle name="Normal 17 5 5" xfId="31641"/>
    <cellStyle name="Normal 17 5 5 2" xfId="31642"/>
    <cellStyle name="Normal 17 5 6" xfId="31643"/>
    <cellStyle name="Normal 17 5 7" xfId="31644"/>
    <cellStyle name="Normal 17 5 8" xfId="31645"/>
    <cellStyle name="Normal 17 6" xfId="31646"/>
    <cellStyle name="Normal 17 6 2" xfId="31647"/>
    <cellStyle name="Normal 17 6 2 2" xfId="31648"/>
    <cellStyle name="Normal 17 6 2 2 2" xfId="31649"/>
    <cellStyle name="Normal 17 6 2 2 2 2" xfId="31650"/>
    <cellStyle name="Normal 17 6 2 2 3" xfId="31651"/>
    <cellStyle name="Normal 17 6 2 2 4" xfId="31652"/>
    <cellStyle name="Normal 17 6 2 3" xfId="31653"/>
    <cellStyle name="Normal 17 6 2 3 2" xfId="31654"/>
    <cellStyle name="Normal 17 6 2 3 2 2" xfId="31655"/>
    <cellStyle name="Normal 17 6 2 3 3" xfId="31656"/>
    <cellStyle name="Normal 17 6 2 3 4" xfId="31657"/>
    <cellStyle name="Normal 17 6 2 4" xfId="31658"/>
    <cellStyle name="Normal 17 6 2 4 2" xfId="31659"/>
    <cellStyle name="Normal 17 6 2 5" xfId="31660"/>
    <cellStyle name="Normal 17 6 2 6" xfId="31661"/>
    <cellStyle name="Normal 17 6 2 7" xfId="31662"/>
    <cellStyle name="Normal 17 6 3" xfId="31663"/>
    <cellStyle name="Normal 17 6 3 2" xfId="31664"/>
    <cellStyle name="Normal 17 6 3 2 2" xfId="31665"/>
    <cellStyle name="Normal 17 6 3 3" xfId="31666"/>
    <cellStyle name="Normal 17 6 3 4" xfId="31667"/>
    <cellStyle name="Normal 17 6 4" xfId="31668"/>
    <cellStyle name="Normal 17 6 4 2" xfId="31669"/>
    <cellStyle name="Normal 17 6 4 2 2" xfId="31670"/>
    <cellStyle name="Normal 17 6 4 3" xfId="31671"/>
    <cellStyle name="Normal 17 6 4 4" xfId="31672"/>
    <cellStyle name="Normal 17 6 5" xfId="31673"/>
    <cellStyle name="Normal 17 6 5 2" xfId="31674"/>
    <cellStyle name="Normal 17 6 6" xfId="31675"/>
    <cellStyle name="Normal 17 6 7" xfId="31676"/>
    <cellStyle name="Normal 17 6 8" xfId="31677"/>
    <cellStyle name="Normal 17 7" xfId="31678"/>
    <cellStyle name="Normal 17 7 2" xfId="31679"/>
    <cellStyle name="Normal 17 7 2 2" xfId="31680"/>
    <cellStyle name="Normal 17 7 2 2 2" xfId="31681"/>
    <cellStyle name="Normal 17 7 2 2 2 2" xfId="31682"/>
    <cellStyle name="Normal 17 7 2 2 3" xfId="31683"/>
    <cellStyle name="Normal 17 7 2 2 4" xfId="31684"/>
    <cellStyle name="Normal 17 7 2 3" xfId="31685"/>
    <cellStyle name="Normal 17 7 2 3 2" xfId="31686"/>
    <cellStyle name="Normal 17 7 2 4" xfId="31687"/>
    <cellStyle name="Normal 17 7 2 5" xfId="31688"/>
    <cellStyle name="Normal 17 7 2 6" xfId="31689"/>
    <cellStyle name="Normal 17 7 3" xfId="31690"/>
    <cellStyle name="Normal 17 7 3 2" xfId="31691"/>
    <cellStyle name="Normal 17 7 3 2 2" xfId="31692"/>
    <cellStyle name="Normal 17 7 3 3" xfId="31693"/>
    <cellStyle name="Normal 17 7 3 4" xfId="31694"/>
    <cellStyle name="Normal 17 7 4" xfId="31695"/>
    <cellStyle name="Normal 17 7 4 2" xfId="31696"/>
    <cellStyle name="Normal 17 7 4 2 2" xfId="31697"/>
    <cellStyle name="Normal 17 7 4 3" xfId="31698"/>
    <cellStyle name="Normal 17 7 4 4" xfId="31699"/>
    <cellStyle name="Normal 17 7 5" xfId="31700"/>
    <cellStyle name="Normal 17 7 5 2" xfId="31701"/>
    <cellStyle name="Normal 17 7 6" xfId="31702"/>
    <cellStyle name="Normal 17 7 7" xfId="31703"/>
    <cellStyle name="Normal 17 7 8" xfId="31704"/>
    <cellStyle name="Normal 17 8" xfId="31705"/>
    <cellStyle name="Normal 17 8 2" xfId="31706"/>
    <cellStyle name="Normal 17 8 2 2" xfId="31707"/>
    <cellStyle name="Normal 17 8 2 2 2" xfId="31708"/>
    <cellStyle name="Normal 17 8 2 2 2 2" xfId="31709"/>
    <cellStyle name="Normal 17 8 2 2 3" xfId="31710"/>
    <cellStyle name="Normal 17 8 2 2 4" xfId="31711"/>
    <cellStyle name="Normal 17 8 2 3" xfId="31712"/>
    <cellStyle name="Normal 17 8 2 3 2" xfId="31713"/>
    <cellStyle name="Normal 17 8 2 4" xfId="31714"/>
    <cellStyle name="Normal 17 8 2 5" xfId="31715"/>
    <cellStyle name="Normal 17 8 2 6" xfId="31716"/>
    <cellStyle name="Normal 17 8 3" xfId="31717"/>
    <cellStyle name="Normal 17 8 3 2" xfId="31718"/>
    <cellStyle name="Normal 17 8 3 2 2" xfId="31719"/>
    <cellStyle name="Normal 17 8 3 3" xfId="31720"/>
    <cellStyle name="Normal 17 8 3 4" xfId="31721"/>
    <cellStyle name="Normal 17 8 4" xfId="31722"/>
    <cellStyle name="Normal 17 8 4 2" xfId="31723"/>
    <cellStyle name="Normal 17 8 4 2 2" xfId="31724"/>
    <cellStyle name="Normal 17 8 4 3" xfId="31725"/>
    <cellStyle name="Normal 17 8 4 4" xfId="31726"/>
    <cellStyle name="Normal 17 8 5" xfId="31727"/>
    <cellStyle name="Normal 17 8 5 2" xfId="31728"/>
    <cellStyle name="Normal 17 8 6" xfId="31729"/>
    <cellStyle name="Normal 17 8 7" xfId="31730"/>
    <cellStyle name="Normal 17 8 8" xfId="31731"/>
    <cellStyle name="Normal 17 9" xfId="31732"/>
    <cellStyle name="Normal 17 9 2" xfId="31733"/>
    <cellStyle name="Normal 17 9 2 2" xfId="31734"/>
    <cellStyle name="Normal 17 9 2 2 2" xfId="31735"/>
    <cellStyle name="Normal 17 9 2 3" xfId="31736"/>
    <cellStyle name="Normal 17 9 2 4" xfId="31737"/>
    <cellStyle name="Normal 17 9 3" xfId="31738"/>
    <cellStyle name="Normal 17 9 3 2" xfId="31739"/>
    <cellStyle name="Normal 17 9 4" xfId="31740"/>
    <cellStyle name="Normal 17 9 5" xfId="31741"/>
    <cellStyle name="Normal 17 9 6" xfId="31742"/>
    <cellStyle name="Normal 18" xfId="89"/>
    <cellStyle name="Normal 18 10" xfId="31743"/>
    <cellStyle name="Normal 18 10 2" xfId="31744"/>
    <cellStyle name="Normal 18 10 2 2" xfId="31745"/>
    <cellStyle name="Normal 18 10 3" xfId="31746"/>
    <cellStyle name="Normal 18 10 4" xfId="31747"/>
    <cellStyle name="Normal 18 11" xfId="31748"/>
    <cellStyle name="Normal 18 11 2" xfId="31749"/>
    <cellStyle name="Normal 18 12" xfId="31750"/>
    <cellStyle name="Normal 18 13" xfId="31751"/>
    <cellStyle name="Normal 18 14" xfId="31752"/>
    <cellStyle name="Normal 18 15" xfId="31753"/>
    <cellStyle name="Normal 18 16" xfId="31754"/>
    <cellStyle name="Normal 18 2" xfId="31755"/>
    <cellStyle name="Normal 18 2 10" xfId="31756"/>
    <cellStyle name="Normal 18 2 11" xfId="31757"/>
    <cellStyle name="Normal 18 2 2" xfId="31758"/>
    <cellStyle name="Normal 18 2 2 2" xfId="31759"/>
    <cellStyle name="Normal 18 2 2 2 2" xfId="31760"/>
    <cellStyle name="Normal 18 2 2 2 2 2" xfId="31761"/>
    <cellStyle name="Normal 18 2 2 2 3" xfId="31762"/>
    <cellStyle name="Normal 18 2 2 2 4" xfId="31763"/>
    <cellStyle name="Normal 18 2 2 3" xfId="31764"/>
    <cellStyle name="Normal 18 2 2 3 2" xfId="31765"/>
    <cellStyle name="Normal 18 2 2 3 2 2" xfId="31766"/>
    <cellStyle name="Normal 18 2 2 3 3" xfId="31767"/>
    <cellStyle name="Normal 18 2 2 3 4" xfId="31768"/>
    <cellStyle name="Normal 18 2 2 4" xfId="31769"/>
    <cellStyle name="Normal 18 2 2 4 2" xfId="31770"/>
    <cellStyle name="Normal 18 2 2 5" xfId="31771"/>
    <cellStyle name="Normal 18 2 2 6" xfId="31772"/>
    <cellStyle name="Normal 18 2 2 7" xfId="31773"/>
    <cellStyle name="Normal 18 2 3" xfId="31774"/>
    <cellStyle name="Normal 18 2 3 2" xfId="31775"/>
    <cellStyle name="Normal 18 2 3 2 2" xfId="31776"/>
    <cellStyle name="Normal 18 2 3 3" xfId="31777"/>
    <cellStyle name="Normal 18 2 3 4" xfId="31778"/>
    <cellStyle name="Normal 18 2 4" xfId="31779"/>
    <cellStyle name="Normal 18 2 4 2" xfId="31780"/>
    <cellStyle name="Normal 18 2 4 2 2" xfId="31781"/>
    <cellStyle name="Normal 18 2 4 3" xfId="31782"/>
    <cellStyle name="Normal 18 2 4 4" xfId="31783"/>
    <cellStyle name="Normal 18 2 5" xfId="31784"/>
    <cellStyle name="Normal 18 2 5 2" xfId="31785"/>
    <cellStyle name="Normal 18 2 5 2 2" xfId="31786"/>
    <cellStyle name="Normal 18 2 5 3" xfId="31787"/>
    <cellStyle name="Normal 18 2 5 4" xfId="31788"/>
    <cellStyle name="Normal 18 2 6" xfId="31789"/>
    <cellStyle name="Normal 18 2 6 2" xfId="31790"/>
    <cellStyle name="Normal 18 2 6 2 2" xfId="31791"/>
    <cellStyle name="Normal 18 2 6 3" xfId="31792"/>
    <cellStyle name="Normal 18 2 6 4" xfId="31793"/>
    <cellStyle name="Normal 18 2 7" xfId="31794"/>
    <cellStyle name="Normal 18 2 7 2" xfId="31795"/>
    <cellStyle name="Normal 18 2 8" xfId="31796"/>
    <cellStyle name="Normal 18 2 9" xfId="31797"/>
    <cellStyle name="Normal 18 3" xfId="31798"/>
    <cellStyle name="Normal 18 3 2" xfId="31799"/>
    <cellStyle name="Normal 18 3 2 2" xfId="31800"/>
    <cellStyle name="Normal 18 3 2 2 2" xfId="31801"/>
    <cellStyle name="Normal 18 3 2 2 2 2" xfId="31802"/>
    <cellStyle name="Normal 18 3 2 2 3" xfId="31803"/>
    <cellStyle name="Normal 18 3 2 2 4" xfId="31804"/>
    <cellStyle name="Normal 18 3 2 3" xfId="31805"/>
    <cellStyle name="Normal 18 3 2 3 2" xfId="31806"/>
    <cellStyle name="Normal 18 3 2 3 2 2" xfId="31807"/>
    <cellStyle name="Normal 18 3 2 3 3" xfId="31808"/>
    <cellStyle name="Normal 18 3 2 3 4" xfId="31809"/>
    <cellStyle name="Normal 18 3 2 4" xfId="31810"/>
    <cellStyle name="Normal 18 3 2 4 2" xfId="31811"/>
    <cellStyle name="Normal 18 3 2 5" xfId="31812"/>
    <cellStyle name="Normal 18 3 2 6" xfId="31813"/>
    <cellStyle name="Normal 18 3 2 7" xfId="31814"/>
    <cellStyle name="Normal 18 3 3" xfId="31815"/>
    <cellStyle name="Normal 18 3 3 2" xfId="31816"/>
    <cellStyle name="Normal 18 3 3 2 2" xfId="31817"/>
    <cellStyle name="Normal 18 3 3 3" xfId="31818"/>
    <cellStyle name="Normal 18 3 3 4" xfId="31819"/>
    <cellStyle name="Normal 18 3 4" xfId="31820"/>
    <cellStyle name="Normal 18 3 4 2" xfId="31821"/>
    <cellStyle name="Normal 18 3 4 2 2" xfId="31822"/>
    <cellStyle name="Normal 18 3 4 3" xfId="31823"/>
    <cellStyle name="Normal 18 3 4 4" xfId="31824"/>
    <cellStyle name="Normal 18 3 5" xfId="31825"/>
    <cellStyle name="Normal 18 3 5 2" xfId="31826"/>
    <cellStyle name="Normal 18 3 6" xfId="31827"/>
    <cellStyle name="Normal 18 3 7" xfId="31828"/>
    <cellStyle name="Normal 18 3 8" xfId="31829"/>
    <cellStyle name="Normal 18 4" xfId="31830"/>
    <cellStyle name="Normal 18 4 2" xfId="31831"/>
    <cellStyle name="Normal 18 4 2 2" xfId="31832"/>
    <cellStyle name="Normal 18 4 2 2 2" xfId="31833"/>
    <cellStyle name="Normal 18 4 2 2 2 2" xfId="31834"/>
    <cellStyle name="Normal 18 4 2 2 3" xfId="31835"/>
    <cellStyle name="Normal 18 4 2 2 4" xfId="31836"/>
    <cellStyle name="Normal 18 4 2 3" xfId="31837"/>
    <cellStyle name="Normal 18 4 2 3 2" xfId="31838"/>
    <cellStyle name="Normal 18 4 2 3 2 2" xfId="31839"/>
    <cellStyle name="Normal 18 4 2 3 3" xfId="31840"/>
    <cellStyle name="Normal 18 4 2 3 4" xfId="31841"/>
    <cellStyle name="Normal 18 4 2 4" xfId="31842"/>
    <cellStyle name="Normal 18 4 2 4 2" xfId="31843"/>
    <cellStyle name="Normal 18 4 2 5" xfId="31844"/>
    <cellStyle name="Normal 18 4 2 6" xfId="31845"/>
    <cellStyle name="Normal 18 4 2 7" xfId="31846"/>
    <cellStyle name="Normal 18 4 3" xfId="31847"/>
    <cellStyle name="Normal 18 4 3 2" xfId="31848"/>
    <cellStyle name="Normal 18 4 3 2 2" xfId="31849"/>
    <cellStyle name="Normal 18 4 3 3" xfId="31850"/>
    <cellStyle name="Normal 18 4 3 4" xfId="31851"/>
    <cellStyle name="Normal 18 4 4" xfId="31852"/>
    <cellStyle name="Normal 18 4 4 2" xfId="31853"/>
    <cellStyle name="Normal 18 4 4 2 2" xfId="31854"/>
    <cellStyle name="Normal 18 4 4 3" xfId="31855"/>
    <cellStyle name="Normal 18 4 4 4" xfId="31856"/>
    <cellStyle name="Normal 18 4 5" xfId="31857"/>
    <cellStyle name="Normal 18 4 5 2" xfId="31858"/>
    <cellStyle name="Normal 18 4 6" xfId="31859"/>
    <cellStyle name="Normal 18 4 7" xfId="31860"/>
    <cellStyle name="Normal 18 4 8" xfId="31861"/>
    <cellStyle name="Normal 18 5" xfId="31862"/>
    <cellStyle name="Normal 18 5 2" xfId="31863"/>
    <cellStyle name="Normal 18 5 2 2" xfId="31864"/>
    <cellStyle name="Normal 18 5 2 2 2" xfId="31865"/>
    <cellStyle name="Normal 18 5 2 2 2 2" xfId="31866"/>
    <cellStyle name="Normal 18 5 2 2 3" xfId="31867"/>
    <cellStyle name="Normal 18 5 2 2 4" xfId="31868"/>
    <cellStyle name="Normal 18 5 2 3" xfId="31869"/>
    <cellStyle name="Normal 18 5 2 3 2" xfId="31870"/>
    <cellStyle name="Normal 18 5 2 4" xfId="31871"/>
    <cellStyle name="Normal 18 5 2 5" xfId="31872"/>
    <cellStyle name="Normal 18 5 2 6" xfId="31873"/>
    <cellStyle name="Normal 18 5 3" xfId="31874"/>
    <cellStyle name="Normal 18 5 3 2" xfId="31875"/>
    <cellStyle name="Normal 18 5 3 2 2" xfId="31876"/>
    <cellStyle name="Normal 18 5 3 3" xfId="31877"/>
    <cellStyle name="Normal 18 5 3 4" xfId="31878"/>
    <cellStyle name="Normal 18 5 4" xfId="31879"/>
    <cellStyle name="Normal 18 5 4 2" xfId="31880"/>
    <cellStyle name="Normal 18 5 4 2 2" xfId="31881"/>
    <cellStyle name="Normal 18 5 4 3" xfId="31882"/>
    <cellStyle name="Normal 18 5 4 4" xfId="31883"/>
    <cellStyle name="Normal 18 5 5" xfId="31884"/>
    <cellStyle name="Normal 18 5 5 2" xfId="31885"/>
    <cellStyle name="Normal 18 5 6" xfId="31886"/>
    <cellStyle name="Normal 18 5 7" xfId="31887"/>
    <cellStyle name="Normal 18 5 8" xfId="31888"/>
    <cellStyle name="Normal 18 6" xfId="31889"/>
    <cellStyle name="Normal 18 6 2" xfId="31890"/>
    <cellStyle name="Normal 18 6 2 2" xfId="31891"/>
    <cellStyle name="Normal 18 6 2 2 2" xfId="31892"/>
    <cellStyle name="Normal 18 6 2 2 2 2" xfId="31893"/>
    <cellStyle name="Normal 18 6 2 2 3" xfId="31894"/>
    <cellStyle name="Normal 18 6 2 2 4" xfId="31895"/>
    <cellStyle name="Normal 18 6 2 3" xfId="31896"/>
    <cellStyle name="Normal 18 6 2 3 2" xfId="31897"/>
    <cellStyle name="Normal 18 6 2 4" xfId="31898"/>
    <cellStyle name="Normal 18 6 2 5" xfId="31899"/>
    <cellStyle name="Normal 18 6 2 6" xfId="31900"/>
    <cellStyle name="Normal 18 6 3" xfId="31901"/>
    <cellStyle name="Normal 18 6 3 2" xfId="31902"/>
    <cellStyle name="Normal 18 6 3 2 2" xfId="31903"/>
    <cellStyle name="Normal 18 6 3 3" xfId="31904"/>
    <cellStyle name="Normal 18 6 3 4" xfId="31905"/>
    <cellStyle name="Normal 18 6 4" xfId="31906"/>
    <cellStyle name="Normal 18 6 4 2" xfId="31907"/>
    <cellStyle name="Normal 18 6 4 2 2" xfId="31908"/>
    <cellStyle name="Normal 18 6 4 3" xfId="31909"/>
    <cellStyle name="Normal 18 6 4 4" xfId="31910"/>
    <cellStyle name="Normal 18 6 5" xfId="31911"/>
    <cellStyle name="Normal 18 6 5 2" xfId="31912"/>
    <cellStyle name="Normal 18 6 6" xfId="31913"/>
    <cellStyle name="Normal 18 6 7" xfId="31914"/>
    <cellStyle name="Normal 18 6 8" xfId="31915"/>
    <cellStyle name="Normal 18 7" xfId="31916"/>
    <cellStyle name="Normal 18 7 2" xfId="31917"/>
    <cellStyle name="Normal 18 7 2 2" xfId="31918"/>
    <cellStyle name="Normal 18 7 2 2 2" xfId="31919"/>
    <cellStyle name="Normal 18 7 2 3" xfId="31920"/>
    <cellStyle name="Normal 18 7 2 4" xfId="31921"/>
    <cellStyle name="Normal 18 7 3" xfId="31922"/>
    <cellStyle name="Normal 18 7 3 2" xfId="31923"/>
    <cellStyle name="Normal 18 7 4" xfId="31924"/>
    <cellStyle name="Normal 18 7 5" xfId="31925"/>
    <cellStyle name="Normal 18 7 6" xfId="31926"/>
    <cellStyle name="Normal 18 8" xfId="31927"/>
    <cellStyle name="Normal 18 8 2" xfId="31928"/>
    <cellStyle name="Normal 18 8 2 2" xfId="31929"/>
    <cellStyle name="Normal 18 8 2 2 2" xfId="31930"/>
    <cellStyle name="Normal 18 8 2 3" xfId="31931"/>
    <cellStyle name="Normal 18 8 2 4" xfId="31932"/>
    <cellStyle name="Normal 18 8 3" xfId="31933"/>
    <cellStyle name="Normal 18 8 3 2" xfId="31934"/>
    <cellStyle name="Normal 18 8 4" xfId="31935"/>
    <cellStyle name="Normal 18 8 5" xfId="31936"/>
    <cellStyle name="Normal 18 8 6" xfId="31937"/>
    <cellStyle name="Normal 18 9" xfId="31938"/>
    <cellStyle name="Normal 18 9 2" xfId="31939"/>
    <cellStyle name="Normal 18 9 2 2" xfId="31940"/>
    <cellStyle name="Normal 18 9 3" xfId="31941"/>
    <cellStyle name="Normal 18 9 4" xfId="31942"/>
    <cellStyle name="Normal 18 9 5" xfId="31943"/>
    <cellStyle name="Normal 19" xfId="90"/>
    <cellStyle name="Normal 19 10" xfId="31944"/>
    <cellStyle name="Normal 19 10 2" xfId="31945"/>
    <cellStyle name="Normal 19 10 2 2" xfId="31946"/>
    <cellStyle name="Normal 19 10 3" xfId="31947"/>
    <cellStyle name="Normal 19 10 4" xfId="31948"/>
    <cellStyle name="Normal 19 11" xfId="31949"/>
    <cellStyle name="Normal 19 11 2" xfId="31950"/>
    <cellStyle name="Normal 19 12" xfId="31951"/>
    <cellStyle name="Normal 19 13" xfId="31952"/>
    <cellStyle name="Normal 19 14" xfId="31953"/>
    <cellStyle name="Normal 19 15" xfId="31954"/>
    <cellStyle name="Normal 19 16" xfId="31955"/>
    <cellStyle name="Normal 19 2" xfId="31956"/>
    <cellStyle name="Normal 19 2 10" xfId="31957"/>
    <cellStyle name="Normal 19 2 11" xfId="31958"/>
    <cellStyle name="Normal 19 2 2" xfId="31959"/>
    <cellStyle name="Normal 19 2 2 2" xfId="31960"/>
    <cellStyle name="Normal 19 2 2 2 2" xfId="31961"/>
    <cellStyle name="Normal 19 2 2 2 2 2" xfId="31962"/>
    <cellStyle name="Normal 19 2 2 2 3" xfId="31963"/>
    <cellStyle name="Normal 19 2 2 2 4" xfId="31964"/>
    <cellStyle name="Normal 19 2 2 3" xfId="31965"/>
    <cellStyle name="Normal 19 2 2 3 2" xfId="31966"/>
    <cellStyle name="Normal 19 2 2 3 2 2" xfId="31967"/>
    <cellStyle name="Normal 19 2 2 3 3" xfId="31968"/>
    <cellStyle name="Normal 19 2 2 3 4" xfId="31969"/>
    <cellStyle name="Normal 19 2 2 4" xfId="31970"/>
    <cellStyle name="Normal 19 2 2 4 2" xfId="31971"/>
    <cellStyle name="Normal 19 2 2 5" xfId="31972"/>
    <cellStyle name="Normal 19 2 2 6" xfId="31973"/>
    <cellStyle name="Normal 19 2 2 7" xfId="31974"/>
    <cellStyle name="Normal 19 2 3" xfId="31975"/>
    <cellStyle name="Normal 19 2 3 2" xfId="31976"/>
    <cellStyle name="Normal 19 2 3 2 2" xfId="31977"/>
    <cellStyle name="Normal 19 2 3 3" xfId="31978"/>
    <cellStyle name="Normal 19 2 3 4" xfId="31979"/>
    <cellStyle name="Normal 19 2 4" xfId="31980"/>
    <cellStyle name="Normal 19 2 4 2" xfId="31981"/>
    <cellStyle name="Normal 19 2 4 2 2" xfId="31982"/>
    <cellStyle name="Normal 19 2 4 3" xfId="31983"/>
    <cellStyle name="Normal 19 2 4 4" xfId="31984"/>
    <cellStyle name="Normal 19 2 5" xfId="31985"/>
    <cellStyle name="Normal 19 2 5 2" xfId="31986"/>
    <cellStyle name="Normal 19 2 5 2 2" xfId="31987"/>
    <cellStyle name="Normal 19 2 5 3" xfId="31988"/>
    <cellStyle name="Normal 19 2 5 4" xfId="31989"/>
    <cellStyle name="Normal 19 2 6" xfId="31990"/>
    <cellStyle name="Normal 19 2 6 2" xfId="31991"/>
    <cellStyle name="Normal 19 2 6 2 2" xfId="31992"/>
    <cellStyle name="Normal 19 2 6 3" xfId="31993"/>
    <cellStyle name="Normal 19 2 6 4" xfId="31994"/>
    <cellStyle name="Normal 19 2 7" xfId="31995"/>
    <cellStyle name="Normal 19 2 7 2" xfId="31996"/>
    <cellStyle name="Normal 19 2 8" xfId="31997"/>
    <cellStyle name="Normal 19 2 9" xfId="31998"/>
    <cellStyle name="Normal 19 3" xfId="31999"/>
    <cellStyle name="Normal 19 3 2" xfId="32000"/>
    <cellStyle name="Normal 19 3 2 2" xfId="32001"/>
    <cellStyle name="Normal 19 3 2 2 2" xfId="32002"/>
    <cellStyle name="Normal 19 3 2 2 2 2" xfId="32003"/>
    <cellStyle name="Normal 19 3 2 2 3" xfId="32004"/>
    <cellStyle name="Normal 19 3 2 2 4" xfId="32005"/>
    <cellStyle name="Normal 19 3 2 3" xfId="32006"/>
    <cellStyle name="Normal 19 3 2 3 2" xfId="32007"/>
    <cellStyle name="Normal 19 3 2 3 2 2" xfId="32008"/>
    <cellStyle name="Normal 19 3 2 3 3" xfId="32009"/>
    <cellStyle name="Normal 19 3 2 3 4" xfId="32010"/>
    <cellStyle name="Normal 19 3 2 4" xfId="32011"/>
    <cellStyle name="Normal 19 3 2 4 2" xfId="32012"/>
    <cellStyle name="Normal 19 3 2 5" xfId="32013"/>
    <cellStyle name="Normal 19 3 2 6" xfId="32014"/>
    <cellStyle name="Normal 19 3 2 7" xfId="32015"/>
    <cellStyle name="Normal 19 3 3" xfId="32016"/>
    <cellStyle name="Normal 19 3 3 2" xfId="32017"/>
    <cellStyle name="Normal 19 3 3 2 2" xfId="32018"/>
    <cellStyle name="Normal 19 3 3 3" xfId="32019"/>
    <cellStyle name="Normal 19 3 3 4" xfId="32020"/>
    <cellStyle name="Normal 19 3 4" xfId="32021"/>
    <cellStyle name="Normal 19 3 4 2" xfId="32022"/>
    <cellStyle name="Normal 19 3 4 2 2" xfId="32023"/>
    <cellStyle name="Normal 19 3 4 3" xfId="32024"/>
    <cellStyle name="Normal 19 3 4 4" xfId="32025"/>
    <cellStyle name="Normal 19 3 5" xfId="32026"/>
    <cellStyle name="Normal 19 3 5 2" xfId="32027"/>
    <cellStyle name="Normal 19 3 6" xfId="32028"/>
    <cellStyle name="Normal 19 3 7" xfId="32029"/>
    <cellStyle name="Normal 19 3 8" xfId="32030"/>
    <cellStyle name="Normal 19 4" xfId="32031"/>
    <cellStyle name="Normal 19 4 2" xfId="32032"/>
    <cellStyle name="Normal 19 4 2 2" xfId="32033"/>
    <cellStyle name="Normal 19 4 2 2 2" xfId="32034"/>
    <cellStyle name="Normal 19 4 2 2 2 2" xfId="32035"/>
    <cellStyle name="Normal 19 4 2 2 3" xfId="32036"/>
    <cellStyle name="Normal 19 4 2 2 4" xfId="32037"/>
    <cellStyle name="Normal 19 4 2 3" xfId="32038"/>
    <cellStyle name="Normal 19 4 2 3 2" xfId="32039"/>
    <cellStyle name="Normal 19 4 2 3 2 2" xfId="32040"/>
    <cellStyle name="Normal 19 4 2 3 3" xfId="32041"/>
    <cellStyle name="Normal 19 4 2 3 4" xfId="32042"/>
    <cellStyle name="Normal 19 4 2 4" xfId="32043"/>
    <cellStyle name="Normal 19 4 2 4 2" xfId="32044"/>
    <cellStyle name="Normal 19 4 2 5" xfId="32045"/>
    <cellStyle name="Normal 19 4 2 6" xfId="32046"/>
    <cellStyle name="Normal 19 4 2 7" xfId="32047"/>
    <cellStyle name="Normal 19 4 3" xfId="32048"/>
    <cellStyle name="Normal 19 4 3 2" xfId="32049"/>
    <cellStyle name="Normal 19 4 3 2 2" xfId="32050"/>
    <cellStyle name="Normal 19 4 3 3" xfId="32051"/>
    <cellStyle name="Normal 19 4 3 4" xfId="32052"/>
    <cellStyle name="Normal 19 4 4" xfId="32053"/>
    <cellStyle name="Normal 19 4 4 2" xfId="32054"/>
    <cellStyle name="Normal 19 4 4 2 2" xfId="32055"/>
    <cellStyle name="Normal 19 4 4 3" xfId="32056"/>
    <cellStyle name="Normal 19 4 4 4" xfId="32057"/>
    <cellStyle name="Normal 19 4 5" xfId="32058"/>
    <cellStyle name="Normal 19 4 5 2" xfId="32059"/>
    <cellStyle name="Normal 19 4 6" xfId="32060"/>
    <cellStyle name="Normal 19 4 7" xfId="32061"/>
    <cellStyle name="Normal 19 4 8" xfId="32062"/>
    <cellStyle name="Normal 19 5" xfId="32063"/>
    <cellStyle name="Normal 19 5 2" xfId="32064"/>
    <cellStyle name="Normal 19 5 2 2" xfId="32065"/>
    <cellStyle name="Normal 19 5 2 2 2" xfId="32066"/>
    <cellStyle name="Normal 19 5 2 2 2 2" xfId="32067"/>
    <cellStyle name="Normal 19 5 2 2 3" xfId="32068"/>
    <cellStyle name="Normal 19 5 2 2 4" xfId="32069"/>
    <cellStyle name="Normal 19 5 2 3" xfId="32070"/>
    <cellStyle name="Normal 19 5 2 3 2" xfId="32071"/>
    <cellStyle name="Normal 19 5 2 4" xfId="32072"/>
    <cellStyle name="Normal 19 5 2 5" xfId="32073"/>
    <cellStyle name="Normal 19 5 2 6" xfId="32074"/>
    <cellStyle name="Normal 19 5 3" xfId="32075"/>
    <cellStyle name="Normal 19 5 3 2" xfId="32076"/>
    <cellStyle name="Normal 19 5 3 2 2" xfId="32077"/>
    <cellStyle name="Normal 19 5 3 3" xfId="32078"/>
    <cellStyle name="Normal 19 5 3 4" xfId="32079"/>
    <cellStyle name="Normal 19 5 4" xfId="32080"/>
    <cellStyle name="Normal 19 5 4 2" xfId="32081"/>
    <cellStyle name="Normal 19 5 4 2 2" xfId="32082"/>
    <cellStyle name="Normal 19 5 4 3" xfId="32083"/>
    <cellStyle name="Normal 19 5 4 4" xfId="32084"/>
    <cellStyle name="Normal 19 5 5" xfId="32085"/>
    <cellStyle name="Normal 19 5 5 2" xfId="32086"/>
    <cellStyle name="Normal 19 5 6" xfId="32087"/>
    <cellStyle name="Normal 19 5 7" xfId="32088"/>
    <cellStyle name="Normal 19 5 8" xfId="32089"/>
    <cellStyle name="Normal 19 6" xfId="32090"/>
    <cellStyle name="Normal 19 6 2" xfId="32091"/>
    <cellStyle name="Normal 19 6 2 2" xfId="32092"/>
    <cellStyle name="Normal 19 6 2 2 2" xfId="32093"/>
    <cellStyle name="Normal 19 6 2 2 2 2" xfId="32094"/>
    <cellStyle name="Normal 19 6 2 2 3" xfId="32095"/>
    <cellStyle name="Normal 19 6 2 2 4" xfId="32096"/>
    <cellStyle name="Normal 19 6 2 3" xfId="32097"/>
    <cellStyle name="Normal 19 6 2 3 2" xfId="32098"/>
    <cellStyle name="Normal 19 6 2 4" xfId="32099"/>
    <cellStyle name="Normal 19 6 2 5" xfId="32100"/>
    <cellStyle name="Normal 19 6 2 6" xfId="32101"/>
    <cellStyle name="Normal 19 6 3" xfId="32102"/>
    <cellStyle name="Normal 19 6 3 2" xfId="32103"/>
    <cellStyle name="Normal 19 6 3 2 2" xfId="32104"/>
    <cellStyle name="Normal 19 6 3 3" xfId="32105"/>
    <cellStyle name="Normal 19 6 3 4" xfId="32106"/>
    <cellStyle name="Normal 19 6 4" xfId="32107"/>
    <cellStyle name="Normal 19 6 4 2" xfId="32108"/>
    <cellStyle name="Normal 19 6 4 2 2" xfId="32109"/>
    <cellStyle name="Normal 19 6 4 3" xfId="32110"/>
    <cellStyle name="Normal 19 6 4 4" xfId="32111"/>
    <cellStyle name="Normal 19 6 5" xfId="32112"/>
    <cellStyle name="Normal 19 6 5 2" xfId="32113"/>
    <cellStyle name="Normal 19 6 6" xfId="32114"/>
    <cellStyle name="Normal 19 6 7" xfId="32115"/>
    <cellStyle name="Normal 19 6 8" xfId="32116"/>
    <cellStyle name="Normal 19 7" xfId="32117"/>
    <cellStyle name="Normal 19 7 2" xfId="32118"/>
    <cellStyle name="Normal 19 7 2 2" xfId="32119"/>
    <cellStyle name="Normal 19 7 2 2 2" xfId="32120"/>
    <cellStyle name="Normal 19 7 2 3" xfId="32121"/>
    <cellStyle name="Normal 19 7 2 4" xfId="32122"/>
    <cellStyle name="Normal 19 7 3" xfId="32123"/>
    <cellStyle name="Normal 19 7 3 2" xfId="32124"/>
    <cellStyle name="Normal 19 7 4" xfId="32125"/>
    <cellStyle name="Normal 19 7 5" xfId="32126"/>
    <cellStyle name="Normal 19 7 6" xfId="32127"/>
    <cellStyle name="Normal 19 8" xfId="32128"/>
    <cellStyle name="Normal 19 8 2" xfId="32129"/>
    <cellStyle name="Normal 19 8 2 2" xfId="32130"/>
    <cellStyle name="Normal 19 8 2 2 2" xfId="32131"/>
    <cellStyle name="Normal 19 8 2 3" xfId="32132"/>
    <cellStyle name="Normal 19 8 2 4" xfId="32133"/>
    <cellStyle name="Normal 19 8 3" xfId="32134"/>
    <cellStyle name="Normal 19 8 3 2" xfId="32135"/>
    <cellStyle name="Normal 19 8 4" xfId="32136"/>
    <cellStyle name="Normal 19 8 5" xfId="32137"/>
    <cellStyle name="Normal 19 8 6" xfId="32138"/>
    <cellStyle name="Normal 19 9" xfId="32139"/>
    <cellStyle name="Normal 19 9 2" xfId="32140"/>
    <cellStyle name="Normal 19 9 2 2" xfId="32141"/>
    <cellStyle name="Normal 19 9 3" xfId="32142"/>
    <cellStyle name="Normal 19 9 4" xfId="32143"/>
    <cellStyle name="Normal 19 9 5" xfId="32144"/>
    <cellStyle name="Normal 2" xfId="12"/>
    <cellStyle name="Normal 2 10" xfId="91"/>
    <cellStyle name="Normal 2 10 2" xfId="32145"/>
    <cellStyle name="Normal 2 10 2 2" xfId="32146"/>
    <cellStyle name="Normal 2 10 3" xfId="32147"/>
    <cellStyle name="Normal 2 10 4" xfId="32148"/>
    <cellStyle name="Normal 2 10 5" xfId="32149"/>
    <cellStyle name="Normal 2 11" xfId="92"/>
    <cellStyle name="Normal 2 11 2" xfId="32150"/>
    <cellStyle name="Normal 2 11 3" xfId="32151"/>
    <cellStyle name="Normal 2 12" xfId="93"/>
    <cellStyle name="Normal 2 13" xfId="94"/>
    <cellStyle name="Normal 2 14" xfId="95"/>
    <cellStyle name="Normal 2 15" xfId="96"/>
    <cellStyle name="Normal 2 16" xfId="97"/>
    <cellStyle name="Normal 2 17" xfId="98"/>
    <cellStyle name="Normal 2 18" xfId="99"/>
    <cellStyle name="Normal 2 19" xfId="100"/>
    <cellStyle name="Normal 2 2" xfId="6"/>
    <cellStyle name="Normal 2 2 2" xfId="320"/>
    <cellStyle name="Normal 2 2 2 2" xfId="32152"/>
    <cellStyle name="Normal 2 2 2 3" xfId="32153"/>
    <cellStyle name="Normal 2 2 3" xfId="321"/>
    <cellStyle name="Normal 2 2 4" xfId="399"/>
    <cellStyle name="Normal 2 20" xfId="101"/>
    <cellStyle name="Normal 2 21" xfId="102"/>
    <cellStyle name="Normal 2 22" xfId="103"/>
    <cellStyle name="Normal 2 3" xfId="104"/>
    <cellStyle name="Normal 2 3 10" xfId="32154"/>
    <cellStyle name="Normal 2 3 11" xfId="32155"/>
    <cellStyle name="Normal 2 3 11 2" xfId="32156"/>
    <cellStyle name="Normal 2 3 11 2 2" xfId="32157"/>
    <cellStyle name="Normal 2 3 11 3" xfId="32158"/>
    <cellStyle name="Normal 2 3 11 4" xfId="32159"/>
    <cellStyle name="Normal 2 3 12" xfId="32160"/>
    <cellStyle name="Normal 2 3 12 2" xfId="32161"/>
    <cellStyle name="Normal 2 3 13" xfId="32162"/>
    <cellStyle name="Normal 2 3 14" xfId="32163"/>
    <cellStyle name="Normal 2 3 15" xfId="32164"/>
    <cellStyle name="Normal 2 3 16" xfId="32165"/>
    <cellStyle name="Normal 2 3 17" xfId="32166"/>
    <cellStyle name="Normal 2 3 2" xfId="105"/>
    <cellStyle name="Normal 2 3 2 10" xfId="32167"/>
    <cellStyle name="Normal 2 3 2 2" xfId="32168"/>
    <cellStyle name="Normal 2 3 2 2 2" xfId="32169"/>
    <cellStyle name="Normal 2 3 2 2 2 2" xfId="32170"/>
    <cellStyle name="Normal 2 3 2 2 2 2 2" xfId="32171"/>
    <cellStyle name="Normal 2 3 2 2 2 3" xfId="32172"/>
    <cellStyle name="Normal 2 3 2 2 2 4" xfId="32173"/>
    <cellStyle name="Normal 2 3 2 2 3" xfId="32174"/>
    <cellStyle name="Normal 2 3 2 2 3 2" xfId="32175"/>
    <cellStyle name="Normal 2 3 2 2 3 2 2" xfId="32176"/>
    <cellStyle name="Normal 2 3 2 2 3 3" xfId="32177"/>
    <cellStyle name="Normal 2 3 2 2 3 4" xfId="32178"/>
    <cellStyle name="Normal 2 3 2 2 4" xfId="32179"/>
    <cellStyle name="Normal 2 3 2 2 4 2" xfId="32180"/>
    <cellStyle name="Normal 2 3 2 2 5" xfId="32181"/>
    <cellStyle name="Normal 2 3 2 2 6" xfId="32182"/>
    <cellStyle name="Normal 2 3 2 2 7" xfId="32183"/>
    <cellStyle name="Normal 2 3 2 3" xfId="32184"/>
    <cellStyle name="Normal 2 3 2 3 2" xfId="32185"/>
    <cellStyle name="Normal 2 3 2 3 2 2" xfId="32186"/>
    <cellStyle name="Normal 2 3 2 3 3" xfId="32187"/>
    <cellStyle name="Normal 2 3 2 3 4" xfId="32188"/>
    <cellStyle name="Normal 2 3 2 4" xfId="32189"/>
    <cellStyle name="Normal 2 3 2 4 2" xfId="32190"/>
    <cellStyle name="Normal 2 3 2 4 2 2" xfId="32191"/>
    <cellStyle name="Normal 2 3 2 4 3" xfId="32192"/>
    <cellStyle name="Normal 2 3 2 4 4" xfId="32193"/>
    <cellStyle name="Normal 2 3 2 5" xfId="32194"/>
    <cellStyle name="Normal 2 3 2 5 2" xfId="32195"/>
    <cellStyle name="Normal 2 3 2 5 2 2" xfId="32196"/>
    <cellStyle name="Normal 2 3 2 5 3" xfId="32197"/>
    <cellStyle name="Normal 2 3 2 5 4" xfId="32198"/>
    <cellStyle name="Normal 2 3 2 6" xfId="32199"/>
    <cellStyle name="Normal 2 3 2 6 2" xfId="32200"/>
    <cellStyle name="Normal 2 3 2 6 2 2" xfId="32201"/>
    <cellStyle name="Normal 2 3 2 6 3" xfId="32202"/>
    <cellStyle name="Normal 2 3 2 6 4" xfId="32203"/>
    <cellStyle name="Normal 2 3 2 7" xfId="32204"/>
    <cellStyle name="Normal 2 3 2 7 2" xfId="32205"/>
    <cellStyle name="Normal 2 3 2 8" xfId="32206"/>
    <cellStyle name="Normal 2 3 2 9" xfId="32207"/>
    <cellStyle name="Normal 2 3 3" xfId="32208"/>
    <cellStyle name="Normal 2 3 3 2" xfId="32209"/>
    <cellStyle name="Normal 2 3 3 2 2" xfId="32210"/>
    <cellStyle name="Normal 2 3 3 2 2 2" xfId="32211"/>
    <cellStyle name="Normal 2 3 3 2 2 2 2" xfId="32212"/>
    <cellStyle name="Normal 2 3 3 2 2 3" xfId="32213"/>
    <cellStyle name="Normal 2 3 3 2 2 4" xfId="32214"/>
    <cellStyle name="Normal 2 3 3 2 3" xfId="32215"/>
    <cellStyle name="Normal 2 3 3 2 3 2" xfId="32216"/>
    <cellStyle name="Normal 2 3 3 2 3 2 2" xfId="32217"/>
    <cellStyle name="Normal 2 3 3 2 3 3" xfId="32218"/>
    <cellStyle name="Normal 2 3 3 2 3 4" xfId="32219"/>
    <cellStyle name="Normal 2 3 3 2 4" xfId="32220"/>
    <cellStyle name="Normal 2 3 3 2 4 2" xfId="32221"/>
    <cellStyle name="Normal 2 3 3 2 5" xfId="32222"/>
    <cellStyle name="Normal 2 3 3 2 6" xfId="32223"/>
    <cellStyle name="Normal 2 3 3 2 7" xfId="32224"/>
    <cellStyle name="Normal 2 3 3 3" xfId="32225"/>
    <cellStyle name="Normal 2 3 3 3 2" xfId="32226"/>
    <cellStyle name="Normal 2 3 3 3 2 2" xfId="32227"/>
    <cellStyle name="Normal 2 3 3 3 3" xfId="32228"/>
    <cellStyle name="Normal 2 3 3 3 4" xfId="32229"/>
    <cellStyle name="Normal 2 3 3 4" xfId="32230"/>
    <cellStyle name="Normal 2 3 3 4 2" xfId="32231"/>
    <cellStyle name="Normal 2 3 3 4 2 2" xfId="32232"/>
    <cellStyle name="Normal 2 3 3 4 3" xfId="32233"/>
    <cellStyle name="Normal 2 3 3 4 4" xfId="32234"/>
    <cellStyle name="Normal 2 3 3 5" xfId="32235"/>
    <cellStyle name="Normal 2 3 3 5 2" xfId="32236"/>
    <cellStyle name="Normal 2 3 3 6" xfId="32237"/>
    <cellStyle name="Normal 2 3 3 7" xfId="32238"/>
    <cellStyle name="Normal 2 3 3 8" xfId="32239"/>
    <cellStyle name="Normal 2 3 4" xfId="32240"/>
    <cellStyle name="Normal 2 3 4 2" xfId="32241"/>
    <cellStyle name="Normal 2 3 4 2 2" xfId="32242"/>
    <cellStyle name="Normal 2 3 4 2 2 2" xfId="32243"/>
    <cellStyle name="Normal 2 3 4 2 2 2 2" xfId="32244"/>
    <cellStyle name="Normal 2 3 4 2 2 3" xfId="32245"/>
    <cellStyle name="Normal 2 3 4 2 2 4" xfId="32246"/>
    <cellStyle name="Normal 2 3 4 2 3" xfId="32247"/>
    <cellStyle name="Normal 2 3 4 2 3 2" xfId="32248"/>
    <cellStyle name="Normal 2 3 4 2 3 2 2" xfId="32249"/>
    <cellStyle name="Normal 2 3 4 2 3 3" xfId="32250"/>
    <cellStyle name="Normal 2 3 4 2 3 4" xfId="32251"/>
    <cellStyle name="Normal 2 3 4 2 4" xfId="32252"/>
    <cellStyle name="Normal 2 3 4 2 4 2" xfId="32253"/>
    <cellStyle name="Normal 2 3 4 2 5" xfId="32254"/>
    <cellStyle name="Normal 2 3 4 2 6" xfId="32255"/>
    <cellStyle name="Normal 2 3 4 2 7" xfId="32256"/>
    <cellStyle name="Normal 2 3 4 3" xfId="32257"/>
    <cellStyle name="Normal 2 3 4 3 2" xfId="32258"/>
    <cellStyle name="Normal 2 3 4 3 2 2" xfId="32259"/>
    <cellStyle name="Normal 2 3 4 3 3" xfId="32260"/>
    <cellStyle name="Normal 2 3 4 3 4" xfId="32261"/>
    <cellStyle name="Normal 2 3 4 4" xfId="32262"/>
    <cellStyle name="Normal 2 3 4 4 2" xfId="32263"/>
    <cellStyle name="Normal 2 3 4 4 2 2" xfId="32264"/>
    <cellStyle name="Normal 2 3 4 4 3" xfId="32265"/>
    <cellStyle name="Normal 2 3 4 4 4" xfId="32266"/>
    <cellStyle name="Normal 2 3 4 5" xfId="32267"/>
    <cellStyle name="Normal 2 3 4 5 2" xfId="32268"/>
    <cellStyle name="Normal 2 3 4 6" xfId="32269"/>
    <cellStyle name="Normal 2 3 4 7" xfId="32270"/>
    <cellStyle name="Normal 2 3 4 8" xfId="32271"/>
    <cellStyle name="Normal 2 3 5" xfId="32272"/>
    <cellStyle name="Normal 2 3 5 2" xfId="32273"/>
    <cellStyle name="Normal 2 3 5 2 2" xfId="32274"/>
    <cellStyle name="Normal 2 3 5 2 2 2" xfId="32275"/>
    <cellStyle name="Normal 2 3 5 2 2 2 2" xfId="32276"/>
    <cellStyle name="Normal 2 3 5 2 2 3" xfId="32277"/>
    <cellStyle name="Normal 2 3 5 2 2 4" xfId="32278"/>
    <cellStyle name="Normal 2 3 5 2 3" xfId="32279"/>
    <cellStyle name="Normal 2 3 5 2 3 2" xfId="32280"/>
    <cellStyle name="Normal 2 3 5 2 4" xfId="32281"/>
    <cellStyle name="Normal 2 3 5 2 5" xfId="32282"/>
    <cellStyle name="Normal 2 3 5 2 6" xfId="32283"/>
    <cellStyle name="Normal 2 3 5 3" xfId="32284"/>
    <cellStyle name="Normal 2 3 5 3 2" xfId="32285"/>
    <cellStyle name="Normal 2 3 5 3 2 2" xfId="32286"/>
    <cellStyle name="Normal 2 3 5 3 3" xfId="32287"/>
    <cellStyle name="Normal 2 3 5 3 4" xfId="32288"/>
    <cellStyle name="Normal 2 3 5 4" xfId="32289"/>
    <cellStyle name="Normal 2 3 5 4 2" xfId="32290"/>
    <cellStyle name="Normal 2 3 5 4 2 2" xfId="32291"/>
    <cellStyle name="Normal 2 3 5 4 3" xfId="32292"/>
    <cellStyle name="Normal 2 3 5 4 4" xfId="32293"/>
    <cellStyle name="Normal 2 3 5 5" xfId="32294"/>
    <cellStyle name="Normal 2 3 5 5 2" xfId="32295"/>
    <cellStyle name="Normal 2 3 5 6" xfId="32296"/>
    <cellStyle name="Normal 2 3 5 7" xfId="32297"/>
    <cellStyle name="Normal 2 3 5 8" xfId="32298"/>
    <cellStyle name="Normal 2 3 6" xfId="32299"/>
    <cellStyle name="Normal 2 3 6 2" xfId="32300"/>
    <cellStyle name="Normal 2 3 6 2 2" xfId="32301"/>
    <cellStyle name="Normal 2 3 6 2 2 2" xfId="32302"/>
    <cellStyle name="Normal 2 3 6 2 2 2 2" xfId="32303"/>
    <cellStyle name="Normal 2 3 6 2 2 3" xfId="32304"/>
    <cellStyle name="Normal 2 3 6 2 2 4" xfId="32305"/>
    <cellStyle name="Normal 2 3 6 2 3" xfId="32306"/>
    <cellStyle name="Normal 2 3 6 2 3 2" xfId="32307"/>
    <cellStyle name="Normal 2 3 6 2 4" xfId="32308"/>
    <cellStyle name="Normal 2 3 6 2 5" xfId="32309"/>
    <cellStyle name="Normal 2 3 6 2 6" xfId="32310"/>
    <cellStyle name="Normal 2 3 6 3" xfId="32311"/>
    <cellStyle name="Normal 2 3 6 3 2" xfId="32312"/>
    <cellStyle name="Normal 2 3 6 3 2 2" xfId="32313"/>
    <cellStyle name="Normal 2 3 6 3 3" xfId="32314"/>
    <cellStyle name="Normal 2 3 6 3 4" xfId="32315"/>
    <cellStyle name="Normal 2 3 6 4" xfId="32316"/>
    <cellStyle name="Normal 2 3 6 4 2" xfId="32317"/>
    <cellStyle name="Normal 2 3 6 4 2 2" xfId="32318"/>
    <cellStyle name="Normal 2 3 6 4 3" xfId="32319"/>
    <cellStyle name="Normal 2 3 6 4 4" xfId="32320"/>
    <cellStyle name="Normal 2 3 6 5" xfId="32321"/>
    <cellStyle name="Normal 2 3 6 5 2" xfId="32322"/>
    <cellStyle name="Normal 2 3 6 6" xfId="32323"/>
    <cellStyle name="Normal 2 3 6 7" xfId="32324"/>
    <cellStyle name="Normal 2 3 6 8" xfId="32325"/>
    <cellStyle name="Normal 2 3 7" xfId="32326"/>
    <cellStyle name="Normal 2 3 7 2" xfId="32327"/>
    <cellStyle name="Normal 2 3 7 2 2" xfId="32328"/>
    <cellStyle name="Normal 2 3 7 2 2 2" xfId="32329"/>
    <cellStyle name="Normal 2 3 7 2 3" xfId="32330"/>
    <cellStyle name="Normal 2 3 7 2 4" xfId="32331"/>
    <cellStyle name="Normal 2 3 7 3" xfId="32332"/>
    <cellStyle name="Normal 2 3 7 3 2" xfId="32333"/>
    <cellStyle name="Normal 2 3 7 4" xfId="32334"/>
    <cellStyle name="Normal 2 3 7 5" xfId="32335"/>
    <cellStyle name="Normal 2 3 7 6" xfId="32336"/>
    <cellStyle name="Normal 2 3 8" xfId="32337"/>
    <cellStyle name="Normal 2 3 8 2" xfId="32338"/>
    <cellStyle name="Normal 2 3 8 2 2" xfId="32339"/>
    <cellStyle name="Normal 2 3 8 2 2 2" xfId="32340"/>
    <cellStyle name="Normal 2 3 8 2 3" xfId="32341"/>
    <cellStyle name="Normal 2 3 8 2 4" xfId="32342"/>
    <cellStyle name="Normal 2 3 8 3" xfId="32343"/>
    <cellStyle name="Normal 2 3 8 3 2" xfId="32344"/>
    <cellStyle name="Normal 2 3 8 4" xfId="32345"/>
    <cellStyle name="Normal 2 3 8 5" xfId="32346"/>
    <cellStyle name="Normal 2 3 8 6" xfId="32347"/>
    <cellStyle name="Normal 2 3 9" xfId="32348"/>
    <cellStyle name="Normal 2 3 9 2" xfId="32349"/>
    <cellStyle name="Normal 2 3 9 2 2" xfId="32350"/>
    <cellStyle name="Normal 2 3 9 3" xfId="32351"/>
    <cellStyle name="Normal 2 3 9 4" xfId="32352"/>
    <cellStyle name="Normal 2 3 9 5" xfId="32353"/>
    <cellStyle name="Normal 2 4" xfId="106"/>
    <cellStyle name="Normal 2 4 10" xfId="32354"/>
    <cellStyle name="Normal 2 4 10 2" xfId="32355"/>
    <cellStyle name="Normal 2 4 10 2 2" xfId="32356"/>
    <cellStyle name="Normal 2 4 10 3" xfId="32357"/>
    <cellStyle name="Normal 2 4 10 4" xfId="32358"/>
    <cellStyle name="Normal 2 4 11" xfId="32359"/>
    <cellStyle name="Normal 2 4 11 2" xfId="32360"/>
    <cellStyle name="Normal 2 4 12" xfId="32361"/>
    <cellStyle name="Normal 2 4 13" xfId="32362"/>
    <cellStyle name="Normal 2 4 14" xfId="32363"/>
    <cellStyle name="Normal 2 4 15" xfId="32364"/>
    <cellStyle name="Normal 2 4 2" xfId="32365"/>
    <cellStyle name="Normal 2 4 2 10" xfId="32366"/>
    <cellStyle name="Normal 2 4 2 2" xfId="32367"/>
    <cellStyle name="Normal 2 4 2 2 2" xfId="32368"/>
    <cellStyle name="Normal 2 4 2 2 2 2" xfId="32369"/>
    <cellStyle name="Normal 2 4 2 2 2 2 2" xfId="32370"/>
    <cellStyle name="Normal 2 4 2 2 2 3" xfId="32371"/>
    <cellStyle name="Normal 2 4 2 2 2 4" xfId="32372"/>
    <cellStyle name="Normal 2 4 2 2 3" xfId="32373"/>
    <cellStyle name="Normal 2 4 2 2 3 2" xfId="32374"/>
    <cellStyle name="Normal 2 4 2 2 3 2 2" xfId="32375"/>
    <cellStyle name="Normal 2 4 2 2 3 3" xfId="32376"/>
    <cellStyle name="Normal 2 4 2 2 3 4" xfId="32377"/>
    <cellStyle name="Normal 2 4 2 2 4" xfId="32378"/>
    <cellStyle name="Normal 2 4 2 2 4 2" xfId="32379"/>
    <cellStyle name="Normal 2 4 2 2 5" xfId="32380"/>
    <cellStyle name="Normal 2 4 2 2 6" xfId="32381"/>
    <cellStyle name="Normal 2 4 2 2 7" xfId="32382"/>
    <cellStyle name="Normal 2 4 2 3" xfId="32383"/>
    <cellStyle name="Normal 2 4 2 3 2" xfId="32384"/>
    <cellStyle name="Normal 2 4 2 3 2 2" xfId="32385"/>
    <cellStyle name="Normal 2 4 2 3 3" xfId="32386"/>
    <cellStyle name="Normal 2 4 2 3 4" xfId="32387"/>
    <cellStyle name="Normal 2 4 2 4" xfId="32388"/>
    <cellStyle name="Normal 2 4 2 4 2" xfId="32389"/>
    <cellStyle name="Normal 2 4 2 4 2 2" xfId="32390"/>
    <cellStyle name="Normal 2 4 2 4 3" xfId="32391"/>
    <cellStyle name="Normal 2 4 2 4 4" xfId="32392"/>
    <cellStyle name="Normal 2 4 2 5" xfId="32393"/>
    <cellStyle name="Normal 2 4 2 5 2" xfId="32394"/>
    <cellStyle name="Normal 2 4 2 5 2 2" xfId="32395"/>
    <cellStyle name="Normal 2 4 2 5 3" xfId="32396"/>
    <cellStyle name="Normal 2 4 2 5 4" xfId="32397"/>
    <cellStyle name="Normal 2 4 2 6" xfId="32398"/>
    <cellStyle name="Normal 2 4 2 6 2" xfId="32399"/>
    <cellStyle name="Normal 2 4 2 6 2 2" xfId="32400"/>
    <cellStyle name="Normal 2 4 2 6 3" xfId="32401"/>
    <cellStyle name="Normal 2 4 2 6 4" xfId="32402"/>
    <cellStyle name="Normal 2 4 2 7" xfId="32403"/>
    <cellStyle name="Normal 2 4 2 7 2" xfId="32404"/>
    <cellStyle name="Normal 2 4 2 8" xfId="32405"/>
    <cellStyle name="Normal 2 4 2 9" xfId="32406"/>
    <cellStyle name="Normal 2 4 3" xfId="32407"/>
    <cellStyle name="Normal 2 4 3 2" xfId="32408"/>
    <cellStyle name="Normal 2 4 3 2 2" xfId="32409"/>
    <cellStyle name="Normal 2 4 3 2 2 2" xfId="32410"/>
    <cellStyle name="Normal 2 4 3 2 2 2 2" xfId="32411"/>
    <cellStyle name="Normal 2 4 3 2 2 3" xfId="32412"/>
    <cellStyle name="Normal 2 4 3 2 2 4" xfId="32413"/>
    <cellStyle name="Normal 2 4 3 2 3" xfId="32414"/>
    <cellStyle name="Normal 2 4 3 2 3 2" xfId="32415"/>
    <cellStyle name="Normal 2 4 3 2 3 2 2" xfId="32416"/>
    <cellStyle name="Normal 2 4 3 2 3 3" xfId="32417"/>
    <cellStyle name="Normal 2 4 3 2 3 4" xfId="32418"/>
    <cellStyle name="Normal 2 4 3 2 4" xfId="32419"/>
    <cellStyle name="Normal 2 4 3 2 4 2" xfId="32420"/>
    <cellStyle name="Normal 2 4 3 2 5" xfId="32421"/>
    <cellStyle name="Normal 2 4 3 2 6" xfId="32422"/>
    <cellStyle name="Normal 2 4 3 2 7" xfId="32423"/>
    <cellStyle name="Normal 2 4 3 3" xfId="32424"/>
    <cellStyle name="Normal 2 4 3 3 2" xfId="32425"/>
    <cellStyle name="Normal 2 4 3 3 2 2" xfId="32426"/>
    <cellStyle name="Normal 2 4 3 3 3" xfId="32427"/>
    <cellStyle name="Normal 2 4 3 3 4" xfId="32428"/>
    <cellStyle name="Normal 2 4 3 4" xfId="32429"/>
    <cellStyle name="Normal 2 4 3 4 2" xfId="32430"/>
    <cellStyle name="Normal 2 4 3 4 2 2" xfId="32431"/>
    <cellStyle name="Normal 2 4 3 4 3" xfId="32432"/>
    <cellStyle name="Normal 2 4 3 4 4" xfId="32433"/>
    <cellStyle name="Normal 2 4 3 5" xfId="32434"/>
    <cellStyle name="Normal 2 4 3 5 2" xfId="32435"/>
    <cellStyle name="Normal 2 4 3 6" xfId="32436"/>
    <cellStyle name="Normal 2 4 3 7" xfId="32437"/>
    <cellStyle name="Normal 2 4 3 8" xfId="32438"/>
    <cellStyle name="Normal 2 4 4" xfId="32439"/>
    <cellStyle name="Normal 2 4 4 2" xfId="32440"/>
    <cellStyle name="Normal 2 4 4 2 2" xfId="32441"/>
    <cellStyle name="Normal 2 4 4 2 2 2" xfId="32442"/>
    <cellStyle name="Normal 2 4 4 2 2 2 2" xfId="32443"/>
    <cellStyle name="Normal 2 4 4 2 2 3" xfId="32444"/>
    <cellStyle name="Normal 2 4 4 2 2 4" xfId="32445"/>
    <cellStyle name="Normal 2 4 4 2 3" xfId="32446"/>
    <cellStyle name="Normal 2 4 4 2 3 2" xfId="32447"/>
    <cellStyle name="Normal 2 4 4 2 3 2 2" xfId="32448"/>
    <cellStyle name="Normal 2 4 4 2 3 3" xfId="32449"/>
    <cellStyle name="Normal 2 4 4 2 3 4" xfId="32450"/>
    <cellStyle name="Normal 2 4 4 2 4" xfId="32451"/>
    <cellStyle name="Normal 2 4 4 2 4 2" xfId="32452"/>
    <cellStyle name="Normal 2 4 4 2 5" xfId="32453"/>
    <cellStyle name="Normal 2 4 4 2 6" xfId="32454"/>
    <cellStyle name="Normal 2 4 4 2 7" xfId="32455"/>
    <cellStyle name="Normal 2 4 4 3" xfId="32456"/>
    <cellStyle name="Normal 2 4 4 3 2" xfId="32457"/>
    <cellStyle name="Normal 2 4 4 3 2 2" xfId="32458"/>
    <cellStyle name="Normal 2 4 4 3 3" xfId="32459"/>
    <cellStyle name="Normal 2 4 4 3 4" xfId="32460"/>
    <cellStyle name="Normal 2 4 4 4" xfId="32461"/>
    <cellStyle name="Normal 2 4 4 4 2" xfId="32462"/>
    <cellStyle name="Normal 2 4 4 4 2 2" xfId="32463"/>
    <cellStyle name="Normal 2 4 4 4 3" xfId="32464"/>
    <cellStyle name="Normal 2 4 4 4 4" xfId="32465"/>
    <cellStyle name="Normal 2 4 4 5" xfId="32466"/>
    <cellStyle name="Normal 2 4 4 5 2" xfId="32467"/>
    <cellStyle name="Normal 2 4 4 6" xfId="32468"/>
    <cellStyle name="Normal 2 4 4 7" xfId="32469"/>
    <cellStyle name="Normal 2 4 4 8" xfId="32470"/>
    <cellStyle name="Normal 2 4 5" xfId="32471"/>
    <cellStyle name="Normal 2 4 5 2" xfId="32472"/>
    <cellStyle name="Normal 2 4 5 2 2" xfId="32473"/>
    <cellStyle name="Normal 2 4 5 2 2 2" xfId="32474"/>
    <cellStyle name="Normal 2 4 5 2 2 2 2" xfId="32475"/>
    <cellStyle name="Normal 2 4 5 2 2 3" xfId="32476"/>
    <cellStyle name="Normal 2 4 5 2 2 4" xfId="32477"/>
    <cellStyle name="Normal 2 4 5 2 3" xfId="32478"/>
    <cellStyle name="Normal 2 4 5 2 3 2" xfId="32479"/>
    <cellStyle name="Normal 2 4 5 2 4" xfId="32480"/>
    <cellStyle name="Normal 2 4 5 2 5" xfId="32481"/>
    <cellStyle name="Normal 2 4 5 2 6" xfId="32482"/>
    <cellStyle name="Normal 2 4 5 3" xfId="32483"/>
    <cellStyle name="Normal 2 4 5 3 2" xfId="32484"/>
    <cellStyle name="Normal 2 4 5 3 2 2" xfId="32485"/>
    <cellStyle name="Normal 2 4 5 3 3" xfId="32486"/>
    <cellStyle name="Normal 2 4 5 3 4" xfId="32487"/>
    <cellStyle name="Normal 2 4 5 4" xfId="32488"/>
    <cellStyle name="Normal 2 4 5 4 2" xfId="32489"/>
    <cellStyle name="Normal 2 4 5 4 2 2" xfId="32490"/>
    <cellStyle name="Normal 2 4 5 4 3" xfId="32491"/>
    <cellStyle name="Normal 2 4 5 4 4" xfId="32492"/>
    <cellStyle name="Normal 2 4 5 5" xfId="32493"/>
    <cellStyle name="Normal 2 4 5 5 2" xfId="32494"/>
    <cellStyle name="Normal 2 4 5 6" xfId="32495"/>
    <cellStyle name="Normal 2 4 5 7" xfId="32496"/>
    <cellStyle name="Normal 2 4 5 8" xfId="32497"/>
    <cellStyle name="Normal 2 4 6" xfId="32498"/>
    <cellStyle name="Normal 2 4 6 2" xfId="32499"/>
    <cellStyle name="Normal 2 4 6 2 2" xfId="32500"/>
    <cellStyle name="Normal 2 4 6 2 2 2" xfId="32501"/>
    <cellStyle name="Normal 2 4 6 2 2 2 2" xfId="32502"/>
    <cellStyle name="Normal 2 4 6 2 2 3" xfId="32503"/>
    <cellStyle name="Normal 2 4 6 2 2 4" xfId="32504"/>
    <cellStyle name="Normal 2 4 6 2 3" xfId="32505"/>
    <cellStyle name="Normal 2 4 6 2 3 2" xfId="32506"/>
    <cellStyle name="Normal 2 4 6 2 4" xfId="32507"/>
    <cellStyle name="Normal 2 4 6 2 5" xfId="32508"/>
    <cellStyle name="Normal 2 4 6 2 6" xfId="32509"/>
    <cellStyle name="Normal 2 4 6 3" xfId="32510"/>
    <cellStyle name="Normal 2 4 6 3 2" xfId="32511"/>
    <cellStyle name="Normal 2 4 6 3 2 2" xfId="32512"/>
    <cellStyle name="Normal 2 4 6 3 3" xfId="32513"/>
    <cellStyle name="Normal 2 4 6 3 4" xfId="32514"/>
    <cellStyle name="Normal 2 4 6 4" xfId="32515"/>
    <cellStyle name="Normal 2 4 6 4 2" xfId="32516"/>
    <cellStyle name="Normal 2 4 6 4 2 2" xfId="32517"/>
    <cellStyle name="Normal 2 4 6 4 3" xfId="32518"/>
    <cellStyle name="Normal 2 4 6 4 4" xfId="32519"/>
    <cellStyle name="Normal 2 4 6 5" xfId="32520"/>
    <cellStyle name="Normal 2 4 6 5 2" xfId="32521"/>
    <cellStyle name="Normal 2 4 6 6" xfId="32522"/>
    <cellStyle name="Normal 2 4 6 7" xfId="32523"/>
    <cellStyle name="Normal 2 4 6 8" xfId="32524"/>
    <cellStyle name="Normal 2 4 7" xfId="32525"/>
    <cellStyle name="Normal 2 4 7 2" xfId="32526"/>
    <cellStyle name="Normal 2 4 7 2 2" xfId="32527"/>
    <cellStyle name="Normal 2 4 7 2 2 2" xfId="32528"/>
    <cellStyle name="Normal 2 4 7 2 3" xfId="32529"/>
    <cellStyle name="Normal 2 4 7 2 4" xfId="32530"/>
    <cellStyle name="Normal 2 4 7 3" xfId="32531"/>
    <cellStyle name="Normal 2 4 7 3 2" xfId="32532"/>
    <cellStyle name="Normal 2 4 7 4" xfId="32533"/>
    <cellStyle name="Normal 2 4 7 5" xfId="32534"/>
    <cellStyle name="Normal 2 4 7 6" xfId="32535"/>
    <cellStyle name="Normal 2 4 8" xfId="32536"/>
    <cellStyle name="Normal 2 4 8 2" xfId="32537"/>
    <cellStyle name="Normal 2 4 8 2 2" xfId="32538"/>
    <cellStyle name="Normal 2 4 8 2 2 2" xfId="32539"/>
    <cellStyle name="Normal 2 4 8 2 3" xfId="32540"/>
    <cellStyle name="Normal 2 4 8 2 4" xfId="32541"/>
    <cellStyle name="Normal 2 4 8 3" xfId="32542"/>
    <cellStyle name="Normal 2 4 8 3 2" xfId="32543"/>
    <cellStyle name="Normal 2 4 8 4" xfId="32544"/>
    <cellStyle name="Normal 2 4 8 5" xfId="32545"/>
    <cellStyle name="Normal 2 4 8 6" xfId="32546"/>
    <cellStyle name="Normal 2 4 9" xfId="32547"/>
    <cellStyle name="Normal 2 4 9 2" xfId="32548"/>
    <cellStyle name="Normal 2 4 9 2 2" xfId="32549"/>
    <cellStyle name="Normal 2 4 9 3" xfId="32550"/>
    <cellStyle name="Normal 2 4 9 4" xfId="32551"/>
    <cellStyle name="Normal 2 4 9 5" xfId="32552"/>
    <cellStyle name="Normal 2 5" xfId="107"/>
    <cellStyle name="Normal 2 5 10" xfId="32553"/>
    <cellStyle name="Normal 2 5 10 2" xfId="32554"/>
    <cellStyle name="Normal 2 5 11" xfId="32555"/>
    <cellStyle name="Normal 2 5 12" xfId="32556"/>
    <cellStyle name="Normal 2 5 13" xfId="32557"/>
    <cellStyle name="Normal 2 5 2" xfId="32558"/>
    <cellStyle name="Normal 2 5 2 2" xfId="32559"/>
    <cellStyle name="Normal 2 5 2 2 2" xfId="32560"/>
    <cellStyle name="Normal 2 5 2 2 2 2" xfId="32561"/>
    <cellStyle name="Normal 2 5 2 2 2 2 2" xfId="32562"/>
    <cellStyle name="Normal 2 5 2 2 2 3" xfId="32563"/>
    <cellStyle name="Normal 2 5 2 2 2 4" xfId="32564"/>
    <cellStyle name="Normal 2 5 2 2 3" xfId="32565"/>
    <cellStyle name="Normal 2 5 2 2 3 2" xfId="32566"/>
    <cellStyle name="Normal 2 5 2 2 3 2 2" xfId="32567"/>
    <cellStyle name="Normal 2 5 2 2 3 3" xfId="32568"/>
    <cellStyle name="Normal 2 5 2 2 3 4" xfId="32569"/>
    <cellStyle name="Normal 2 5 2 2 4" xfId="32570"/>
    <cellStyle name="Normal 2 5 2 2 4 2" xfId="32571"/>
    <cellStyle name="Normal 2 5 2 2 5" xfId="32572"/>
    <cellStyle name="Normal 2 5 2 2 6" xfId="32573"/>
    <cellStyle name="Normal 2 5 2 2 7" xfId="32574"/>
    <cellStyle name="Normal 2 5 2 3" xfId="32575"/>
    <cellStyle name="Normal 2 5 2 3 2" xfId="32576"/>
    <cellStyle name="Normal 2 5 2 3 2 2" xfId="32577"/>
    <cellStyle name="Normal 2 5 2 3 3" xfId="32578"/>
    <cellStyle name="Normal 2 5 2 3 4" xfId="32579"/>
    <cellStyle name="Normal 2 5 2 4" xfId="32580"/>
    <cellStyle name="Normal 2 5 2 4 2" xfId="32581"/>
    <cellStyle name="Normal 2 5 2 4 2 2" xfId="32582"/>
    <cellStyle name="Normal 2 5 2 4 3" xfId="32583"/>
    <cellStyle name="Normal 2 5 2 4 4" xfId="32584"/>
    <cellStyle name="Normal 2 5 2 5" xfId="32585"/>
    <cellStyle name="Normal 2 5 2 5 2" xfId="32586"/>
    <cellStyle name="Normal 2 5 2 6" xfId="32587"/>
    <cellStyle name="Normal 2 5 2 7" xfId="32588"/>
    <cellStyle name="Normal 2 5 2 8" xfId="32589"/>
    <cellStyle name="Normal 2 5 3" xfId="32590"/>
    <cellStyle name="Normal 2 5 3 2" xfId="32591"/>
    <cellStyle name="Normal 2 5 3 2 2" xfId="32592"/>
    <cellStyle name="Normal 2 5 3 2 2 2" xfId="32593"/>
    <cellStyle name="Normal 2 5 3 2 2 2 2" xfId="32594"/>
    <cellStyle name="Normal 2 5 3 2 2 3" xfId="32595"/>
    <cellStyle name="Normal 2 5 3 2 2 4" xfId="32596"/>
    <cellStyle name="Normal 2 5 3 2 3" xfId="32597"/>
    <cellStyle name="Normal 2 5 3 2 3 2" xfId="32598"/>
    <cellStyle name="Normal 2 5 3 2 3 2 2" xfId="32599"/>
    <cellStyle name="Normal 2 5 3 2 3 3" xfId="32600"/>
    <cellStyle name="Normal 2 5 3 2 3 4" xfId="32601"/>
    <cellStyle name="Normal 2 5 3 2 4" xfId="32602"/>
    <cellStyle name="Normal 2 5 3 2 4 2" xfId="32603"/>
    <cellStyle name="Normal 2 5 3 2 5" xfId="32604"/>
    <cellStyle name="Normal 2 5 3 2 6" xfId="32605"/>
    <cellStyle name="Normal 2 5 3 2 7" xfId="32606"/>
    <cellStyle name="Normal 2 5 3 3" xfId="32607"/>
    <cellStyle name="Normal 2 5 3 3 2" xfId="32608"/>
    <cellStyle name="Normal 2 5 3 3 2 2" xfId="32609"/>
    <cellStyle name="Normal 2 5 3 3 3" xfId="32610"/>
    <cellStyle name="Normal 2 5 3 3 4" xfId="32611"/>
    <cellStyle name="Normal 2 5 3 4" xfId="32612"/>
    <cellStyle name="Normal 2 5 3 4 2" xfId="32613"/>
    <cellStyle name="Normal 2 5 3 4 2 2" xfId="32614"/>
    <cellStyle name="Normal 2 5 3 4 3" xfId="32615"/>
    <cellStyle name="Normal 2 5 3 4 4" xfId="32616"/>
    <cellStyle name="Normal 2 5 3 5" xfId="32617"/>
    <cellStyle name="Normal 2 5 3 5 2" xfId="32618"/>
    <cellStyle name="Normal 2 5 3 6" xfId="32619"/>
    <cellStyle name="Normal 2 5 3 7" xfId="32620"/>
    <cellStyle name="Normal 2 5 3 8" xfId="32621"/>
    <cellStyle name="Normal 2 5 4" xfId="32622"/>
    <cellStyle name="Normal 2 5 4 2" xfId="32623"/>
    <cellStyle name="Normal 2 5 4 2 2" xfId="32624"/>
    <cellStyle name="Normal 2 5 4 2 2 2" xfId="32625"/>
    <cellStyle name="Normal 2 5 4 2 2 2 2" xfId="32626"/>
    <cellStyle name="Normal 2 5 4 2 2 3" xfId="32627"/>
    <cellStyle name="Normal 2 5 4 2 2 4" xfId="32628"/>
    <cellStyle name="Normal 2 5 4 2 3" xfId="32629"/>
    <cellStyle name="Normal 2 5 4 2 3 2" xfId="32630"/>
    <cellStyle name="Normal 2 5 4 2 4" xfId="32631"/>
    <cellStyle name="Normal 2 5 4 2 5" xfId="32632"/>
    <cellStyle name="Normal 2 5 4 2 6" xfId="32633"/>
    <cellStyle name="Normal 2 5 4 3" xfId="32634"/>
    <cellStyle name="Normal 2 5 4 3 2" xfId="32635"/>
    <cellStyle name="Normal 2 5 4 3 2 2" xfId="32636"/>
    <cellStyle name="Normal 2 5 4 3 3" xfId="32637"/>
    <cellStyle name="Normal 2 5 4 3 4" xfId="32638"/>
    <cellStyle name="Normal 2 5 4 4" xfId="32639"/>
    <cellStyle name="Normal 2 5 4 4 2" xfId="32640"/>
    <cellStyle name="Normal 2 5 4 4 2 2" xfId="32641"/>
    <cellStyle name="Normal 2 5 4 4 3" xfId="32642"/>
    <cellStyle name="Normal 2 5 4 4 4" xfId="32643"/>
    <cellStyle name="Normal 2 5 4 5" xfId="32644"/>
    <cellStyle name="Normal 2 5 4 5 2" xfId="32645"/>
    <cellStyle name="Normal 2 5 4 6" xfId="32646"/>
    <cellStyle name="Normal 2 5 4 7" xfId="32647"/>
    <cellStyle name="Normal 2 5 4 8" xfId="32648"/>
    <cellStyle name="Normal 2 5 5" xfId="32649"/>
    <cellStyle name="Normal 2 5 5 2" xfId="32650"/>
    <cellStyle name="Normal 2 5 5 2 2" xfId="32651"/>
    <cellStyle name="Normal 2 5 5 2 2 2" xfId="32652"/>
    <cellStyle name="Normal 2 5 5 2 2 2 2" xfId="32653"/>
    <cellStyle name="Normal 2 5 5 2 2 3" xfId="32654"/>
    <cellStyle name="Normal 2 5 5 2 2 4" xfId="32655"/>
    <cellStyle name="Normal 2 5 5 2 3" xfId="32656"/>
    <cellStyle name="Normal 2 5 5 2 3 2" xfId="32657"/>
    <cellStyle name="Normal 2 5 5 2 4" xfId="32658"/>
    <cellStyle name="Normal 2 5 5 2 5" xfId="32659"/>
    <cellStyle name="Normal 2 5 5 2 6" xfId="32660"/>
    <cellStyle name="Normal 2 5 5 3" xfId="32661"/>
    <cellStyle name="Normal 2 5 5 3 2" xfId="32662"/>
    <cellStyle name="Normal 2 5 5 3 2 2" xfId="32663"/>
    <cellStyle name="Normal 2 5 5 3 3" xfId="32664"/>
    <cellStyle name="Normal 2 5 5 3 4" xfId="32665"/>
    <cellStyle name="Normal 2 5 5 4" xfId="32666"/>
    <cellStyle name="Normal 2 5 5 4 2" xfId="32667"/>
    <cellStyle name="Normal 2 5 5 4 2 2" xfId="32668"/>
    <cellStyle name="Normal 2 5 5 4 3" xfId="32669"/>
    <cellStyle name="Normal 2 5 5 4 4" xfId="32670"/>
    <cellStyle name="Normal 2 5 5 5" xfId="32671"/>
    <cellStyle name="Normal 2 5 5 5 2" xfId="32672"/>
    <cellStyle name="Normal 2 5 5 6" xfId="32673"/>
    <cellStyle name="Normal 2 5 5 7" xfId="32674"/>
    <cellStyle name="Normal 2 5 5 8" xfId="32675"/>
    <cellStyle name="Normal 2 5 6" xfId="32676"/>
    <cellStyle name="Normal 2 5 6 2" xfId="32677"/>
    <cellStyle name="Normal 2 5 6 2 2" xfId="32678"/>
    <cellStyle name="Normal 2 5 6 2 2 2" xfId="32679"/>
    <cellStyle name="Normal 2 5 6 2 3" xfId="32680"/>
    <cellStyle name="Normal 2 5 6 2 4" xfId="32681"/>
    <cellStyle name="Normal 2 5 6 3" xfId="32682"/>
    <cellStyle name="Normal 2 5 6 3 2" xfId="32683"/>
    <cellStyle name="Normal 2 5 6 4" xfId="32684"/>
    <cellStyle name="Normal 2 5 6 5" xfId="32685"/>
    <cellStyle name="Normal 2 5 6 6" xfId="32686"/>
    <cellStyle name="Normal 2 5 7" xfId="32687"/>
    <cellStyle name="Normal 2 5 7 2" xfId="32688"/>
    <cellStyle name="Normal 2 5 7 2 2" xfId="32689"/>
    <cellStyle name="Normal 2 5 7 2 2 2" xfId="32690"/>
    <cellStyle name="Normal 2 5 7 2 3" xfId="32691"/>
    <cellStyle name="Normal 2 5 7 2 4" xfId="32692"/>
    <cellStyle name="Normal 2 5 7 3" xfId="32693"/>
    <cellStyle name="Normal 2 5 7 3 2" xfId="32694"/>
    <cellStyle name="Normal 2 5 7 4" xfId="32695"/>
    <cellStyle name="Normal 2 5 7 5" xfId="32696"/>
    <cellStyle name="Normal 2 5 7 6" xfId="32697"/>
    <cellStyle name="Normal 2 5 8" xfId="32698"/>
    <cellStyle name="Normal 2 5 8 2" xfId="32699"/>
    <cellStyle name="Normal 2 5 8 2 2" xfId="32700"/>
    <cellStyle name="Normal 2 5 8 3" xfId="32701"/>
    <cellStyle name="Normal 2 5 8 4" xfId="32702"/>
    <cellStyle name="Normal 2 5 8 5" xfId="32703"/>
    <cellStyle name="Normal 2 5 9" xfId="32704"/>
    <cellStyle name="Normal 2 5 9 2" xfId="32705"/>
    <cellStyle name="Normal 2 5 9 2 2" xfId="32706"/>
    <cellStyle name="Normal 2 5 9 3" xfId="32707"/>
    <cellStyle name="Normal 2 5 9 4" xfId="32708"/>
    <cellStyle name="Normal 2 6" xfId="108"/>
    <cellStyle name="Normal 2 6 2" xfId="32709"/>
    <cellStyle name="Normal 2 6 2 2" xfId="32710"/>
    <cellStyle name="Normal 2 6 2 2 2" xfId="32711"/>
    <cellStyle name="Normal 2 6 2 2 2 2" xfId="32712"/>
    <cellStyle name="Normal 2 6 2 2 3" xfId="32713"/>
    <cellStyle name="Normal 2 6 2 2 4" xfId="32714"/>
    <cellStyle name="Normal 2 6 2 3" xfId="32715"/>
    <cellStyle name="Normal 2 6 2 3 2" xfId="32716"/>
    <cellStyle name="Normal 2 6 2 3 2 2" xfId="32717"/>
    <cellStyle name="Normal 2 6 2 3 3" xfId="32718"/>
    <cellStyle name="Normal 2 6 2 3 4" xfId="32719"/>
    <cellStyle name="Normal 2 6 2 4" xfId="32720"/>
    <cellStyle name="Normal 2 6 2 4 2" xfId="32721"/>
    <cellStyle name="Normal 2 6 2 5" xfId="32722"/>
    <cellStyle name="Normal 2 6 2 6" xfId="32723"/>
    <cellStyle name="Normal 2 6 2 7" xfId="32724"/>
    <cellStyle name="Normal 2 6 3" xfId="32725"/>
    <cellStyle name="Normal 2 6 3 2" xfId="32726"/>
    <cellStyle name="Normal 2 6 3 2 2" xfId="32727"/>
    <cellStyle name="Normal 2 6 3 3" xfId="32728"/>
    <cellStyle name="Normal 2 6 3 4" xfId="32729"/>
    <cellStyle name="Normal 2 6 4" xfId="32730"/>
    <cellStyle name="Normal 2 6 4 2" xfId="32731"/>
    <cellStyle name="Normal 2 6 4 2 2" xfId="32732"/>
    <cellStyle name="Normal 2 6 4 3" xfId="32733"/>
    <cellStyle name="Normal 2 6 4 4" xfId="32734"/>
    <cellStyle name="Normal 2 6 5" xfId="32735"/>
    <cellStyle name="Normal 2 6 5 2" xfId="32736"/>
    <cellStyle name="Normal 2 6 6" xfId="32737"/>
    <cellStyle name="Normal 2 6 7" xfId="32738"/>
    <cellStyle name="Normal 2 6 8" xfId="32739"/>
    <cellStyle name="Normal 2 7" xfId="109"/>
    <cellStyle name="Normal 2 7 2" xfId="32740"/>
    <cellStyle name="Normal 2 7 2 2" xfId="32741"/>
    <cellStyle name="Normal 2 7 2 2 2" xfId="32742"/>
    <cellStyle name="Normal 2 7 2 2 2 2" xfId="32743"/>
    <cellStyle name="Normal 2 7 2 2 3" xfId="32744"/>
    <cellStyle name="Normal 2 7 2 2 4" xfId="32745"/>
    <cellStyle name="Normal 2 7 2 3" xfId="32746"/>
    <cellStyle name="Normal 2 7 2 3 2" xfId="32747"/>
    <cellStyle name="Normal 2 7 2 3 2 2" xfId="32748"/>
    <cellStyle name="Normal 2 7 2 3 3" xfId="32749"/>
    <cellStyle name="Normal 2 7 2 3 4" xfId="32750"/>
    <cellStyle name="Normal 2 7 2 4" xfId="32751"/>
    <cellStyle name="Normal 2 7 2 4 2" xfId="32752"/>
    <cellStyle name="Normal 2 7 2 5" xfId="32753"/>
    <cellStyle name="Normal 2 7 2 6" xfId="32754"/>
    <cellStyle name="Normal 2 7 2 7" xfId="32755"/>
    <cellStyle name="Normal 2 7 3" xfId="32756"/>
    <cellStyle name="Normal 2 7 3 2" xfId="32757"/>
    <cellStyle name="Normal 2 7 3 2 2" xfId="32758"/>
    <cellStyle name="Normal 2 7 3 3" xfId="32759"/>
    <cellStyle name="Normal 2 7 3 4" xfId="32760"/>
    <cellStyle name="Normal 2 7 4" xfId="32761"/>
    <cellStyle name="Normal 2 7 4 2" xfId="32762"/>
    <cellStyle name="Normal 2 7 4 2 2" xfId="32763"/>
    <cellStyle name="Normal 2 7 4 3" xfId="32764"/>
    <cellStyle name="Normal 2 7 4 4" xfId="32765"/>
    <cellStyle name="Normal 2 7 5" xfId="32766"/>
    <cellStyle name="Normal 2 7 5 2" xfId="32767"/>
    <cellStyle name="Normal 2 7 6" xfId="32768"/>
    <cellStyle name="Normal 2 7 7" xfId="32769"/>
    <cellStyle name="Normal 2 7 8" xfId="32770"/>
    <cellStyle name="Normal 2 8" xfId="110"/>
    <cellStyle name="Normal 2 8 2" xfId="32771"/>
    <cellStyle name="Normal 2 8 2 2" xfId="32772"/>
    <cellStyle name="Normal 2 8 2 2 2" xfId="32773"/>
    <cellStyle name="Normal 2 8 2 2 2 2" xfId="32774"/>
    <cellStyle name="Normal 2 8 2 2 3" xfId="32775"/>
    <cellStyle name="Normal 2 8 2 2 4" xfId="32776"/>
    <cellStyle name="Normal 2 8 2 3" xfId="32777"/>
    <cellStyle name="Normal 2 8 2 3 2" xfId="32778"/>
    <cellStyle name="Normal 2 8 2 4" xfId="32779"/>
    <cellStyle name="Normal 2 8 2 5" xfId="32780"/>
    <cellStyle name="Normal 2 8 2 6" xfId="32781"/>
    <cellStyle name="Normal 2 8 3" xfId="32782"/>
    <cellStyle name="Normal 2 8 3 2" xfId="32783"/>
    <cellStyle name="Normal 2 8 3 2 2" xfId="32784"/>
    <cellStyle name="Normal 2 8 3 3" xfId="32785"/>
    <cellStyle name="Normal 2 8 3 4" xfId="32786"/>
    <cellStyle name="Normal 2 8 4" xfId="32787"/>
    <cellStyle name="Normal 2 8 4 2" xfId="32788"/>
    <cellStyle name="Normal 2 8 5" xfId="32789"/>
    <cellStyle name="Normal 2 8 6" xfId="32790"/>
    <cellStyle name="Normal 2 8 7" xfId="32791"/>
    <cellStyle name="Normal 2 9" xfId="111"/>
    <cellStyle name="Normal 2 9 2" xfId="32792"/>
    <cellStyle name="Normal 2 9 2 2" xfId="32793"/>
    <cellStyle name="Normal 2 9 2 2 2" xfId="32794"/>
    <cellStyle name="Normal 2 9 2 2 2 2" xfId="32795"/>
    <cellStyle name="Normal 2 9 2 2 3" xfId="32796"/>
    <cellStyle name="Normal 2 9 2 2 4" xfId="32797"/>
    <cellStyle name="Normal 2 9 2 3" xfId="32798"/>
    <cellStyle name="Normal 2 9 2 3 2" xfId="32799"/>
    <cellStyle name="Normal 2 9 2 4" xfId="32800"/>
    <cellStyle name="Normal 2 9 2 5" xfId="32801"/>
    <cellStyle name="Normal 2 9 2 6" xfId="32802"/>
    <cellStyle name="Normal 2 9 3" xfId="32803"/>
    <cellStyle name="Normal 2 9 3 2" xfId="32804"/>
    <cellStyle name="Normal 2 9 3 2 2" xfId="32805"/>
    <cellStyle name="Normal 2 9 3 3" xfId="32806"/>
    <cellStyle name="Normal 2 9 3 4" xfId="32807"/>
    <cellStyle name="Normal 2 9 4" xfId="32808"/>
    <cellStyle name="Normal 2 9 4 2" xfId="32809"/>
    <cellStyle name="Normal 2 9 5" xfId="32810"/>
    <cellStyle name="Normal 2 9 6" xfId="32811"/>
    <cellStyle name="Normal 2 9 7" xfId="32812"/>
    <cellStyle name="Normal 2_Book1" xfId="112"/>
    <cellStyle name="Normal 20" xfId="113"/>
    <cellStyle name="Normal 20 10" xfId="32813"/>
    <cellStyle name="Normal 20 10 2" xfId="32814"/>
    <cellStyle name="Normal 20 10 2 2" xfId="32815"/>
    <cellStyle name="Normal 20 10 3" xfId="32816"/>
    <cellStyle name="Normal 20 10 4" xfId="32817"/>
    <cellStyle name="Normal 20 10 5" xfId="32818"/>
    <cellStyle name="Normal 20 11" xfId="32819"/>
    <cellStyle name="Normal 20 11 2" xfId="32820"/>
    <cellStyle name="Normal 20 11 2 2" xfId="32821"/>
    <cellStyle name="Normal 20 11 3" xfId="32822"/>
    <cellStyle name="Normal 20 11 4" xfId="32823"/>
    <cellStyle name="Normal 20 12" xfId="32824"/>
    <cellStyle name="Normal 20 12 2" xfId="32825"/>
    <cellStyle name="Normal 20 13" xfId="32826"/>
    <cellStyle name="Normal 20 14" xfId="32827"/>
    <cellStyle name="Normal 20 15" xfId="32828"/>
    <cellStyle name="Normal 20 16" xfId="32829"/>
    <cellStyle name="Normal 20 17" xfId="32830"/>
    <cellStyle name="Normal 20 2" xfId="322"/>
    <cellStyle name="Normal 20 2 10" xfId="32831"/>
    <cellStyle name="Normal 20 2 10 2" xfId="32832"/>
    <cellStyle name="Normal 20 2 10 2 2" xfId="32833"/>
    <cellStyle name="Normal 20 2 10 3" xfId="32834"/>
    <cellStyle name="Normal 20 2 10 4" xfId="32835"/>
    <cellStyle name="Normal 20 2 11" xfId="32836"/>
    <cellStyle name="Normal 20 2 11 2" xfId="32837"/>
    <cellStyle name="Normal 20 2 12" xfId="32838"/>
    <cellStyle name="Normal 20 2 13" xfId="32839"/>
    <cellStyle name="Normal 20 2 14" xfId="32840"/>
    <cellStyle name="Normal 20 2 15" xfId="32841"/>
    <cellStyle name="Normal 20 2 2" xfId="32842"/>
    <cellStyle name="Normal 20 2 2 10" xfId="32843"/>
    <cellStyle name="Normal 20 2 2 2" xfId="32844"/>
    <cellStyle name="Normal 20 2 2 2 2" xfId="32845"/>
    <cellStyle name="Normal 20 2 2 2 2 2" xfId="32846"/>
    <cellStyle name="Normal 20 2 2 2 2 2 2" xfId="32847"/>
    <cellStyle name="Normal 20 2 2 2 2 3" xfId="32848"/>
    <cellStyle name="Normal 20 2 2 2 2 4" xfId="32849"/>
    <cellStyle name="Normal 20 2 2 2 3" xfId="32850"/>
    <cellStyle name="Normal 20 2 2 2 3 2" xfId="32851"/>
    <cellStyle name="Normal 20 2 2 2 3 2 2" xfId="32852"/>
    <cellStyle name="Normal 20 2 2 2 3 3" xfId="32853"/>
    <cellStyle name="Normal 20 2 2 2 3 4" xfId="32854"/>
    <cellStyle name="Normal 20 2 2 2 4" xfId="32855"/>
    <cellStyle name="Normal 20 2 2 2 4 2" xfId="32856"/>
    <cellStyle name="Normal 20 2 2 2 5" xfId="32857"/>
    <cellStyle name="Normal 20 2 2 2 6" xfId="32858"/>
    <cellStyle name="Normal 20 2 2 2 7" xfId="32859"/>
    <cellStyle name="Normal 20 2 2 3" xfId="32860"/>
    <cellStyle name="Normal 20 2 2 3 2" xfId="32861"/>
    <cellStyle name="Normal 20 2 2 3 2 2" xfId="32862"/>
    <cellStyle name="Normal 20 2 2 3 3" xfId="32863"/>
    <cellStyle name="Normal 20 2 2 3 4" xfId="32864"/>
    <cellStyle name="Normal 20 2 2 4" xfId="32865"/>
    <cellStyle name="Normal 20 2 2 4 2" xfId="32866"/>
    <cellStyle name="Normal 20 2 2 4 2 2" xfId="32867"/>
    <cellStyle name="Normal 20 2 2 4 3" xfId="32868"/>
    <cellStyle name="Normal 20 2 2 4 4" xfId="32869"/>
    <cellStyle name="Normal 20 2 2 5" xfId="32870"/>
    <cellStyle name="Normal 20 2 2 5 2" xfId="32871"/>
    <cellStyle name="Normal 20 2 2 5 2 2" xfId="32872"/>
    <cellStyle name="Normal 20 2 2 5 3" xfId="32873"/>
    <cellStyle name="Normal 20 2 2 5 4" xfId="32874"/>
    <cellStyle name="Normal 20 2 2 6" xfId="32875"/>
    <cellStyle name="Normal 20 2 2 6 2" xfId="32876"/>
    <cellStyle name="Normal 20 2 2 6 2 2" xfId="32877"/>
    <cellStyle name="Normal 20 2 2 6 3" xfId="32878"/>
    <cellStyle name="Normal 20 2 2 6 4" xfId="32879"/>
    <cellStyle name="Normal 20 2 2 7" xfId="32880"/>
    <cellStyle name="Normal 20 2 2 7 2" xfId="32881"/>
    <cellStyle name="Normal 20 2 2 8" xfId="32882"/>
    <cellStyle name="Normal 20 2 2 9" xfId="32883"/>
    <cellStyle name="Normal 20 2 3" xfId="32884"/>
    <cellStyle name="Normal 20 2 3 2" xfId="32885"/>
    <cellStyle name="Normal 20 2 3 2 2" xfId="32886"/>
    <cellStyle name="Normal 20 2 3 2 2 2" xfId="32887"/>
    <cellStyle name="Normal 20 2 3 2 2 2 2" xfId="32888"/>
    <cellStyle name="Normal 20 2 3 2 2 3" xfId="32889"/>
    <cellStyle name="Normal 20 2 3 2 2 4" xfId="32890"/>
    <cellStyle name="Normal 20 2 3 2 3" xfId="32891"/>
    <cellStyle name="Normal 20 2 3 2 3 2" xfId="32892"/>
    <cellStyle name="Normal 20 2 3 2 3 2 2" xfId="32893"/>
    <cellStyle name="Normal 20 2 3 2 3 3" xfId="32894"/>
    <cellStyle name="Normal 20 2 3 2 3 4" xfId="32895"/>
    <cellStyle name="Normal 20 2 3 2 4" xfId="32896"/>
    <cellStyle name="Normal 20 2 3 2 4 2" xfId="32897"/>
    <cellStyle name="Normal 20 2 3 2 5" xfId="32898"/>
    <cellStyle name="Normal 20 2 3 2 6" xfId="32899"/>
    <cellStyle name="Normal 20 2 3 2 7" xfId="32900"/>
    <cellStyle name="Normal 20 2 3 3" xfId="32901"/>
    <cellStyle name="Normal 20 2 3 3 2" xfId="32902"/>
    <cellStyle name="Normal 20 2 3 3 2 2" xfId="32903"/>
    <cellStyle name="Normal 20 2 3 3 3" xfId="32904"/>
    <cellStyle name="Normal 20 2 3 3 4" xfId="32905"/>
    <cellStyle name="Normal 20 2 3 4" xfId="32906"/>
    <cellStyle name="Normal 20 2 3 4 2" xfId="32907"/>
    <cellStyle name="Normal 20 2 3 4 2 2" xfId="32908"/>
    <cellStyle name="Normal 20 2 3 4 3" xfId="32909"/>
    <cellStyle name="Normal 20 2 3 4 4" xfId="32910"/>
    <cellStyle name="Normal 20 2 3 5" xfId="32911"/>
    <cellStyle name="Normal 20 2 3 5 2" xfId="32912"/>
    <cellStyle name="Normal 20 2 3 6" xfId="32913"/>
    <cellStyle name="Normal 20 2 3 7" xfId="32914"/>
    <cellStyle name="Normal 20 2 3 8" xfId="32915"/>
    <cellStyle name="Normal 20 2 4" xfId="32916"/>
    <cellStyle name="Normal 20 2 4 2" xfId="32917"/>
    <cellStyle name="Normal 20 2 4 2 2" xfId="32918"/>
    <cellStyle name="Normal 20 2 4 2 2 2" xfId="32919"/>
    <cellStyle name="Normal 20 2 4 2 2 2 2" xfId="32920"/>
    <cellStyle name="Normal 20 2 4 2 2 3" xfId="32921"/>
    <cellStyle name="Normal 20 2 4 2 2 4" xfId="32922"/>
    <cellStyle name="Normal 20 2 4 2 3" xfId="32923"/>
    <cellStyle name="Normal 20 2 4 2 3 2" xfId="32924"/>
    <cellStyle name="Normal 20 2 4 2 3 2 2" xfId="32925"/>
    <cellStyle name="Normal 20 2 4 2 3 3" xfId="32926"/>
    <cellStyle name="Normal 20 2 4 2 3 4" xfId="32927"/>
    <cellStyle name="Normal 20 2 4 2 4" xfId="32928"/>
    <cellStyle name="Normal 20 2 4 2 4 2" xfId="32929"/>
    <cellStyle name="Normal 20 2 4 2 5" xfId="32930"/>
    <cellStyle name="Normal 20 2 4 2 6" xfId="32931"/>
    <cellStyle name="Normal 20 2 4 2 7" xfId="32932"/>
    <cellStyle name="Normal 20 2 4 3" xfId="32933"/>
    <cellStyle name="Normal 20 2 4 3 2" xfId="32934"/>
    <cellStyle name="Normal 20 2 4 3 2 2" xfId="32935"/>
    <cellStyle name="Normal 20 2 4 3 3" xfId="32936"/>
    <cellStyle name="Normal 20 2 4 3 4" xfId="32937"/>
    <cellStyle name="Normal 20 2 4 4" xfId="32938"/>
    <cellStyle name="Normal 20 2 4 4 2" xfId="32939"/>
    <cellStyle name="Normal 20 2 4 4 2 2" xfId="32940"/>
    <cellStyle name="Normal 20 2 4 4 3" xfId="32941"/>
    <cellStyle name="Normal 20 2 4 4 4" xfId="32942"/>
    <cellStyle name="Normal 20 2 4 5" xfId="32943"/>
    <cellStyle name="Normal 20 2 4 5 2" xfId="32944"/>
    <cellStyle name="Normal 20 2 4 6" xfId="32945"/>
    <cellStyle name="Normal 20 2 4 7" xfId="32946"/>
    <cellStyle name="Normal 20 2 4 8" xfId="32947"/>
    <cellStyle name="Normal 20 2 5" xfId="32948"/>
    <cellStyle name="Normal 20 2 5 2" xfId="32949"/>
    <cellStyle name="Normal 20 2 5 2 2" xfId="32950"/>
    <cellStyle name="Normal 20 2 5 2 2 2" xfId="32951"/>
    <cellStyle name="Normal 20 2 5 2 2 2 2" xfId="32952"/>
    <cellStyle name="Normal 20 2 5 2 2 3" xfId="32953"/>
    <cellStyle name="Normal 20 2 5 2 2 4" xfId="32954"/>
    <cellStyle name="Normal 20 2 5 2 3" xfId="32955"/>
    <cellStyle name="Normal 20 2 5 2 3 2" xfId="32956"/>
    <cellStyle name="Normal 20 2 5 2 4" xfId="32957"/>
    <cellStyle name="Normal 20 2 5 2 5" xfId="32958"/>
    <cellStyle name="Normal 20 2 5 2 6" xfId="32959"/>
    <cellStyle name="Normal 20 2 5 3" xfId="32960"/>
    <cellStyle name="Normal 20 2 5 3 2" xfId="32961"/>
    <cellStyle name="Normal 20 2 5 3 2 2" xfId="32962"/>
    <cellStyle name="Normal 20 2 5 3 3" xfId="32963"/>
    <cellStyle name="Normal 20 2 5 3 4" xfId="32964"/>
    <cellStyle name="Normal 20 2 5 4" xfId="32965"/>
    <cellStyle name="Normal 20 2 5 4 2" xfId="32966"/>
    <cellStyle name="Normal 20 2 5 4 2 2" xfId="32967"/>
    <cellStyle name="Normal 20 2 5 4 3" xfId="32968"/>
    <cellStyle name="Normal 20 2 5 4 4" xfId="32969"/>
    <cellStyle name="Normal 20 2 5 5" xfId="32970"/>
    <cellStyle name="Normal 20 2 5 5 2" xfId="32971"/>
    <cellStyle name="Normal 20 2 5 6" xfId="32972"/>
    <cellStyle name="Normal 20 2 5 7" xfId="32973"/>
    <cellStyle name="Normal 20 2 5 8" xfId="32974"/>
    <cellStyle name="Normal 20 2 6" xfId="32975"/>
    <cellStyle name="Normal 20 2 6 2" xfId="32976"/>
    <cellStyle name="Normal 20 2 6 2 2" xfId="32977"/>
    <cellStyle name="Normal 20 2 6 2 2 2" xfId="32978"/>
    <cellStyle name="Normal 20 2 6 2 2 2 2" xfId="32979"/>
    <cellStyle name="Normal 20 2 6 2 2 3" xfId="32980"/>
    <cellStyle name="Normal 20 2 6 2 2 4" xfId="32981"/>
    <cellStyle name="Normal 20 2 6 2 3" xfId="32982"/>
    <cellStyle name="Normal 20 2 6 2 3 2" xfId="32983"/>
    <cellStyle name="Normal 20 2 6 2 4" xfId="32984"/>
    <cellStyle name="Normal 20 2 6 2 5" xfId="32985"/>
    <cellStyle name="Normal 20 2 6 2 6" xfId="32986"/>
    <cellStyle name="Normal 20 2 6 3" xfId="32987"/>
    <cellStyle name="Normal 20 2 6 3 2" xfId="32988"/>
    <cellStyle name="Normal 20 2 6 3 2 2" xfId="32989"/>
    <cellStyle name="Normal 20 2 6 3 3" xfId="32990"/>
    <cellStyle name="Normal 20 2 6 3 4" xfId="32991"/>
    <cellStyle name="Normal 20 2 6 4" xfId="32992"/>
    <cellStyle name="Normal 20 2 6 4 2" xfId="32993"/>
    <cellStyle name="Normal 20 2 6 4 2 2" xfId="32994"/>
    <cellStyle name="Normal 20 2 6 4 3" xfId="32995"/>
    <cellStyle name="Normal 20 2 6 4 4" xfId="32996"/>
    <cellStyle name="Normal 20 2 6 5" xfId="32997"/>
    <cellStyle name="Normal 20 2 6 5 2" xfId="32998"/>
    <cellStyle name="Normal 20 2 6 6" xfId="32999"/>
    <cellStyle name="Normal 20 2 6 7" xfId="33000"/>
    <cellStyle name="Normal 20 2 6 8" xfId="33001"/>
    <cellStyle name="Normal 20 2 7" xfId="33002"/>
    <cellStyle name="Normal 20 2 7 2" xfId="33003"/>
    <cellStyle name="Normal 20 2 7 2 2" xfId="33004"/>
    <cellStyle name="Normal 20 2 7 2 2 2" xfId="33005"/>
    <cellStyle name="Normal 20 2 7 2 3" xfId="33006"/>
    <cellStyle name="Normal 20 2 7 2 4" xfId="33007"/>
    <cellStyle name="Normal 20 2 7 3" xfId="33008"/>
    <cellStyle name="Normal 20 2 7 3 2" xfId="33009"/>
    <cellStyle name="Normal 20 2 7 4" xfId="33010"/>
    <cellStyle name="Normal 20 2 7 5" xfId="33011"/>
    <cellStyle name="Normal 20 2 7 6" xfId="33012"/>
    <cellStyle name="Normal 20 2 8" xfId="33013"/>
    <cellStyle name="Normal 20 2 8 2" xfId="33014"/>
    <cellStyle name="Normal 20 2 8 2 2" xfId="33015"/>
    <cellStyle name="Normal 20 2 8 2 2 2" xfId="33016"/>
    <cellStyle name="Normal 20 2 8 2 3" xfId="33017"/>
    <cellStyle name="Normal 20 2 8 2 4" xfId="33018"/>
    <cellStyle name="Normal 20 2 8 3" xfId="33019"/>
    <cellStyle name="Normal 20 2 8 3 2" xfId="33020"/>
    <cellStyle name="Normal 20 2 8 4" xfId="33021"/>
    <cellStyle name="Normal 20 2 8 5" xfId="33022"/>
    <cellStyle name="Normal 20 2 8 6" xfId="33023"/>
    <cellStyle name="Normal 20 2 9" xfId="33024"/>
    <cellStyle name="Normal 20 2 9 2" xfId="33025"/>
    <cellStyle name="Normal 20 2 9 2 2" xfId="33026"/>
    <cellStyle name="Normal 20 2 9 3" xfId="33027"/>
    <cellStyle name="Normal 20 2 9 4" xfId="33028"/>
    <cellStyle name="Normal 20 2 9 5" xfId="33029"/>
    <cellStyle name="Normal 20 3" xfId="33030"/>
    <cellStyle name="Normal 20 3 10" xfId="33031"/>
    <cellStyle name="Normal 20 3 2" xfId="33032"/>
    <cellStyle name="Normal 20 3 2 2" xfId="33033"/>
    <cellStyle name="Normal 20 3 2 2 2" xfId="33034"/>
    <cellStyle name="Normal 20 3 2 2 2 2" xfId="33035"/>
    <cellStyle name="Normal 20 3 2 2 3" xfId="33036"/>
    <cellStyle name="Normal 20 3 2 2 4" xfId="33037"/>
    <cellStyle name="Normal 20 3 2 3" xfId="33038"/>
    <cellStyle name="Normal 20 3 2 3 2" xfId="33039"/>
    <cellStyle name="Normal 20 3 2 3 2 2" xfId="33040"/>
    <cellStyle name="Normal 20 3 2 3 3" xfId="33041"/>
    <cellStyle name="Normal 20 3 2 3 4" xfId="33042"/>
    <cellStyle name="Normal 20 3 2 4" xfId="33043"/>
    <cellStyle name="Normal 20 3 2 4 2" xfId="33044"/>
    <cellStyle name="Normal 20 3 2 5" xfId="33045"/>
    <cellStyle name="Normal 20 3 2 6" xfId="33046"/>
    <cellStyle name="Normal 20 3 2 7" xfId="33047"/>
    <cellStyle name="Normal 20 3 3" xfId="33048"/>
    <cellStyle name="Normal 20 3 3 2" xfId="33049"/>
    <cellStyle name="Normal 20 3 3 2 2" xfId="33050"/>
    <cellStyle name="Normal 20 3 3 3" xfId="33051"/>
    <cellStyle name="Normal 20 3 3 4" xfId="33052"/>
    <cellStyle name="Normal 20 3 4" xfId="33053"/>
    <cellStyle name="Normal 20 3 4 2" xfId="33054"/>
    <cellStyle name="Normal 20 3 4 2 2" xfId="33055"/>
    <cellStyle name="Normal 20 3 4 3" xfId="33056"/>
    <cellStyle name="Normal 20 3 4 4" xfId="33057"/>
    <cellStyle name="Normal 20 3 5" xfId="33058"/>
    <cellStyle name="Normal 20 3 5 2" xfId="33059"/>
    <cellStyle name="Normal 20 3 5 2 2" xfId="33060"/>
    <cellStyle name="Normal 20 3 5 3" xfId="33061"/>
    <cellStyle name="Normal 20 3 5 4" xfId="33062"/>
    <cellStyle name="Normal 20 3 6" xfId="33063"/>
    <cellStyle name="Normal 20 3 6 2" xfId="33064"/>
    <cellStyle name="Normal 20 3 6 2 2" xfId="33065"/>
    <cellStyle name="Normal 20 3 6 3" xfId="33066"/>
    <cellStyle name="Normal 20 3 6 4" xfId="33067"/>
    <cellStyle name="Normal 20 3 7" xfId="33068"/>
    <cellStyle name="Normal 20 3 7 2" xfId="33069"/>
    <cellStyle name="Normal 20 3 8" xfId="33070"/>
    <cellStyle name="Normal 20 3 9" xfId="33071"/>
    <cellStyle name="Normal 20 4" xfId="33072"/>
    <cellStyle name="Normal 20 4 2" xfId="33073"/>
    <cellStyle name="Normal 20 4 2 2" xfId="33074"/>
    <cellStyle name="Normal 20 4 2 2 2" xfId="33075"/>
    <cellStyle name="Normal 20 4 2 2 2 2" xfId="33076"/>
    <cellStyle name="Normal 20 4 2 2 3" xfId="33077"/>
    <cellStyle name="Normal 20 4 2 2 4" xfId="33078"/>
    <cellStyle name="Normal 20 4 2 3" xfId="33079"/>
    <cellStyle name="Normal 20 4 2 3 2" xfId="33080"/>
    <cellStyle name="Normal 20 4 2 3 2 2" xfId="33081"/>
    <cellStyle name="Normal 20 4 2 3 3" xfId="33082"/>
    <cellStyle name="Normal 20 4 2 3 4" xfId="33083"/>
    <cellStyle name="Normal 20 4 2 4" xfId="33084"/>
    <cellStyle name="Normal 20 4 2 4 2" xfId="33085"/>
    <cellStyle name="Normal 20 4 2 5" xfId="33086"/>
    <cellStyle name="Normal 20 4 2 6" xfId="33087"/>
    <cellStyle name="Normal 20 4 2 7" xfId="33088"/>
    <cellStyle name="Normal 20 4 3" xfId="33089"/>
    <cellStyle name="Normal 20 4 3 2" xfId="33090"/>
    <cellStyle name="Normal 20 4 3 2 2" xfId="33091"/>
    <cellStyle name="Normal 20 4 3 3" xfId="33092"/>
    <cellStyle name="Normal 20 4 3 4" xfId="33093"/>
    <cellStyle name="Normal 20 4 4" xfId="33094"/>
    <cellStyle name="Normal 20 4 4 2" xfId="33095"/>
    <cellStyle name="Normal 20 4 4 2 2" xfId="33096"/>
    <cellStyle name="Normal 20 4 4 3" xfId="33097"/>
    <cellStyle name="Normal 20 4 4 4" xfId="33098"/>
    <cellStyle name="Normal 20 4 5" xfId="33099"/>
    <cellStyle name="Normal 20 4 5 2" xfId="33100"/>
    <cellStyle name="Normal 20 4 6" xfId="33101"/>
    <cellStyle name="Normal 20 4 7" xfId="33102"/>
    <cellStyle name="Normal 20 4 8" xfId="33103"/>
    <cellStyle name="Normal 20 5" xfId="33104"/>
    <cellStyle name="Normal 20 5 2" xfId="33105"/>
    <cellStyle name="Normal 20 5 2 2" xfId="33106"/>
    <cellStyle name="Normal 20 5 2 2 2" xfId="33107"/>
    <cellStyle name="Normal 20 5 2 2 2 2" xfId="33108"/>
    <cellStyle name="Normal 20 5 2 2 3" xfId="33109"/>
    <cellStyle name="Normal 20 5 2 2 4" xfId="33110"/>
    <cellStyle name="Normal 20 5 2 3" xfId="33111"/>
    <cellStyle name="Normal 20 5 2 3 2" xfId="33112"/>
    <cellStyle name="Normal 20 5 2 3 2 2" xfId="33113"/>
    <cellStyle name="Normal 20 5 2 3 3" xfId="33114"/>
    <cellStyle name="Normal 20 5 2 3 4" xfId="33115"/>
    <cellStyle name="Normal 20 5 2 4" xfId="33116"/>
    <cellStyle name="Normal 20 5 2 4 2" xfId="33117"/>
    <cellStyle name="Normal 20 5 2 5" xfId="33118"/>
    <cellStyle name="Normal 20 5 2 6" xfId="33119"/>
    <cellStyle name="Normal 20 5 2 7" xfId="33120"/>
    <cellStyle name="Normal 20 5 3" xfId="33121"/>
    <cellStyle name="Normal 20 5 3 2" xfId="33122"/>
    <cellStyle name="Normal 20 5 3 2 2" xfId="33123"/>
    <cellStyle name="Normal 20 5 3 3" xfId="33124"/>
    <cellStyle name="Normal 20 5 3 4" xfId="33125"/>
    <cellStyle name="Normal 20 5 4" xfId="33126"/>
    <cellStyle name="Normal 20 5 4 2" xfId="33127"/>
    <cellStyle name="Normal 20 5 4 2 2" xfId="33128"/>
    <cellStyle name="Normal 20 5 4 3" xfId="33129"/>
    <cellStyle name="Normal 20 5 4 4" xfId="33130"/>
    <cellStyle name="Normal 20 5 5" xfId="33131"/>
    <cellStyle name="Normal 20 5 5 2" xfId="33132"/>
    <cellStyle name="Normal 20 5 6" xfId="33133"/>
    <cellStyle name="Normal 20 5 7" xfId="33134"/>
    <cellStyle name="Normal 20 5 8" xfId="33135"/>
    <cellStyle name="Normal 20 6" xfId="33136"/>
    <cellStyle name="Normal 20 6 2" xfId="33137"/>
    <cellStyle name="Normal 20 6 2 2" xfId="33138"/>
    <cellStyle name="Normal 20 6 2 2 2" xfId="33139"/>
    <cellStyle name="Normal 20 6 2 2 2 2" xfId="33140"/>
    <cellStyle name="Normal 20 6 2 2 3" xfId="33141"/>
    <cellStyle name="Normal 20 6 2 2 4" xfId="33142"/>
    <cellStyle name="Normal 20 6 2 3" xfId="33143"/>
    <cellStyle name="Normal 20 6 2 3 2" xfId="33144"/>
    <cellStyle name="Normal 20 6 2 4" xfId="33145"/>
    <cellStyle name="Normal 20 6 2 5" xfId="33146"/>
    <cellStyle name="Normal 20 6 2 6" xfId="33147"/>
    <cellStyle name="Normal 20 6 3" xfId="33148"/>
    <cellStyle name="Normal 20 6 3 2" xfId="33149"/>
    <cellStyle name="Normal 20 6 3 2 2" xfId="33150"/>
    <cellStyle name="Normal 20 6 3 3" xfId="33151"/>
    <cellStyle name="Normal 20 6 3 4" xfId="33152"/>
    <cellStyle name="Normal 20 6 4" xfId="33153"/>
    <cellStyle name="Normal 20 6 4 2" xfId="33154"/>
    <cellStyle name="Normal 20 6 4 2 2" xfId="33155"/>
    <cellStyle name="Normal 20 6 4 3" xfId="33156"/>
    <cellStyle name="Normal 20 6 4 4" xfId="33157"/>
    <cellStyle name="Normal 20 6 5" xfId="33158"/>
    <cellStyle name="Normal 20 6 5 2" xfId="33159"/>
    <cellStyle name="Normal 20 6 6" xfId="33160"/>
    <cellStyle name="Normal 20 6 7" xfId="33161"/>
    <cellStyle name="Normal 20 6 8" xfId="33162"/>
    <cellStyle name="Normal 20 7" xfId="33163"/>
    <cellStyle name="Normal 20 7 2" xfId="33164"/>
    <cellStyle name="Normal 20 7 2 2" xfId="33165"/>
    <cellStyle name="Normal 20 7 2 2 2" xfId="33166"/>
    <cellStyle name="Normal 20 7 2 2 2 2" xfId="33167"/>
    <cellStyle name="Normal 20 7 2 2 3" xfId="33168"/>
    <cellStyle name="Normal 20 7 2 2 4" xfId="33169"/>
    <cellStyle name="Normal 20 7 2 3" xfId="33170"/>
    <cellStyle name="Normal 20 7 2 3 2" xfId="33171"/>
    <cellStyle name="Normal 20 7 2 4" xfId="33172"/>
    <cellStyle name="Normal 20 7 2 5" xfId="33173"/>
    <cellStyle name="Normal 20 7 2 6" xfId="33174"/>
    <cellStyle name="Normal 20 7 3" xfId="33175"/>
    <cellStyle name="Normal 20 7 3 2" xfId="33176"/>
    <cellStyle name="Normal 20 7 3 2 2" xfId="33177"/>
    <cellStyle name="Normal 20 7 3 3" xfId="33178"/>
    <cellStyle name="Normal 20 7 3 4" xfId="33179"/>
    <cellStyle name="Normal 20 7 4" xfId="33180"/>
    <cellStyle name="Normal 20 7 4 2" xfId="33181"/>
    <cellStyle name="Normal 20 7 4 2 2" xfId="33182"/>
    <cellStyle name="Normal 20 7 4 3" xfId="33183"/>
    <cellStyle name="Normal 20 7 4 4" xfId="33184"/>
    <cellStyle name="Normal 20 7 5" xfId="33185"/>
    <cellStyle name="Normal 20 7 5 2" xfId="33186"/>
    <cellStyle name="Normal 20 7 6" xfId="33187"/>
    <cellStyle name="Normal 20 7 7" xfId="33188"/>
    <cellStyle name="Normal 20 7 8" xfId="33189"/>
    <cellStyle name="Normal 20 8" xfId="33190"/>
    <cellStyle name="Normal 20 8 2" xfId="33191"/>
    <cellStyle name="Normal 20 8 2 2" xfId="33192"/>
    <cellStyle name="Normal 20 8 2 2 2" xfId="33193"/>
    <cellStyle name="Normal 20 8 2 3" xfId="33194"/>
    <cellStyle name="Normal 20 8 2 4" xfId="33195"/>
    <cellStyle name="Normal 20 8 3" xfId="33196"/>
    <cellStyle name="Normal 20 8 3 2" xfId="33197"/>
    <cellStyle name="Normal 20 8 4" xfId="33198"/>
    <cellStyle name="Normal 20 8 5" xfId="33199"/>
    <cellStyle name="Normal 20 8 6" xfId="33200"/>
    <cellStyle name="Normal 20 9" xfId="33201"/>
    <cellStyle name="Normal 20 9 2" xfId="33202"/>
    <cellStyle name="Normal 20 9 2 2" xfId="33203"/>
    <cellStyle name="Normal 20 9 2 2 2" xfId="33204"/>
    <cellStyle name="Normal 20 9 2 3" xfId="33205"/>
    <cellStyle name="Normal 20 9 2 4" xfId="33206"/>
    <cellStyle name="Normal 20 9 3" xfId="33207"/>
    <cellStyle name="Normal 20 9 3 2" xfId="33208"/>
    <cellStyle name="Normal 20 9 4" xfId="33209"/>
    <cellStyle name="Normal 20 9 5" xfId="33210"/>
    <cellStyle name="Normal 20 9 6" xfId="33211"/>
    <cellStyle name="Normal 21" xfId="114"/>
    <cellStyle name="Normal 21 10" xfId="33212"/>
    <cellStyle name="Normal 21 10 2" xfId="33213"/>
    <cellStyle name="Normal 21 10 2 2" xfId="33214"/>
    <cellStyle name="Normal 21 10 3" xfId="33215"/>
    <cellStyle name="Normal 21 10 4" xfId="33216"/>
    <cellStyle name="Normal 21 11" xfId="33217"/>
    <cellStyle name="Normal 21 11 2" xfId="33218"/>
    <cellStyle name="Normal 21 12" xfId="33219"/>
    <cellStyle name="Normal 21 13" xfId="33220"/>
    <cellStyle name="Normal 21 14" xfId="33221"/>
    <cellStyle name="Normal 21 15" xfId="33222"/>
    <cellStyle name="Normal 21 16" xfId="33223"/>
    <cellStyle name="Normal 21 2" xfId="33224"/>
    <cellStyle name="Normal 21 2 10" xfId="33225"/>
    <cellStyle name="Normal 21 2 11" xfId="33226"/>
    <cellStyle name="Normal 21 2 2" xfId="33227"/>
    <cellStyle name="Normal 21 2 2 2" xfId="33228"/>
    <cellStyle name="Normal 21 2 2 2 2" xfId="33229"/>
    <cellStyle name="Normal 21 2 2 2 2 2" xfId="33230"/>
    <cellStyle name="Normal 21 2 2 2 3" xfId="33231"/>
    <cellStyle name="Normal 21 2 2 2 4" xfId="33232"/>
    <cellStyle name="Normal 21 2 2 3" xfId="33233"/>
    <cellStyle name="Normal 21 2 2 3 2" xfId="33234"/>
    <cellStyle name="Normal 21 2 2 3 2 2" xfId="33235"/>
    <cellStyle name="Normal 21 2 2 3 3" xfId="33236"/>
    <cellStyle name="Normal 21 2 2 3 4" xfId="33237"/>
    <cellStyle name="Normal 21 2 2 4" xfId="33238"/>
    <cellStyle name="Normal 21 2 2 4 2" xfId="33239"/>
    <cellStyle name="Normal 21 2 2 5" xfId="33240"/>
    <cellStyle name="Normal 21 2 2 6" xfId="33241"/>
    <cellStyle name="Normal 21 2 2 7" xfId="33242"/>
    <cellStyle name="Normal 21 2 3" xfId="33243"/>
    <cellStyle name="Normal 21 2 3 2" xfId="33244"/>
    <cellStyle name="Normal 21 2 3 2 2" xfId="33245"/>
    <cellStyle name="Normal 21 2 3 3" xfId="33246"/>
    <cellStyle name="Normal 21 2 3 4" xfId="33247"/>
    <cellStyle name="Normal 21 2 4" xfId="33248"/>
    <cellStyle name="Normal 21 2 4 2" xfId="33249"/>
    <cellStyle name="Normal 21 2 4 2 2" xfId="33250"/>
    <cellStyle name="Normal 21 2 4 3" xfId="33251"/>
    <cellStyle name="Normal 21 2 4 4" xfId="33252"/>
    <cellStyle name="Normal 21 2 5" xfId="33253"/>
    <cellStyle name="Normal 21 2 5 2" xfId="33254"/>
    <cellStyle name="Normal 21 2 5 2 2" xfId="33255"/>
    <cellStyle name="Normal 21 2 5 3" xfId="33256"/>
    <cellStyle name="Normal 21 2 5 4" xfId="33257"/>
    <cellStyle name="Normal 21 2 6" xfId="33258"/>
    <cellStyle name="Normal 21 2 6 2" xfId="33259"/>
    <cellStyle name="Normal 21 2 6 2 2" xfId="33260"/>
    <cellStyle name="Normal 21 2 6 3" xfId="33261"/>
    <cellStyle name="Normal 21 2 6 4" xfId="33262"/>
    <cellStyle name="Normal 21 2 7" xfId="33263"/>
    <cellStyle name="Normal 21 2 7 2" xfId="33264"/>
    <cellStyle name="Normal 21 2 8" xfId="33265"/>
    <cellStyle name="Normal 21 2 9" xfId="33266"/>
    <cellStyle name="Normal 21 3" xfId="33267"/>
    <cellStyle name="Normal 21 3 2" xfId="33268"/>
    <cellStyle name="Normal 21 3 2 2" xfId="33269"/>
    <cellStyle name="Normal 21 3 2 2 2" xfId="33270"/>
    <cellStyle name="Normal 21 3 2 2 2 2" xfId="33271"/>
    <cellStyle name="Normal 21 3 2 2 3" xfId="33272"/>
    <cellStyle name="Normal 21 3 2 2 4" xfId="33273"/>
    <cellStyle name="Normal 21 3 2 3" xfId="33274"/>
    <cellStyle name="Normal 21 3 2 3 2" xfId="33275"/>
    <cellStyle name="Normal 21 3 2 3 2 2" xfId="33276"/>
    <cellStyle name="Normal 21 3 2 3 3" xfId="33277"/>
    <cellStyle name="Normal 21 3 2 3 4" xfId="33278"/>
    <cellStyle name="Normal 21 3 2 4" xfId="33279"/>
    <cellStyle name="Normal 21 3 2 4 2" xfId="33280"/>
    <cellStyle name="Normal 21 3 2 5" xfId="33281"/>
    <cellStyle name="Normal 21 3 2 6" xfId="33282"/>
    <cellStyle name="Normal 21 3 2 7" xfId="33283"/>
    <cellStyle name="Normal 21 3 3" xfId="33284"/>
    <cellStyle name="Normal 21 3 3 2" xfId="33285"/>
    <cellStyle name="Normal 21 3 3 2 2" xfId="33286"/>
    <cellStyle name="Normal 21 3 3 3" xfId="33287"/>
    <cellStyle name="Normal 21 3 3 4" xfId="33288"/>
    <cellStyle name="Normal 21 3 4" xfId="33289"/>
    <cellStyle name="Normal 21 3 4 2" xfId="33290"/>
    <cellStyle name="Normal 21 3 4 2 2" xfId="33291"/>
    <cellStyle name="Normal 21 3 4 3" xfId="33292"/>
    <cellStyle name="Normal 21 3 4 4" xfId="33293"/>
    <cellStyle name="Normal 21 3 5" xfId="33294"/>
    <cellStyle name="Normal 21 3 5 2" xfId="33295"/>
    <cellStyle name="Normal 21 3 6" xfId="33296"/>
    <cellStyle name="Normal 21 3 7" xfId="33297"/>
    <cellStyle name="Normal 21 3 8" xfId="33298"/>
    <cellStyle name="Normal 21 4" xfId="33299"/>
    <cellStyle name="Normal 21 4 2" xfId="33300"/>
    <cellStyle name="Normal 21 4 2 2" xfId="33301"/>
    <cellStyle name="Normal 21 4 2 2 2" xfId="33302"/>
    <cellStyle name="Normal 21 4 2 2 2 2" xfId="33303"/>
    <cellStyle name="Normal 21 4 2 2 3" xfId="33304"/>
    <cellStyle name="Normal 21 4 2 2 4" xfId="33305"/>
    <cellStyle name="Normal 21 4 2 3" xfId="33306"/>
    <cellStyle name="Normal 21 4 2 3 2" xfId="33307"/>
    <cellStyle name="Normal 21 4 2 3 2 2" xfId="33308"/>
    <cellStyle name="Normal 21 4 2 3 3" xfId="33309"/>
    <cellStyle name="Normal 21 4 2 3 4" xfId="33310"/>
    <cellStyle name="Normal 21 4 2 4" xfId="33311"/>
    <cellStyle name="Normal 21 4 2 4 2" xfId="33312"/>
    <cellStyle name="Normal 21 4 2 5" xfId="33313"/>
    <cellStyle name="Normal 21 4 2 6" xfId="33314"/>
    <cellStyle name="Normal 21 4 2 7" xfId="33315"/>
    <cellStyle name="Normal 21 4 3" xfId="33316"/>
    <cellStyle name="Normal 21 4 3 2" xfId="33317"/>
    <cellStyle name="Normal 21 4 3 2 2" xfId="33318"/>
    <cellStyle name="Normal 21 4 3 3" xfId="33319"/>
    <cellStyle name="Normal 21 4 3 4" xfId="33320"/>
    <cellStyle name="Normal 21 4 4" xfId="33321"/>
    <cellStyle name="Normal 21 4 4 2" xfId="33322"/>
    <cellStyle name="Normal 21 4 4 2 2" xfId="33323"/>
    <cellStyle name="Normal 21 4 4 3" xfId="33324"/>
    <cellStyle name="Normal 21 4 4 4" xfId="33325"/>
    <cellStyle name="Normal 21 4 5" xfId="33326"/>
    <cellStyle name="Normal 21 4 5 2" xfId="33327"/>
    <cellStyle name="Normal 21 4 6" xfId="33328"/>
    <cellStyle name="Normal 21 4 7" xfId="33329"/>
    <cellStyle name="Normal 21 4 8" xfId="33330"/>
    <cellStyle name="Normal 21 5" xfId="33331"/>
    <cellStyle name="Normal 21 5 2" xfId="33332"/>
    <cellStyle name="Normal 21 5 2 2" xfId="33333"/>
    <cellStyle name="Normal 21 5 2 2 2" xfId="33334"/>
    <cellStyle name="Normal 21 5 2 2 2 2" xfId="33335"/>
    <cellStyle name="Normal 21 5 2 2 3" xfId="33336"/>
    <cellStyle name="Normal 21 5 2 2 4" xfId="33337"/>
    <cellStyle name="Normal 21 5 2 3" xfId="33338"/>
    <cellStyle name="Normal 21 5 2 3 2" xfId="33339"/>
    <cellStyle name="Normal 21 5 2 4" xfId="33340"/>
    <cellStyle name="Normal 21 5 2 5" xfId="33341"/>
    <cellStyle name="Normal 21 5 2 6" xfId="33342"/>
    <cellStyle name="Normal 21 5 3" xfId="33343"/>
    <cellStyle name="Normal 21 5 3 2" xfId="33344"/>
    <cellStyle name="Normal 21 5 3 2 2" xfId="33345"/>
    <cellStyle name="Normal 21 5 3 3" xfId="33346"/>
    <cellStyle name="Normal 21 5 3 4" xfId="33347"/>
    <cellStyle name="Normal 21 5 4" xfId="33348"/>
    <cellStyle name="Normal 21 5 4 2" xfId="33349"/>
    <cellStyle name="Normal 21 5 4 2 2" xfId="33350"/>
    <cellStyle name="Normal 21 5 4 3" xfId="33351"/>
    <cellStyle name="Normal 21 5 4 4" xfId="33352"/>
    <cellStyle name="Normal 21 5 5" xfId="33353"/>
    <cellStyle name="Normal 21 5 5 2" xfId="33354"/>
    <cellStyle name="Normal 21 5 6" xfId="33355"/>
    <cellStyle name="Normal 21 5 7" xfId="33356"/>
    <cellStyle name="Normal 21 5 8" xfId="33357"/>
    <cellStyle name="Normal 21 6" xfId="33358"/>
    <cellStyle name="Normal 21 6 2" xfId="33359"/>
    <cellStyle name="Normal 21 6 2 2" xfId="33360"/>
    <cellStyle name="Normal 21 6 2 2 2" xfId="33361"/>
    <cellStyle name="Normal 21 6 2 2 2 2" xfId="33362"/>
    <cellStyle name="Normal 21 6 2 2 3" xfId="33363"/>
    <cellStyle name="Normal 21 6 2 2 4" xfId="33364"/>
    <cellStyle name="Normal 21 6 2 3" xfId="33365"/>
    <cellStyle name="Normal 21 6 2 3 2" xfId="33366"/>
    <cellStyle name="Normal 21 6 2 4" xfId="33367"/>
    <cellStyle name="Normal 21 6 2 5" xfId="33368"/>
    <cellStyle name="Normal 21 6 2 6" xfId="33369"/>
    <cellStyle name="Normal 21 6 3" xfId="33370"/>
    <cellStyle name="Normal 21 6 3 2" xfId="33371"/>
    <cellStyle name="Normal 21 6 3 2 2" xfId="33372"/>
    <cellStyle name="Normal 21 6 3 3" xfId="33373"/>
    <cellStyle name="Normal 21 6 3 4" xfId="33374"/>
    <cellStyle name="Normal 21 6 4" xfId="33375"/>
    <cellStyle name="Normal 21 6 4 2" xfId="33376"/>
    <cellStyle name="Normal 21 6 4 2 2" xfId="33377"/>
    <cellStyle name="Normal 21 6 4 3" xfId="33378"/>
    <cellStyle name="Normal 21 6 4 4" xfId="33379"/>
    <cellStyle name="Normal 21 6 5" xfId="33380"/>
    <cellStyle name="Normal 21 6 5 2" xfId="33381"/>
    <cellStyle name="Normal 21 6 6" xfId="33382"/>
    <cellStyle name="Normal 21 6 7" xfId="33383"/>
    <cellStyle name="Normal 21 6 8" xfId="33384"/>
    <cellStyle name="Normal 21 7" xfId="33385"/>
    <cellStyle name="Normal 21 7 2" xfId="33386"/>
    <cellStyle name="Normal 21 7 2 2" xfId="33387"/>
    <cellStyle name="Normal 21 7 2 2 2" xfId="33388"/>
    <cellStyle name="Normal 21 7 2 3" xfId="33389"/>
    <cellStyle name="Normal 21 7 2 4" xfId="33390"/>
    <cellStyle name="Normal 21 7 3" xfId="33391"/>
    <cellStyle name="Normal 21 7 3 2" xfId="33392"/>
    <cellStyle name="Normal 21 7 4" xfId="33393"/>
    <cellStyle name="Normal 21 7 5" xfId="33394"/>
    <cellStyle name="Normal 21 7 6" xfId="33395"/>
    <cellStyle name="Normal 21 8" xfId="33396"/>
    <cellStyle name="Normal 21 8 2" xfId="33397"/>
    <cellStyle name="Normal 21 8 2 2" xfId="33398"/>
    <cellStyle name="Normal 21 8 2 2 2" xfId="33399"/>
    <cellStyle name="Normal 21 8 2 3" xfId="33400"/>
    <cellStyle name="Normal 21 8 2 4" xfId="33401"/>
    <cellStyle name="Normal 21 8 3" xfId="33402"/>
    <cellStyle name="Normal 21 8 3 2" xfId="33403"/>
    <cellStyle name="Normal 21 8 4" xfId="33404"/>
    <cellStyle name="Normal 21 8 5" xfId="33405"/>
    <cellStyle name="Normal 21 8 6" xfId="33406"/>
    <cellStyle name="Normal 21 9" xfId="33407"/>
    <cellStyle name="Normal 21 9 2" xfId="33408"/>
    <cellStyle name="Normal 21 9 2 2" xfId="33409"/>
    <cellStyle name="Normal 21 9 3" xfId="33410"/>
    <cellStyle name="Normal 21 9 4" xfId="33411"/>
    <cellStyle name="Normal 21 9 5" xfId="33412"/>
    <cellStyle name="Normal 22" xfId="115"/>
    <cellStyle name="Normal 22 10" xfId="33413"/>
    <cellStyle name="Normal 22 10 2" xfId="33414"/>
    <cellStyle name="Normal 22 10 2 2" xfId="33415"/>
    <cellStyle name="Normal 22 10 3" xfId="33416"/>
    <cellStyle name="Normal 22 10 4" xfId="33417"/>
    <cellStyle name="Normal 22 11" xfId="33418"/>
    <cellStyle name="Normal 22 11 2" xfId="33419"/>
    <cellStyle name="Normal 22 12" xfId="33420"/>
    <cellStyle name="Normal 22 13" xfId="33421"/>
    <cellStyle name="Normal 22 14" xfId="33422"/>
    <cellStyle name="Normal 22 15" xfId="33423"/>
    <cellStyle name="Normal 22 2" xfId="323"/>
    <cellStyle name="Normal 22 2 10" xfId="33424"/>
    <cellStyle name="Normal 22 2 2" xfId="33425"/>
    <cellStyle name="Normal 22 2 2 2" xfId="33426"/>
    <cellStyle name="Normal 22 2 2 2 2" xfId="33427"/>
    <cellStyle name="Normal 22 2 2 2 2 2" xfId="33428"/>
    <cellStyle name="Normal 22 2 2 2 3" xfId="33429"/>
    <cellStyle name="Normal 22 2 2 2 4" xfId="33430"/>
    <cellStyle name="Normal 22 2 2 3" xfId="33431"/>
    <cellStyle name="Normal 22 2 2 3 2" xfId="33432"/>
    <cellStyle name="Normal 22 2 2 3 2 2" xfId="33433"/>
    <cellStyle name="Normal 22 2 2 3 3" xfId="33434"/>
    <cellStyle name="Normal 22 2 2 3 4" xfId="33435"/>
    <cellStyle name="Normal 22 2 2 4" xfId="33436"/>
    <cellStyle name="Normal 22 2 2 4 2" xfId="33437"/>
    <cellStyle name="Normal 22 2 2 5" xfId="33438"/>
    <cellStyle name="Normal 22 2 2 6" xfId="33439"/>
    <cellStyle name="Normal 22 2 2 7" xfId="33440"/>
    <cellStyle name="Normal 22 2 3" xfId="33441"/>
    <cellStyle name="Normal 22 2 3 2" xfId="33442"/>
    <cellStyle name="Normal 22 2 3 2 2" xfId="33443"/>
    <cellStyle name="Normal 22 2 3 3" xfId="33444"/>
    <cellStyle name="Normal 22 2 3 4" xfId="33445"/>
    <cellStyle name="Normal 22 2 4" xfId="33446"/>
    <cellStyle name="Normal 22 2 4 2" xfId="33447"/>
    <cellStyle name="Normal 22 2 4 2 2" xfId="33448"/>
    <cellStyle name="Normal 22 2 4 3" xfId="33449"/>
    <cellStyle name="Normal 22 2 4 4" xfId="33450"/>
    <cellStyle name="Normal 22 2 5" xfId="33451"/>
    <cellStyle name="Normal 22 2 5 2" xfId="33452"/>
    <cellStyle name="Normal 22 2 5 2 2" xfId="33453"/>
    <cellStyle name="Normal 22 2 5 3" xfId="33454"/>
    <cellStyle name="Normal 22 2 5 4" xfId="33455"/>
    <cellStyle name="Normal 22 2 6" xfId="33456"/>
    <cellStyle name="Normal 22 2 6 2" xfId="33457"/>
    <cellStyle name="Normal 22 2 6 2 2" xfId="33458"/>
    <cellStyle name="Normal 22 2 6 3" xfId="33459"/>
    <cellStyle name="Normal 22 2 6 4" xfId="33460"/>
    <cellStyle name="Normal 22 2 7" xfId="33461"/>
    <cellStyle name="Normal 22 2 7 2" xfId="33462"/>
    <cellStyle name="Normal 22 2 8" xfId="33463"/>
    <cellStyle name="Normal 22 2 9" xfId="33464"/>
    <cellStyle name="Normal 22 3" xfId="324"/>
    <cellStyle name="Normal 22 3 2" xfId="33465"/>
    <cellStyle name="Normal 22 3 2 2" xfId="33466"/>
    <cellStyle name="Normal 22 3 2 2 2" xfId="33467"/>
    <cellStyle name="Normal 22 3 2 2 2 2" xfId="33468"/>
    <cellStyle name="Normal 22 3 2 2 3" xfId="33469"/>
    <cellStyle name="Normal 22 3 2 2 4" xfId="33470"/>
    <cellStyle name="Normal 22 3 2 3" xfId="33471"/>
    <cellStyle name="Normal 22 3 2 3 2" xfId="33472"/>
    <cellStyle name="Normal 22 3 2 3 2 2" xfId="33473"/>
    <cellStyle name="Normal 22 3 2 3 3" xfId="33474"/>
    <cellStyle name="Normal 22 3 2 3 4" xfId="33475"/>
    <cellStyle name="Normal 22 3 2 4" xfId="33476"/>
    <cellStyle name="Normal 22 3 2 4 2" xfId="33477"/>
    <cellStyle name="Normal 22 3 2 5" xfId="33478"/>
    <cellStyle name="Normal 22 3 2 6" xfId="33479"/>
    <cellStyle name="Normal 22 3 2 7" xfId="33480"/>
    <cellStyle name="Normal 22 3 3" xfId="33481"/>
    <cellStyle name="Normal 22 3 3 2" xfId="33482"/>
    <cellStyle name="Normal 22 3 3 2 2" xfId="33483"/>
    <cellStyle name="Normal 22 3 3 3" xfId="33484"/>
    <cellStyle name="Normal 22 3 3 4" xfId="33485"/>
    <cellStyle name="Normal 22 3 4" xfId="33486"/>
    <cellStyle name="Normal 22 3 4 2" xfId="33487"/>
    <cellStyle name="Normal 22 3 4 2 2" xfId="33488"/>
    <cellStyle name="Normal 22 3 4 3" xfId="33489"/>
    <cellStyle name="Normal 22 3 4 4" xfId="33490"/>
    <cellStyle name="Normal 22 3 5" xfId="33491"/>
    <cellStyle name="Normal 22 3 5 2" xfId="33492"/>
    <cellStyle name="Normal 22 3 6" xfId="33493"/>
    <cellStyle name="Normal 22 3 7" xfId="33494"/>
    <cellStyle name="Normal 22 3 8" xfId="33495"/>
    <cellStyle name="Normal 22 4" xfId="33496"/>
    <cellStyle name="Normal 22 4 2" xfId="33497"/>
    <cellStyle name="Normal 22 4 2 2" xfId="33498"/>
    <cellStyle name="Normal 22 4 2 2 2" xfId="33499"/>
    <cellStyle name="Normal 22 4 2 2 2 2" xfId="33500"/>
    <cellStyle name="Normal 22 4 2 2 3" xfId="33501"/>
    <cellStyle name="Normal 22 4 2 2 4" xfId="33502"/>
    <cellStyle name="Normal 22 4 2 3" xfId="33503"/>
    <cellStyle name="Normal 22 4 2 3 2" xfId="33504"/>
    <cellStyle name="Normal 22 4 2 3 2 2" xfId="33505"/>
    <cellStyle name="Normal 22 4 2 3 3" xfId="33506"/>
    <cellStyle name="Normal 22 4 2 3 4" xfId="33507"/>
    <cellStyle name="Normal 22 4 2 4" xfId="33508"/>
    <cellStyle name="Normal 22 4 2 4 2" xfId="33509"/>
    <cellStyle name="Normal 22 4 2 5" xfId="33510"/>
    <cellStyle name="Normal 22 4 2 6" xfId="33511"/>
    <cellStyle name="Normal 22 4 2 7" xfId="33512"/>
    <cellStyle name="Normal 22 4 3" xfId="33513"/>
    <cellStyle name="Normal 22 4 3 2" xfId="33514"/>
    <cellStyle name="Normal 22 4 3 2 2" xfId="33515"/>
    <cellStyle name="Normal 22 4 3 3" xfId="33516"/>
    <cellStyle name="Normal 22 4 3 4" xfId="33517"/>
    <cellStyle name="Normal 22 4 4" xfId="33518"/>
    <cellStyle name="Normal 22 4 4 2" xfId="33519"/>
    <cellStyle name="Normal 22 4 4 2 2" xfId="33520"/>
    <cellStyle name="Normal 22 4 4 3" xfId="33521"/>
    <cellStyle name="Normal 22 4 4 4" xfId="33522"/>
    <cellStyle name="Normal 22 4 5" xfId="33523"/>
    <cellStyle name="Normal 22 4 5 2" xfId="33524"/>
    <cellStyle name="Normal 22 4 6" xfId="33525"/>
    <cellStyle name="Normal 22 4 7" xfId="33526"/>
    <cellStyle name="Normal 22 4 8" xfId="33527"/>
    <cellStyle name="Normal 22 5" xfId="33528"/>
    <cellStyle name="Normal 22 5 2" xfId="33529"/>
    <cellStyle name="Normal 22 5 2 2" xfId="33530"/>
    <cellStyle name="Normal 22 5 2 2 2" xfId="33531"/>
    <cellStyle name="Normal 22 5 2 2 2 2" xfId="33532"/>
    <cellStyle name="Normal 22 5 2 2 3" xfId="33533"/>
    <cellStyle name="Normal 22 5 2 2 4" xfId="33534"/>
    <cellStyle name="Normal 22 5 2 3" xfId="33535"/>
    <cellStyle name="Normal 22 5 2 3 2" xfId="33536"/>
    <cellStyle name="Normal 22 5 2 4" xfId="33537"/>
    <cellStyle name="Normal 22 5 2 5" xfId="33538"/>
    <cellStyle name="Normal 22 5 2 6" xfId="33539"/>
    <cellStyle name="Normal 22 5 3" xfId="33540"/>
    <cellStyle name="Normal 22 5 3 2" xfId="33541"/>
    <cellStyle name="Normal 22 5 3 2 2" xfId="33542"/>
    <cellStyle name="Normal 22 5 3 3" xfId="33543"/>
    <cellStyle name="Normal 22 5 3 4" xfId="33544"/>
    <cellStyle name="Normal 22 5 4" xfId="33545"/>
    <cellStyle name="Normal 22 5 4 2" xfId="33546"/>
    <cellStyle name="Normal 22 5 4 2 2" xfId="33547"/>
    <cellStyle name="Normal 22 5 4 3" xfId="33548"/>
    <cellStyle name="Normal 22 5 4 4" xfId="33549"/>
    <cellStyle name="Normal 22 5 5" xfId="33550"/>
    <cellStyle name="Normal 22 5 5 2" xfId="33551"/>
    <cellStyle name="Normal 22 5 6" xfId="33552"/>
    <cellStyle name="Normal 22 5 7" xfId="33553"/>
    <cellStyle name="Normal 22 5 8" xfId="33554"/>
    <cellStyle name="Normal 22 6" xfId="33555"/>
    <cellStyle name="Normal 22 6 2" xfId="33556"/>
    <cellStyle name="Normal 22 6 2 2" xfId="33557"/>
    <cellStyle name="Normal 22 6 2 2 2" xfId="33558"/>
    <cellStyle name="Normal 22 6 2 2 2 2" xfId="33559"/>
    <cellStyle name="Normal 22 6 2 2 3" xfId="33560"/>
    <cellStyle name="Normal 22 6 2 2 4" xfId="33561"/>
    <cellStyle name="Normal 22 6 2 3" xfId="33562"/>
    <cellStyle name="Normal 22 6 2 3 2" xfId="33563"/>
    <cellStyle name="Normal 22 6 2 4" xfId="33564"/>
    <cellStyle name="Normal 22 6 2 5" xfId="33565"/>
    <cellStyle name="Normal 22 6 2 6" xfId="33566"/>
    <cellStyle name="Normal 22 6 3" xfId="33567"/>
    <cellStyle name="Normal 22 6 3 2" xfId="33568"/>
    <cellStyle name="Normal 22 6 3 2 2" xfId="33569"/>
    <cellStyle name="Normal 22 6 3 3" xfId="33570"/>
    <cellStyle name="Normal 22 6 3 4" xfId="33571"/>
    <cellStyle name="Normal 22 6 4" xfId="33572"/>
    <cellStyle name="Normal 22 6 4 2" xfId="33573"/>
    <cellStyle name="Normal 22 6 4 2 2" xfId="33574"/>
    <cellStyle name="Normal 22 6 4 3" xfId="33575"/>
    <cellStyle name="Normal 22 6 4 4" xfId="33576"/>
    <cellStyle name="Normal 22 6 5" xfId="33577"/>
    <cellStyle name="Normal 22 6 5 2" xfId="33578"/>
    <cellStyle name="Normal 22 6 6" xfId="33579"/>
    <cellStyle name="Normal 22 6 7" xfId="33580"/>
    <cellStyle name="Normal 22 6 8" xfId="33581"/>
    <cellStyle name="Normal 22 7" xfId="33582"/>
    <cellStyle name="Normal 22 7 2" xfId="33583"/>
    <cellStyle name="Normal 22 7 2 2" xfId="33584"/>
    <cellStyle name="Normal 22 7 2 2 2" xfId="33585"/>
    <cellStyle name="Normal 22 7 2 3" xfId="33586"/>
    <cellStyle name="Normal 22 7 2 4" xfId="33587"/>
    <cellStyle name="Normal 22 7 3" xfId="33588"/>
    <cellStyle name="Normal 22 7 3 2" xfId="33589"/>
    <cellStyle name="Normal 22 7 4" xfId="33590"/>
    <cellStyle name="Normal 22 7 5" xfId="33591"/>
    <cellStyle name="Normal 22 7 6" xfId="33592"/>
    <cellStyle name="Normal 22 8" xfId="33593"/>
    <cellStyle name="Normal 22 8 2" xfId="33594"/>
    <cellStyle name="Normal 22 8 2 2" xfId="33595"/>
    <cellStyle name="Normal 22 8 2 2 2" xfId="33596"/>
    <cellStyle name="Normal 22 8 2 3" xfId="33597"/>
    <cellStyle name="Normal 22 8 2 4" xfId="33598"/>
    <cellStyle name="Normal 22 8 3" xfId="33599"/>
    <cellStyle name="Normal 22 8 3 2" xfId="33600"/>
    <cellStyle name="Normal 22 8 4" xfId="33601"/>
    <cellStyle name="Normal 22 8 5" xfId="33602"/>
    <cellStyle name="Normal 22 8 6" xfId="33603"/>
    <cellStyle name="Normal 22 9" xfId="33604"/>
    <cellStyle name="Normal 22 9 2" xfId="33605"/>
    <cellStyle name="Normal 22 9 2 2" xfId="33606"/>
    <cellStyle name="Normal 22 9 3" xfId="33607"/>
    <cellStyle name="Normal 22 9 4" xfId="33608"/>
    <cellStyle name="Normal 22 9 5" xfId="33609"/>
    <cellStyle name="Normal 23" xfId="116"/>
    <cellStyle name="Normal 23 10" xfId="33610"/>
    <cellStyle name="Normal 23 10 2" xfId="33611"/>
    <cellStyle name="Normal 23 10 2 2" xfId="33612"/>
    <cellStyle name="Normal 23 10 3" xfId="33613"/>
    <cellStyle name="Normal 23 10 4" xfId="33614"/>
    <cellStyle name="Normal 23 11" xfId="33615"/>
    <cellStyle name="Normal 23 11 2" xfId="33616"/>
    <cellStyle name="Normal 23 12" xfId="33617"/>
    <cellStyle name="Normal 23 13" xfId="33618"/>
    <cellStyle name="Normal 23 14" xfId="33619"/>
    <cellStyle name="Normal 23 15" xfId="33620"/>
    <cellStyle name="Normal 23 2" xfId="325"/>
    <cellStyle name="Normal 23 2 10" xfId="33621"/>
    <cellStyle name="Normal 23 2 2" xfId="33622"/>
    <cellStyle name="Normal 23 2 2 2" xfId="33623"/>
    <cellStyle name="Normal 23 2 2 2 2" xfId="33624"/>
    <cellStyle name="Normal 23 2 2 2 2 2" xfId="33625"/>
    <cellStyle name="Normal 23 2 2 2 3" xfId="33626"/>
    <cellStyle name="Normal 23 2 2 2 4" xfId="33627"/>
    <cellStyle name="Normal 23 2 2 3" xfId="33628"/>
    <cellStyle name="Normal 23 2 2 3 2" xfId="33629"/>
    <cellStyle name="Normal 23 2 2 3 2 2" xfId="33630"/>
    <cellStyle name="Normal 23 2 2 3 3" xfId="33631"/>
    <cellStyle name="Normal 23 2 2 3 4" xfId="33632"/>
    <cellStyle name="Normal 23 2 2 4" xfId="33633"/>
    <cellStyle name="Normal 23 2 2 4 2" xfId="33634"/>
    <cellStyle name="Normal 23 2 2 5" xfId="33635"/>
    <cellStyle name="Normal 23 2 2 6" xfId="33636"/>
    <cellStyle name="Normal 23 2 2 7" xfId="33637"/>
    <cellStyle name="Normal 23 2 3" xfId="33638"/>
    <cellStyle name="Normal 23 2 3 2" xfId="33639"/>
    <cellStyle name="Normal 23 2 3 2 2" xfId="33640"/>
    <cellStyle name="Normal 23 2 3 3" xfId="33641"/>
    <cellStyle name="Normal 23 2 3 4" xfId="33642"/>
    <cellStyle name="Normal 23 2 4" xfId="33643"/>
    <cellStyle name="Normal 23 2 4 2" xfId="33644"/>
    <cellStyle name="Normal 23 2 4 2 2" xfId="33645"/>
    <cellStyle name="Normal 23 2 4 3" xfId="33646"/>
    <cellStyle name="Normal 23 2 4 4" xfId="33647"/>
    <cellStyle name="Normal 23 2 5" xfId="33648"/>
    <cellStyle name="Normal 23 2 5 2" xfId="33649"/>
    <cellStyle name="Normal 23 2 5 2 2" xfId="33650"/>
    <cellStyle name="Normal 23 2 5 3" xfId="33651"/>
    <cellStyle name="Normal 23 2 5 4" xfId="33652"/>
    <cellStyle name="Normal 23 2 6" xfId="33653"/>
    <cellStyle name="Normal 23 2 6 2" xfId="33654"/>
    <cellStyle name="Normal 23 2 6 2 2" xfId="33655"/>
    <cellStyle name="Normal 23 2 6 3" xfId="33656"/>
    <cellStyle name="Normal 23 2 6 4" xfId="33657"/>
    <cellStyle name="Normal 23 2 7" xfId="33658"/>
    <cellStyle name="Normal 23 2 7 2" xfId="33659"/>
    <cellStyle name="Normal 23 2 8" xfId="33660"/>
    <cellStyle name="Normal 23 2 9" xfId="33661"/>
    <cellStyle name="Normal 23 3" xfId="33662"/>
    <cellStyle name="Normal 23 3 2" xfId="33663"/>
    <cellStyle name="Normal 23 3 2 2" xfId="33664"/>
    <cellStyle name="Normal 23 3 2 2 2" xfId="33665"/>
    <cellStyle name="Normal 23 3 2 2 2 2" xfId="33666"/>
    <cellStyle name="Normal 23 3 2 2 3" xfId="33667"/>
    <cellStyle name="Normal 23 3 2 2 4" xfId="33668"/>
    <cellStyle name="Normal 23 3 2 3" xfId="33669"/>
    <cellStyle name="Normal 23 3 2 3 2" xfId="33670"/>
    <cellStyle name="Normal 23 3 2 3 2 2" xfId="33671"/>
    <cellStyle name="Normal 23 3 2 3 3" xfId="33672"/>
    <cellStyle name="Normal 23 3 2 3 4" xfId="33673"/>
    <cellStyle name="Normal 23 3 2 4" xfId="33674"/>
    <cellStyle name="Normal 23 3 2 4 2" xfId="33675"/>
    <cellStyle name="Normal 23 3 2 5" xfId="33676"/>
    <cellStyle name="Normal 23 3 2 6" xfId="33677"/>
    <cellStyle name="Normal 23 3 2 7" xfId="33678"/>
    <cellStyle name="Normal 23 3 3" xfId="33679"/>
    <cellStyle name="Normal 23 3 3 2" xfId="33680"/>
    <cellStyle name="Normal 23 3 3 2 2" xfId="33681"/>
    <cellStyle name="Normal 23 3 3 3" xfId="33682"/>
    <cellStyle name="Normal 23 3 3 4" xfId="33683"/>
    <cellStyle name="Normal 23 3 4" xfId="33684"/>
    <cellStyle name="Normal 23 3 4 2" xfId="33685"/>
    <cellStyle name="Normal 23 3 4 2 2" xfId="33686"/>
    <cellStyle name="Normal 23 3 4 3" xfId="33687"/>
    <cellStyle name="Normal 23 3 4 4" xfId="33688"/>
    <cellStyle name="Normal 23 3 5" xfId="33689"/>
    <cellStyle name="Normal 23 3 5 2" xfId="33690"/>
    <cellStyle name="Normal 23 3 6" xfId="33691"/>
    <cellStyle name="Normal 23 3 7" xfId="33692"/>
    <cellStyle name="Normal 23 3 8" xfId="33693"/>
    <cellStyle name="Normal 23 4" xfId="33694"/>
    <cellStyle name="Normal 23 4 2" xfId="33695"/>
    <cellStyle name="Normal 23 4 2 2" xfId="33696"/>
    <cellStyle name="Normal 23 4 2 2 2" xfId="33697"/>
    <cellStyle name="Normal 23 4 2 2 2 2" xfId="33698"/>
    <cellStyle name="Normal 23 4 2 2 3" xfId="33699"/>
    <cellStyle name="Normal 23 4 2 2 4" xfId="33700"/>
    <cellStyle name="Normal 23 4 2 3" xfId="33701"/>
    <cellStyle name="Normal 23 4 2 3 2" xfId="33702"/>
    <cellStyle name="Normal 23 4 2 3 2 2" xfId="33703"/>
    <cellStyle name="Normal 23 4 2 3 3" xfId="33704"/>
    <cellStyle name="Normal 23 4 2 3 4" xfId="33705"/>
    <cellStyle name="Normal 23 4 2 4" xfId="33706"/>
    <cellStyle name="Normal 23 4 2 4 2" xfId="33707"/>
    <cellStyle name="Normal 23 4 2 5" xfId="33708"/>
    <cellStyle name="Normal 23 4 2 6" xfId="33709"/>
    <cellStyle name="Normal 23 4 2 7" xfId="33710"/>
    <cellStyle name="Normal 23 4 3" xfId="33711"/>
    <cellStyle name="Normal 23 4 3 2" xfId="33712"/>
    <cellStyle name="Normal 23 4 3 2 2" xfId="33713"/>
    <cellStyle name="Normal 23 4 3 3" xfId="33714"/>
    <cellStyle name="Normal 23 4 3 4" xfId="33715"/>
    <cellStyle name="Normal 23 4 4" xfId="33716"/>
    <cellStyle name="Normal 23 4 4 2" xfId="33717"/>
    <cellStyle name="Normal 23 4 4 2 2" xfId="33718"/>
    <cellStyle name="Normal 23 4 4 3" xfId="33719"/>
    <cellStyle name="Normal 23 4 4 4" xfId="33720"/>
    <cellStyle name="Normal 23 4 5" xfId="33721"/>
    <cellStyle name="Normal 23 4 5 2" xfId="33722"/>
    <cellStyle name="Normal 23 4 6" xfId="33723"/>
    <cellStyle name="Normal 23 4 7" xfId="33724"/>
    <cellStyle name="Normal 23 4 8" xfId="33725"/>
    <cellStyle name="Normal 23 5" xfId="33726"/>
    <cellStyle name="Normal 23 5 2" xfId="33727"/>
    <cellStyle name="Normal 23 5 2 2" xfId="33728"/>
    <cellStyle name="Normal 23 5 2 2 2" xfId="33729"/>
    <cellStyle name="Normal 23 5 2 2 2 2" xfId="33730"/>
    <cellStyle name="Normal 23 5 2 2 3" xfId="33731"/>
    <cellStyle name="Normal 23 5 2 2 4" xfId="33732"/>
    <cellStyle name="Normal 23 5 2 3" xfId="33733"/>
    <cellStyle name="Normal 23 5 2 3 2" xfId="33734"/>
    <cellStyle name="Normal 23 5 2 4" xfId="33735"/>
    <cellStyle name="Normal 23 5 2 5" xfId="33736"/>
    <cellStyle name="Normal 23 5 2 6" xfId="33737"/>
    <cellStyle name="Normal 23 5 3" xfId="33738"/>
    <cellStyle name="Normal 23 5 3 2" xfId="33739"/>
    <cellStyle name="Normal 23 5 3 2 2" xfId="33740"/>
    <cellStyle name="Normal 23 5 3 3" xfId="33741"/>
    <cellStyle name="Normal 23 5 3 4" xfId="33742"/>
    <cellStyle name="Normal 23 5 4" xfId="33743"/>
    <cellStyle name="Normal 23 5 4 2" xfId="33744"/>
    <cellStyle name="Normal 23 5 4 2 2" xfId="33745"/>
    <cellStyle name="Normal 23 5 4 3" xfId="33746"/>
    <cellStyle name="Normal 23 5 4 4" xfId="33747"/>
    <cellStyle name="Normal 23 5 5" xfId="33748"/>
    <cellStyle name="Normal 23 5 5 2" xfId="33749"/>
    <cellStyle name="Normal 23 5 6" xfId="33750"/>
    <cellStyle name="Normal 23 5 7" xfId="33751"/>
    <cellStyle name="Normal 23 5 8" xfId="33752"/>
    <cellStyle name="Normal 23 6" xfId="33753"/>
    <cellStyle name="Normal 23 6 2" xfId="33754"/>
    <cellStyle name="Normal 23 6 2 2" xfId="33755"/>
    <cellStyle name="Normal 23 6 2 2 2" xfId="33756"/>
    <cellStyle name="Normal 23 6 2 2 2 2" xfId="33757"/>
    <cellStyle name="Normal 23 6 2 2 3" xfId="33758"/>
    <cellStyle name="Normal 23 6 2 2 4" xfId="33759"/>
    <cellStyle name="Normal 23 6 2 3" xfId="33760"/>
    <cellStyle name="Normal 23 6 2 3 2" xfId="33761"/>
    <cellStyle name="Normal 23 6 2 4" xfId="33762"/>
    <cellStyle name="Normal 23 6 2 5" xfId="33763"/>
    <cellStyle name="Normal 23 6 2 6" xfId="33764"/>
    <cellStyle name="Normal 23 6 3" xfId="33765"/>
    <cellStyle name="Normal 23 6 3 2" xfId="33766"/>
    <cellStyle name="Normal 23 6 3 2 2" xfId="33767"/>
    <cellStyle name="Normal 23 6 3 3" xfId="33768"/>
    <cellStyle name="Normal 23 6 3 4" xfId="33769"/>
    <cellStyle name="Normal 23 6 4" xfId="33770"/>
    <cellStyle name="Normal 23 6 4 2" xfId="33771"/>
    <cellStyle name="Normal 23 6 4 2 2" xfId="33772"/>
    <cellStyle name="Normal 23 6 4 3" xfId="33773"/>
    <cellStyle name="Normal 23 6 4 4" xfId="33774"/>
    <cellStyle name="Normal 23 6 5" xfId="33775"/>
    <cellStyle name="Normal 23 6 5 2" xfId="33776"/>
    <cellStyle name="Normal 23 6 6" xfId="33777"/>
    <cellStyle name="Normal 23 6 7" xfId="33778"/>
    <cellStyle name="Normal 23 6 8" xfId="33779"/>
    <cellStyle name="Normal 23 7" xfId="33780"/>
    <cellStyle name="Normal 23 7 2" xfId="33781"/>
    <cellStyle name="Normal 23 7 2 2" xfId="33782"/>
    <cellStyle name="Normal 23 7 2 2 2" xfId="33783"/>
    <cellStyle name="Normal 23 7 2 3" xfId="33784"/>
    <cellStyle name="Normal 23 7 2 4" xfId="33785"/>
    <cellStyle name="Normal 23 7 3" xfId="33786"/>
    <cellStyle name="Normal 23 7 3 2" xfId="33787"/>
    <cellStyle name="Normal 23 7 4" xfId="33788"/>
    <cellStyle name="Normal 23 7 5" xfId="33789"/>
    <cellStyle name="Normal 23 7 6" xfId="33790"/>
    <cellStyle name="Normal 23 8" xfId="33791"/>
    <cellStyle name="Normal 23 8 2" xfId="33792"/>
    <cellStyle name="Normal 23 8 2 2" xfId="33793"/>
    <cellStyle name="Normal 23 8 2 2 2" xfId="33794"/>
    <cellStyle name="Normal 23 8 2 3" xfId="33795"/>
    <cellStyle name="Normal 23 8 2 4" xfId="33796"/>
    <cellStyle name="Normal 23 8 3" xfId="33797"/>
    <cellStyle name="Normal 23 8 3 2" xfId="33798"/>
    <cellStyle name="Normal 23 8 4" xfId="33799"/>
    <cellStyle name="Normal 23 8 5" xfId="33800"/>
    <cellStyle name="Normal 23 8 6" xfId="33801"/>
    <cellStyle name="Normal 23 9" xfId="33802"/>
    <cellStyle name="Normal 23 9 2" xfId="33803"/>
    <cellStyle name="Normal 23 9 2 2" xfId="33804"/>
    <cellStyle name="Normal 23 9 3" xfId="33805"/>
    <cellStyle name="Normal 23 9 4" xfId="33806"/>
    <cellStyle name="Normal 23 9 5" xfId="33807"/>
    <cellStyle name="Normal 24" xfId="117"/>
    <cellStyle name="Normal 24 10" xfId="33808"/>
    <cellStyle name="Normal 24 10 2" xfId="33809"/>
    <cellStyle name="Normal 24 10 2 2" xfId="33810"/>
    <cellStyle name="Normal 24 10 3" xfId="33811"/>
    <cellStyle name="Normal 24 10 4" xfId="33812"/>
    <cellStyle name="Normal 24 10 5" xfId="33813"/>
    <cellStyle name="Normal 24 11" xfId="33814"/>
    <cellStyle name="Normal 24 11 2" xfId="33815"/>
    <cellStyle name="Normal 24 11 2 2" xfId="33816"/>
    <cellStyle name="Normal 24 11 3" xfId="33817"/>
    <cellStyle name="Normal 24 11 4" xfId="33818"/>
    <cellStyle name="Normal 24 12" xfId="33819"/>
    <cellStyle name="Normal 24 12 2" xfId="33820"/>
    <cellStyle name="Normal 24 13" xfId="33821"/>
    <cellStyle name="Normal 24 14" xfId="33822"/>
    <cellStyle name="Normal 24 15" xfId="33823"/>
    <cellStyle name="Normal 24 16" xfId="33824"/>
    <cellStyle name="Normal 24 2" xfId="326"/>
    <cellStyle name="Normal 24 2 10" xfId="33825"/>
    <cellStyle name="Normal 24 2 10 2" xfId="33826"/>
    <cellStyle name="Normal 24 2 10 2 2" xfId="33827"/>
    <cellStyle name="Normal 24 2 10 3" xfId="33828"/>
    <cellStyle name="Normal 24 2 10 4" xfId="33829"/>
    <cellStyle name="Normal 24 2 11" xfId="33830"/>
    <cellStyle name="Normal 24 2 11 2" xfId="33831"/>
    <cellStyle name="Normal 24 2 12" xfId="33832"/>
    <cellStyle name="Normal 24 2 13" xfId="33833"/>
    <cellStyle name="Normal 24 2 14" xfId="33834"/>
    <cellStyle name="Normal 24 2 2" xfId="33835"/>
    <cellStyle name="Normal 24 2 2 10" xfId="33836"/>
    <cellStyle name="Normal 24 2 2 2" xfId="33837"/>
    <cellStyle name="Normal 24 2 2 2 2" xfId="33838"/>
    <cellStyle name="Normal 24 2 2 2 2 2" xfId="33839"/>
    <cellStyle name="Normal 24 2 2 2 2 2 2" xfId="33840"/>
    <cellStyle name="Normal 24 2 2 2 2 3" xfId="33841"/>
    <cellStyle name="Normal 24 2 2 2 2 4" xfId="33842"/>
    <cellStyle name="Normal 24 2 2 2 3" xfId="33843"/>
    <cellStyle name="Normal 24 2 2 2 3 2" xfId="33844"/>
    <cellStyle name="Normal 24 2 2 2 3 2 2" xfId="33845"/>
    <cellStyle name="Normal 24 2 2 2 3 3" xfId="33846"/>
    <cellStyle name="Normal 24 2 2 2 3 4" xfId="33847"/>
    <cellStyle name="Normal 24 2 2 2 4" xfId="33848"/>
    <cellStyle name="Normal 24 2 2 2 4 2" xfId="33849"/>
    <cellStyle name="Normal 24 2 2 2 5" xfId="33850"/>
    <cellStyle name="Normal 24 2 2 2 6" xfId="33851"/>
    <cellStyle name="Normal 24 2 2 2 7" xfId="33852"/>
    <cellStyle name="Normal 24 2 2 3" xfId="33853"/>
    <cellStyle name="Normal 24 2 2 3 2" xfId="33854"/>
    <cellStyle name="Normal 24 2 2 3 2 2" xfId="33855"/>
    <cellStyle name="Normal 24 2 2 3 3" xfId="33856"/>
    <cellStyle name="Normal 24 2 2 3 4" xfId="33857"/>
    <cellStyle name="Normal 24 2 2 4" xfId="33858"/>
    <cellStyle name="Normal 24 2 2 4 2" xfId="33859"/>
    <cellStyle name="Normal 24 2 2 4 2 2" xfId="33860"/>
    <cellStyle name="Normal 24 2 2 4 3" xfId="33861"/>
    <cellStyle name="Normal 24 2 2 4 4" xfId="33862"/>
    <cellStyle name="Normal 24 2 2 5" xfId="33863"/>
    <cellStyle name="Normal 24 2 2 5 2" xfId="33864"/>
    <cellStyle name="Normal 24 2 2 5 2 2" xfId="33865"/>
    <cellStyle name="Normal 24 2 2 5 3" xfId="33866"/>
    <cellStyle name="Normal 24 2 2 5 4" xfId="33867"/>
    <cellStyle name="Normal 24 2 2 6" xfId="33868"/>
    <cellStyle name="Normal 24 2 2 6 2" xfId="33869"/>
    <cellStyle name="Normal 24 2 2 6 2 2" xfId="33870"/>
    <cellStyle name="Normal 24 2 2 6 3" xfId="33871"/>
    <cellStyle name="Normal 24 2 2 6 4" xfId="33872"/>
    <cellStyle name="Normal 24 2 2 7" xfId="33873"/>
    <cellStyle name="Normal 24 2 2 7 2" xfId="33874"/>
    <cellStyle name="Normal 24 2 2 8" xfId="33875"/>
    <cellStyle name="Normal 24 2 2 9" xfId="33876"/>
    <cellStyle name="Normal 24 2 3" xfId="33877"/>
    <cellStyle name="Normal 24 2 3 2" xfId="33878"/>
    <cellStyle name="Normal 24 2 3 2 2" xfId="33879"/>
    <cellStyle name="Normal 24 2 3 2 2 2" xfId="33880"/>
    <cellStyle name="Normal 24 2 3 2 2 2 2" xfId="33881"/>
    <cellStyle name="Normal 24 2 3 2 2 3" xfId="33882"/>
    <cellStyle name="Normal 24 2 3 2 2 4" xfId="33883"/>
    <cellStyle name="Normal 24 2 3 2 3" xfId="33884"/>
    <cellStyle name="Normal 24 2 3 2 3 2" xfId="33885"/>
    <cellStyle name="Normal 24 2 3 2 3 2 2" xfId="33886"/>
    <cellStyle name="Normal 24 2 3 2 3 3" xfId="33887"/>
    <cellStyle name="Normal 24 2 3 2 3 4" xfId="33888"/>
    <cellStyle name="Normal 24 2 3 2 4" xfId="33889"/>
    <cellStyle name="Normal 24 2 3 2 4 2" xfId="33890"/>
    <cellStyle name="Normal 24 2 3 2 5" xfId="33891"/>
    <cellStyle name="Normal 24 2 3 2 6" xfId="33892"/>
    <cellStyle name="Normal 24 2 3 2 7" xfId="33893"/>
    <cellStyle name="Normal 24 2 3 3" xfId="33894"/>
    <cellStyle name="Normal 24 2 3 3 2" xfId="33895"/>
    <cellStyle name="Normal 24 2 3 3 2 2" xfId="33896"/>
    <cellStyle name="Normal 24 2 3 3 3" xfId="33897"/>
    <cellStyle name="Normal 24 2 3 3 4" xfId="33898"/>
    <cellStyle name="Normal 24 2 3 4" xfId="33899"/>
    <cellStyle name="Normal 24 2 3 4 2" xfId="33900"/>
    <cellStyle name="Normal 24 2 3 4 2 2" xfId="33901"/>
    <cellStyle name="Normal 24 2 3 4 3" xfId="33902"/>
    <cellStyle name="Normal 24 2 3 4 4" xfId="33903"/>
    <cellStyle name="Normal 24 2 3 5" xfId="33904"/>
    <cellStyle name="Normal 24 2 3 5 2" xfId="33905"/>
    <cellStyle name="Normal 24 2 3 6" xfId="33906"/>
    <cellStyle name="Normal 24 2 3 7" xfId="33907"/>
    <cellStyle name="Normal 24 2 3 8" xfId="33908"/>
    <cellStyle name="Normal 24 2 4" xfId="33909"/>
    <cellStyle name="Normal 24 2 4 2" xfId="33910"/>
    <cellStyle name="Normal 24 2 4 2 2" xfId="33911"/>
    <cellStyle name="Normal 24 2 4 2 2 2" xfId="33912"/>
    <cellStyle name="Normal 24 2 4 2 2 2 2" xfId="33913"/>
    <cellStyle name="Normal 24 2 4 2 2 3" xfId="33914"/>
    <cellStyle name="Normal 24 2 4 2 2 4" xfId="33915"/>
    <cellStyle name="Normal 24 2 4 2 3" xfId="33916"/>
    <cellStyle name="Normal 24 2 4 2 3 2" xfId="33917"/>
    <cellStyle name="Normal 24 2 4 2 3 2 2" xfId="33918"/>
    <cellStyle name="Normal 24 2 4 2 3 3" xfId="33919"/>
    <cellStyle name="Normal 24 2 4 2 3 4" xfId="33920"/>
    <cellStyle name="Normal 24 2 4 2 4" xfId="33921"/>
    <cellStyle name="Normal 24 2 4 2 4 2" xfId="33922"/>
    <cellStyle name="Normal 24 2 4 2 5" xfId="33923"/>
    <cellStyle name="Normal 24 2 4 2 6" xfId="33924"/>
    <cellStyle name="Normal 24 2 4 2 7" xfId="33925"/>
    <cellStyle name="Normal 24 2 4 3" xfId="33926"/>
    <cellStyle name="Normal 24 2 4 3 2" xfId="33927"/>
    <cellStyle name="Normal 24 2 4 3 2 2" xfId="33928"/>
    <cellStyle name="Normal 24 2 4 3 3" xfId="33929"/>
    <cellStyle name="Normal 24 2 4 3 4" xfId="33930"/>
    <cellStyle name="Normal 24 2 4 4" xfId="33931"/>
    <cellStyle name="Normal 24 2 4 4 2" xfId="33932"/>
    <cellStyle name="Normal 24 2 4 4 2 2" xfId="33933"/>
    <cellStyle name="Normal 24 2 4 4 3" xfId="33934"/>
    <cellStyle name="Normal 24 2 4 4 4" xfId="33935"/>
    <cellStyle name="Normal 24 2 4 5" xfId="33936"/>
    <cellStyle name="Normal 24 2 4 5 2" xfId="33937"/>
    <cellStyle name="Normal 24 2 4 6" xfId="33938"/>
    <cellStyle name="Normal 24 2 4 7" xfId="33939"/>
    <cellStyle name="Normal 24 2 4 8" xfId="33940"/>
    <cellStyle name="Normal 24 2 5" xfId="33941"/>
    <cellStyle name="Normal 24 2 5 2" xfId="33942"/>
    <cellStyle name="Normal 24 2 5 2 2" xfId="33943"/>
    <cellStyle name="Normal 24 2 5 2 2 2" xfId="33944"/>
    <cellStyle name="Normal 24 2 5 2 2 2 2" xfId="33945"/>
    <cellStyle name="Normal 24 2 5 2 2 3" xfId="33946"/>
    <cellStyle name="Normal 24 2 5 2 2 4" xfId="33947"/>
    <cellStyle name="Normal 24 2 5 2 3" xfId="33948"/>
    <cellStyle name="Normal 24 2 5 2 3 2" xfId="33949"/>
    <cellStyle name="Normal 24 2 5 2 4" xfId="33950"/>
    <cellStyle name="Normal 24 2 5 2 5" xfId="33951"/>
    <cellStyle name="Normal 24 2 5 2 6" xfId="33952"/>
    <cellStyle name="Normal 24 2 5 3" xfId="33953"/>
    <cellStyle name="Normal 24 2 5 3 2" xfId="33954"/>
    <cellStyle name="Normal 24 2 5 3 2 2" xfId="33955"/>
    <cellStyle name="Normal 24 2 5 3 3" xfId="33956"/>
    <cellStyle name="Normal 24 2 5 3 4" xfId="33957"/>
    <cellStyle name="Normal 24 2 5 4" xfId="33958"/>
    <cellStyle name="Normal 24 2 5 4 2" xfId="33959"/>
    <cellStyle name="Normal 24 2 5 4 2 2" xfId="33960"/>
    <cellStyle name="Normal 24 2 5 4 3" xfId="33961"/>
    <cellStyle name="Normal 24 2 5 4 4" xfId="33962"/>
    <cellStyle name="Normal 24 2 5 5" xfId="33963"/>
    <cellStyle name="Normal 24 2 5 5 2" xfId="33964"/>
    <cellStyle name="Normal 24 2 5 6" xfId="33965"/>
    <cellStyle name="Normal 24 2 5 7" xfId="33966"/>
    <cellStyle name="Normal 24 2 5 8" xfId="33967"/>
    <cellStyle name="Normal 24 2 6" xfId="33968"/>
    <cellStyle name="Normal 24 2 6 2" xfId="33969"/>
    <cellStyle name="Normal 24 2 6 2 2" xfId="33970"/>
    <cellStyle name="Normal 24 2 6 2 2 2" xfId="33971"/>
    <cellStyle name="Normal 24 2 6 2 2 2 2" xfId="33972"/>
    <cellStyle name="Normal 24 2 6 2 2 3" xfId="33973"/>
    <cellStyle name="Normal 24 2 6 2 2 4" xfId="33974"/>
    <cellStyle name="Normal 24 2 6 2 3" xfId="33975"/>
    <cellStyle name="Normal 24 2 6 2 3 2" xfId="33976"/>
    <cellStyle name="Normal 24 2 6 2 4" xfId="33977"/>
    <cellStyle name="Normal 24 2 6 2 5" xfId="33978"/>
    <cellStyle name="Normal 24 2 6 2 6" xfId="33979"/>
    <cellStyle name="Normal 24 2 6 3" xfId="33980"/>
    <cellStyle name="Normal 24 2 6 3 2" xfId="33981"/>
    <cellStyle name="Normal 24 2 6 3 2 2" xfId="33982"/>
    <cellStyle name="Normal 24 2 6 3 3" xfId="33983"/>
    <cellStyle name="Normal 24 2 6 3 4" xfId="33984"/>
    <cellStyle name="Normal 24 2 6 4" xfId="33985"/>
    <cellStyle name="Normal 24 2 6 4 2" xfId="33986"/>
    <cellStyle name="Normal 24 2 6 4 2 2" xfId="33987"/>
    <cellStyle name="Normal 24 2 6 4 3" xfId="33988"/>
    <cellStyle name="Normal 24 2 6 4 4" xfId="33989"/>
    <cellStyle name="Normal 24 2 6 5" xfId="33990"/>
    <cellStyle name="Normal 24 2 6 5 2" xfId="33991"/>
    <cellStyle name="Normal 24 2 6 6" xfId="33992"/>
    <cellStyle name="Normal 24 2 6 7" xfId="33993"/>
    <cellStyle name="Normal 24 2 6 8" xfId="33994"/>
    <cellStyle name="Normal 24 2 7" xfId="33995"/>
    <cellStyle name="Normal 24 2 7 2" xfId="33996"/>
    <cellStyle name="Normal 24 2 7 2 2" xfId="33997"/>
    <cellStyle name="Normal 24 2 7 2 2 2" xfId="33998"/>
    <cellStyle name="Normal 24 2 7 2 3" xfId="33999"/>
    <cellStyle name="Normal 24 2 7 2 4" xfId="34000"/>
    <cellStyle name="Normal 24 2 7 3" xfId="34001"/>
    <cellStyle name="Normal 24 2 7 3 2" xfId="34002"/>
    <cellStyle name="Normal 24 2 7 4" xfId="34003"/>
    <cellStyle name="Normal 24 2 7 5" xfId="34004"/>
    <cellStyle name="Normal 24 2 7 6" xfId="34005"/>
    <cellStyle name="Normal 24 2 8" xfId="34006"/>
    <cellStyle name="Normal 24 2 8 2" xfId="34007"/>
    <cellStyle name="Normal 24 2 8 2 2" xfId="34008"/>
    <cellStyle name="Normal 24 2 8 2 2 2" xfId="34009"/>
    <cellStyle name="Normal 24 2 8 2 3" xfId="34010"/>
    <cellStyle name="Normal 24 2 8 2 4" xfId="34011"/>
    <cellStyle name="Normal 24 2 8 3" xfId="34012"/>
    <cellStyle name="Normal 24 2 8 3 2" xfId="34013"/>
    <cellStyle name="Normal 24 2 8 4" xfId="34014"/>
    <cellStyle name="Normal 24 2 8 5" xfId="34015"/>
    <cellStyle name="Normal 24 2 8 6" xfId="34016"/>
    <cellStyle name="Normal 24 2 9" xfId="34017"/>
    <cellStyle name="Normal 24 2 9 2" xfId="34018"/>
    <cellStyle name="Normal 24 2 9 2 2" xfId="34019"/>
    <cellStyle name="Normal 24 2 9 3" xfId="34020"/>
    <cellStyle name="Normal 24 2 9 4" xfId="34021"/>
    <cellStyle name="Normal 24 2 9 5" xfId="34022"/>
    <cellStyle name="Normal 24 3" xfId="327"/>
    <cellStyle name="Normal 24 3 10" xfId="34023"/>
    <cellStyle name="Normal 24 3 2" xfId="34024"/>
    <cellStyle name="Normal 24 3 2 2" xfId="34025"/>
    <cellStyle name="Normal 24 3 2 2 2" xfId="34026"/>
    <cellStyle name="Normal 24 3 2 2 2 2" xfId="34027"/>
    <cellStyle name="Normal 24 3 2 2 3" xfId="34028"/>
    <cellStyle name="Normal 24 3 2 2 4" xfId="34029"/>
    <cellStyle name="Normal 24 3 2 3" xfId="34030"/>
    <cellStyle name="Normal 24 3 2 3 2" xfId="34031"/>
    <cellStyle name="Normal 24 3 2 3 2 2" xfId="34032"/>
    <cellStyle name="Normal 24 3 2 3 3" xfId="34033"/>
    <cellStyle name="Normal 24 3 2 3 4" xfId="34034"/>
    <cellStyle name="Normal 24 3 2 4" xfId="34035"/>
    <cellStyle name="Normal 24 3 2 4 2" xfId="34036"/>
    <cellStyle name="Normal 24 3 2 5" xfId="34037"/>
    <cellStyle name="Normal 24 3 2 6" xfId="34038"/>
    <cellStyle name="Normal 24 3 2 7" xfId="34039"/>
    <cellStyle name="Normal 24 3 3" xfId="34040"/>
    <cellStyle name="Normal 24 3 3 2" xfId="34041"/>
    <cellStyle name="Normal 24 3 3 2 2" xfId="34042"/>
    <cellStyle name="Normal 24 3 3 3" xfId="34043"/>
    <cellStyle name="Normal 24 3 3 4" xfId="34044"/>
    <cellStyle name="Normal 24 3 4" xfId="34045"/>
    <cellStyle name="Normal 24 3 4 2" xfId="34046"/>
    <cellStyle name="Normal 24 3 4 2 2" xfId="34047"/>
    <cellStyle name="Normal 24 3 4 3" xfId="34048"/>
    <cellStyle name="Normal 24 3 4 4" xfId="34049"/>
    <cellStyle name="Normal 24 3 5" xfId="34050"/>
    <cellStyle name="Normal 24 3 5 2" xfId="34051"/>
    <cellStyle name="Normal 24 3 5 2 2" xfId="34052"/>
    <cellStyle name="Normal 24 3 5 3" xfId="34053"/>
    <cellStyle name="Normal 24 3 5 4" xfId="34054"/>
    <cellStyle name="Normal 24 3 6" xfId="34055"/>
    <cellStyle name="Normal 24 3 6 2" xfId="34056"/>
    <cellStyle name="Normal 24 3 6 2 2" xfId="34057"/>
    <cellStyle name="Normal 24 3 6 3" xfId="34058"/>
    <cellStyle name="Normal 24 3 6 4" xfId="34059"/>
    <cellStyle name="Normal 24 3 7" xfId="34060"/>
    <cellStyle name="Normal 24 3 7 2" xfId="34061"/>
    <cellStyle name="Normal 24 3 8" xfId="34062"/>
    <cellStyle name="Normal 24 3 9" xfId="34063"/>
    <cellStyle name="Normal 24 4" xfId="34064"/>
    <cellStyle name="Normal 24 4 2" xfId="34065"/>
    <cellStyle name="Normal 24 4 2 2" xfId="34066"/>
    <cellStyle name="Normal 24 4 2 2 2" xfId="34067"/>
    <cellStyle name="Normal 24 4 2 2 2 2" xfId="34068"/>
    <cellStyle name="Normal 24 4 2 2 3" xfId="34069"/>
    <cellStyle name="Normal 24 4 2 2 4" xfId="34070"/>
    <cellStyle name="Normal 24 4 2 3" xfId="34071"/>
    <cellStyle name="Normal 24 4 2 3 2" xfId="34072"/>
    <cellStyle name="Normal 24 4 2 3 2 2" xfId="34073"/>
    <cellStyle name="Normal 24 4 2 3 3" xfId="34074"/>
    <cellStyle name="Normal 24 4 2 3 4" xfId="34075"/>
    <cellStyle name="Normal 24 4 2 4" xfId="34076"/>
    <cellStyle name="Normal 24 4 2 4 2" xfId="34077"/>
    <cellStyle name="Normal 24 4 2 5" xfId="34078"/>
    <cellStyle name="Normal 24 4 2 6" xfId="34079"/>
    <cellStyle name="Normal 24 4 2 7" xfId="34080"/>
    <cellStyle name="Normal 24 4 3" xfId="34081"/>
    <cellStyle name="Normal 24 4 3 2" xfId="34082"/>
    <cellStyle name="Normal 24 4 3 2 2" xfId="34083"/>
    <cellStyle name="Normal 24 4 3 3" xfId="34084"/>
    <cellStyle name="Normal 24 4 3 4" xfId="34085"/>
    <cellStyle name="Normal 24 4 4" xfId="34086"/>
    <cellStyle name="Normal 24 4 4 2" xfId="34087"/>
    <cellStyle name="Normal 24 4 4 2 2" xfId="34088"/>
    <cellStyle name="Normal 24 4 4 3" xfId="34089"/>
    <cellStyle name="Normal 24 4 4 4" xfId="34090"/>
    <cellStyle name="Normal 24 4 5" xfId="34091"/>
    <cellStyle name="Normal 24 4 5 2" xfId="34092"/>
    <cellStyle name="Normal 24 4 6" xfId="34093"/>
    <cellStyle name="Normal 24 4 7" xfId="34094"/>
    <cellStyle name="Normal 24 4 8" xfId="34095"/>
    <cellStyle name="Normal 24 5" xfId="34096"/>
    <cellStyle name="Normal 24 5 2" xfId="34097"/>
    <cellStyle name="Normal 24 5 2 2" xfId="34098"/>
    <cellStyle name="Normal 24 5 2 2 2" xfId="34099"/>
    <cellStyle name="Normal 24 5 2 2 2 2" xfId="34100"/>
    <cellStyle name="Normal 24 5 2 2 3" xfId="34101"/>
    <cellStyle name="Normal 24 5 2 2 4" xfId="34102"/>
    <cellStyle name="Normal 24 5 2 3" xfId="34103"/>
    <cellStyle name="Normal 24 5 2 3 2" xfId="34104"/>
    <cellStyle name="Normal 24 5 2 3 2 2" xfId="34105"/>
    <cellStyle name="Normal 24 5 2 3 3" xfId="34106"/>
    <cellStyle name="Normal 24 5 2 3 4" xfId="34107"/>
    <cellStyle name="Normal 24 5 2 4" xfId="34108"/>
    <cellStyle name="Normal 24 5 2 4 2" xfId="34109"/>
    <cellStyle name="Normal 24 5 2 5" xfId="34110"/>
    <cellStyle name="Normal 24 5 2 6" xfId="34111"/>
    <cellStyle name="Normal 24 5 2 7" xfId="34112"/>
    <cellStyle name="Normal 24 5 3" xfId="34113"/>
    <cellStyle name="Normal 24 5 3 2" xfId="34114"/>
    <cellStyle name="Normal 24 5 3 2 2" xfId="34115"/>
    <cellStyle name="Normal 24 5 3 3" xfId="34116"/>
    <cellStyle name="Normal 24 5 3 4" xfId="34117"/>
    <cellStyle name="Normal 24 5 4" xfId="34118"/>
    <cellStyle name="Normal 24 5 4 2" xfId="34119"/>
    <cellStyle name="Normal 24 5 4 2 2" xfId="34120"/>
    <cellStyle name="Normal 24 5 4 3" xfId="34121"/>
    <cellStyle name="Normal 24 5 4 4" xfId="34122"/>
    <cellStyle name="Normal 24 5 5" xfId="34123"/>
    <cellStyle name="Normal 24 5 5 2" xfId="34124"/>
    <cellStyle name="Normal 24 5 6" xfId="34125"/>
    <cellStyle name="Normal 24 5 7" xfId="34126"/>
    <cellStyle name="Normal 24 5 8" xfId="34127"/>
    <cellStyle name="Normal 24 6" xfId="34128"/>
    <cellStyle name="Normal 24 6 2" xfId="34129"/>
    <cellStyle name="Normal 24 6 2 2" xfId="34130"/>
    <cellStyle name="Normal 24 6 2 2 2" xfId="34131"/>
    <cellStyle name="Normal 24 6 2 2 2 2" xfId="34132"/>
    <cellStyle name="Normal 24 6 2 2 3" xfId="34133"/>
    <cellStyle name="Normal 24 6 2 2 4" xfId="34134"/>
    <cellStyle name="Normal 24 6 2 3" xfId="34135"/>
    <cellStyle name="Normal 24 6 2 3 2" xfId="34136"/>
    <cellStyle name="Normal 24 6 2 4" xfId="34137"/>
    <cellStyle name="Normal 24 6 2 5" xfId="34138"/>
    <cellStyle name="Normal 24 6 2 6" xfId="34139"/>
    <cellStyle name="Normal 24 6 3" xfId="34140"/>
    <cellStyle name="Normal 24 6 3 2" xfId="34141"/>
    <cellStyle name="Normal 24 6 3 2 2" xfId="34142"/>
    <cellStyle name="Normal 24 6 3 3" xfId="34143"/>
    <cellStyle name="Normal 24 6 3 4" xfId="34144"/>
    <cellStyle name="Normal 24 6 4" xfId="34145"/>
    <cellStyle name="Normal 24 6 4 2" xfId="34146"/>
    <cellStyle name="Normal 24 6 4 2 2" xfId="34147"/>
    <cellStyle name="Normal 24 6 4 3" xfId="34148"/>
    <cellStyle name="Normal 24 6 4 4" xfId="34149"/>
    <cellStyle name="Normal 24 6 5" xfId="34150"/>
    <cellStyle name="Normal 24 6 5 2" xfId="34151"/>
    <cellStyle name="Normal 24 6 6" xfId="34152"/>
    <cellStyle name="Normal 24 6 7" xfId="34153"/>
    <cellStyle name="Normal 24 6 8" xfId="34154"/>
    <cellStyle name="Normal 24 7" xfId="34155"/>
    <cellStyle name="Normal 24 7 2" xfId="34156"/>
    <cellStyle name="Normal 24 7 2 2" xfId="34157"/>
    <cellStyle name="Normal 24 7 2 2 2" xfId="34158"/>
    <cellStyle name="Normal 24 7 2 2 2 2" xfId="34159"/>
    <cellStyle name="Normal 24 7 2 2 3" xfId="34160"/>
    <cellStyle name="Normal 24 7 2 2 4" xfId="34161"/>
    <cellStyle name="Normal 24 7 2 3" xfId="34162"/>
    <cellStyle name="Normal 24 7 2 3 2" xfId="34163"/>
    <cellStyle name="Normal 24 7 2 4" xfId="34164"/>
    <cellStyle name="Normal 24 7 2 5" xfId="34165"/>
    <cellStyle name="Normal 24 7 2 6" xfId="34166"/>
    <cellStyle name="Normal 24 7 3" xfId="34167"/>
    <cellStyle name="Normal 24 7 3 2" xfId="34168"/>
    <cellStyle name="Normal 24 7 3 2 2" xfId="34169"/>
    <cellStyle name="Normal 24 7 3 3" xfId="34170"/>
    <cellStyle name="Normal 24 7 3 4" xfId="34171"/>
    <cellStyle name="Normal 24 7 4" xfId="34172"/>
    <cellStyle name="Normal 24 7 4 2" xfId="34173"/>
    <cellStyle name="Normal 24 7 4 2 2" xfId="34174"/>
    <cellStyle name="Normal 24 7 4 3" xfId="34175"/>
    <cellStyle name="Normal 24 7 4 4" xfId="34176"/>
    <cellStyle name="Normal 24 7 5" xfId="34177"/>
    <cellStyle name="Normal 24 7 5 2" xfId="34178"/>
    <cellStyle name="Normal 24 7 6" xfId="34179"/>
    <cellStyle name="Normal 24 7 7" xfId="34180"/>
    <cellStyle name="Normal 24 7 8" xfId="34181"/>
    <cellStyle name="Normal 24 8" xfId="34182"/>
    <cellStyle name="Normal 24 8 2" xfId="34183"/>
    <cellStyle name="Normal 24 8 2 2" xfId="34184"/>
    <cellStyle name="Normal 24 8 2 2 2" xfId="34185"/>
    <cellStyle name="Normal 24 8 2 3" xfId="34186"/>
    <cellStyle name="Normal 24 8 2 4" xfId="34187"/>
    <cellStyle name="Normal 24 8 3" xfId="34188"/>
    <cellStyle name="Normal 24 8 3 2" xfId="34189"/>
    <cellStyle name="Normal 24 8 4" xfId="34190"/>
    <cellStyle name="Normal 24 8 5" xfId="34191"/>
    <cellStyle name="Normal 24 8 6" xfId="34192"/>
    <cellStyle name="Normal 24 9" xfId="34193"/>
    <cellStyle name="Normal 24 9 2" xfId="34194"/>
    <cellStyle name="Normal 24 9 2 2" xfId="34195"/>
    <cellStyle name="Normal 24 9 2 2 2" xfId="34196"/>
    <cellStyle name="Normal 24 9 2 3" xfId="34197"/>
    <cellStyle name="Normal 24 9 2 4" xfId="34198"/>
    <cellStyle name="Normal 24 9 3" xfId="34199"/>
    <cellStyle name="Normal 24 9 3 2" xfId="34200"/>
    <cellStyle name="Normal 24 9 4" xfId="34201"/>
    <cellStyle name="Normal 24 9 5" xfId="34202"/>
    <cellStyle name="Normal 24 9 6" xfId="34203"/>
    <cellStyle name="Normal 25" xfId="186"/>
    <cellStyle name="Normal 25 10" xfId="34204"/>
    <cellStyle name="Normal 25 10 2" xfId="34205"/>
    <cellStyle name="Normal 25 10 2 2" xfId="34206"/>
    <cellStyle name="Normal 25 10 3" xfId="34207"/>
    <cellStyle name="Normal 25 10 4" xfId="34208"/>
    <cellStyle name="Normal 25 11" xfId="34209"/>
    <cellStyle name="Normal 25 11 2" xfId="34210"/>
    <cellStyle name="Normal 25 12" xfId="34211"/>
    <cellStyle name="Normal 25 13" xfId="34212"/>
    <cellStyle name="Normal 25 14" xfId="34213"/>
    <cellStyle name="Normal 25 15" xfId="34214"/>
    <cellStyle name="Normal 25 2" xfId="34215"/>
    <cellStyle name="Normal 25 2 10" xfId="34216"/>
    <cellStyle name="Normal 25 2 2" xfId="34217"/>
    <cellStyle name="Normal 25 2 2 2" xfId="34218"/>
    <cellStyle name="Normal 25 2 2 2 2" xfId="34219"/>
    <cellStyle name="Normal 25 2 2 2 2 2" xfId="34220"/>
    <cellStyle name="Normal 25 2 2 2 3" xfId="34221"/>
    <cellStyle name="Normal 25 2 2 2 4" xfId="34222"/>
    <cellStyle name="Normal 25 2 2 3" xfId="34223"/>
    <cellStyle name="Normal 25 2 2 3 2" xfId="34224"/>
    <cellStyle name="Normal 25 2 2 3 2 2" xfId="34225"/>
    <cellStyle name="Normal 25 2 2 3 3" xfId="34226"/>
    <cellStyle name="Normal 25 2 2 3 4" xfId="34227"/>
    <cellStyle name="Normal 25 2 2 4" xfId="34228"/>
    <cellStyle name="Normal 25 2 2 4 2" xfId="34229"/>
    <cellStyle name="Normal 25 2 2 5" xfId="34230"/>
    <cellStyle name="Normal 25 2 2 6" xfId="34231"/>
    <cellStyle name="Normal 25 2 2 7" xfId="34232"/>
    <cellStyle name="Normal 25 2 3" xfId="34233"/>
    <cellStyle name="Normal 25 2 3 2" xfId="34234"/>
    <cellStyle name="Normal 25 2 3 2 2" xfId="34235"/>
    <cellStyle name="Normal 25 2 3 3" xfId="34236"/>
    <cellStyle name="Normal 25 2 3 4" xfId="34237"/>
    <cellStyle name="Normal 25 2 4" xfId="34238"/>
    <cellStyle name="Normal 25 2 4 2" xfId="34239"/>
    <cellStyle name="Normal 25 2 4 2 2" xfId="34240"/>
    <cellStyle name="Normal 25 2 4 3" xfId="34241"/>
    <cellStyle name="Normal 25 2 4 4" xfId="34242"/>
    <cellStyle name="Normal 25 2 5" xfId="34243"/>
    <cellStyle name="Normal 25 2 5 2" xfId="34244"/>
    <cellStyle name="Normal 25 2 5 2 2" xfId="34245"/>
    <cellStyle name="Normal 25 2 5 3" xfId="34246"/>
    <cellStyle name="Normal 25 2 5 4" xfId="34247"/>
    <cellStyle name="Normal 25 2 6" xfId="34248"/>
    <cellStyle name="Normal 25 2 6 2" xfId="34249"/>
    <cellStyle name="Normal 25 2 6 2 2" xfId="34250"/>
    <cellStyle name="Normal 25 2 6 3" xfId="34251"/>
    <cellStyle name="Normal 25 2 6 4" xfId="34252"/>
    <cellStyle name="Normal 25 2 7" xfId="34253"/>
    <cellStyle name="Normal 25 2 7 2" xfId="34254"/>
    <cellStyle name="Normal 25 2 8" xfId="34255"/>
    <cellStyle name="Normal 25 2 9" xfId="34256"/>
    <cellStyle name="Normal 25 3" xfId="34257"/>
    <cellStyle name="Normal 25 3 2" xfId="34258"/>
    <cellStyle name="Normal 25 3 2 2" xfId="34259"/>
    <cellStyle name="Normal 25 3 2 2 2" xfId="34260"/>
    <cellStyle name="Normal 25 3 2 2 2 2" xfId="34261"/>
    <cellStyle name="Normal 25 3 2 2 3" xfId="34262"/>
    <cellStyle name="Normal 25 3 2 2 4" xfId="34263"/>
    <cellStyle name="Normal 25 3 2 3" xfId="34264"/>
    <cellStyle name="Normal 25 3 2 3 2" xfId="34265"/>
    <cellStyle name="Normal 25 3 2 3 2 2" xfId="34266"/>
    <cellStyle name="Normal 25 3 2 3 3" xfId="34267"/>
    <cellStyle name="Normal 25 3 2 3 4" xfId="34268"/>
    <cellStyle name="Normal 25 3 2 4" xfId="34269"/>
    <cellStyle name="Normal 25 3 2 4 2" xfId="34270"/>
    <cellStyle name="Normal 25 3 2 5" xfId="34271"/>
    <cellStyle name="Normal 25 3 2 6" xfId="34272"/>
    <cellStyle name="Normal 25 3 2 7" xfId="34273"/>
    <cellStyle name="Normal 25 3 3" xfId="34274"/>
    <cellStyle name="Normal 25 3 3 2" xfId="34275"/>
    <cellStyle name="Normal 25 3 3 2 2" xfId="34276"/>
    <cellStyle name="Normal 25 3 3 3" xfId="34277"/>
    <cellStyle name="Normal 25 3 3 4" xfId="34278"/>
    <cellStyle name="Normal 25 3 4" xfId="34279"/>
    <cellStyle name="Normal 25 3 4 2" xfId="34280"/>
    <cellStyle name="Normal 25 3 4 2 2" xfId="34281"/>
    <cellStyle name="Normal 25 3 4 3" xfId="34282"/>
    <cellStyle name="Normal 25 3 4 4" xfId="34283"/>
    <cellStyle name="Normal 25 3 5" xfId="34284"/>
    <cellStyle name="Normal 25 3 5 2" xfId="34285"/>
    <cellStyle name="Normal 25 3 6" xfId="34286"/>
    <cellStyle name="Normal 25 3 7" xfId="34287"/>
    <cellStyle name="Normal 25 3 8" xfId="34288"/>
    <cellStyle name="Normal 25 4" xfId="34289"/>
    <cellStyle name="Normal 25 4 2" xfId="34290"/>
    <cellStyle name="Normal 25 4 2 2" xfId="34291"/>
    <cellStyle name="Normal 25 4 2 2 2" xfId="34292"/>
    <cellStyle name="Normal 25 4 2 2 2 2" xfId="34293"/>
    <cellStyle name="Normal 25 4 2 2 3" xfId="34294"/>
    <cellStyle name="Normal 25 4 2 2 4" xfId="34295"/>
    <cellStyle name="Normal 25 4 2 3" xfId="34296"/>
    <cellStyle name="Normal 25 4 2 3 2" xfId="34297"/>
    <cellStyle name="Normal 25 4 2 3 2 2" xfId="34298"/>
    <cellStyle name="Normal 25 4 2 3 3" xfId="34299"/>
    <cellStyle name="Normal 25 4 2 3 4" xfId="34300"/>
    <cellStyle name="Normal 25 4 2 4" xfId="34301"/>
    <cellStyle name="Normal 25 4 2 4 2" xfId="34302"/>
    <cellStyle name="Normal 25 4 2 5" xfId="34303"/>
    <cellStyle name="Normal 25 4 2 6" xfId="34304"/>
    <cellStyle name="Normal 25 4 2 7" xfId="34305"/>
    <cellStyle name="Normal 25 4 3" xfId="34306"/>
    <cellStyle name="Normal 25 4 3 2" xfId="34307"/>
    <cellStyle name="Normal 25 4 3 2 2" xfId="34308"/>
    <cellStyle name="Normal 25 4 3 3" xfId="34309"/>
    <cellStyle name="Normal 25 4 3 4" xfId="34310"/>
    <cellStyle name="Normal 25 4 4" xfId="34311"/>
    <cellStyle name="Normal 25 4 4 2" xfId="34312"/>
    <cellStyle name="Normal 25 4 4 2 2" xfId="34313"/>
    <cellStyle name="Normal 25 4 4 3" xfId="34314"/>
    <cellStyle name="Normal 25 4 4 4" xfId="34315"/>
    <cellStyle name="Normal 25 4 5" xfId="34316"/>
    <cellStyle name="Normal 25 4 5 2" xfId="34317"/>
    <cellStyle name="Normal 25 4 6" xfId="34318"/>
    <cellStyle name="Normal 25 4 7" xfId="34319"/>
    <cellStyle name="Normal 25 4 8" xfId="34320"/>
    <cellStyle name="Normal 25 5" xfId="34321"/>
    <cellStyle name="Normal 25 5 2" xfId="34322"/>
    <cellStyle name="Normal 25 5 2 2" xfId="34323"/>
    <cellStyle name="Normal 25 5 2 2 2" xfId="34324"/>
    <cellStyle name="Normal 25 5 2 2 2 2" xfId="34325"/>
    <cellStyle name="Normal 25 5 2 2 3" xfId="34326"/>
    <cellStyle name="Normal 25 5 2 2 4" xfId="34327"/>
    <cellStyle name="Normal 25 5 2 3" xfId="34328"/>
    <cellStyle name="Normal 25 5 2 3 2" xfId="34329"/>
    <cellStyle name="Normal 25 5 2 4" xfId="34330"/>
    <cellStyle name="Normal 25 5 2 5" xfId="34331"/>
    <cellStyle name="Normal 25 5 2 6" xfId="34332"/>
    <cellStyle name="Normal 25 5 3" xfId="34333"/>
    <cellStyle name="Normal 25 5 3 2" xfId="34334"/>
    <cellStyle name="Normal 25 5 3 2 2" xfId="34335"/>
    <cellStyle name="Normal 25 5 3 3" xfId="34336"/>
    <cellStyle name="Normal 25 5 3 4" xfId="34337"/>
    <cellStyle name="Normal 25 5 4" xfId="34338"/>
    <cellStyle name="Normal 25 5 4 2" xfId="34339"/>
    <cellStyle name="Normal 25 5 4 2 2" xfId="34340"/>
    <cellStyle name="Normal 25 5 4 3" xfId="34341"/>
    <cellStyle name="Normal 25 5 4 4" xfId="34342"/>
    <cellStyle name="Normal 25 5 5" xfId="34343"/>
    <cellStyle name="Normal 25 5 5 2" xfId="34344"/>
    <cellStyle name="Normal 25 5 6" xfId="34345"/>
    <cellStyle name="Normal 25 5 7" xfId="34346"/>
    <cellStyle name="Normal 25 5 8" xfId="34347"/>
    <cellStyle name="Normal 25 6" xfId="34348"/>
    <cellStyle name="Normal 25 6 2" xfId="34349"/>
    <cellStyle name="Normal 25 6 2 2" xfId="34350"/>
    <cellStyle name="Normal 25 6 2 2 2" xfId="34351"/>
    <cellStyle name="Normal 25 6 2 2 2 2" xfId="34352"/>
    <cellStyle name="Normal 25 6 2 2 3" xfId="34353"/>
    <cellStyle name="Normal 25 6 2 2 4" xfId="34354"/>
    <cellStyle name="Normal 25 6 2 3" xfId="34355"/>
    <cellStyle name="Normal 25 6 2 3 2" xfId="34356"/>
    <cellStyle name="Normal 25 6 2 4" xfId="34357"/>
    <cellStyle name="Normal 25 6 2 5" xfId="34358"/>
    <cellStyle name="Normal 25 6 2 6" xfId="34359"/>
    <cellStyle name="Normal 25 6 3" xfId="34360"/>
    <cellStyle name="Normal 25 6 3 2" xfId="34361"/>
    <cellStyle name="Normal 25 6 3 2 2" xfId="34362"/>
    <cellStyle name="Normal 25 6 3 3" xfId="34363"/>
    <cellStyle name="Normal 25 6 3 4" xfId="34364"/>
    <cellStyle name="Normal 25 6 4" xfId="34365"/>
    <cellStyle name="Normal 25 6 4 2" xfId="34366"/>
    <cellStyle name="Normal 25 6 4 2 2" xfId="34367"/>
    <cellStyle name="Normal 25 6 4 3" xfId="34368"/>
    <cellStyle name="Normal 25 6 4 4" xfId="34369"/>
    <cellStyle name="Normal 25 6 5" xfId="34370"/>
    <cellStyle name="Normal 25 6 5 2" xfId="34371"/>
    <cellStyle name="Normal 25 6 6" xfId="34372"/>
    <cellStyle name="Normal 25 6 7" xfId="34373"/>
    <cellStyle name="Normal 25 6 8" xfId="34374"/>
    <cellStyle name="Normal 25 7" xfId="34375"/>
    <cellStyle name="Normal 25 7 2" xfId="34376"/>
    <cellStyle name="Normal 25 7 2 2" xfId="34377"/>
    <cellStyle name="Normal 25 7 2 2 2" xfId="34378"/>
    <cellStyle name="Normal 25 7 2 3" xfId="34379"/>
    <cellStyle name="Normal 25 7 2 4" xfId="34380"/>
    <cellStyle name="Normal 25 7 3" xfId="34381"/>
    <cellStyle name="Normal 25 7 3 2" xfId="34382"/>
    <cellStyle name="Normal 25 7 4" xfId="34383"/>
    <cellStyle name="Normal 25 7 5" xfId="34384"/>
    <cellStyle name="Normal 25 7 6" xfId="34385"/>
    <cellStyle name="Normal 25 8" xfId="34386"/>
    <cellStyle name="Normal 25 8 2" xfId="34387"/>
    <cellStyle name="Normal 25 8 2 2" xfId="34388"/>
    <cellStyle name="Normal 25 8 2 2 2" xfId="34389"/>
    <cellStyle name="Normal 25 8 2 3" xfId="34390"/>
    <cellStyle name="Normal 25 8 2 4" xfId="34391"/>
    <cellStyle name="Normal 25 8 3" xfId="34392"/>
    <cellStyle name="Normal 25 8 3 2" xfId="34393"/>
    <cellStyle name="Normal 25 8 4" xfId="34394"/>
    <cellStyle name="Normal 25 8 5" xfId="34395"/>
    <cellStyle name="Normal 25 8 6" xfId="34396"/>
    <cellStyle name="Normal 25 9" xfId="34397"/>
    <cellStyle name="Normal 25 9 2" xfId="34398"/>
    <cellStyle name="Normal 25 9 2 2" xfId="34399"/>
    <cellStyle name="Normal 25 9 3" xfId="34400"/>
    <cellStyle name="Normal 25 9 4" xfId="34401"/>
    <cellStyle name="Normal 25 9 5" xfId="34402"/>
    <cellStyle name="Normal 26" xfId="328"/>
    <cellStyle name="Normal 26 10" xfId="34403"/>
    <cellStyle name="Normal 26 10 2" xfId="34404"/>
    <cellStyle name="Normal 26 10 2 2" xfId="34405"/>
    <cellStyle name="Normal 26 10 3" xfId="34406"/>
    <cellStyle name="Normal 26 10 4" xfId="34407"/>
    <cellStyle name="Normal 26 11" xfId="34408"/>
    <cellStyle name="Normal 26 11 2" xfId="34409"/>
    <cellStyle name="Normal 26 12" xfId="34410"/>
    <cellStyle name="Normal 26 13" xfId="34411"/>
    <cellStyle name="Normal 26 14" xfId="34412"/>
    <cellStyle name="Normal 26 15" xfId="34413"/>
    <cellStyle name="Normal 26 2" xfId="329"/>
    <cellStyle name="Normal 26 2 10" xfId="34414"/>
    <cellStyle name="Normal 26 2 2" xfId="34415"/>
    <cellStyle name="Normal 26 2 2 2" xfId="34416"/>
    <cellStyle name="Normal 26 2 2 2 2" xfId="34417"/>
    <cellStyle name="Normal 26 2 2 2 2 2" xfId="34418"/>
    <cellStyle name="Normal 26 2 2 2 3" xfId="34419"/>
    <cellStyle name="Normal 26 2 2 2 4" xfId="34420"/>
    <cellStyle name="Normal 26 2 2 3" xfId="34421"/>
    <cellStyle name="Normal 26 2 2 3 2" xfId="34422"/>
    <cellStyle name="Normal 26 2 2 3 2 2" xfId="34423"/>
    <cellStyle name="Normal 26 2 2 3 3" xfId="34424"/>
    <cellStyle name="Normal 26 2 2 3 4" xfId="34425"/>
    <cellStyle name="Normal 26 2 2 4" xfId="34426"/>
    <cellStyle name="Normal 26 2 2 4 2" xfId="34427"/>
    <cellStyle name="Normal 26 2 2 5" xfId="34428"/>
    <cellStyle name="Normal 26 2 2 6" xfId="34429"/>
    <cellStyle name="Normal 26 2 2 7" xfId="34430"/>
    <cellStyle name="Normal 26 2 3" xfId="34431"/>
    <cellStyle name="Normal 26 2 3 2" xfId="34432"/>
    <cellStyle name="Normal 26 2 3 2 2" xfId="34433"/>
    <cellStyle name="Normal 26 2 3 3" xfId="34434"/>
    <cellStyle name="Normal 26 2 3 4" xfId="34435"/>
    <cellStyle name="Normal 26 2 4" xfId="34436"/>
    <cellStyle name="Normal 26 2 4 2" xfId="34437"/>
    <cellStyle name="Normal 26 2 4 2 2" xfId="34438"/>
    <cellStyle name="Normal 26 2 4 3" xfId="34439"/>
    <cellStyle name="Normal 26 2 4 4" xfId="34440"/>
    <cellStyle name="Normal 26 2 5" xfId="34441"/>
    <cellStyle name="Normal 26 2 5 2" xfId="34442"/>
    <cellStyle name="Normal 26 2 5 2 2" xfId="34443"/>
    <cellStyle name="Normal 26 2 5 3" xfId="34444"/>
    <cellStyle name="Normal 26 2 5 4" xfId="34445"/>
    <cellStyle name="Normal 26 2 6" xfId="34446"/>
    <cellStyle name="Normal 26 2 6 2" xfId="34447"/>
    <cellStyle name="Normal 26 2 6 2 2" xfId="34448"/>
    <cellStyle name="Normal 26 2 6 3" xfId="34449"/>
    <cellStyle name="Normal 26 2 6 4" xfId="34450"/>
    <cellStyle name="Normal 26 2 7" xfId="34451"/>
    <cellStyle name="Normal 26 2 7 2" xfId="34452"/>
    <cellStyle name="Normal 26 2 8" xfId="34453"/>
    <cellStyle name="Normal 26 2 9" xfId="34454"/>
    <cellStyle name="Normal 26 3" xfId="34455"/>
    <cellStyle name="Normal 26 3 2" xfId="34456"/>
    <cellStyle name="Normal 26 3 2 2" xfId="34457"/>
    <cellStyle name="Normal 26 3 2 2 2" xfId="34458"/>
    <cellStyle name="Normal 26 3 2 2 2 2" xfId="34459"/>
    <cellStyle name="Normal 26 3 2 2 3" xfId="34460"/>
    <cellStyle name="Normal 26 3 2 2 4" xfId="34461"/>
    <cellStyle name="Normal 26 3 2 3" xfId="34462"/>
    <cellStyle name="Normal 26 3 2 3 2" xfId="34463"/>
    <cellStyle name="Normal 26 3 2 3 2 2" xfId="34464"/>
    <cellStyle name="Normal 26 3 2 3 3" xfId="34465"/>
    <cellStyle name="Normal 26 3 2 3 4" xfId="34466"/>
    <cellStyle name="Normal 26 3 2 4" xfId="34467"/>
    <cellStyle name="Normal 26 3 2 4 2" xfId="34468"/>
    <cellStyle name="Normal 26 3 2 5" xfId="34469"/>
    <cellStyle name="Normal 26 3 2 6" xfId="34470"/>
    <cellStyle name="Normal 26 3 2 7" xfId="34471"/>
    <cellStyle name="Normal 26 3 3" xfId="34472"/>
    <cellStyle name="Normal 26 3 3 2" xfId="34473"/>
    <cellStyle name="Normal 26 3 3 2 2" xfId="34474"/>
    <cellStyle name="Normal 26 3 3 3" xfId="34475"/>
    <cellStyle name="Normal 26 3 3 4" xfId="34476"/>
    <cellStyle name="Normal 26 3 4" xfId="34477"/>
    <cellStyle name="Normal 26 3 4 2" xfId="34478"/>
    <cellStyle name="Normal 26 3 4 2 2" xfId="34479"/>
    <cellStyle name="Normal 26 3 4 3" xfId="34480"/>
    <cellStyle name="Normal 26 3 4 4" xfId="34481"/>
    <cellStyle name="Normal 26 3 5" xfId="34482"/>
    <cellStyle name="Normal 26 3 5 2" xfId="34483"/>
    <cellStyle name="Normal 26 3 6" xfId="34484"/>
    <cellStyle name="Normal 26 3 7" xfId="34485"/>
    <cellStyle name="Normal 26 3 8" xfId="34486"/>
    <cellStyle name="Normal 26 4" xfId="34487"/>
    <cellStyle name="Normal 26 4 2" xfId="34488"/>
    <cellStyle name="Normal 26 4 2 2" xfId="34489"/>
    <cellStyle name="Normal 26 4 2 2 2" xfId="34490"/>
    <cellStyle name="Normal 26 4 2 2 2 2" xfId="34491"/>
    <cellStyle name="Normal 26 4 2 2 3" xfId="34492"/>
    <cellStyle name="Normal 26 4 2 2 4" xfId="34493"/>
    <cellStyle name="Normal 26 4 2 3" xfId="34494"/>
    <cellStyle name="Normal 26 4 2 3 2" xfId="34495"/>
    <cellStyle name="Normal 26 4 2 3 2 2" xfId="34496"/>
    <cellStyle name="Normal 26 4 2 3 3" xfId="34497"/>
    <cellStyle name="Normal 26 4 2 3 4" xfId="34498"/>
    <cellStyle name="Normal 26 4 2 4" xfId="34499"/>
    <cellStyle name="Normal 26 4 2 4 2" xfId="34500"/>
    <cellStyle name="Normal 26 4 2 5" xfId="34501"/>
    <cellStyle name="Normal 26 4 2 6" xfId="34502"/>
    <cellStyle name="Normal 26 4 2 7" xfId="34503"/>
    <cellStyle name="Normal 26 4 3" xfId="34504"/>
    <cellStyle name="Normal 26 4 3 2" xfId="34505"/>
    <cellStyle name="Normal 26 4 3 2 2" xfId="34506"/>
    <cellStyle name="Normal 26 4 3 3" xfId="34507"/>
    <cellStyle name="Normal 26 4 3 4" xfId="34508"/>
    <cellStyle name="Normal 26 4 4" xfId="34509"/>
    <cellStyle name="Normal 26 4 4 2" xfId="34510"/>
    <cellStyle name="Normal 26 4 4 2 2" xfId="34511"/>
    <cellStyle name="Normal 26 4 4 3" xfId="34512"/>
    <cellStyle name="Normal 26 4 4 4" xfId="34513"/>
    <cellStyle name="Normal 26 4 5" xfId="34514"/>
    <cellStyle name="Normal 26 4 5 2" xfId="34515"/>
    <cellStyle name="Normal 26 4 6" xfId="34516"/>
    <cellStyle name="Normal 26 4 7" xfId="34517"/>
    <cellStyle name="Normal 26 4 8" xfId="34518"/>
    <cellStyle name="Normal 26 5" xfId="34519"/>
    <cellStyle name="Normal 26 5 2" xfId="34520"/>
    <cellStyle name="Normal 26 5 2 2" xfId="34521"/>
    <cellStyle name="Normal 26 5 2 2 2" xfId="34522"/>
    <cellStyle name="Normal 26 5 2 2 2 2" xfId="34523"/>
    <cellStyle name="Normal 26 5 2 2 3" xfId="34524"/>
    <cellStyle name="Normal 26 5 2 2 4" xfId="34525"/>
    <cellStyle name="Normal 26 5 2 3" xfId="34526"/>
    <cellStyle name="Normal 26 5 2 3 2" xfId="34527"/>
    <cellStyle name="Normal 26 5 2 4" xfId="34528"/>
    <cellStyle name="Normal 26 5 2 5" xfId="34529"/>
    <cellStyle name="Normal 26 5 2 6" xfId="34530"/>
    <cellStyle name="Normal 26 5 3" xfId="34531"/>
    <cellStyle name="Normal 26 5 3 2" xfId="34532"/>
    <cellStyle name="Normal 26 5 3 2 2" xfId="34533"/>
    <cellStyle name="Normal 26 5 3 3" xfId="34534"/>
    <cellStyle name="Normal 26 5 3 4" xfId="34535"/>
    <cellStyle name="Normal 26 5 4" xfId="34536"/>
    <cellStyle name="Normal 26 5 4 2" xfId="34537"/>
    <cellStyle name="Normal 26 5 4 2 2" xfId="34538"/>
    <cellStyle name="Normal 26 5 4 3" xfId="34539"/>
    <cellStyle name="Normal 26 5 4 4" xfId="34540"/>
    <cellStyle name="Normal 26 5 5" xfId="34541"/>
    <cellStyle name="Normal 26 5 5 2" xfId="34542"/>
    <cellStyle name="Normal 26 5 6" xfId="34543"/>
    <cellStyle name="Normal 26 5 7" xfId="34544"/>
    <cellStyle name="Normal 26 5 8" xfId="34545"/>
    <cellStyle name="Normal 26 6" xfId="34546"/>
    <cellStyle name="Normal 26 6 2" xfId="34547"/>
    <cellStyle name="Normal 26 6 2 2" xfId="34548"/>
    <cellStyle name="Normal 26 6 2 2 2" xfId="34549"/>
    <cellStyle name="Normal 26 6 2 2 2 2" xfId="34550"/>
    <cellStyle name="Normal 26 6 2 2 3" xfId="34551"/>
    <cellStyle name="Normal 26 6 2 2 4" xfId="34552"/>
    <cellStyle name="Normal 26 6 2 3" xfId="34553"/>
    <cellStyle name="Normal 26 6 2 3 2" xfId="34554"/>
    <cellStyle name="Normal 26 6 2 4" xfId="34555"/>
    <cellStyle name="Normal 26 6 2 5" xfId="34556"/>
    <cellStyle name="Normal 26 6 2 6" xfId="34557"/>
    <cellStyle name="Normal 26 6 3" xfId="34558"/>
    <cellStyle name="Normal 26 6 3 2" xfId="34559"/>
    <cellStyle name="Normal 26 6 3 2 2" xfId="34560"/>
    <cellStyle name="Normal 26 6 3 3" xfId="34561"/>
    <cellStyle name="Normal 26 6 3 4" xfId="34562"/>
    <cellStyle name="Normal 26 6 4" xfId="34563"/>
    <cellStyle name="Normal 26 6 4 2" xfId="34564"/>
    <cellStyle name="Normal 26 6 4 2 2" xfId="34565"/>
    <cellStyle name="Normal 26 6 4 3" xfId="34566"/>
    <cellStyle name="Normal 26 6 4 4" xfId="34567"/>
    <cellStyle name="Normal 26 6 5" xfId="34568"/>
    <cellStyle name="Normal 26 6 5 2" xfId="34569"/>
    <cellStyle name="Normal 26 6 6" xfId="34570"/>
    <cellStyle name="Normal 26 6 7" xfId="34571"/>
    <cellStyle name="Normal 26 6 8" xfId="34572"/>
    <cellStyle name="Normal 26 7" xfId="34573"/>
    <cellStyle name="Normal 26 7 2" xfId="34574"/>
    <cellStyle name="Normal 26 7 2 2" xfId="34575"/>
    <cellStyle name="Normal 26 7 2 2 2" xfId="34576"/>
    <cellStyle name="Normal 26 7 2 3" xfId="34577"/>
    <cellStyle name="Normal 26 7 2 4" xfId="34578"/>
    <cellStyle name="Normal 26 7 3" xfId="34579"/>
    <cellStyle name="Normal 26 7 3 2" xfId="34580"/>
    <cellStyle name="Normal 26 7 4" xfId="34581"/>
    <cellStyle name="Normal 26 7 5" xfId="34582"/>
    <cellStyle name="Normal 26 7 6" xfId="34583"/>
    <cellStyle name="Normal 26 8" xfId="34584"/>
    <cellStyle name="Normal 26 8 2" xfId="34585"/>
    <cellStyle name="Normal 26 8 2 2" xfId="34586"/>
    <cellStyle name="Normal 26 8 2 2 2" xfId="34587"/>
    <cellStyle name="Normal 26 8 2 3" xfId="34588"/>
    <cellStyle name="Normal 26 8 2 4" xfId="34589"/>
    <cellStyle name="Normal 26 8 3" xfId="34590"/>
    <cellStyle name="Normal 26 8 3 2" xfId="34591"/>
    <cellStyle name="Normal 26 8 4" xfId="34592"/>
    <cellStyle name="Normal 26 8 5" xfId="34593"/>
    <cellStyle name="Normal 26 8 6" xfId="34594"/>
    <cellStyle name="Normal 26 9" xfId="34595"/>
    <cellStyle name="Normal 26 9 2" xfId="34596"/>
    <cellStyle name="Normal 26 9 2 2" xfId="34597"/>
    <cellStyle name="Normal 26 9 3" xfId="34598"/>
    <cellStyle name="Normal 26 9 4" xfId="34599"/>
    <cellStyle name="Normal 26 9 5" xfId="34600"/>
    <cellStyle name="Normal 27" xfId="330"/>
    <cellStyle name="Normal 27 10" xfId="34601"/>
    <cellStyle name="Normal 27 10 2" xfId="34602"/>
    <cellStyle name="Normal 27 10 2 2" xfId="34603"/>
    <cellStyle name="Normal 27 10 3" xfId="34604"/>
    <cellStyle name="Normal 27 10 4" xfId="34605"/>
    <cellStyle name="Normal 27 11" xfId="34606"/>
    <cellStyle name="Normal 27 11 2" xfId="34607"/>
    <cellStyle name="Normal 27 12" xfId="34608"/>
    <cellStyle name="Normal 27 13" xfId="34609"/>
    <cellStyle name="Normal 27 14" xfId="34610"/>
    <cellStyle name="Normal 27 15" xfId="34611"/>
    <cellStyle name="Normal 27 16" xfId="34612"/>
    <cellStyle name="Normal 27 2" xfId="34613"/>
    <cellStyle name="Normal 27 2 10" xfId="34614"/>
    <cellStyle name="Normal 27 2 2" xfId="34615"/>
    <cellStyle name="Normal 27 2 2 2" xfId="34616"/>
    <cellStyle name="Normal 27 2 2 2 2" xfId="34617"/>
    <cellStyle name="Normal 27 2 2 2 2 2" xfId="34618"/>
    <cellStyle name="Normal 27 2 2 2 3" xfId="34619"/>
    <cellStyle name="Normal 27 2 2 2 4" xfId="34620"/>
    <cellStyle name="Normal 27 2 2 3" xfId="34621"/>
    <cellStyle name="Normal 27 2 2 3 2" xfId="34622"/>
    <cellStyle name="Normal 27 2 2 3 2 2" xfId="34623"/>
    <cellStyle name="Normal 27 2 2 3 3" xfId="34624"/>
    <cellStyle name="Normal 27 2 2 3 4" xfId="34625"/>
    <cellStyle name="Normal 27 2 2 4" xfId="34626"/>
    <cellStyle name="Normal 27 2 2 4 2" xfId="34627"/>
    <cellStyle name="Normal 27 2 2 5" xfId="34628"/>
    <cellStyle name="Normal 27 2 2 6" xfId="34629"/>
    <cellStyle name="Normal 27 2 2 7" xfId="34630"/>
    <cellStyle name="Normal 27 2 3" xfId="34631"/>
    <cellStyle name="Normal 27 2 3 2" xfId="34632"/>
    <cellStyle name="Normal 27 2 3 2 2" xfId="34633"/>
    <cellStyle name="Normal 27 2 3 3" xfId="34634"/>
    <cellStyle name="Normal 27 2 3 4" xfId="34635"/>
    <cellStyle name="Normal 27 2 4" xfId="34636"/>
    <cellStyle name="Normal 27 2 4 2" xfId="34637"/>
    <cellStyle name="Normal 27 2 4 2 2" xfId="34638"/>
    <cellStyle name="Normal 27 2 4 3" xfId="34639"/>
    <cellStyle name="Normal 27 2 4 4" xfId="34640"/>
    <cellStyle name="Normal 27 2 5" xfId="34641"/>
    <cellStyle name="Normal 27 2 5 2" xfId="34642"/>
    <cellStyle name="Normal 27 2 5 2 2" xfId="34643"/>
    <cellStyle name="Normal 27 2 5 3" xfId="34644"/>
    <cellStyle name="Normal 27 2 5 4" xfId="34645"/>
    <cellStyle name="Normal 27 2 6" xfId="34646"/>
    <cellStyle name="Normal 27 2 6 2" xfId="34647"/>
    <cellStyle name="Normal 27 2 6 2 2" xfId="34648"/>
    <cellStyle name="Normal 27 2 6 3" xfId="34649"/>
    <cellStyle name="Normal 27 2 6 4" xfId="34650"/>
    <cellStyle name="Normal 27 2 7" xfId="34651"/>
    <cellStyle name="Normal 27 2 7 2" xfId="34652"/>
    <cellStyle name="Normal 27 2 8" xfId="34653"/>
    <cellStyle name="Normal 27 2 9" xfId="34654"/>
    <cellStyle name="Normal 27 3" xfId="34655"/>
    <cellStyle name="Normal 27 3 2" xfId="34656"/>
    <cellStyle name="Normal 27 3 2 2" xfId="34657"/>
    <cellStyle name="Normal 27 3 2 2 2" xfId="34658"/>
    <cellStyle name="Normal 27 3 2 2 2 2" xfId="34659"/>
    <cellStyle name="Normal 27 3 2 2 3" xfId="34660"/>
    <cellStyle name="Normal 27 3 2 2 4" xfId="34661"/>
    <cellStyle name="Normal 27 3 2 3" xfId="34662"/>
    <cellStyle name="Normal 27 3 2 3 2" xfId="34663"/>
    <cellStyle name="Normal 27 3 2 3 2 2" xfId="34664"/>
    <cellStyle name="Normal 27 3 2 3 3" xfId="34665"/>
    <cellStyle name="Normal 27 3 2 3 4" xfId="34666"/>
    <cellStyle name="Normal 27 3 2 4" xfId="34667"/>
    <cellStyle name="Normal 27 3 2 4 2" xfId="34668"/>
    <cellStyle name="Normal 27 3 2 5" xfId="34669"/>
    <cellStyle name="Normal 27 3 2 6" xfId="34670"/>
    <cellStyle name="Normal 27 3 2 7" xfId="34671"/>
    <cellStyle name="Normal 27 3 3" xfId="34672"/>
    <cellStyle name="Normal 27 3 3 2" xfId="34673"/>
    <cellStyle name="Normal 27 3 3 2 2" xfId="34674"/>
    <cellStyle name="Normal 27 3 3 3" xfId="34675"/>
    <cellStyle name="Normal 27 3 3 4" xfId="34676"/>
    <cellStyle name="Normal 27 3 4" xfId="34677"/>
    <cellStyle name="Normal 27 3 4 2" xfId="34678"/>
    <cellStyle name="Normal 27 3 4 2 2" xfId="34679"/>
    <cellStyle name="Normal 27 3 4 3" xfId="34680"/>
    <cellStyle name="Normal 27 3 4 4" xfId="34681"/>
    <cellStyle name="Normal 27 3 5" xfId="34682"/>
    <cellStyle name="Normal 27 3 5 2" xfId="34683"/>
    <cellStyle name="Normal 27 3 6" xfId="34684"/>
    <cellStyle name="Normal 27 3 7" xfId="34685"/>
    <cellStyle name="Normal 27 3 8" xfId="34686"/>
    <cellStyle name="Normal 27 4" xfId="34687"/>
    <cellStyle name="Normal 27 4 2" xfId="34688"/>
    <cellStyle name="Normal 27 4 2 2" xfId="34689"/>
    <cellStyle name="Normal 27 4 2 2 2" xfId="34690"/>
    <cellStyle name="Normal 27 4 2 2 2 2" xfId="34691"/>
    <cellStyle name="Normal 27 4 2 2 3" xfId="34692"/>
    <cellStyle name="Normal 27 4 2 2 4" xfId="34693"/>
    <cellStyle name="Normal 27 4 2 3" xfId="34694"/>
    <cellStyle name="Normal 27 4 2 3 2" xfId="34695"/>
    <cellStyle name="Normal 27 4 2 3 2 2" xfId="34696"/>
    <cellStyle name="Normal 27 4 2 3 3" xfId="34697"/>
    <cellStyle name="Normal 27 4 2 3 4" xfId="34698"/>
    <cellStyle name="Normal 27 4 2 4" xfId="34699"/>
    <cellStyle name="Normal 27 4 2 4 2" xfId="34700"/>
    <cellStyle name="Normal 27 4 2 5" xfId="34701"/>
    <cellStyle name="Normal 27 4 2 6" xfId="34702"/>
    <cellStyle name="Normal 27 4 2 7" xfId="34703"/>
    <cellStyle name="Normal 27 4 3" xfId="34704"/>
    <cellStyle name="Normal 27 4 3 2" xfId="34705"/>
    <cellStyle name="Normal 27 4 3 2 2" xfId="34706"/>
    <cellStyle name="Normal 27 4 3 3" xfId="34707"/>
    <cellStyle name="Normal 27 4 3 4" xfId="34708"/>
    <cellStyle name="Normal 27 4 4" xfId="34709"/>
    <cellStyle name="Normal 27 4 4 2" xfId="34710"/>
    <cellStyle name="Normal 27 4 4 2 2" xfId="34711"/>
    <cellStyle name="Normal 27 4 4 3" xfId="34712"/>
    <cellStyle name="Normal 27 4 4 4" xfId="34713"/>
    <cellStyle name="Normal 27 4 5" xfId="34714"/>
    <cellStyle name="Normal 27 4 5 2" xfId="34715"/>
    <cellStyle name="Normal 27 4 6" xfId="34716"/>
    <cellStyle name="Normal 27 4 7" xfId="34717"/>
    <cellStyle name="Normal 27 4 8" xfId="34718"/>
    <cellStyle name="Normal 27 5" xfId="34719"/>
    <cellStyle name="Normal 27 5 2" xfId="34720"/>
    <cellStyle name="Normal 27 5 2 2" xfId="34721"/>
    <cellStyle name="Normal 27 5 2 2 2" xfId="34722"/>
    <cellStyle name="Normal 27 5 2 2 2 2" xfId="34723"/>
    <cellStyle name="Normal 27 5 2 2 3" xfId="34724"/>
    <cellStyle name="Normal 27 5 2 2 4" xfId="34725"/>
    <cellStyle name="Normal 27 5 2 3" xfId="34726"/>
    <cellStyle name="Normal 27 5 2 3 2" xfId="34727"/>
    <cellStyle name="Normal 27 5 2 4" xfId="34728"/>
    <cellStyle name="Normal 27 5 2 5" xfId="34729"/>
    <cellStyle name="Normal 27 5 2 6" xfId="34730"/>
    <cellStyle name="Normal 27 5 3" xfId="34731"/>
    <cellStyle name="Normal 27 5 3 2" xfId="34732"/>
    <cellStyle name="Normal 27 5 3 2 2" xfId="34733"/>
    <cellStyle name="Normal 27 5 3 3" xfId="34734"/>
    <cellStyle name="Normal 27 5 3 4" xfId="34735"/>
    <cellStyle name="Normal 27 5 4" xfId="34736"/>
    <cellStyle name="Normal 27 5 4 2" xfId="34737"/>
    <cellStyle name="Normal 27 5 4 2 2" xfId="34738"/>
    <cellStyle name="Normal 27 5 4 3" xfId="34739"/>
    <cellStyle name="Normal 27 5 4 4" xfId="34740"/>
    <cellStyle name="Normal 27 5 5" xfId="34741"/>
    <cellStyle name="Normal 27 5 5 2" xfId="34742"/>
    <cellStyle name="Normal 27 5 6" xfId="34743"/>
    <cellStyle name="Normal 27 5 7" xfId="34744"/>
    <cellStyle name="Normal 27 5 8" xfId="34745"/>
    <cellStyle name="Normal 27 6" xfId="34746"/>
    <cellStyle name="Normal 27 6 2" xfId="34747"/>
    <cellStyle name="Normal 27 6 2 2" xfId="34748"/>
    <cellStyle name="Normal 27 6 2 2 2" xfId="34749"/>
    <cellStyle name="Normal 27 6 2 2 2 2" xfId="34750"/>
    <cellStyle name="Normal 27 6 2 2 3" xfId="34751"/>
    <cellStyle name="Normal 27 6 2 2 4" xfId="34752"/>
    <cellStyle name="Normal 27 6 2 3" xfId="34753"/>
    <cellStyle name="Normal 27 6 2 3 2" xfId="34754"/>
    <cellStyle name="Normal 27 6 2 4" xfId="34755"/>
    <cellStyle name="Normal 27 6 2 5" xfId="34756"/>
    <cellStyle name="Normal 27 6 2 6" xfId="34757"/>
    <cellStyle name="Normal 27 6 3" xfId="34758"/>
    <cellStyle name="Normal 27 6 3 2" xfId="34759"/>
    <cellStyle name="Normal 27 6 3 2 2" xfId="34760"/>
    <cellStyle name="Normal 27 6 3 3" xfId="34761"/>
    <cellStyle name="Normal 27 6 3 4" xfId="34762"/>
    <cellStyle name="Normal 27 6 4" xfId="34763"/>
    <cellStyle name="Normal 27 6 4 2" xfId="34764"/>
    <cellStyle name="Normal 27 6 4 2 2" xfId="34765"/>
    <cellStyle name="Normal 27 6 4 3" xfId="34766"/>
    <cellStyle name="Normal 27 6 4 4" xfId="34767"/>
    <cellStyle name="Normal 27 6 5" xfId="34768"/>
    <cellStyle name="Normal 27 6 5 2" xfId="34769"/>
    <cellStyle name="Normal 27 6 6" xfId="34770"/>
    <cellStyle name="Normal 27 6 7" xfId="34771"/>
    <cellStyle name="Normal 27 6 8" xfId="34772"/>
    <cellStyle name="Normal 27 7" xfId="34773"/>
    <cellStyle name="Normal 27 7 2" xfId="34774"/>
    <cellStyle name="Normal 27 7 2 2" xfId="34775"/>
    <cellStyle name="Normal 27 7 2 2 2" xfId="34776"/>
    <cellStyle name="Normal 27 7 2 3" xfId="34777"/>
    <cellStyle name="Normal 27 7 2 4" xfId="34778"/>
    <cellStyle name="Normal 27 7 3" xfId="34779"/>
    <cellStyle name="Normal 27 7 3 2" xfId="34780"/>
    <cellStyle name="Normal 27 7 4" xfId="34781"/>
    <cellStyle name="Normal 27 7 5" xfId="34782"/>
    <cellStyle name="Normal 27 7 6" xfId="34783"/>
    <cellStyle name="Normal 27 8" xfId="34784"/>
    <cellStyle name="Normal 27 8 2" xfId="34785"/>
    <cellStyle name="Normal 27 8 2 2" xfId="34786"/>
    <cellStyle name="Normal 27 8 2 2 2" xfId="34787"/>
    <cellStyle name="Normal 27 8 2 3" xfId="34788"/>
    <cellStyle name="Normal 27 8 2 4" xfId="34789"/>
    <cellStyle name="Normal 27 8 3" xfId="34790"/>
    <cellStyle name="Normal 27 8 3 2" xfId="34791"/>
    <cellStyle name="Normal 27 8 4" xfId="34792"/>
    <cellStyle name="Normal 27 8 5" xfId="34793"/>
    <cellStyle name="Normal 27 8 6" xfId="34794"/>
    <cellStyle name="Normal 27 9" xfId="34795"/>
    <cellStyle name="Normal 27 9 2" xfId="34796"/>
    <cellStyle name="Normal 27 9 2 2" xfId="34797"/>
    <cellStyle name="Normal 27 9 3" xfId="34798"/>
    <cellStyle name="Normal 27 9 4" xfId="34799"/>
    <cellStyle name="Normal 27 9 5" xfId="34800"/>
    <cellStyle name="Normal 28" xfId="400"/>
    <cellStyle name="Normal 28 10" xfId="34801"/>
    <cellStyle name="Normal 28 10 2" xfId="34802"/>
    <cellStyle name="Normal 28 10 2 2" xfId="34803"/>
    <cellStyle name="Normal 28 10 3" xfId="34804"/>
    <cellStyle name="Normal 28 10 4" xfId="34805"/>
    <cellStyle name="Normal 28 11" xfId="34806"/>
    <cellStyle name="Normal 28 11 2" xfId="34807"/>
    <cellStyle name="Normal 28 12" xfId="34808"/>
    <cellStyle name="Normal 28 13" xfId="34809"/>
    <cellStyle name="Normal 28 14" xfId="34810"/>
    <cellStyle name="Normal 28 15" xfId="34811"/>
    <cellStyle name="Normal 28 2" xfId="34812"/>
    <cellStyle name="Normal 28 2 10" xfId="34813"/>
    <cellStyle name="Normal 28 2 2" xfId="34814"/>
    <cellStyle name="Normal 28 2 2 2" xfId="34815"/>
    <cellStyle name="Normal 28 2 2 2 2" xfId="34816"/>
    <cellStyle name="Normal 28 2 2 2 2 2" xfId="34817"/>
    <cellStyle name="Normal 28 2 2 2 3" xfId="34818"/>
    <cellStyle name="Normal 28 2 2 2 4" xfId="34819"/>
    <cellStyle name="Normal 28 2 2 3" xfId="34820"/>
    <cellStyle name="Normal 28 2 2 3 2" xfId="34821"/>
    <cellStyle name="Normal 28 2 2 3 2 2" xfId="34822"/>
    <cellStyle name="Normal 28 2 2 3 3" xfId="34823"/>
    <cellStyle name="Normal 28 2 2 3 4" xfId="34824"/>
    <cellStyle name="Normal 28 2 2 4" xfId="34825"/>
    <cellStyle name="Normal 28 2 2 4 2" xfId="34826"/>
    <cellStyle name="Normal 28 2 2 5" xfId="34827"/>
    <cellStyle name="Normal 28 2 2 6" xfId="34828"/>
    <cellStyle name="Normal 28 2 2 7" xfId="34829"/>
    <cellStyle name="Normal 28 2 3" xfId="34830"/>
    <cellStyle name="Normal 28 2 3 2" xfId="34831"/>
    <cellStyle name="Normal 28 2 3 2 2" xfId="34832"/>
    <cellStyle name="Normal 28 2 3 3" xfId="34833"/>
    <cellStyle name="Normal 28 2 3 4" xfId="34834"/>
    <cellStyle name="Normal 28 2 4" xfId="34835"/>
    <cellStyle name="Normal 28 2 4 2" xfId="34836"/>
    <cellStyle name="Normal 28 2 4 2 2" xfId="34837"/>
    <cellStyle name="Normal 28 2 4 3" xfId="34838"/>
    <cellStyle name="Normal 28 2 4 4" xfId="34839"/>
    <cellStyle name="Normal 28 2 5" xfId="34840"/>
    <cellStyle name="Normal 28 2 5 2" xfId="34841"/>
    <cellStyle name="Normal 28 2 5 2 2" xfId="34842"/>
    <cellStyle name="Normal 28 2 5 3" xfId="34843"/>
    <cellStyle name="Normal 28 2 5 4" xfId="34844"/>
    <cellStyle name="Normal 28 2 6" xfId="34845"/>
    <cellStyle name="Normal 28 2 6 2" xfId="34846"/>
    <cellStyle name="Normal 28 2 6 2 2" xfId="34847"/>
    <cellStyle name="Normal 28 2 6 3" xfId="34848"/>
    <cellStyle name="Normal 28 2 6 4" xfId="34849"/>
    <cellStyle name="Normal 28 2 7" xfId="34850"/>
    <cellStyle name="Normal 28 2 7 2" xfId="34851"/>
    <cellStyle name="Normal 28 2 8" xfId="34852"/>
    <cellStyle name="Normal 28 2 9" xfId="34853"/>
    <cellStyle name="Normal 28 3" xfId="34854"/>
    <cellStyle name="Normal 28 3 2" xfId="34855"/>
    <cellStyle name="Normal 28 3 2 2" xfId="34856"/>
    <cellStyle name="Normal 28 3 2 2 2" xfId="34857"/>
    <cellStyle name="Normal 28 3 2 2 2 2" xfId="34858"/>
    <cellStyle name="Normal 28 3 2 2 3" xfId="34859"/>
    <cellStyle name="Normal 28 3 2 2 4" xfId="34860"/>
    <cellStyle name="Normal 28 3 2 3" xfId="34861"/>
    <cellStyle name="Normal 28 3 2 3 2" xfId="34862"/>
    <cellStyle name="Normal 28 3 2 3 2 2" xfId="34863"/>
    <cellStyle name="Normal 28 3 2 3 3" xfId="34864"/>
    <cellStyle name="Normal 28 3 2 3 4" xfId="34865"/>
    <cellStyle name="Normal 28 3 2 4" xfId="34866"/>
    <cellStyle name="Normal 28 3 2 4 2" xfId="34867"/>
    <cellStyle name="Normal 28 3 2 5" xfId="34868"/>
    <cellStyle name="Normal 28 3 2 6" xfId="34869"/>
    <cellStyle name="Normal 28 3 2 7" xfId="34870"/>
    <cellStyle name="Normal 28 3 3" xfId="34871"/>
    <cellStyle name="Normal 28 3 3 2" xfId="34872"/>
    <cellStyle name="Normal 28 3 3 2 2" xfId="34873"/>
    <cellStyle name="Normal 28 3 3 3" xfId="34874"/>
    <cellStyle name="Normal 28 3 3 4" xfId="34875"/>
    <cellStyle name="Normal 28 3 4" xfId="34876"/>
    <cellStyle name="Normal 28 3 4 2" xfId="34877"/>
    <cellStyle name="Normal 28 3 4 2 2" xfId="34878"/>
    <cellStyle name="Normal 28 3 4 3" xfId="34879"/>
    <cellStyle name="Normal 28 3 4 4" xfId="34880"/>
    <cellStyle name="Normal 28 3 5" xfId="34881"/>
    <cellStyle name="Normal 28 3 5 2" xfId="34882"/>
    <cellStyle name="Normal 28 3 6" xfId="34883"/>
    <cellStyle name="Normal 28 3 7" xfId="34884"/>
    <cellStyle name="Normal 28 3 8" xfId="34885"/>
    <cellStyle name="Normal 28 4" xfId="34886"/>
    <cellStyle name="Normal 28 4 2" xfId="34887"/>
    <cellStyle name="Normal 28 4 2 2" xfId="34888"/>
    <cellStyle name="Normal 28 4 2 2 2" xfId="34889"/>
    <cellStyle name="Normal 28 4 2 2 2 2" xfId="34890"/>
    <cellStyle name="Normal 28 4 2 2 3" xfId="34891"/>
    <cellStyle name="Normal 28 4 2 2 4" xfId="34892"/>
    <cellStyle name="Normal 28 4 2 3" xfId="34893"/>
    <cellStyle name="Normal 28 4 2 3 2" xfId="34894"/>
    <cellStyle name="Normal 28 4 2 3 2 2" xfId="34895"/>
    <cellStyle name="Normal 28 4 2 3 3" xfId="34896"/>
    <cellStyle name="Normal 28 4 2 3 4" xfId="34897"/>
    <cellStyle name="Normal 28 4 2 4" xfId="34898"/>
    <cellStyle name="Normal 28 4 2 4 2" xfId="34899"/>
    <cellStyle name="Normal 28 4 2 5" xfId="34900"/>
    <cellStyle name="Normal 28 4 2 6" xfId="34901"/>
    <cellStyle name="Normal 28 4 2 7" xfId="34902"/>
    <cellStyle name="Normal 28 4 3" xfId="34903"/>
    <cellStyle name="Normal 28 4 3 2" xfId="34904"/>
    <cellStyle name="Normal 28 4 3 2 2" xfId="34905"/>
    <cellStyle name="Normal 28 4 3 3" xfId="34906"/>
    <cellStyle name="Normal 28 4 3 4" xfId="34907"/>
    <cellStyle name="Normal 28 4 4" xfId="34908"/>
    <cellStyle name="Normal 28 4 4 2" xfId="34909"/>
    <cellStyle name="Normal 28 4 4 2 2" xfId="34910"/>
    <cellStyle name="Normal 28 4 4 3" xfId="34911"/>
    <cellStyle name="Normal 28 4 4 4" xfId="34912"/>
    <cellStyle name="Normal 28 4 5" xfId="34913"/>
    <cellStyle name="Normal 28 4 5 2" xfId="34914"/>
    <cellStyle name="Normal 28 4 6" xfId="34915"/>
    <cellStyle name="Normal 28 4 7" xfId="34916"/>
    <cellStyle name="Normal 28 4 8" xfId="34917"/>
    <cellStyle name="Normal 28 5" xfId="34918"/>
    <cellStyle name="Normal 28 5 2" xfId="34919"/>
    <cellStyle name="Normal 28 5 2 2" xfId="34920"/>
    <cellStyle name="Normal 28 5 2 2 2" xfId="34921"/>
    <cellStyle name="Normal 28 5 2 2 2 2" xfId="34922"/>
    <cellStyle name="Normal 28 5 2 2 3" xfId="34923"/>
    <cellStyle name="Normal 28 5 2 2 4" xfId="34924"/>
    <cellStyle name="Normal 28 5 2 3" xfId="34925"/>
    <cellStyle name="Normal 28 5 2 3 2" xfId="34926"/>
    <cellStyle name="Normal 28 5 2 4" xfId="34927"/>
    <cellStyle name="Normal 28 5 2 5" xfId="34928"/>
    <cellStyle name="Normal 28 5 2 6" xfId="34929"/>
    <cellStyle name="Normal 28 5 3" xfId="34930"/>
    <cellStyle name="Normal 28 5 3 2" xfId="34931"/>
    <cellStyle name="Normal 28 5 3 2 2" xfId="34932"/>
    <cellStyle name="Normal 28 5 3 3" xfId="34933"/>
    <cellStyle name="Normal 28 5 3 4" xfId="34934"/>
    <cellStyle name="Normal 28 5 4" xfId="34935"/>
    <cellStyle name="Normal 28 5 4 2" xfId="34936"/>
    <cellStyle name="Normal 28 5 4 2 2" xfId="34937"/>
    <cellStyle name="Normal 28 5 4 3" xfId="34938"/>
    <cellStyle name="Normal 28 5 4 4" xfId="34939"/>
    <cellStyle name="Normal 28 5 5" xfId="34940"/>
    <cellStyle name="Normal 28 5 5 2" xfId="34941"/>
    <cellStyle name="Normal 28 5 6" xfId="34942"/>
    <cellStyle name="Normal 28 5 7" xfId="34943"/>
    <cellStyle name="Normal 28 5 8" xfId="34944"/>
    <cellStyle name="Normal 28 6" xfId="34945"/>
    <cellStyle name="Normal 28 6 2" xfId="34946"/>
    <cellStyle name="Normal 28 6 2 2" xfId="34947"/>
    <cellStyle name="Normal 28 6 2 2 2" xfId="34948"/>
    <cellStyle name="Normal 28 6 2 2 2 2" xfId="34949"/>
    <cellStyle name="Normal 28 6 2 2 3" xfId="34950"/>
    <cellStyle name="Normal 28 6 2 2 4" xfId="34951"/>
    <cellStyle name="Normal 28 6 2 3" xfId="34952"/>
    <cellStyle name="Normal 28 6 2 3 2" xfId="34953"/>
    <cellStyle name="Normal 28 6 2 4" xfId="34954"/>
    <cellStyle name="Normal 28 6 2 5" xfId="34955"/>
    <cellStyle name="Normal 28 6 2 6" xfId="34956"/>
    <cellStyle name="Normal 28 6 3" xfId="34957"/>
    <cellStyle name="Normal 28 6 3 2" xfId="34958"/>
    <cellStyle name="Normal 28 6 3 2 2" xfId="34959"/>
    <cellStyle name="Normal 28 6 3 3" xfId="34960"/>
    <cellStyle name="Normal 28 6 3 4" xfId="34961"/>
    <cellStyle name="Normal 28 6 4" xfId="34962"/>
    <cellStyle name="Normal 28 6 4 2" xfId="34963"/>
    <cellStyle name="Normal 28 6 4 2 2" xfId="34964"/>
    <cellStyle name="Normal 28 6 4 3" xfId="34965"/>
    <cellStyle name="Normal 28 6 4 4" xfId="34966"/>
    <cellStyle name="Normal 28 6 5" xfId="34967"/>
    <cellStyle name="Normal 28 6 5 2" xfId="34968"/>
    <cellStyle name="Normal 28 6 6" xfId="34969"/>
    <cellStyle name="Normal 28 6 7" xfId="34970"/>
    <cellStyle name="Normal 28 6 8" xfId="34971"/>
    <cellStyle name="Normal 28 7" xfId="34972"/>
    <cellStyle name="Normal 28 7 2" xfId="34973"/>
    <cellStyle name="Normal 28 7 2 2" xfId="34974"/>
    <cellStyle name="Normal 28 7 2 2 2" xfId="34975"/>
    <cellStyle name="Normal 28 7 2 3" xfId="34976"/>
    <cellStyle name="Normal 28 7 2 4" xfId="34977"/>
    <cellStyle name="Normal 28 7 3" xfId="34978"/>
    <cellStyle name="Normal 28 7 3 2" xfId="34979"/>
    <cellStyle name="Normal 28 7 4" xfId="34980"/>
    <cellStyle name="Normal 28 7 5" xfId="34981"/>
    <cellStyle name="Normal 28 7 6" xfId="34982"/>
    <cellStyle name="Normal 28 8" xfId="34983"/>
    <cellStyle name="Normal 28 8 2" xfId="34984"/>
    <cellStyle name="Normal 28 8 2 2" xfId="34985"/>
    <cellStyle name="Normal 28 8 2 2 2" xfId="34986"/>
    <cellStyle name="Normal 28 8 2 3" xfId="34987"/>
    <cellStyle name="Normal 28 8 2 4" xfId="34988"/>
    <cellStyle name="Normal 28 8 3" xfId="34989"/>
    <cellStyle name="Normal 28 8 3 2" xfId="34990"/>
    <cellStyle name="Normal 28 8 4" xfId="34991"/>
    <cellStyle name="Normal 28 8 5" xfId="34992"/>
    <cellStyle name="Normal 28 8 6" xfId="34993"/>
    <cellStyle name="Normal 28 9" xfId="34994"/>
    <cellStyle name="Normal 28 9 2" xfId="34995"/>
    <cellStyle name="Normal 28 9 2 2" xfId="34996"/>
    <cellStyle name="Normal 28 9 3" xfId="34997"/>
    <cellStyle name="Normal 28 9 4" xfId="34998"/>
    <cellStyle name="Normal 28 9 5" xfId="34999"/>
    <cellStyle name="Normal 29" xfId="35000"/>
    <cellStyle name="Normal 29 10" xfId="35001"/>
    <cellStyle name="Normal 29 10 2" xfId="35002"/>
    <cellStyle name="Normal 29 10 2 2" xfId="35003"/>
    <cellStyle name="Normal 29 10 2 2 2" xfId="35004"/>
    <cellStyle name="Normal 29 10 2 3" xfId="35005"/>
    <cellStyle name="Normal 29 10 2 4" xfId="35006"/>
    <cellStyle name="Normal 29 10 3" xfId="35007"/>
    <cellStyle name="Normal 29 10 3 2" xfId="35008"/>
    <cellStyle name="Normal 29 10 4" xfId="35009"/>
    <cellStyle name="Normal 29 10 5" xfId="35010"/>
    <cellStyle name="Normal 29 10 6" xfId="35011"/>
    <cellStyle name="Normal 29 11" xfId="35012"/>
    <cellStyle name="Normal 29 11 2" xfId="35013"/>
    <cellStyle name="Normal 29 11 2 2" xfId="35014"/>
    <cellStyle name="Normal 29 11 3" xfId="35015"/>
    <cellStyle name="Normal 29 11 4" xfId="35016"/>
    <cellStyle name="Normal 29 11 5" xfId="35017"/>
    <cellStyle name="Normal 29 12" xfId="35018"/>
    <cellStyle name="Normal 29 12 2" xfId="35019"/>
    <cellStyle name="Normal 29 12 2 2" xfId="35020"/>
    <cellStyle name="Normal 29 12 3" xfId="35021"/>
    <cellStyle name="Normal 29 12 4" xfId="35022"/>
    <cellStyle name="Normal 29 13" xfId="35023"/>
    <cellStyle name="Normal 29 13 2" xfId="35024"/>
    <cellStyle name="Normal 29 14" xfId="35025"/>
    <cellStyle name="Normal 29 15" xfId="35026"/>
    <cellStyle name="Normal 29 16" xfId="35027"/>
    <cellStyle name="Normal 29 17" xfId="35028"/>
    <cellStyle name="Normal 29 2" xfId="35029"/>
    <cellStyle name="Normal 29 2 10" xfId="35030"/>
    <cellStyle name="Normal 29 2 10 2" xfId="35031"/>
    <cellStyle name="Normal 29 2 10 2 2" xfId="35032"/>
    <cellStyle name="Normal 29 2 10 3" xfId="35033"/>
    <cellStyle name="Normal 29 2 10 4" xfId="35034"/>
    <cellStyle name="Normal 29 2 11" xfId="35035"/>
    <cellStyle name="Normal 29 2 11 2" xfId="35036"/>
    <cellStyle name="Normal 29 2 12" xfId="35037"/>
    <cellStyle name="Normal 29 2 13" xfId="35038"/>
    <cellStyle name="Normal 29 2 14" xfId="35039"/>
    <cellStyle name="Normal 29 2 2" xfId="35040"/>
    <cellStyle name="Normal 29 2 2 10" xfId="35041"/>
    <cellStyle name="Normal 29 2 2 2" xfId="35042"/>
    <cellStyle name="Normal 29 2 2 2 2" xfId="35043"/>
    <cellStyle name="Normal 29 2 2 2 2 2" xfId="35044"/>
    <cellStyle name="Normal 29 2 2 2 2 2 2" xfId="35045"/>
    <cellStyle name="Normal 29 2 2 2 2 3" xfId="35046"/>
    <cellStyle name="Normal 29 2 2 2 2 4" xfId="35047"/>
    <cellStyle name="Normal 29 2 2 2 3" xfId="35048"/>
    <cellStyle name="Normal 29 2 2 2 3 2" xfId="35049"/>
    <cellStyle name="Normal 29 2 2 2 3 2 2" xfId="35050"/>
    <cellStyle name="Normal 29 2 2 2 3 3" xfId="35051"/>
    <cellStyle name="Normal 29 2 2 2 3 4" xfId="35052"/>
    <cellStyle name="Normal 29 2 2 2 4" xfId="35053"/>
    <cellStyle name="Normal 29 2 2 2 4 2" xfId="35054"/>
    <cellStyle name="Normal 29 2 2 2 5" xfId="35055"/>
    <cellStyle name="Normal 29 2 2 2 6" xfId="35056"/>
    <cellStyle name="Normal 29 2 2 2 7" xfId="35057"/>
    <cellStyle name="Normal 29 2 2 3" xfId="35058"/>
    <cellStyle name="Normal 29 2 2 3 2" xfId="35059"/>
    <cellStyle name="Normal 29 2 2 3 2 2" xfId="35060"/>
    <cellStyle name="Normal 29 2 2 3 3" xfId="35061"/>
    <cellStyle name="Normal 29 2 2 3 4" xfId="35062"/>
    <cellStyle name="Normal 29 2 2 4" xfId="35063"/>
    <cellStyle name="Normal 29 2 2 4 2" xfId="35064"/>
    <cellStyle name="Normal 29 2 2 4 2 2" xfId="35065"/>
    <cellStyle name="Normal 29 2 2 4 3" xfId="35066"/>
    <cellStyle name="Normal 29 2 2 4 4" xfId="35067"/>
    <cellStyle name="Normal 29 2 2 5" xfId="35068"/>
    <cellStyle name="Normal 29 2 2 5 2" xfId="35069"/>
    <cellStyle name="Normal 29 2 2 5 2 2" xfId="35070"/>
    <cellStyle name="Normal 29 2 2 5 3" xfId="35071"/>
    <cellStyle name="Normal 29 2 2 5 4" xfId="35072"/>
    <cellStyle name="Normal 29 2 2 6" xfId="35073"/>
    <cellStyle name="Normal 29 2 2 6 2" xfId="35074"/>
    <cellStyle name="Normal 29 2 2 6 2 2" xfId="35075"/>
    <cellStyle name="Normal 29 2 2 6 3" xfId="35076"/>
    <cellStyle name="Normal 29 2 2 6 4" xfId="35077"/>
    <cellStyle name="Normal 29 2 2 7" xfId="35078"/>
    <cellStyle name="Normal 29 2 2 7 2" xfId="35079"/>
    <cellStyle name="Normal 29 2 2 8" xfId="35080"/>
    <cellStyle name="Normal 29 2 2 9" xfId="35081"/>
    <cellStyle name="Normal 29 2 3" xfId="35082"/>
    <cellStyle name="Normal 29 2 3 2" xfId="35083"/>
    <cellStyle name="Normal 29 2 3 2 2" xfId="35084"/>
    <cellStyle name="Normal 29 2 3 2 2 2" xfId="35085"/>
    <cellStyle name="Normal 29 2 3 2 2 2 2" xfId="35086"/>
    <cellStyle name="Normal 29 2 3 2 2 3" xfId="35087"/>
    <cellStyle name="Normal 29 2 3 2 2 4" xfId="35088"/>
    <cellStyle name="Normal 29 2 3 2 3" xfId="35089"/>
    <cellStyle name="Normal 29 2 3 2 3 2" xfId="35090"/>
    <cellStyle name="Normal 29 2 3 2 3 2 2" xfId="35091"/>
    <cellStyle name="Normal 29 2 3 2 3 3" xfId="35092"/>
    <cellStyle name="Normal 29 2 3 2 3 4" xfId="35093"/>
    <cellStyle name="Normal 29 2 3 2 4" xfId="35094"/>
    <cellStyle name="Normal 29 2 3 2 4 2" xfId="35095"/>
    <cellStyle name="Normal 29 2 3 2 5" xfId="35096"/>
    <cellStyle name="Normal 29 2 3 2 6" xfId="35097"/>
    <cellStyle name="Normal 29 2 3 2 7" xfId="35098"/>
    <cellStyle name="Normal 29 2 3 3" xfId="35099"/>
    <cellStyle name="Normal 29 2 3 3 2" xfId="35100"/>
    <cellStyle name="Normal 29 2 3 3 2 2" xfId="35101"/>
    <cellStyle name="Normal 29 2 3 3 3" xfId="35102"/>
    <cellStyle name="Normal 29 2 3 3 4" xfId="35103"/>
    <cellStyle name="Normal 29 2 3 4" xfId="35104"/>
    <cellStyle name="Normal 29 2 3 4 2" xfId="35105"/>
    <cellStyle name="Normal 29 2 3 4 2 2" xfId="35106"/>
    <cellStyle name="Normal 29 2 3 4 3" xfId="35107"/>
    <cellStyle name="Normal 29 2 3 4 4" xfId="35108"/>
    <cellStyle name="Normal 29 2 3 5" xfId="35109"/>
    <cellStyle name="Normal 29 2 3 5 2" xfId="35110"/>
    <cellStyle name="Normal 29 2 3 6" xfId="35111"/>
    <cellStyle name="Normal 29 2 3 7" xfId="35112"/>
    <cellStyle name="Normal 29 2 3 8" xfId="35113"/>
    <cellStyle name="Normal 29 2 4" xfId="35114"/>
    <cellStyle name="Normal 29 2 4 2" xfId="35115"/>
    <cellStyle name="Normal 29 2 4 2 2" xfId="35116"/>
    <cellStyle name="Normal 29 2 4 2 2 2" xfId="35117"/>
    <cellStyle name="Normal 29 2 4 2 2 2 2" xfId="35118"/>
    <cellStyle name="Normal 29 2 4 2 2 3" xfId="35119"/>
    <cellStyle name="Normal 29 2 4 2 2 4" xfId="35120"/>
    <cellStyle name="Normal 29 2 4 2 3" xfId="35121"/>
    <cellStyle name="Normal 29 2 4 2 3 2" xfId="35122"/>
    <cellStyle name="Normal 29 2 4 2 3 2 2" xfId="35123"/>
    <cellStyle name="Normal 29 2 4 2 3 3" xfId="35124"/>
    <cellStyle name="Normal 29 2 4 2 3 4" xfId="35125"/>
    <cellStyle name="Normal 29 2 4 2 4" xfId="35126"/>
    <cellStyle name="Normal 29 2 4 2 4 2" xfId="35127"/>
    <cellStyle name="Normal 29 2 4 2 5" xfId="35128"/>
    <cellStyle name="Normal 29 2 4 2 6" xfId="35129"/>
    <cellStyle name="Normal 29 2 4 2 7" xfId="35130"/>
    <cellStyle name="Normal 29 2 4 3" xfId="35131"/>
    <cellStyle name="Normal 29 2 4 3 2" xfId="35132"/>
    <cellStyle name="Normal 29 2 4 3 2 2" xfId="35133"/>
    <cellStyle name="Normal 29 2 4 3 3" xfId="35134"/>
    <cellStyle name="Normal 29 2 4 3 4" xfId="35135"/>
    <cellStyle name="Normal 29 2 4 4" xfId="35136"/>
    <cellStyle name="Normal 29 2 4 4 2" xfId="35137"/>
    <cellStyle name="Normal 29 2 4 4 2 2" xfId="35138"/>
    <cellStyle name="Normal 29 2 4 4 3" xfId="35139"/>
    <cellStyle name="Normal 29 2 4 4 4" xfId="35140"/>
    <cellStyle name="Normal 29 2 4 5" xfId="35141"/>
    <cellStyle name="Normal 29 2 4 5 2" xfId="35142"/>
    <cellStyle name="Normal 29 2 4 6" xfId="35143"/>
    <cellStyle name="Normal 29 2 4 7" xfId="35144"/>
    <cellStyle name="Normal 29 2 4 8" xfId="35145"/>
    <cellStyle name="Normal 29 2 5" xfId="35146"/>
    <cellStyle name="Normal 29 2 5 2" xfId="35147"/>
    <cellStyle name="Normal 29 2 5 2 2" xfId="35148"/>
    <cellStyle name="Normal 29 2 5 2 2 2" xfId="35149"/>
    <cellStyle name="Normal 29 2 5 2 2 2 2" xfId="35150"/>
    <cellStyle name="Normal 29 2 5 2 2 3" xfId="35151"/>
    <cellStyle name="Normal 29 2 5 2 2 4" xfId="35152"/>
    <cellStyle name="Normal 29 2 5 2 3" xfId="35153"/>
    <cellStyle name="Normal 29 2 5 2 3 2" xfId="35154"/>
    <cellStyle name="Normal 29 2 5 2 4" xfId="35155"/>
    <cellStyle name="Normal 29 2 5 2 5" xfId="35156"/>
    <cellStyle name="Normal 29 2 5 2 6" xfId="35157"/>
    <cellStyle name="Normal 29 2 5 3" xfId="35158"/>
    <cellStyle name="Normal 29 2 5 3 2" xfId="35159"/>
    <cellStyle name="Normal 29 2 5 3 2 2" xfId="35160"/>
    <cellStyle name="Normal 29 2 5 3 3" xfId="35161"/>
    <cellStyle name="Normal 29 2 5 3 4" xfId="35162"/>
    <cellStyle name="Normal 29 2 5 4" xfId="35163"/>
    <cellStyle name="Normal 29 2 5 4 2" xfId="35164"/>
    <cellStyle name="Normal 29 2 5 4 2 2" xfId="35165"/>
    <cellStyle name="Normal 29 2 5 4 3" xfId="35166"/>
    <cellStyle name="Normal 29 2 5 4 4" xfId="35167"/>
    <cellStyle name="Normal 29 2 5 5" xfId="35168"/>
    <cellStyle name="Normal 29 2 5 5 2" xfId="35169"/>
    <cellStyle name="Normal 29 2 5 6" xfId="35170"/>
    <cellStyle name="Normal 29 2 5 7" xfId="35171"/>
    <cellStyle name="Normal 29 2 5 8" xfId="35172"/>
    <cellStyle name="Normal 29 2 6" xfId="35173"/>
    <cellStyle name="Normal 29 2 6 2" xfId="35174"/>
    <cellStyle name="Normal 29 2 6 2 2" xfId="35175"/>
    <cellStyle name="Normal 29 2 6 2 2 2" xfId="35176"/>
    <cellStyle name="Normal 29 2 6 2 2 2 2" xfId="35177"/>
    <cellStyle name="Normal 29 2 6 2 2 3" xfId="35178"/>
    <cellStyle name="Normal 29 2 6 2 2 4" xfId="35179"/>
    <cellStyle name="Normal 29 2 6 2 3" xfId="35180"/>
    <cellStyle name="Normal 29 2 6 2 3 2" xfId="35181"/>
    <cellStyle name="Normal 29 2 6 2 4" xfId="35182"/>
    <cellStyle name="Normal 29 2 6 2 5" xfId="35183"/>
    <cellStyle name="Normal 29 2 6 2 6" xfId="35184"/>
    <cellStyle name="Normal 29 2 6 3" xfId="35185"/>
    <cellStyle name="Normal 29 2 6 3 2" xfId="35186"/>
    <cellStyle name="Normal 29 2 6 3 2 2" xfId="35187"/>
    <cellStyle name="Normal 29 2 6 3 3" xfId="35188"/>
    <cellStyle name="Normal 29 2 6 3 4" xfId="35189"/>
    <cellStyle name="Normal 29 2 6 4" xfId="35190"/>
    <cellStyle name="Normal 29 2 6 4 2" xfId="35191"/>
    <cellStyle name="Normal 29 2 6 4 2 2" xfId="35192"/>
    <cellStyle name="Normal 29 2 6 4 3" xfId="35193"/>
    <cellStyle name="Normal 29 2 6 4 4" xfId="35194"/>
    <cellStyle name="Normal 29 2 6 5" xfId="35195"/>
    <cellStyle name="Normal 29 2 6 5 2" xfId="35196"/>
    <cellStyle name="Normal 29 2 6 6" xfId="35197"/>
    <cellStyle name="Normal 29 2 6 7" xfId="35198"/>
    <cellStyle name="Normal 29 2 6 8" xfId="35199"/>
    <cellStyle name="Normal 29 2 7" xfId="35200"/>
    <cellStyle name="Normal 29 2 7 2" xfId="35201"/>
    <cellStyle name="Normal 29 2 7 2 2" xfId="35202"/>
    <cellStyle name="Normal 29 2 7 2 2 2" xfId="35203"/>
    <cellStyle name="Normal 29 2 7 2 3" xfId="35204"/>
    <cellStyle name="Normal 29 2 7 2 4" xfId="35205"/>
    <cellStyle name="Normal 29 2 7 3" xfId="35206"/>
    <cellStyle name="Normal 29 2 7 3 2" xfId="35207"/>
    <cellStyle name="Normal 29 2 7 4" xfId="35208"/>
    <cellStyle name="Normal 29 2 7 5" xfId="35209"/>
    <cellStyle name="Normal 29 2 7 6" xfId="35210"/>
    <cellStyle name="Normal 29 2 8" xfId="35211"/>
    <cellStyle name="Normal 29 2 8 2" xfId="35212"/>
    <cellStyle name="Normal 29 2 8 2 2" xfId="35213"/>
    <cellStyle name="Normal 29 2 8 2 2 2" xfId="35214"/>
    <cellStyle name="Normal 29 2 8 2 3" xfId="35215"/>
    <cellStyle name="Normal 29 2 8 2 4" xfId="35216"/>
    <cellStyle name="Normal 29 2 8 3" xfId="35217"/>
    <cellStyle name="Normal 29 2 8 3 2" xfId="35218"/>
    <cellStyle name="Normal 29 2 8 4" xfId="35219"/>
    <cellStyle name="Normal 29 2 8 5" xfId="35220"/>
    <cellStyle name="Normal 29 2 8 6" xfId="35221"/>
    <cellStyle name="Normal 29 2 9" xfId="35222"/>
    <cellStyle name="Normal 29 2 9 2" xfId="35223"/>
    <cellStyle name="Normal 29 2 9 2 2" xfId="35224"/>
    <cellStyle name="Normal 29 2 9 3" xfId="35225"/>
    <cellStyle name="Normal 29 2 9 4" xfId="35226"/>
    <cellStyle name="Normal 29 2 9 5" xfId="35227"/>
    <cellStyle name="Normal 29 3" xfId="35228"/>
    <cellStyle name="Normal 29 3 10" xfId="35229"/>
    <cellStyle name="Normal 29 3 10 2" xfId="35230"/>
    <cellStyle name="Normal 29 3 10 2 2" xfId="35231"/>
    <cellStyle name="Normal 29 3 10 3" xfId="35232"/>
    <cellStyle name="Normal 29 3 10 4" xfId="35233"/>
    <cellStyle name="Normal 29 3 11" xfId="35234"/>
    <cellStyle name="Normal 29 3 11 2" xfId="35235"/>
    <cellStyle name="Normal 29 3 12" xfId="35236"/>
    <cellStyle name="Normal 29 3 13" xfId="35237"/>
    <cellStyle name="Normal 29 3 14" xfId="35238"/>
    <cellStyle name="Normal 29 3 2" xfId="35239"/>
    <cellStyle name="Normal 29 3 2 10" xfId="35240"/>
    <cellStyle name="Normal 29 3 2 2" xfId="35241"/>
    <cellStyle name="Normal 29 3 2 2 2" xfId="35242"/>
    <cellStyle name="Normal 29 3 2 2 2 2" xfId="35243"/>
    <cellStyle name="Normal 29 3 2 2 2 2 2" xfId="35244"/>
    <cellStyle name="Normal 29 3 2 2 2 3" xfId="35245"/>
    <cellStyle name="Normal 29 3 2 2 2 4" xfId="35246"/>
    <cellStyle name="Normal 29 3 2 2 3" xfId="35247"/>
    <cellStyle name="Normal 29 3 2 2 3 2" xfId="35248"/>
    <cellStyle name="Normal 29 3 2 2 3 2 2" xfId="35249"/>
    <cellStyle name="Normal 29 3 2 2 3 3" xfId="35250"/>
    <cellStyle name="Normal 29 3 2 2 3 4" xfId="35251"/>
    <cellStyle name="Normal 29 3 2 2 4" xfId="35252"/>
    <cellStyle name="Normal 29 3 2 2 4 2" xfId="35253"/>
    <cellStyle name="Normal 29 3 2 2 5" xfId="35254"/>
    <cellStyle name="Normal 29 3 2 2 6" xfId="35255"/>
    <cellStyle name="Normal 29 3 2 2 7" xfId="35256"/>
    <cellStyle name="Normal 29 3 2 3" xfId="35257"/>
    <cellStyle name="Normal 29 3 2 3 2" xfId="35258"/>
    <cellStyle name="Normal 29 3 2 3 2 2" xfId="35259"/>
    <cellStyle name="Normal 29 3 2 3 3" xfId="35260"/>
    <cellStyle name="Normal 29 3 2 3 4" xfId="35261"/>
    <cellStyle name="Normal 29 3 2 4" xfId="35262"/>
    <cellStyle name="Normal 29 3 2 4 2" xfId="35263"/>
    <cellStyle name="Normal 29 3 2 4 2 2" xfId="35264"/>
    <cellStyle name="Normal 29 3 2 4 3" xfId="35265"/>
    <cellStyle name="Normal 29 3 2 4 4" xfId="35266"/>
    <cellStyle name="Normal 29 3 2 5" xfId="35267"/>
    <cellStyle name="Normal 29 3 2 5 2" xfId="35268"/>
    <cellStyle name="Normal 29 3 2 5 2 2" xfId="35269"/>
    <cellStyle name="Normal 29 3 2 5 3" xfId="35270"/>
    <cellStyle name="Normal 29 3 2 5 4" xfId="35271"/>
    <cellStyle name="Normal 29 3 2 6" xfId="35272"/>
    <cellStyle name="Normal 29 3 2 6 2" xfId="35273"/>
    <cellStyle name="Normal 29 3 2 6 2 2" xfId="35274"/>
    <cellStyle name="Normal 29 3 2 6 3" xfId="35275"/>
    <cellStyle name="Normal 29 3 2 6 4" xfId="35276"/>
    <cellStyle name="Normal 29 3 2 7" xfId="35277"/>
    <cellStyle name="Normal 29 3 2 7 2" xfId="35278"/>
    <cellStyle name="Normal 29 3 2 8" xfId="35279"/>
    <cellStyle name="Normal 29 3 2 9" xfId="35280"/>
    <cellStyle name="Normal 29 3 3" xfId="35281"/>
    <cellStyle name="Normal 29 3 3 2" xfId="35282"/>
    <cellStyle name="Normal 29 3 3 2 2" xfId="35283"/>
    <cellStyle name="Normal 29 3 3 2 2 2" xfId="35284"/>
    <cellStyle name="Normal 29 3 3 2 2 2 2" xfId="35285"/>
    <cellStyle name="Normal 29 3 3 2 2 3" xfId="35286"/>
    <cellStyle name="Normal 29 3 3 2 2 4" xfId="35287"/>
    <cellStyle name="Normal 29 3 3 2 3" xfId="35288"/>
    <cellStyle name="Normal 29 3 3 2 3 2" xfId="35289"/>
    <cellStyle name="Normal 29 3 3 2 3 2 2" xfId="35290"/>
    <cellStyle name="Normal 29 3 3 2 3 3" xfId="35291"/>
    <cellStyle name="Normal 29 3 3 2 3 4" xfId="35292"/>
    <cellStyle name="Normal 29 3 3 2 4" xfId="35293"/>
    <cellStyle name="Normal 29 3 3 2 4 2" xfId="35294"/>
    <cellStyle name="Normal 29 3 3 2 5" xfId="35295"/>
    <cellStyle name="Normal 29 3 3 2 6" xfId="35296"/>
    <cellStyle name="Normal 29 3 3 2 7" xfId="35297"/>
    <cellStyle name="Normal 29 3 3 3" xfId="35298"/>
    <cellStyle name="Normal 29 3 3 3 2" xfId="35299"/>
    <cellStyle name="Normal 29 3 3 3 2 2" xfId="35300"/>
    <cellStyle name="Normal 29 3 3 3 3" xfId="35301"/>
    <cellStyle name="Normal 29 3 3 3 4" xfId="35302"/>
    <cellStyle name="Normal 29 3 3 4" xfId="35303"/>
    <cellStyle name="Normal 29 3 3 4 2" xfId="35304"/>
    <cellStyle name="Normal 29 3 3 4 2 2" xfId="35305"/>
    <cellStyle name="Normal 29 3 3 4 3" xfId="35306"/>
    <cellStyle name="Normal 29 3 3 4 4" xfId="35307"/>
    <cellStyle name="Normal 29 3 3 5" xfId="35308"/>
    <cellStyle name="Normal 29 3 3 5 2" xfId="35309"/>
    <cellStyle name="Normal 29 3 3 6" xfId="35310"/>
    <cellStyle name="Normal 29 3 3 7" xfId="35311"/>
    <cellStyle name="Normal 29 3 3 8" xfId="35312"/>
    <cellStyle name="Normal 29 3 4" xfId="35313"/>
    <cellStyle name="Normal 29 3 4 2" xfId="35314"/>
    <cellStyle name="Normal 29 3 4 2 2" xfId="35315"/>
    <cellStyle name="Normal 29 3 4 2 2 2" xfId="35316"/>
    <cellStyle name="Normal 29 3 4 2 2 2 2" xfId="35317"/>
    <cellStyle name="Normal 29 3 4 2 2 3" xfId="35318"/>
    <cellStyle name="Normal 29 3 4 2 2 4" xfId="35319"/>
    <cellStyle name="Normal 29 3 4 2 3" xfId="35320"/>
    <cellStyle name="Normal 29 3 4 2 3 2" xfId="35321"/>
    <cellStyle name="Normal 29 3 4 2 3 2 2" xfId="35322"/>
    <cellStyle name="Normal 29 3 4 2 3 3" xfId="35323"/>
    <cellStyle name="Normal 29 3 4 2 3 4" xfId="35324"/>
    <cellStyle name="Normal 29 3 4 2 4" xfId="35325"/>
    <cellStyle name="Normal 29 3 4 2 4 2" xfId="35326"/>
    <cellStyle name="Normal 29 3 4 2 5" xfId="35327"/>
    <cellStyle name="Normal 29 3 4 2 6" xfId="35328"/>
    <cellStyle name="Normal 29 3 4 2 7" xfId="35329"/>
    <cellStyle name="Normal 29 3 4 3" xfId="35330"/>
    <cellStyle name="Normal 29 3 4 3 2" xfId="35331"/>
    <cellStyle name="Normal 29 3 4 3 2 2" xfId="35332"/>
    <cellStyle name="Normal 29 3 4 3 3" xfId="35333"/>
    <cellStyle name="Normal 29 3 4 3 4" xfId="35334"/>
    <cellStyle name="Normal 29 3 4 4" xfId="35335"/>
    <cellStyle name="Normal 29 3 4 4 2" xfId="35336"/>
    <cellStyle name="Normal 29 3 4 4 2 2" xfId="35337"/>
    <cellStyle name="Normal 29 3 4 4 3" xfId="35338"/>
    <cellStyle name="Normal 29 3 4 4 4" xfId="35339"/>
    <cellStyle name="Normal 29 3 4 5" xfId="35340"/>
    <cellStyle name="Normal 29 3 4 5 2" xfId="35341"/>
    <cellStyle name="Normal 29 3 4 6" xfId="35342"/>
    <cellStyle name="Normal 29 3 4 7" xfId="35343"/>
    <cellStyle name="Normal 29 3 4 8" xfId="35344"/>
    <cellStyle name="Normal 29 3 5" xfId="35345"/>
    <cellStyle name="Normal 29 3 5 2" xfId="35346"/>
    <cellStyle name="Normal 29 3 5 2 2" xfId="35347"/>
    <cellStyle name="Normal 29 3 5 2 2 2" xfId="35348"/>
    <cellStyle name="Normal 29 3 5 2 2 2 2" xfId="35349"/>
    <cellStyle name="Normal 29 3 5 2 2 3" xfId="35350"/>
    <cellStyle name="Normal 29 3 5 2 2 4" xfId="35351"/>
    <cellStyle name="Normal 29 3 5 2 3" xfId="35352"/>
    <cellStyle name="Normal 29 3 5 2 3 2" xfId="35353"/>
    <cellStyle name="Normal 29 3 5 2 4" xfId="35354"/>
    <cellStyle name="Normal 29 3 5 2 5" xfId="35355"/>
    <cellStyle name="Normal 29 3 5 2 6" xfId="35356"/>
    <cellStyle name="Normal 29 3 5 3" xfId="35357"/>
    <cellStyle name="Normal 29 3 5 3 2" xfId="35358"/>
    <cellStyle name="Normal 29 3 5 3 2 2" xfId="35359"/>
    <cellStyle name="Normal 29 3 5 3 3" xfId="35360"/>
    <cellStyle name="Normal 29 3 5 3 4" xfId="35361"/>
    <cellStyle name="Normal 29 3 5 4" xfId="35362"/>
    <cellStyle name="Normal 29 3 5 4 2" xfId="35363"/>
    <cellStyle name="Normal 29 3 5 4 2 2" xfId="35364"/>
    <cellStyle name="Normal 29 3 5 4 3" xfId="35365"/>
    <cellStyle name="Normal 29 3 5 4 4" xfId="35366"/>
    <cellStyle name="Normal 29 3 5 5" xfId="35367"/>
    <cellStyle name="Normal 29 3 5 5 2" xfId="35368"/>
    <cellStyle name="Normal 29 3 5 6" xfId="35369"/>
    <cellStyle name="Normal 29 3 5 7" xfId="35370"/>
    <cellStyle name="Normal 29 3 5 8" xfId="35371"/>
    <cellStyle name="Normal 29 3 6" xfId="35372"/>
    <cellStyle name="Normal 29 3 6 2" xfId="35373"/>
    <cellStyle name="Normal 29 3 6 2 2" xfId="35374"/>
    <cellStyle name="Normal 29 3 6 2 2 2" xfId="35375"/>
    <cellStyle name="Normal 29 3 6 2 2 2 2" xfId="35376"/>
    <cellStyle name="Normal 29 3 6 2 2 3" xfId="35377"/>
    <cellStyle name="Normal 29 3 6 2 2 4" xfId="35378"/>
    <cellStyle name="Normal 29 3 6 2 3" xfId="35379"/>
    <cellStyle name="Normal 29 3 6 2 3 2" xfId="35380"/>
    <cellStyle name="Normal 29 3 6 2 4" xfId="35381"/>
    <cellStyle name="Normal 29 3 6 2 5" xfId="35382"/>
    <cellStyle name="Normal 29 3 6 2 6" xfId="35383"/>
    <cellStyle name="Normal 29 3 6 3" xfId="35384"/>
    <cellStyle name="Normal 29 3 6 3 2" xfId="35385"/>
    <cellStyle name="Normal 29 3 6 3 2 2" xfId="35386"/>
    <cellStyle name="Normal 29 3 6 3 3" xfId="35387"/>
    <cellStyle name="Normal 29 3 6 3 4" xfId="35388"/>
    <cellStyle name="Normal 29 3 6 4" xfId="35389"/>
    <cellStyle name="Normal 29 3 6 4 2" xfId="35390"/>
    <cellStyle name="Normal 29 3 6 4 2 2" xfId="35391"/>
    <cellStyle name="Normal 29 3 6 4 3" xfId="35392"/>
    <cellStyle name="Normal 29 3 6 4 4" xfId="35393"/>
    <cellStyle name="Normal 29 3 6 5" xfId="35394"/>
    <cellStyle name="Normal 29 3 6 5 2" xfId="35395"/>
    <cellStyle name="Normal 29 3 6 6" xfId="35396"/>
    <cellStyle name="Normal 29 3 6 7" xfId="35397"/>
    <cellStyle name="Normal 29 3 6 8" xfId="35398"/>
    <cellStyle name="Normal 29 3 7" xfId="35399"/>
    <cellStyle name="Normal 29 3 7 2" xfId="35400"/>
    <cellStyle name="Normal 29 3 7 2 2" xfId="35401"/>
    <cellStyle name="Normal 29 3 7 2 2 2" xfId="35402"/>
    <cellStyle name="Normal 29 3 7 2 3" xfId="35403"/>
    <cellStyle name="Normal 29 3 7 2 4" xfId="35404"/>
    <cellStyle name="Normal 29 3 7 3" xfId="35405"/>
    <cellStyle name="Normal 29 3 7 3 2" xfId="35406"/>
    <cellStyle name="Normal 29 3 7 4" xfId="35407"/>
    <cellStyle name="Normal 29 3 7 5" xfId="35408"/>
    <cellStyle name="Normal 29 3 7 6" xfId="35409"/>
    <cellStyle name="Normal 29 3 8" xfId="35410"/>
    <cellStyle name="Normal 29 3 8 2" xfId="35411"/>
    <cellStyle name="Normal 29 3 8 2 2" xfId="35412"/>
    <cellStyle name="Normal 29 3 8 2 2 2" xfId="35413"/>
    <cellStyle name="Normal 29 3 8 2 3" xfId="35414"/>
    <cellStyle name="Normal 29 3 8 2 4" xfId="35415"/>
    <cellStyle name="Normal 29 3 8 3" xfId="35416"/>
    <cellStyle name="Normal 29 3 8 3 2" xfId="35417"/>
    <cellStyle name="Normal 29 3 8 4" xfId="35418"/>
    <cellStyle name="Normal 29 3 8 5" xfId="35419"/>
    <cellStyle name="Normal 29 3 8 6" xfId="35420"/>
    <cellStyle name="Normal 29 3 9" xfId="35421"/>
    <cellStyle name="Normal 29 3 9 2" xfId="35422"/>
    <cellStyle name="Normal 29 3 9 2 2" xfId="35423"/>
    <cellStyle name="Normal 29 3 9 3" xfId="35424"/>
    <cellStyle name="Normal 29 3 9 4" xfId="35425"/>
    <cellStyle name="Normal 29 3 9 5" xfId="35426"/>
    <cellStyle name="Normal 29 4" xfId="35427"/>
    <cellStyle name="Normal 29 4 10" xfId="35428"/>
    <cellStyle name="Normal 29 4 10 2" xfId="35429"/>
    <cellStyle name="Normal 29 4 11" xfId="35430"/>
    <cellStyle name="Normal 29 4 12" xfId="35431"/>
    <cellStyle name="Normal 29 4 13" xfId="35432"/>
    <cellStyle name="Normal 29 4 2" xfId="35433"/>
    <cellStyle name="Normal 29 4 2 2" xfId="35434"/>
    <cellStyle name="Normal 29 4 2 2 2" xfId="35435"/>
    <cellStyle name="Normal 29 4 2 2 2 2" xfId="35436"/>
    <cellStyle name="Normal 29 4 2 2 2 2 2" xfId="35437"/>
    <cellStyle name="Normal 29 4 2 2 2 3" xfId="35438"/>
    <cellStyle name="Normal 29 4 2 2 2 4" xfId="35439"/>
    <cellStyle name="Normal 29 4 2 2 3" xfId="35440"/>
    <cellStyle name="Normal 29 4 2 2 3 2" xfId="35441"/>
    <cellStyle name="Normal 29 4 2 2 3 2 2" xfId="35442"/>
    <cellStyle name="Normal 29 4 2 2 3 3" xfId="35443"/>
    <cellStyle name="Normal 29 4 2 2 3 4" xfId="35444"/>
    <cellStyle name="Normal 29 4 2 2 4" xfId="35445"/>
    <cellStyle name="Normal 29 4 2 2 4 2" xfId="35446"/>
    <cellStyle name="Normal 29 4 2 2 5" xfId="35447"/>
    <cellStyle name="Normal 29 4 2 2 6" xfId="35448"/>
    <cellStyle name="Normal 29 4 2 2 7" xfId="35449"/>
    <cellStyle name="Normal 29 4 2 3" xfId="35450"/>
    <cellStyle name="Normal 29 4 2 3 2" xfId="35451"/>
    <cellStyle name="Normal 29 4 2 3 2 2" xfId="35452"/>
    <cellStyle name="Normal 29 4 2 3 3" xfId="35453"/>
    <cellStyle name="Normal 29 4 2 3 4" xfId="35454"/>
    <cellStyle name="Normal 29 4 2 4" xfId="35455"/>
    <cellStyle name="Normal 29 4 2 4 2" xfId="35456"/>
    <cellStyle name="Normal 29 4 2 4 2 2" xfId="35457"/>
    <cellStyle name="Normal 29 4 2 4 3" xfId="35458"/>
    <cellStyle name="Normal 29 4 2 4 4" xfId="35459"/>
    <cellStyle name="Normal 29 4 2 5" xfId="35460"/>
    <cellStyle name="Normal 29 4 2 5 2" xfId="35461"/>
    <cellStyle name="Normal 29 4 2 6" xfId="35462"/>
    <cellStyle name="Normal 29 4 2 7" xfId="35463"/>
    <cellStyle name="Normal 29 4 2 8" xfId="35464"/>
    <cellStyle name="Normal 29 4 3" xfId="35465"/>
    <cellStyle name="Normal 29 4 3 2" xfId="35466"/>
    <cellStyle name="Normal 29 4 3 2 2" xfId="35467"/>
    <cellStyle name="Normal 29 4 3 2 2 2" xfId="35468"/>
    <cellStyle name="Normal 29 4 3 2 2 2 2" xfId="35469"/>
    <cellStyle name="Normal 29 4 3 2 2 3" xfId="35470"/>
    <cellStyle name="Normal 29 4 3 2 2 4" xfId="35471"/>
    <cellStyle name="Normal 29 4 3 2 3" xfId="35472"/>
    <cellStyle name="Normal 29 4 3 2 3 2" xfId="35473"/>
    <cellStyle name="Normal 29 4 3 2 3 2 2" xfId="35474"/>
    <cellStyle name="Normal 29 4 3 2 3 3" xfId="35475"/>
    <cellStyle name="Normal 29 4 3 2 3 4" xfId="35476"/>
    <cellStyle name="Normal 29 4 3 2 4" xfId="35477"/>
    <cellStyle name="Normal 29 4 3 2 4 2" xfId="35478"/>
    <cellStyle name="Normal 29 4 3 2 5" xfId="35479"/>
    <cellStyle name="Normal 29 4 3 2 6" xfId="35480"/>
    <cellStyle name="Normal 29 4 3 2 7" xfId="35481"/>
    <cellStyle name="Normal 29 4 3 3" xfId="35482"/>
    <cellStyle name="Normal 29 4 3 3 2" xfId="35483"/>
    <cellStyle name="Normal 29 4 3 3 2 2" xfId="35484"/>
    <cellStyle name="Normal 29 4 3 3 3" xfId="35485"/>
    <cellStyle name="Normal 29 4 3 3 4" xfId="35486"/>
    <cellStyle name="Normal 29 4 3 4" xfId="35487"/>
    <cellStyle name="Normal 29 4 3 4 2" xfId="35488"/>
    <cellStyle name="Normal 29 4 3 4 2 2" xfId="35489"/>
    <cellStyle name="Normal 29 4 3 4 3" xfId="35490"/>
    <cellStyle name="Normal 29 4 3 4 4" xfId="35491"/>
    <cellStyle name="Normal 29 4 3 5" xfId="35492"/>
    <cellStyle name="Normal 29 4 3 5 2" xfId="35493"/>
    <cellStyle name="Normal 29 4 3 6" xfId="35494"/>
    <cellStyle name="Normal 29 4 3 7" xfId="35495"/>
    <cellStyle name="Normal 29 4 3 8" xfId="35496"/>
    <cellStyle name="Normal 29 4 4" xfId="35497"/>
    <cellStyle name="Normal 29 4 4 2" xfId="35498"/>
    <cellStyle name="Normal 29 4 4 2 2" xfId="35499"/>
    <cellStyle name="Normal 29 4 4 2 2 2" xfId="35500"/>
    <cellStyle name="Normal 29 4 4 2 2 2 2" xfId="35501"/>
    <cellStyle name="Normal 29 4 4 2 2 3" xfId="35502"/>
    <cellStyle name="Normal 29 4 4 2 2 4" xfId="35503"/>
    <cellStyle name="Normal 29 4 4 2 3" xfId="35504"/>
    <cellStyle name="Normal 29 4 4 2 3 2" xfId="35505"/>
    <cellStyle name="Normal 29 4 4 2 4" xfId="35506"/>
    <cellStyle name="Normal 29 4 4 2 5" xfId="35507"/>
    <cellStyle name="Normal 29 4 4 2 6" xfId="35508"/>
    <cellStyle name="Normal 29 4 4 3" xfId="35509"/>
    <cellStyle name="Normal 29 4 4 3 2" xfId="35510"/>
    <cellStyle name="Normal 29 4 4 3 2 2" xfId="35511"/>
    <cellStyle name="Normal 29 4 4 3 3" xfId="35512"/>
    <cellStyle name="Normal 29 4 4 3 4" xfId="35513"/>
    <cellStyle name="Normal 29 4 4 4" xfId="35514"/>
    <cellStyle name="Normal 29 4 4 4 2" xfId="35515"/>
    <cellStyle name="Normal 29 4 4 4 2 2" xfId="35516"/>
    <cellStyle name="Normal 29 4 4 4 3" xfId="35517"/>
    <cellStyle name="Normal 29 4 4 4 4" xfId="35518"/>
    <cellStyle name="Normal 29 4 4 5" xfId="35519"/>
    <cellStyle name="Normal 29 4 4 5 2" xfId="35520"/>
    <cellStyle name="Normal 29 4 4 6" xfId="35521"/>
    <cellStyle name="Normal 29 4 4 7" xfId="35522"/>
    <cellStyle name="Normal 29 4 4 8" xfId="35523"/>
    <cellStyle name="Normal 29 4 5" xfId="35524"/>
    <cellStyle name="Normal 29 4 5 2" xfId="35525"/>
    <cellStyle name="Normal 29 4 5 2 2" xfId="35526"/>
    <cellStyle name="Normal 29 4 5 2 2 2" xfId="35527"/>
    <cellStyle name="Normal 29 4 5 2 2 2 2" xfId="35528"/>
    <cellStyle name="Normal 29 4 5 2 2 3" xfId="35529"/>
    <cellStyle name="Normal 29 4 5 2 2 4" xfId="35530"/>
    <cellStyle name="Normal 29 4 5 2 3" xfId="35531"/>
    <cellStyle name="Normal 29 4 5 2 3 2" xfId="35532"/>
    <cellStyle name="Normal 29 4 5 2 4" xfId="35533"/>
    <cellStyle name="Normal 29 4 5 2 5" xfId="35534"/>
    <cellStyle name="Normal 29 4 5 2 6" xfId="35535"/>
    <cellStyle name="Normal 29 4 5 3" xfId="35536"/>
    <cellStyle name="Normal 29 4 5 3 2" xfId="35537"/>
    <cellStyle name="Normal 29 4 5 3 2 2" xfId="35538"/>
    <cellStyle name="Normal 29 4 5 3 3" xfId="35539"/>
    <cellStyle name="Normal 29 4 5 3 4" xfId="35540"/>
    <cellStyle name="Normal 29 4 5 4" xfId="35541"/>
    <cellStyle name="Normal 29 4 5 4 2" xfId="35542"/>
    <cellStyle name="Normal 29 4 5 4 2 2" xfId="35543"/>
    <cellStyle name="Normal 29 4 5 4 3" xfId="35544"/>
    <cellStyle name="Normal 29 4 5 4 4" xfId="35545"/>
    <cellStyle name="Normal 29 4 5 5" xfId="35546"/>
    <cellStyle name="Normal 29 4 5 5 2" xfId="35547"/>
    <cellStyle name="Normal 29 4 5 6" xfId="35548"/>
    <cellStyle name="Normal 29 4 5 7" xfId="35549"/>
    <cellStyle name="Normal 29 4 5 8" xfId="35550"/>
    <cellStyle name="Normal 29 4 6" xfId="35551"/>
    <cellStyle name="Normal 29 4 6 2" xfId="35552"/>
    <cellStyle name="Normal 29 4 6 2 2" xfId="35553"/>
    <cellStyle name="Normal 29 4 6 2 2 2" xfId="35554"/>
    <cellStyle name="Normal 29 4 6 2 3" xfId="35555"/>
    <cellStyle name="Normal 29 4 6 2 4" xfId="35556"/>
    <cellStyle name="Normal 29 4 6 3" xfId="35557"/>
    <cellStyle name="Normal 29 4 6 3 2" xfId="35558"/>
    <cellStyle name="Normal 29 4 6 4" xfId="35559"/>
    <cellStyle name="Normal 29 4 6 5" xfId="35560"/>
    <cellStyle name="Normal 29 4 6 6" xfId="35561"/>
    <cellStyle name="Normal 29 4 7" xfId="35562"/>
    <cellStyle name="Normal 29 4 7 2" xfId="35563"/>
    <cellStyle name="Normal 29 4 7 2 2" xfId="35564"/>
    <cellStyle name="Normal 29 4 7 2 2 2" xfId="35565"/>
    <cellStyle name="Normal 29 4 7 2 3" xfId="35566"/>
    <cellStyle name="Normal 29 4 7 2 4" xfId="35567"/>
    <cellStyle name="Normal 29 4 7 3" xfId="35568"/>
    <cellStyle name="Normal 29 4 7 3 2" xfId="35569"/>
    <cellStyle name="Normal 29 4 7 4" xfId="35570"/>
    <cellStyle name="Normal 29 4 7 5" xfId="35571"/>
    <cellStyle name="Normal 29 4 7 6" xfId="35572"/>
    <cellStyle name="Normal 29 4 8" xfId="35573"/>
    <cellStyle name="Normal 29 4 8 2" xfId="35574"/>
    <cellStyle name="Normal 29 4 8 2 2" xfId="35575"/>
    <cellStyle name="Normal 29 4 8 3" xfId="35576"/>
    <cellStyle name="Normal 29 4 8 4" xfId="35577"/>
    <cellStyle name="Normal 29 4 8 5" xfId="35578"/>
    <cellStyle name="Normal 29 4 9" xfId="35579"/>
    <cellStyle name="Normal 29 4 9 2" xfId="35580"/>
    <cellStyle name="Normal 29 4 9 2 2" xfId="35581"/>
    <cellStyle name="Normal 29 4 9 3" xfId="35582"/>
    <cellStyle name="Normal 29 4 9 4" xfId="35583"/>
    <cellStyle name="Normal 29 5" xfId="35584"/>
    <cellStyle name="Normal 29 5 2" xfId="35585"/>
    <cellStyle name="Normal 29 5 2 2" xfId="35586"/>
    <cellStyle name="Normal 29 5 2 2 2" xfId="35587"/>
    <cellStyle name="Normal 29 5 2 2 2 2" xfId="35588"/>
    <cellStyle name="Normal 29 5 2 2 3" xfId="35589"/>
    <cellStyle name="Normal 29 5 2 2 4" xfId="35590"/>
    <cellStyle name="Normal 29 5 2 3" xfId="35591"/>
    <cellStyle name="Normal 29 5 2 3 2" xfId="35592"/>
    <cellStyle name="Normal 29 5 2 3 2 2" xfId="35593"/>
    <cellStyle name="Normal 29 5 2 3 3" xfId="35594"/>
    <cellStyle name="Normal 29 5 2 3 4" xfId="35595"/>
    <cellStyle name="Normal 29 5 2 4" xfId="35596"/>
    <cellStyle name="Normal 29 5 2 4 2" xfId="35597"/>
    <cellStyle name="Normal 29 5 2 5" xfId="35598"/>
    <cellStyle name="Normal 29 5 2 6" xfId="35599"/>
    <cellStyle name="Normal 29 5 2 7" xfId="35600"/>
    <cellStyle name="Normal 29 5 3" xfId="35601"/>
    <cellStyle name="Normal 29 5 3 2" xfId="35602"/>
    <cellStyle name="Normal 29 5 3 2 2" xfId="35603"/>
    <cellStyle name="Normal 29 5 3 3" xfId="35604"/>
    <cellStyle name="Normal 29 5 3 4" xfId="35605"/>
    <cellStyle name="Normal 29 5 4" xfId="35606"/>
    <cellStyle name="Normal 29 5 4 2" xfId="35607"/>
    <cellStyle name="Normal 29 5 4 2 2" xfId="35608"/>
    <cellStyle name="Normal 29 5 4 3" xfId="35609"/>
    <cellStyle name="Normal 29 5 4 4" xfId="35610"/>
    <cellStyle name="Normal 29 5 5" xfId="35611"/>
    <cellStyle name="Normal 29 5 5 2" xfId="35612"/>
    <cellStyle name="Normal 29 5 6" xfId="35613"/>
    <cellStyle name="Normal 29 5 7" xfId="35614"/>
    <cellStyle name="Normal 29 5 8" xfId="35615"/>
    <cellStyle name="Normal 29 6" xfId="35616"/>
    <cellStyle name="Normal 29 6 2" xfId="35617"/>
    <cellStyle name="Normal 29 6 2 2" xfId="35618"/>
    <cellStyle name="Normal 29 6 2 2 2" xfId="35619"/>
    <cellStyle name="Normal 29 6 2 2 2 2" xfId="35620"/>
    <cellStyle name="Normal 29 6 2 2 3" xfId="35621"/>
    <cellStyle name="Normal 29 6 2 2 4" xfId="35622"/>
    <cellStyle name="Normal 29 6 2 3" xfId="35623"/>
    <cellStyle name="Normal 29 6 2 3 2" xfId="35624"/>
    <cellStyle name="Normal 29 6 2 3 2 2" xfId="35625"/>
    <cellStyle name="Normal 29 6 2 3 3" xfId="35626"/>
    <cellStyle name="Normal 29 6 2 3 4" xfId="35627"/>
    <cellStyle name="Normal 29 6 2 4" xfId="35628"/>
    <cellStyle name="Normal 29 6 2 4 2" xfId="35629"/>
    <cellStyle name="Normal 29 6 2 5" xfId="35630"/>
    <cellStyle name="Normal 29 6 2 6" xfId="35631"/>
    <cellStyle name="Normal 29 6 2 7" xfId="35632"/>
    <cellStyle name="Normal 29 6 3" xfId="35633"/>
    <cellStyle name="Normal 29 6 3 2" xfId="35634"/>
    <cellStyle name="Normal 29 6 3 2 2" xfId="35635"/>
    <cellStyle name="Normal 29 6 3 3" xfId="35636"/>
    <cellStyle name="Normal 29 6 3 4" xfId="35637"/>
    <cellStyle name="Normal 29 6 4" xfId="35638"/>
    <cellStyle name="Normal 29 6 4 2" xfId="35639"/>
    <cellStyle name="Normal 29 6 4 2 2" xfId="35640"/>
    <cellStyle name="Normal 29 6 4 3" xfId="35641"/>
    <cellStyle name="Normal 29 6 4 4" xfId="35642"/>
    <cellStyle name="Normal 29 6 5" xfId="35643"/>
    <cellStyle name="Normal 29 6 5 2" xfId="35644"/>
    <cellStyle name="Normal 29 6 6" xfId="35645"/>
    <cellStyle name="Normal 29 6 7" xfId="35646"/>
    <cellStyle name="Normal 29 6 8" xfId="35647"/>
    <cellStyle name="Normal 29 7" xfId="35648"/>
    <cellStyle name="Normal 29 7 2" xfId="35649"/>
    <cellStyle name="Normal 29 7 2 2" xfId="35650"/>
    <cellStyle name="Normal 29 7 2 2 2" xfId="35651"/>
    <cellStyle name="Normal 29 7 2 2 2 2" xfId="35652"/>
    <cellStyle name="Normal 29 7 2 2 3" xfId="35653"/>
    <cellStyle name="Normal 29 7 2 2 4" xfId="35654"/>
    <cellStyle name="Normal 29 7 2 3" xfId="35655"/>
    <cellStyle name="Normal 29 7 2 3 2" xfId="35656"/>
    <cellStyle name="Normal 29 7 2 4" xfId="35657"/>
    <cellStyle name="Normal 29 7 2 5" xfId="35658"/>
    <cellStyle name="Normal 29 7 2 6" xfId="35659"/>
    <cellStyle name="Normal 29 7 3" xfId="35660"/>
    <cellStyle name="Normal 29 7 3 2" xfId="35661"/>
    <cellStyle name="Normal 29 7 3 2 2" xfId="35662"/>
    <cellStyle name="Normal 29 7 3 3" xfId="35663"/>
    <cellStyle name="Normal 29 7 3 4" xfId="35664"/>
    <cellStyle name="Normal 29 7 4" xfId="35665"/>
    <cellStyle name="Normal 29 7 4 2" xfId="35666"/>
    <cellStyle name="Normal 29 7 4 2 2" xfId="35667"/>
    <cellStyle name="Normal 29 7 4 3" xfId="35668"/>
    <cellStyle name="Normal 29 7 4 4" xfId="35669"/>
    <cellStyle name="Normal 29 7 5" xfId="35670"/>
    <cellStyle name="Normal 29 7 5 2" xfId="35671"/>
    <cellStyle name="Normal 29 7 6" xfId="35672"/>
    <cellStyle name="Normal 29 7 7" xfId="35673"/>
    <cellStyle name="Normal 29 7 8" xfId="35674"/>
    <cellStyle name="Normal 29 8" xfId="35675"/>
    <cellStyle name="Normal 29 8 2" xfId="35676"/>
    <cellStyle name="Normal 29 8 2 2" xfId="35677"/>
    <cellStyle name="Normal 29 8 2 2 2" xfId="35678"/>
    <cellStyle name="Normal 29 8 2 2 2 2" xfId="35679"/>
    <cellStyle name="Normal 29 8 2 2 3" xfId="35680"/>
    <cellStyle name="Normal 29 8 2 2 4" xfId="35681"/>
    <cellStyle name="Normal 29 8 2 3" xfId="35682"/>
    <cellStyle name="Normal 29 8 2 3 2" xfId="35683"/>
    <cellStyle name="Normal 29 8 2 4" xfId="35684"/>
    <cellStyle name="Normal 29 8 2 5" xfId="35685"/>
    <cellStyle name="Normal 29 8 2 6" xfId="35686"/>
    <cellStyle name="Normal 29 8 3" xfId="35687"/>
    <cellStyle name="Normal 29 8 3 2" xfId="35688"/>
    <cellStyle name="Normal 29 8 3 2 2" xfId="35689"/>
    <cellStyle name="Normal 29 8 3 3" xfId="35690"/>
    <cellStyle name="Normal 29 8 3 4" xfId="35691"/>
    <cellStyle name="Normal 29 8 4" xfId="35692"/>
    <cellStyle name="Normal 29 8 4 2" xfId="35693"/>
    <cellStyle name="Normal 29 8 4 2 2" xfId="35694"/>
    <cellStyle name="Normal 29 8 4 3" xfId="35695"/>
    <cellStyle name="Normal 29 8 4 4" xfId="35696"/>
    <cellStyle name="Normal 29 8 5" xfId="35697"/>
    <cellStyle name="Normal 29 8 5 2" xfId="35698"/>
    <cellStyle name="Normal 29 8 6" xfId="35699"/>
    <cellStyle name="Normal 29 8 7" xfId="35700"/>
    <cellStyle name="Normal 29 8 8" xfId="35701"/>
    <cellStyle name="Normal 29 9" xfId="35702"/>
    <cellStyle name="Normal 29 9 2" xfId="35703"/>
    <cellStyle name="Normal 29 9 2 2" xfId="35704"/>
    <cellStyle name="Normal 29 9 2 2 2" xfId="35705"/>
    <cellStyle name="Normal 29 9 2 3" xfId="35706"/>
    <cellStyle name="Normal 29 9 2 4" xfId="35707"/>
    <cellStyle name="Normal 29 9 3" xfId="35708"/>
    <cellStyle name="Normal 29 9 3 2" xfId="35709"/>
    <cellStyle name="Normal 29 9 4" xfId="35710"/>
    <cellStyle name="Normal 29 9 5" xfId="35711"/>
    <cellStyle name="Normal 29 9 6" xfId="35712"/>
    <cellStyle name="Normal 3" xfId="7"/>
    <cellStyle name="Normal 3 10" xfId="35713"/>
    <cellStyle name="Normal 3 10 2" xfId="35714"/>
    <cellStyle name="Normal 3 10 2 2" xfId="35715"/>
    <cellStyle name="Normal 3 10 2 2 2" xfId="35716"/>
    <cellStyle name="Normal 3 10 2 3" xfId="35717"/>
    <cellStyle name="Normal 3 10 2 4" xfId="35718"/>
    <cellStyle name="Normal 3 10 3" xfId="35719"/>
    <cellStyle name="Normal 3 10 3 2" xfId="35720"/>
    <cellStyle name="Normal 3 10 4" xfId="35721"/>
    <cellStyle name="Normal 3 10 5" xfId="35722"/>
    <cellStyle name="Normal 3 10 6" xfId="35723"/>
    <cellStyle name="Normal 3 10 7" xfId="35724"/>
    <cellStyle name="Normal 3 11" xfId="35725"/>
    <cellStyle name="Normal 3 11 2" xfId="35726"/>
    <cellStyle name="Normal 3 11 2 2" xfId="35727"/>
    <cellStyle name="Normal 3 11 2 2 2" xfId="35728"/>
    <cellStyle name="Normal 3 11 2 3" xfId="35729"/>
    <cellStyle name="Normal 3 11 2 4" xfId="35730"/>
    <cellStyle name="Normal 3 11 3" xfId="35731"/>
    <cellStyle name="Normal 3 11 3 2" xfId="35732"/>
    <cellStyle name="Normal 3 11 4" xfId="35733"/>
    <cellStyle name="Normal 3 11 5" xfId="35734"/>
    <cellStyle name="Normal 3 11 6" xfId="35735"/>
    <cellStyle name="Normal 3 11 7" xfId="35736"/>
    <cellStyle name="Normal 3 12" xfId="35737"/>
    <cellStyle name="Normal 3 12 2" xfId="35738"/>
    <cellStyle name="Normal 3 12 2 2" xfId="35739"/>
    <cellStyle name="Normal 3 12 3" xfId="35740"/>
    <cellStyle name="Normal 3 12 4" xfId="35741"/>
    <cellStyle name="Normal 3 12 5" xfId="35742"/>
    <cellStyle name="Normal 3 13" xfId="35743"/>
    <cellStyle name="Normal 3 13 2" xfId="35744"/>
    <cellStyle name="Normal 3 13 2 2" xfId="35745"/>
    <cellStyle name="Normal 3 13 3" xfId="35746"/>
    <cellStyle name="Normal 3 13 4" xfId="35747"/>
    <cellStyle name="Normal 3 14" xfId="35748"/>
    <cellStyle name="Normal 3 14 2" xfId="35749"/>
    <cellStyle name="Normal 3 15" xfId="35750"/>
    <cellStyle name="Normal 3 16" xfId="35751"/>
    <cellStyle name="Normal 3 17" xfId="35752"/>
    <cellStyle name="Normal 3 18" xfId="35753"/>
    <cellStyle name="Normal 3 19" xfId="35754"/>
    <cellStyle name="Normal 3 2" xfId="13"/>
    <cellStyle name="Normal 3 2 10" xfId="35755"/>
    <cellStyle name="Normal 3 2 10 2" xfId="35756"/>
    <cellStyle name="Normal 3 2 10 2 2" xfId="35757"/>
    <cellStyle name="Normal 3 2 10 3" xfId="35758"/>
    <cellStyle name="Normal 3 2 10 4" xfId="35759"/>
    <cellStyle name="Normal 3 2 11" xfId="35760"/>
    <cellStyle name="Normal 3 2 11 2" xfId="35761"/>
    <cellStyle name="Normal 3 2 12" xfId="35762"/>
    <cellStyle name="Normal 3 2 13" xfId="35763"/>
    <cellStyle name="Normal 3 2 14" xfId="35764"/>
    <cellStyle name="Normal 3 2 15" xfId="35765"/>
    <cellStyle name="Normal 3 2 16" xfId="35766"/>
    <cellStyle name="Normal 3 2 17" xfId="35767"/>
    <cellStyle name="Normal 3 2 2" xfId="331"/>
    <cellStyle name="Normal 3 2 2 10" xfId="35768"/>
    <cellStyle name="Normal 3 2 2 11" xfId="35769"/>
    <cellStyle name="Normal 3 2 2 12" xfId="35770"/>
    <cellStyle name="Normal 3 2 2 2" xfId="35771"/>
    <cellStyle name="Normal 3 2 2 2 2" xfId="35772"/>
    <cellStyle name="Normal 3 2 2 2 2 2" xfId="35773"/>
    <cellStyle name="Normal 3 2 2 2 2 2 2" xfId="35774"/>
    <cellStyle name="Normal 3 2 2 2 2 3" xfId="35775"/>
    <cellStyle name="Normal 3 2 2 2 2 4" xfId="35776"/>
    <cellStyle name="Normal 3 2 2 2 3" xfId="35777"/>
    <cellStyle name="Normal 3 2 2 2 3 2" xfId="35778"/>
    <cellStyle name="Normal 3 2 2 2 3 2 2" xfId="35779"/>
    <cellStyle name="Normal 3 2 2 2 3 3" xfId="35780"/>
    <cellStyle name="Normal 3 2 2 2 3 4" xfId="35781"/>
    <cellStyle name="Normal 3 2 2 2 4" xfId="35782"/>
    <cellStyle name="Normal 3 2 2 2 4 2" xfId="35783"/>
    <cellStyle name="Normal 3 2 2 2 5" xfId="35784"/>
    <cellStyle name="Normal 3 2 2 2 6" xfId="35785"/>
    <cellStyle name="Normal 3 2 2 2 7" xfId="35786"/>
    <cellStyle name="Normal 3 2 2 2 8" xfId="35787"/>
    <cellStyle name="Normal 3 2 2 3" xfId="35788"/>
    <cellStyle name="Normal 3 2 2 3 2" xfId="35789"/>
    <cellStyle name="Normal 3 2 2 3 2 2" xfId="35790"/>
    <cellStyle name="Normal 3 2 2 3 3" xfId="35791"/>
    <cellStyle name="Normal 3 2 2 3 4" xfId="35792"/>
    <cellStyle name="Normal 3 2 2 4" xfId="35793"/>
    <cellStyle name="Normal 3 2 2 4 2" xfId="35794"/>
    <cellStyle name="Normal 3 2 2 4 2 2" xfId="35795"/>
    <cellStyle name="Normal 3 2 2 4 3" xfId="35796"/>
    <cellStyle name="Normal 3 2 2 4 4" xfId="35797"/>
    <cellStyle name="Normal 3 2 2 5" xfId="35798"/>
    <cellStyle name="Normal 3 2 2 5 2" xfId="35799"/>
    <cellStyle name="Normal 3 2 2 5 2 2" xfId="35800"/>
    <cellStyle name="Normal 3 2 2 5 3" xfId="35801"/>
    <cellStyle name="Normal 3 2 2 5 4" xfId="35802"/>
    <cellStyle name="Normal 3 2 2 6" xfId="35803"/>
    <cellStyle name="Normal 3 2 2 6 2" xfId="35804"/>
    <cellStyle name="Normal 3 2 2 6 2 2" xfId="35805"/>
    <cellStyle name="Normal 3 2 2 6 3" xfId="35806"/>
    <cellStyle name="Normal 3 2 2 6 4" xfId="35807"/>
    <cellStyle name="Normal 3 2 2 7" xfId="35808"/>
    <cellStyle name="Normal 3 2 2 7 2" xfId="35809"/>
    <cellStyle name="Normal 3 2 2 8" xfId="35810"/>
    <cellStyle name="Normal 3 2 2 9" xfId="35811"/>
    <cellStyle name="Normal 3 2 3" xfId="332"/>
    <cellStyle name="Normal 3 2 3 2" xfId="35812"/>
    <cellStyle name="Normal 3 2 3 2 2" xfId="35813"/>
    <cellStyle name="Normal 3 2 3 2 2 2" xfId="35814"/>
    <cellStyle name="Normal 3 2 3 2 2 2 2" xfId="35815"/>
    <cellStyle name="Normal 3 2 3 2 2 3" xfId="35816"/>
    <cellStyle name="Normal 3 2 3 2 2 4" xfId="35817"/>
    <cellStyle name="Normal 3 2 3 2 3" xfId="35818"/>
    <cellStyle name="Normal 3 2 3 2 3 2" xfId="35819"/>
    <cellStyle name="Normal 3 2 3 2 3 2 2" xfId="35820"/>
    <cellStyle name="Normal 3 2 3 2 3 3" xfId="35821"/>
    <cellStyle name="Normal 3 2 3 2 3 4" xfId="35822"/>
    <cellStyle name="Normal 3 2 3 2 4" xfId="35823"/>
    <cellStyle name="Normal 3 2 3 2 4 2" xfId="35824"/>
    <cellStyle name="Normal 3 2 3 2 5" xfId="35825"/>
    <cellStyle name="Normal 3 2 3 2 6" xfId="35826"/>
    <cellStyle name="Normal 3 2 3 2 7" xfId="35827"/>
    <cellStyle name="Normal 3 2 3 3" xfId="35828"/>
    <cellStyle name="Normal 3 2 3 3 2" xfId="35829"/>
    <cellStyle name="Normal 3 2 3 3 2 2" xfId="35830"/>
    <cellStyle name="Normal 3 2 3 3 3" xfId="35831"/>
    <cellStyle name="Normal 3 2 3 3 4" xfId="35832"/>
    <cellStyle name="Normal 3 2 3 4" xfId="35833"/>
    <cellStyle name="Normal 3 2 3 4 2" xfId="35834"/>
    <cellStyle name="Normal 3 2 3 4 2 2" xfId="35835"/>
    <cellStyle name="Normal 3 2 3 4 3" xfId="35836"/>
    <cellStyle name="Normal 3 2 3 4 4" xfId="35837"/>
    <cellStyle name="Normal 3 2 3 5" xfId="35838"/>
    <cellStyle name="Normal 3 2 3 5 2" xfId="35839"/>
    <cellStyle name="Normal 3 2 3 6" xfId="35840"/>
    <cellStyle name="Normal 3 2 3 7" xfId="35841"/>
    <cellStyle name="Normal 3 2 3 8" xfId="35842"/>
    <cellStyle name="Normal 3 2 4" xfId="35843"/>
    <cellStyle name="Normal 3 2 4 2" xfId="35844"/>
    <cellStyle name="Normal 3 2 4 2 2" xfId="35845"/>
    <cellStyle name="Normal 3 2 4 2 2 2" xfId="35846"/>
    <cellStyle name="Normal 3 2 4 2 2 2 2" xfId="35847"/>
    <cellStyle name="Normal 3 2 4 2 2 3" xfId="35848"/>
    <cellStyle name="Normal 3 2 4 2 2 4" xfId="35849"/>
    <cellStyle name="Normal 3 2 4 2 3" xfId="35850"/>
    <cellStyle name="Normal 3 2 4 2 3 2" xfId="35851"/>
    <cellStyle name="Normal 3 2 4 2 3 2 2" xfId="35852"/>
    <cellStyle name="Normal 3 2 4 2 3 3" xfId="35853"/>
    <cellStyle name="Normal 3 2 4 2 3 4" xfId="35854"/>
    <cellStyle name="Normal 3 2 4 2 4" xfId="35855"/>
    <cellStyle name="Normal 3 2 4 2 4 2" xfId="35856"/>
    <cellStyle name="Normal 3 2 4 2 5" xfId="35857"/>
    <cellStyle name="Normal 3 2 4 2 6" xfId="35858"/>
    <cellStyle name="Normal 3 2 4 2 7" xfId="35859"/>
    <cellStyle name="Normal 3 2 4 3" xfId="35860"/>
    <cellStyle name="Normal 3 2 4 3 2" xfId="35861"/>
    <cellStyle name="Normal 3 2 4 3 2 2" xfId="35862"/>
    <cellStyle name="Normal 3 2 4 3 3" xfId="35863"/>
    <cellStyle name="Normal 3 2 4 3 4" xfId="35864"/>
    <cellStyle name="Normal 3 2 4 4" xfId="35865"/>
    <cellStyle name="Normal 3 2 4 4 2" xfId="35866"/>
    <cellStyle name="Normal 3 2 4 4 2 2" xfId="35867"/>
    <cellStyle name="Normal 3 2 4 4 3" xfId="35868"/>
    <cellStyle name="Normal 3 2 4 4 4" xfId="35869"/>
    <cellStyle name="Normal 3 2 4 5" xfId="35870"/>
    <cellStyle name="Normal 3 2 4 5 2" xfId="35871"/>
    <cellStyle name="Normal 3 2 4 6" xfId="35872"/>
    <cellStyle name="Normal 3 2 4 7" xfId="35873"/>
    <cellStyle name="Normal 3 2 4 8" xfId="35874"/>
    <cellStyle name="Normal 3 2 5" xfId="35875"/>
    <cellStyle name="Normal 3 2 5 2" xfId="35876"/>
    <cellStyle name="Normal 3 2 5 2 2" xfId="35877"/>
    <cellStyle name="Normal 3 2 5 2 2 2" xfId="35878"/>
    <cellStyle name="Normal 3 2 5 2 2 2 2" xfId="35879"/>
    <cellStyle name="Normal 3 2 5 2 2 3" xfId="35880"/>
    <cellStyle name="Normal 3 2 5 2 2 4" xfId="35881"/>
    <cellStyle name="Normal 3 2 5 2 3" xfId="35882"/>
    <cellStyle name="Normal 3 2 5 2 3 2" xfId="35883"/>
    <cellStyle name="Normal 3 2 5 2 4" xfId="35884"/>
    <cellStyle name="Normal 3 2 5 2 5" xfId="35885"/>
    <cellStyle name="Normal 3 2 5 2 6" xfId="35886"/>
    <cellStyle name="Normal 3 2 5 3" xfId="35887"/>
    <cellStyle name="Normal 3 2 5 3 2" xfId="35888"/>
    <cellStyle name="Normal 3 2 5 3 2 2" xfId="35889"/>
    <cellStyle name="Normal 3 2 5 3 3" xfId="35890"/>
    <cellStyle name="Normal 3 2 5 3 4" xfId="35891"/>
    <cellStyle name="Normal 3 2 5 4" xfId="35892"/>
    <cellStyle name="Normal 3 2 5 4 2" xfId="35893"/>
    <cellStyle name="Normal 3 2 5 4 2 2" xfId="35894"/>
    <cellStyle name="Normal 3 2 5 4 3" xfId="35895"/>
    <cellStyle name="Normal 3 2 5 4 4" xfId="35896"/>
    <cellStyle name="Normal 3 2 5 5" xfId="35897"/>
    <cellStyle name="Normal 3 2 5 5 2" xfId="35898"/>
    <cellStyle name="Normal 3 2 5 6" xfId="35899"/>
    <cellStyle name="Normal 3 2 5 7" xfId="35900"/>
    <cellStyle name="Normal 3 2 5 8" xfId="35901"/>
    <cellStyle name="Normal 3 2 6" xfId="35902"/>
    <cellStyle name="Normal 3 2 6 2" xfId="35903"/>
    <cellStyle name="Normal 3 2 6 2 2" xfId="35904"/>
    <cellStyle name="Normal 3 2 6 2 2 2" xfId="35905"/>
    <cellStyle name="Normal 3 2 6 2 2 2 2" xfId="35906"/>
    <cellStyle name="Normal 3 2 6 2 2 3" xfId="35907"/>
    <cellStyle name="Normal 3 2 6 2 2 4" xfId="35908"/>
    <cellStyle name="Normal 3 2 6 2 3" xfId="35909"/>
    <cellStyle name="Normal 3 2 6 2 3 2" xfId="35910"/>
    <cellStyle name="Normal 3 2 6 2 4" xfId="35911"/>
    <cellStyle name="Normal 3 2 6 2 5" xfId="35912"/>
    <cellStyle name="Normal 3 2 6 2 6" xfId="35913"/>
    <cellStyle name="Normal 3 2 6 3" xfId="35914"/>
    <cellStyle name="Normal 3 2 6 3 2" xfId="35915"/>
    <cellStyle name="Normal 3 2 6 3 2 2" xfId="35916"/>
    <cellStyle name="Normal 3 2 6 3 3" xfId="35917"/>
    <cellStyle name="Normal 3 2 6 3 4" xfId="35918"/>
    <cellStyle name="Normal 3 2 6 4" xfId="35919"/>
    <cellStyle name="Normal 3 2 6 4 2" xfId="35920"/>
    <cellStyle name="Normal 3 2 6 4 2 2" xfId="35921"/>
    <cellStyle name="Normal 3 2 6 4 3" xfId="35922"/>
    <cellStyle name="Normal 3 2 6 4 4" xfId="35923"/>
    <cellStyle name="Normal 3 2 6 5" xfId="35924"/>
    <cellStyle name="Normal 3 2 6 5 2" xfId="35925"/>
    <cellStyle name="Normal 3 2 6 6" xfId="35926"/>
    <cellStyle name="Normal 3 2 6 7" xfId="35927"/>
    <cellStyle name="Normal 3 2 6 8" xfId="35928"/>
    <cellStyle name="Normal 3 2 7" xfId="35929"/>
    <cellStyle name="Normal 3 2 7 2" xfId="35930"/>
    <cellStyle name="Normal 3 2 7 2 2" xfId="35931"/>
    <cellStyle name="Normal 3 2 7 2 2 2" xfId="35932"/>
    <cellStyle name="Normal 3 2 7 2 3" xfId="35933"/>
    <cellStyle name="Normal 3 2 7 2 4" xfId="35934"/>
    <cellStyle name="Normal 3 2 7 3" xfId="35935"/>
    <cellStyle name="Normal 3 2 7 3 2" xfId="35936"/>
    <cellStyle name="Normal 3 2 7 4" xfId="35937"/>
    <cellStyle name="Normal 3 2 7 5" xfId="35938"/>
    <cellStyle name="Normal 3 2 7 6" xfId="35939"/>
    <cellStyle name="Normal 3 2 8" xfId="35940"/>
    <cellStyle name="Normal 3 2 8 2" xfId="35941"/>
    <cellStyle name="Normal 3 2 8 2 2" xfId="35942"/>
    <cellStyle name="Normal 3 2 8 2 2 2" xfId="35943"/>
    <cellStyle name="Normal 3 2 8 2 3" xfId="35944"/>
    <cellStyle name="Normal 3 2 8 2 4" xfId="35945"/>
    <cellStyle name="Normal 3 2 8 3" xfId="35946"/>
    <cellStyle name="Normal 3 2 8 3 2" xfId="35947"/>
    <cellStyle name="Normal 3 2 8 4" xfId="35948"/>
    <cellStyle name="Normal 3 2 8 5" xfId="35949"/>
    <cellStyle name="Normal 3 2 8 6" xfId="35950"/>
    <cellStyle name="Normal 3 2 9" xfId="35951"/>
    <cellStyle name="Normal 3 2 9 2" xfId="35952"/>
    <cellStyle name="Normal 3 2 9 2 2" xfId="35953"/>
    <cellStyle name="Normal 3 2 9 3" xfId="35954"/>
    <cellStyle name="Normal 3 2 9 4" xfId="35955"/>
    <cellStyle name="Normal 3 2 9 5" xfId="35956"/>
    <cellStyle name="Normal 3 3" xfId="333"/>
    <cellStyle name="Normal 3 3 10" xfId="35957"/>
    <cellStyle name="Normal 3 3 10 2" xfId="35958"/>
    <cellStyle name="Normal 3 3 10 2 2" xfId="35959"/>
    <cellStyle name="Normal 3 3 10 3" xfId="35960"/>
    <cellStyle name="Normal 3 3 10 4" xfId="35961"/>
    <cellStyle name="Normal 3 3 11" xfId="35962"/>
    <cellStyle name="Normal 3 3 11 2" xfId="35963"/>
    <cellStyle name="Normal 3 3 12" xfId="35964"/>
    <cellStyle name="Normal 3 3 13" xfId="35965"/>
    <cellStyle name="Normal 3 3 14" xfId="35966"/>
    <cellStyle name="Normal 3 3 15" xfId="35967"/>
    <cellStyle name="Normal 3 3 16" xfId="35968"/>
    <cellStyle name="Normal 3 3 2" xfId="35969"/>
    <cellStyle name="Normal 3 3 2 10" xfId="35970"/>
    <cellStyle name="Normal 3 3 2 11" xfId="35971"/>
    <cellStyle name="Normal 3 3 2 2" xfId="35972"/>
    <cellStyle name="Normal 3 3 2 2 2" xfId="35973"/>
    <cellStyle name="Normal 3 3 2 2 2 2" xfId="35974"/>
    <cellStyle name="Normal 3 3 2 2 2 2 2" xfId="35975"/>
    <cellStyle name="Normal 3 3 2 2 2 3" xfId="35976"/>
    <cellStyle name="Normal 3 3 2 2 2 4" xfId="35977"/>
    <cellStyle name="Normal 3 3 2 2 3" xfId="35978"/>
    <cellStyle name="Normal 3 3 2 2 3 2" xfId="35979"/>
    <cellStyle name="Normal 3 3 2 2 3 2 2" xfId="35980"/>
    <cellStyle name="Normal 3 3 2 2 3 3" xfId="35981"/>
    <cellStyle name="Normal 3 3 2 2 3 4" xfId="35982"/>
    <cellStyle name="Normal 3 3 2 2 4" xfId="35983"/>
    <cellStyle name="Normal 3 3 2 2 4 2" xfId="35984"/>
    <cellStyle name="Normal 3 3 2 2 5" xfId="35985"/>
    <cellStyle name="Normal 3 3 2 2 6" xfId="35986"/>
    <cellStyle name="Normal 3 3 2 2 7" xfId="35987"/>
    <cellStyle name="Normal 3 3 2 2 8" xfId="35988"/>
    <cellStyle name="Normal 3 3 2 3" xfId="35989"/>
    <cellStyle name="Normal 3 3 2 3 2" xfId="35990"/>
    <cellStyle name="Normal 3 3 2 3 2 2" xfId="35991"/>
    <cellStyle name="Normal 3 3 2 3 3" xfId="35992"/>
    <cellStyle name="Normal 3 3 2 3 4" xfId="35993"/>
    <cellStyle name="Normal 3 3 2 4" xfId="35994"/>
    <cellStyle name="Normal 3 3 2 4 2" xfId="35995"/>
    <cellStyle name="Normal 3 3 2 4 2 2" xfId="35996"/>
    <cellStyle name="Normal 3 3 2 4 3" xfId="35997"/>
    <cellStyle name="Normal 3 3 2 4 4" xfId="35998"/>
    <cellStyle name="Normal 3 3 2 5" xfId="35999"/>
    <cellStyle name="Normal 3 3 2 5 2" xfId="36000"/>
    <cellStyle name="Normal 3 3 2 5 2 2" xfId="36001"/>
    <cellStyle name="Normal 3 3 2 5 3" xfId="36002"/>
    <cellStyle name="Normal 3 3 2 5 4" xfId="36003"/>
    <cellStyle name="Normal 3 3 2 6" xfId="36004"/>
    <cellStyle name="Normal 3 3 2 6 2" xfId="36005"/>
    <cellStyle name="Normal 3 3 2 6 2 2" xfId="36006"/>
    <cellStyle name="Normal 3 3 2 6 3" xfId="36007"/>
    <cellStyle name="Normal 3 3 2 6 4" xfId="36008"/>
    <cellStyle name="Normal 3 3 2 7" xfId="36009"/>
    <cellStyle name="Normal 3 3 2 7 2" xfId="36010"/>
    <cellStyle name="Normal 3 3 2 8" xfId="36011"/>
    <cellStyle name="Normal 3 3 2 9" xfId="36012"/>
    <cellStyle name="Normal 3 3 3" xfId="36013"/>
    <cellStyle name="Normal 3 3 3 2" xfId="36014"/>
    <cellStyle name="Normal 3 3 3 2 2" xfId="36015"/>
    <cellStyle name="Normal 3 3 3 2 2 2" xfId="36016"/>
    <cellStyle name="Normal 3 3 3 2 2 2 2" xfId="36017"/>
    <cellStyle name="Normal 3 3 3 2 2 3" xfId="36018"/>
    <cellStyle name="Normal 3 3 3 2 2 4" xfId="36019"/>
    <cellStyle name="Normal 3 3 3 2 3" xfId="36020"/>
    <cellStyle name="Normal 3 3 3 2 3 2" xfId="36021"/>
    <cellStyle name="Normal 3 3 3 2 3 2 2" xfId="36022"/>
    <cellStyle name="Normal 3 3 3 2 3 3" xfId="36023"/>
    <cellStyle name="Normal 3 3 3 2 3 4" xfId="36024"/>
    <cellStyle name="Normal 3 3 3 2 4" xfId="36025"/>
    <cellStyle name="Normal 3 3 3 2 4 2" xfId="36026"/>
    <cellStyle name="Normal 3 3 3 2 5" xfId="36027"/>
    <cellStyle name="Normal 3 3 3 2 6" xfId="36028"/>
    <cellStyle name="Normal 3 3 3 2 7" xfId="36029"/>
    <cellStyle name="Normal 3 3 3 3" xfId="36030"/>
    <cellStyle name="Normal 3 3 3 3 2" xfId="36031"/>
    <cellStyle name="Normal 3 3 3 3 2 2" xfId="36032"/>
    <cellStyle name="Normal 3 3 3 3 3" xfId="36033"/>
    <cellStyle name="Normal 3 3 3 3 4" xfId="36034"/>
    <cellStyle name="Normal 3 3 3 4" xfId="36035"/>
    <cellStyle name="Normal 3 3 3 4 2" xfId="36036"/>
    <cellStyle name="Normal 3 3 3 4 2 2" xfId="36037"/>
    <cellStyle name="Normal 3 3 3 4 3" xfId="36038"/>
    <cellStyle name="Normal 3 3 3 4 4" xfId="36039"/>
    <cellStyle name="Normal 3 3 3 5" xfId="36040"/>
    <cellStyle name="Normal 3 3 3 5 2" xfId="36041"/>
    <cellStyle name="Normal 3 3 3 6" xfId="36042"/>
    <cellStyle name="Normal 3 3 3 7" xfId="36043"/>
    <cellStyle name="Normal 3 3 3 8" xfId="36044"/>
    <cellStyle name="Normal 3 3 4" xfId="36045"/>
    <cellStyle name="Normal 3 3 4 2" xfId="36046"/>
    <cellStyle name="Normal 3 3 4 2 2" xfId="36047"/>
    <cellStyle name="Normal 3 3 4 2 2 2" xfId="36048"/>
    <cellStyle name="Normal 3 3 4 2 2 2 2" xfId="36049"/>
    <cellStyle name="Normal 3 3 4 2 2 3" xfId="36050"/>
    <cellStyle name="Normal 3 3 4 2 2 4" xfId="36051"/>
    <cellStyle name="Normal 3 3 4 2 3" xfId="36052"/>
    <cellStyle name="Normal 3 3 4 2 3 2" xfId="36053"/>
    <cellStyle name="Normal 3 3 4 2 3 2 2" xfId="36054"/>
    <cellStyle name="Normal 3 3 4 2 3 3" xfId="36055"/>
    <cellStyle name="Normal 3 3 4 2 3 4" xfId="36056"/>
    <cellStyle name="Normal 3 3 4 2 4" xfId="36057"/>
    <cellStyle name="Normal 3 3 4 2 4 2" xfId="36058"/>
    <cellStyle name="Normal 3 3 4 2 5" xfId="36059"/>
    <cellStyle name="Normal 3 3 4 2 6" xfId="36060"/>
    <cellStyle name="Normal 3 3 4 2 7" xfId="36061"/>
    <cellStyle name="Normal 3 3 4 3" xfId="36062"/>
    <cellStyle name="Normal 3 3 4 3 2" xfId="36063"/>
    <cellStyle name="Normal 3 3 4 3 2 2" xfId="36064"/>
    <cellStyle name="Normal 3 3 4 3 3" xfId="36065"/>
    <cellStyle name="Normal 3 3 4 3 4" xfId="36066"/>
    <cellStyle name="Normal 3 3 4 4" xfId="36067"/>
    <cellStyle name="Normal 3 3 4 4 2" xfId="36068"/>
    <cellStyle name="Normal 3 3 4 4 2 2" xfId="36069"/>
    <cellStyle name="Normal 3 3 4 4 3" xfId="36070"/>
    <cellStyle name="Normal 3 3 4 4 4" xfId="36071"/>
    <cellStyle name="Normal 3 3 4 5" xfId="36072"/>
    <cellStyle name="Normal 3 3 4 5 2" xfId="36073"/>
    <cellStyle name="Normal 3 3 4 6" xfId="36074"/>
    <cellStyle name="Normal 3 3 4 7" xfId="36075"/>
    <cellStyle name="Normal 3 3 4 8" xfId="36076"/>
    <cellStyle name="Normal 3 3 5" xfId="36077"/>
    <cellStyle name="Normal 3 3 5 2" xfId="36078"/>
    <cellStyle name="Normal 3 3 5 2 2" xfId="36079"/>
    <cellStyle name="Normal 3 3 5 2 2 2" xfId="36080"/>
    <cellStyle name="Normal 3 3 5 2 2 2 2" xfId="36081"/>
    <cellStyle name="Normal 3 3 5 2 2 3" xfId="36082"/>
    <cellStyle name="Normal 3 3 5 2 2 4" xfId="36083"/>
    <cellStyle name="Normal 3 3 5 2 3" xfId="36084"/>
    <cellStyle name="Normal 3 3 5 2 3 2" xfId="36085"/>
    <cellStyle name="Normal 3 3 5 2 4" xfId="36086"/>
    <cellStyle name="Normal 3 3 5 2 5" xfId="36087"/>
    <cellStyle name="Normal 3 3 5 2 6" xfId="36088"/>
    <cellStyle name="Normal 3 3 5 3" xfId="36089"/>
    <cellStyle name="Normal 3 3 5 3 2" xfId="36090"/>
    <cellStyle name="Normal 3 3 5 3 2 2" xfId="36091"/>
    <cellStyle name="Normal 3 3 5 3 3" xfId="36092"/>
    <cellStyle name="Normal 3 3 5 3 4" xfId="36093"/>
    <cellStyle name="Normal 3 3 5 4" xfId="36094"/>
    <cellStyle name="Normal 3 3 5 4 2" xfId="36095"/>
    <cellStyle name="Normal 3 3 5 4 2 2" xfId="36096"/>
    <cellStyle name="Normal 3 3 5 4 3" xfId="36097"/>
    <cellStyle name="Normal 3 3 5 4 4" xfId="36098"/>
    <cellStyle name="Normal 3 3 5 5" xfId="36099"/>
    <cellStyle name="Normal 3 3 5 5 2" xfId="36100"/>
    <cellStyle name="Normal 3 3 5 6" xfId="36101"/>
    <cellStyle name="Normal 3 3 5 7" xfId="36102"/>
    <cellStyle name="Normal 3 3 5 8" xfId="36103"/>
    <cellStyle name="Normal 3 3 6" xfId="36104"/>
    <cellStyle name="Normal 3 3 6 2" xfId="36105"/>
    <cellStyle name="Normal 3 3 6 2 2" xfId="36106"/>
    <cellStyle name="Normal 3 3 6 2 2 2" xfId="36107"/>
    <cellStyle name="Normal 3 3 6 2 2 2 2" xfId="36108"/>
    <cellStyle name="Normal 3 3 6 2 2 3" xfId="36109"/>
    <cellStyle name="Normal 3 3 6 2 2 4" xfId="36110"/>
    <cellStyle name="Normal 3 3 6 2 3" xfId="36111"/>
    <cellStyle name="Normal 3 3 6 2 3 2" xfId="36112"/>
    <cellStyle name="Normal 3 3 6 2 4" xfId="36113"/>
    <cellStyle name="Normal 3 3 6 2 5" xfId="36114"/>
    <cellStyle name="Normal 3 3 6 2 6" xfId="36115"/>
    <cellStyle name="Normal 3 3 6 3" xfId="36116"/>
    <cellStyle name="Normal 3 3 6 3 2" xfId="36117"/>
    <cellStyle name="Normal 3 3 6 3 2 2" xfId="36118"/>
    <cellStyle name="Normal 3 3 6 3 3" xfId="36119"/>
    <cellStyle name="Normal 3 3 6 3 4" xfId="36120"/>
    <cellStyle name="Normal 3 3 6 4" xfId="36121"/>
    <cellStyle name="Normal 3 3 6 4 2" xfId="36122"/>
    <cellStyle name="Normal 3 3 6 4 2 2" xfId="36123"/>
    <cellStyle name="Normal 3 3 6 4 3" xfId="36124"/>
    <cellStyle name="Normal 3 3 6 4 4" xfId="36125"/>
    <cellStyle name="Normal 3 3 6 5" xfId="36126"/>
    <cellStyle name="Normal 3 3 6 5 2" xfId="36127"/>
    <cellStyle name="Normal 3 3 6 6" xfId="36128"/>
    <cellStyle name="Normal 3 3 6 7" xfId="36129"/>
    <cellStyle name="Normal 3 3 6 8" xfId="36130"/>
    <cellStyle name="Normal 3 3 7" xfId="36131"/>
    <cellStyle name="Normal 3 3 7 2" xfId="36132"/>
    <cellStyle name="Normal 3 3 7 2 2" xfId="36133"/>
    <cellStyle name="Normal 3 3 7 2 2 2" xfId="36134"/>
    <cellStyle name="Normal 3 3 7 2 3" xfId="36135"/>
    <cellStyle name="Normal 3 3 7 2 4" xfId="36136"/>
    <cellStyle name="Normal 3 3 7 3" xfId="36137"/>
    <cellStyle name="Normal 3 3 7 3 2" xfId="36138"/>
    <cellStyle name="Normal 3 3 7 4" xfId="36139"/>
    <cellStyle name="Normal 3 3 7 5" xfId="36140"/>
    <cellStyle name="Normal 3 3 7 6" xfId="36141"/>
    <cellStyle name="Normal 3 3 8" xfId="36142"/>
    <cellStyle name="Normal 3 3 8 2" xfId="36143"/>
    <cellStyle name="Normal 3 3 8 2 2" xfId="36144"/>
    <cellStyle name="Normal 3 3 8 2 2 2" xfId="36145"/>
    <cellStyle name="Normal 3 3 8 2 3" xfId="36146"/>
    <cellStyle name="Normal 3 3 8 2 4" xfId="36147"/>
    <cellStyle name="Normal 3 3 8 3" xfId="36148"/>
    <cellStyle name="Normal 3 3 8 3 2" xfId="36149"/>
    <cellStyle name="Normal 3 3 8 4" xfId="36150"/>
    <cellStyle name="Normal 3 3 8 5" xfId="36151"/>
    <cellStyle name="Normal 3 3 8 6" xfId="36152"/>
    <cellStyle name="Normal 3 3 9" xfId="36153"/>
    <cellStyle name="Normal 3 3 9 2" xfId="36154"/>
    <cellStyle name="Normal 3 3 9 2 2" xfId="36155"/>
    <cellStyle name="Normal 3 3 9 3" xfId="36156"/>
    <cellStyle name="Normal 3 3 9 4" xfId="36157"/>
    <cellStyle name="Normal 3 3 9 5" xfId="36158"/>
    <cellStyle name="Normal 3 4" xfId="334"/>
    <cellStyle name="Normal 3 4 10" xfId="36159"/>
    <cellStyle name="Normal 3 4 10 2" xfId="36160"/>
    <cellStyle name="Normal 3 4 10 2 2" xfId="36161"/>
    <cellStyle name="Normal 3 4 10 3" xfId="36162"/>
    <cellStyle name="Normal 3 4 10 4" xfId="36163"/>
    <cellStyle name="Normal 3 4 11" xfId="36164"/>
    <cellStyle name="Normal 3 4 11 2" xfId="36165"/>
    <cellStyle name="Normal 3 4 12" xfId="36166"/>
    <cellStyle name="Normal 3 4 13" xfId="36167"/>
    <cellStyle name="Normal 3 4 14" xfId="36168"/>
    <cellStyle name="Normal 3 4 15" xfId="36169"/>
    <cellStyle name="Normal 3 4 2" xfId="36170"/>
    <cellStyle name="Normal 3 4 2 10" xfId="36171"/>
    <cellStyle name="Normal 3 4 2 11" xfId="36172"/>
    <cellStyle name="Normal 3 4 2 2" xfId="36173"/>
    <cellStyle name="Normal 3 4 2 2 2" xfId="36174"/>
    <cellStyle name="Normal 3 4 2 2 2 2" xfId="36175"/>
    <cellStyle name="Normal 3 4 2 2 2 2 2" xfId="36176"/>
    <cellStyle name="Normal 3 4 2 2 2 3" xfId="36177"/>
    <cellStyle name="Normal 3 4 2 2 2 4" xfId="36178"/>
    <cellStyle name="Normal 3 4 2 2 3" xfId="36179"/>
    <cellStyle name="Normal 3 4 2 2 3 2" xfId="36180"/>
    <cellStyle name="Normal 3 4 2 2 3 2 2" xfId="36181"/>
    <cellStyle name="Normal 3 4 2 2 3 3" xfId="36182"/>
    <cellStyle name="Normal 3 4 2 2 3 4" xfId="36183"/>
    <cellStyle name="Normal 3 4 2 2 4" xfId="36184"/>
    <cellStyle name="Normal 3 4 2 2 4 2" xfId="36185"/>
    <cellStyle name="Normal 3 4 2 2 5" xfId="36186"/>
    <cellStyle name="Normal 3 4 2 2 6" xfId="36187"/>
    <cellStyle name="Normal 3 4 2 2 7" xfId="36188"/>
    <cellStyle name="Normal 3 4 2 3" xfId="36189"/>
    <cellStyle name="Normal 3 4 2 3 2" xfId="36190"/>
    <cellStyle name="Normal 3 4 2 3 2 2" xfId="36191"/>
    <cellStyle name="Normal 3 4 2 3 3" xfId="36192"/>
    <cellStyle name="Normal 3 4 2 3 4" xfId="36193"/>
    <cellStyle name="Normal 3 4 2 4" xfId="36194"/>
    <cellStyle name="Normal 3 4 2 4 2" xfId="36195"/>
    <cellStyle name="Normal 3 4 2 4 2 2" xfId="36196"/>
    <cellStyle name="Normal 3 4 2 4 3" xfId="36197"/>
    <cellStyle name="Normal 3 4 2 4 4" xfId="36198"/>
    <cellStyle name="Normal 3 4 2 5" xfId="36199"/>
    <cellStyle name="Normal 3 4 2 5 2" xfId="36200"/>
    <cellStyle name="Normal 3 4 2 5 2 2" xfId="36201"/>
    <cellStyle name="Normal 3 4 2 5 3" xfId="36202"/>
    <cellStyle name="Normal 3 4 2 5 4" xfId="36203"/>
    <cellStyle name="Normal 3 4 2 6" xfId="36204"/>
    <cellStyle name="Normal 3 4 2 6 2" xfId="36205"/>
    <cellStyle name="Normal 3 4 2 6 2 2" xfId="36206"/>
    <cellStyle name="Normal 3 4 2 6 3" xfId="36207"/>
    <cellStyle name="Normal 3 4 2 6 4" xfId="36208"/>
    <cellStyle name="Normal 3 4 2 7" xfId="36209"/>
    <cellStyle name="Normal 3 4 2 7 2" xfId="36210"/>
    <cellStyle name="Normal 3 4 2 8" xfId="36211"/>
    <cellStyle name="Normal 3 4 2 9" xfId="36212"/>
    <cellStyle name="Normal 3 4 3" xfId="36213"/>
    <cellStyle name="Normal 3 4 3 2" xfId="36214"/>
    <cellStyle name="Normal 3 4 3 2 2" xfId="36215"/>
    <cellStyle name="Normal 3 4 3 2 2 2" xfId="36216"/>
    <cellStyle name="Normal 3 4 3 2 2 2 2" xfId="36217"/>
    <cellStyle name="Normal 3 4 3 2 2 3" xfId="36218"/>
    <cellStyle name="Normal 3 4 3 2 2 4" xfId="36219"/>
    <cellStyle name="Normal 3 4 3 2 3" xfId="36220"/>
    <cellStyle name="Normal 3 4 3 2 3 2" xfId="36221"/>
    <cellStyle name="Normal 3 4 3 2 3 2 2" xfId="36222"/>
    <cellStyle name="Normal 3 4 3 2 3 3" xfId="36223"/>
    <cellStyle name="Normal 3 4 3 2 3 4" xfId="36224"/>
    <cellStyle name="Normal 3 4 3 2 4" xfId="36225"/>
    <cellStyle name="Normal 3 4 3 2 4 2" xfId="36226"/>
    <cellStyle name="Normal 3 4 3 2 5" xfId="36227"/>
    <cellStyle name="Normal 3 4 3 2 6" xfId="36228"/>
    <cellStyle name="Normal 3 4 3 2 7" xfId="36229"/>
    <cellStyle name="Normal 3 4 3 3" xfId="36230"/>
    <cellStyle name="Normal 3 4 3 3 2" xfId="36231"/>
    <cellStyle name="Normal 3 4 3 3 2 2" xfId="36232"/>
    <cellStyle name="Normal 3 4 3 3 3" xfId="36233"/>
    <cellStyle name="Normal 3 4 3 3 4" xfId="36234"/>
    <cellStyle name="Normal 3 4 3 4" xfId="36235"/>
    <cellStyle name="Normal 3 4 3 4 2" xfId="36236"/>
    <cellStyle name="Normal 3 4 3 4 2 2" xfId="36237"/>
    <cellStyle name="Normal 3 4 3 4 3" xfId="36238"/>
    <cellStyle name="Normal 3 4 3 4 4" xfId="36239"/>
    <cellStyle name="Normal 3 4 3 5" xfId="36240"/>
    <cellStyle name="Normal 3 4 3 5 2" xfId="36241"/>
    <cellStyle name="Normal 3 4 3 6" xfId="36242"/>
    <cellStyle name="Normal 3 4 3 7" xfId="36243"/>
    <cellStyle name="Normal 3 4 3 8" xfId="36244"/>
    <cellStyle name="Normal 3 4 4" xfId="36245"/>
    <cellStyle name="Normal 3 4 4 2" xfId="36246"/>
    <cellStyle name="Normal 3 4 4 2 2" xfId="36247"/>
    <cellStyle name="Normal 3 4 4 2 2 2" xfId="36248"/>
    <cellStyle name="Normal 3 4 4 2 2 2 2" xfId="36249"/>
    <cellStyle name="Normal 3 4 4 2 2 3" xfId="36250"/>
    <cellStyle name="Normal 3 4 4 2 2 4" xfId="36251"/>
    <cellStyle name="Normal 3 4 4 2 3" xfId="36252"/>
    <cellStyle name="Normal 3 4 4 2 3 2" xfId="36253"/>
    <cellStyle name="Normal 3 4 4 2 3 2 2" xfId="36254"/>
    <cellStyle name="Normal 3 4 4 2 3 3" xfId="36255"/>
    <cellStyle name="Normal 3 4 4 2 3 4" xfId="36256"/>
    <cellStyle name="Normal 3 4 4 2 4" xfId="36257"/>
    <cellStyle name="Normal 3 4 4 2 4 2" xfId="36258"/>
    <cellStyle name="Normal 3 4 4 2 5" xfId="36259"/>
    <cellStyle name="Normal 3 4 4 2 6" xfId="36260"/>
    <cellStyle name="Normal 3 4 4 2 7" xfId="36261"/>
    <cellStyle name="Normal 3 4 4 3" xfId="36262"/>
    <cellStyle name="Normal 3 4 4 3 2" xfId="36263"/>
    <cellStyle name="Normal 3 4 4 3 2 2" xfId="36264"/>
    <cellStyle name="Normal 3 4 4 3 3" xfId="36265"/>
    <cellStyle name="Normal 3 4 4 3 4" xfId="36266"/>
    <cellStyle name="Normal 3 4 4 4" xfId="36267"/>
    <cellStyle name="Normal 3 4 4 4 2" xfId="36268"/>
    <cellStyle name="Normal 3 4 4 4 2 2" xfId="36269"/>
    <cellStyle name="Normal 3 4 4 4 3" xfId="36270"/>
    <cellStyle name="Normal 3 4 4 4 4" xfId="36271"/>
    <cellStyle name="Normal 3 4 4 5" xfId="36272"/>
    <cellStyle name="Normal 3 4 4 5 2" xfId="36273"/>
    <cellStyle name="Normal 3 4 4 6" xfId="36274"/>
    <cellStyle name="Normal 3 4 4 7" xfId="36275"/>
    <cellStyle name="Normal 3 4 4 8" xfId="36276"/>
    <cellStyle name="Normal 3 4 5" xfId="36277"/>
    <cellStyle name="Normal 3 4 5 2" xfId="36278"/>
    <cellStyle name="Normal 3 4 5 2 2" xfId="36279"/>
    <cellStyle name="Normal 3 4 5 2 2 2" xfId="36280"/>
    <cellStyle name="Normal 3 4 5 2 2 2 2" xfId="36281"/>
    <cellStyle name="Normal 3 4 5 2 2 3" xfId="36282"/>
    <cellStyle name="Normal 3 4 5 2 2 4" xfId="36283"/>
    <cellStyle name="Normal 3 4 5 2 3" xfId="36284"/>
    <cellStyle name="Normal 3 4 5 2 3 2" xfId="36285"/>
    <cellStyle name="Normal 3 4 5 2 4" xfId="36286"/>
    <cellStyle name="Normal 3 4 5 2 5" xfId="36287"/>
    <cellStyle name="Normal 3 4 5 2 6" xfId="36288"/>
    <cellStyle name="Normal 3 4 5 3" xfId="36289"/>
    <cellStyle name="Normal 3 4 5 3 2" xfId="36290"/>
    <cellStyle name="Normal 3 4 5 3 2 2" xfId="36291"/>
    <cellStyle name="Normal 3 4 5 3 3" xfId="36292"/>
    <cellStyle name="Normal 3 4 5 3 4" xfId="36293"/>
    <cellStyle name="Normal 3 4 5 4" xfId="36294"/>
    <cellStyle name="Normal 3 4 5 4 2" xfId="36295"/>
    <cellStyle name="Normal 3 4 5 4 2 2" xfId="36296"/>
    <cellStyle name="Normal 3 4 5 4 3" xfId="36297"/>
    <cellStyle name="Normal 3 4 5 4 4" xfId="36298"/>
    <cellStyle name="Normal 3 4 5 5" xfId="36299"/>
    <cellStyle name="Normal 3 4 5 5 2" xfId="36300"/>
    <cellStyle name="Normal 3 4 5 6" xfId="36301"/>
    <cellStyle name="Normal 3 4 5 7" xfId="36302"/>
    <cellStyle name="Normal 3 4 5 8" xfId="36303"/>
    <cellStyle name="Normal 3 4 6" xfId="36304"/>
    <cellStyle name="Normal 3 4 6 2" xfId="36305"/>
    <cellStyle name="Normal 3 4 6 2 2" xfId="36306"/>
    <cellStyle name="Normal 3 4 6 2 2 2" xfId="36307"/>
    <cellStyle name="Normal 3 4 6 2 2 2 2" xfId="36308"/>
    <cellStyle name="Normal 3 4 6 2 2 3" xfId="36309"/>
    <cellStyle name="Normal 3 4 6 2 2 4" xfId="36310"/>
    <cellStyle name="Normal 3 4 6 2 3" xfId="36311"/>
    <cellStyle name="Normal 3 4 6 2 3 2" xfId="36312"/>
    <cellStyle name="Normal 3 4 6 2 4" xfId="36313"/>
    <cellStyle name="Normal 3 4 6 2 5" xfId="36314"/>
    <cellStyle name="Normal 3 4 6 2 6" xfId="36315"/>
    <cellStyle name="Normal 3 4 6 3" xfId="36316"/>
    <cellStyle name="Normal 3 4 6 3 2" xfId="36317"/>
    <cellStyle name="Normal 3 4 6 3 2 2" xfId="36318"/>
    <cellStyle name="Normal 3 4 6 3 3" xfId="36319"/>
    <cellStyle name="Normal 3 4 6 3 4" xfId="36320"/>
    <cellStyle name="Normal 3 4 6 4" xfId="36321"/>
    <cellStyle name="Normal 3 4 6 4 2" xfId="36322"/>
    <cellStyle name="Normal 3 4 6 4 2 2" xfId="36323"/>
    <cellStyle name="Normal 3 4 6 4 3" xfId="36324"/>
    <cellStyle name="Normal 3 4 6 4 4" xfId="36325"/>
    <cellStyle name="Normal 3 4 6 5" xfId="36326"/>
    <cellStyle name="Normal 3 4 6 5 2" xfId="36327"/>
    <cellStyle name="Normal 3 4 6 6" xfId="36328"/>
    <cellStyle name="Normal 3 4 6 7" xfId="36329"/>
    <cellStyle name="Normal 3 4 6 8" xfId="36330"/>
    <cellStyle name="Normal 3 4 7" xfId="36331"/>
    <cellStyle name="Normal 3 4 7 2" xfId="36332"/>
    <cellStyle name="Normal 3 4 7 2 2" xfId="36333"/>
    <cellStyle name="Normal 3 4 7 2 2 2" xfId="36334"/>
    <cellStyle name="Normal 3 4 7 2 3" xfId="36335"/>
    <cellStyle name="Normal 3 4 7 2 4" xfId="36336"/>
    <cellStyle name="Normal 3 4 7 3" xfId="36337"/>
    <cellStyle name="Normal 3 4 7 3 2" xfId="36338"/>
    <cellStyle name="Normal 3 4 7 4" xfId="36339"/>
    <cellStyle name="Normal 3 4 7 5" xfId="36340"/>
    <cellStyle name="Normal 3 4 7 6" xfId="36341"/>
    <cellStyle name="Normal 3 4 8" xfId="36342"/>
    <cellStyle name="Normal 3 4 8 2" xfId="36343"/>
    <cellStyle name="Normal 3 4 8 2 2" xfId="36344"/>
    <cellStyle name="Normal 3 4 8 2 2 2" xfId="36345"/>
    <cellStyle name="Normal 3 4 8 2 3" xfId="36346"/>
    <cellStyle name="Normal 3 4 8 2 4" xfId="36347"/>
    <cellStyle name="Normal 3 4 8 3" xfId="36348"/>
    <cellStyle name="Normal 3 4 8 3 2" xfId="36349"/>
    <cellStyle name="Normal 3 4 8 4" xfId="36350"/>
    <cellStyle name="Normal 3 4 8 5" xfId="36351"/>
    <cellStyle name="Normal 3 4 8 6" xfId="36352"/>
    <cellStyle name="Normal 3 4 9" xfId="36353"/>
    <cellStyle name="Normal 3 4 9 2" xfId="36354"/>
    <cellStyle name="Normal 3 4 9 2 2" xfId="36355"/>
    <cellStyle name="Normal 3 4 9 3" xfId="36356"/>
    <cellStyle name="Normal 3 4 9 4" xfId="36357"/>
    <cellStyle name="Normal 3 4 9 5" xfId="36358"/>
    <cellStyle name="Normal 3 5" xfId="36359"/>
    <cellStyle name="Normal 3 5 10" xfId="36360"/>
    <cellStyle name="Normal 3 5 10 2" xfId="36361"/>
    <cellStyle name="Normal 3 5 11" xfId="36362"/>
    <cellStyle name="Normal 3 5 12" xfId="36363"/>
    <cellStyle name="Normal 3 5 13" xfId="36364"/>
    <cellStyle name="Normal 3 5 14" xfId="36365"/>
    <cellStyle name="Normal 3 5 2" xfId="36366"/>
    <cellStyle name="Normal 3 5 2 2" xfId="36367"/>
    <cellStyle name="Normal 3 5 2 2 2" xfId="36368"/>
    <cellStyle name="Normal 3 5 2 2 2 2" xfId="36369"/>
    <cellStyle name="Normal 3 5 2 2 2 2 2" xfId="36370"/>
    <cellStyle name="Normal 3 5 2 2 2 3" xfId="36371"/>
    <cellStyle name="Normal 3 5 2 2 2 4" xfId="36372"/>
    <cellStyle name="Normal 3 5 2 2 3" xfId="36373"/>
    <cellStyle name="Normal 3 5 2 2 3 2" xfId="36374"/>
    <cellStyle name="Normal 3 5 2 2 3 2 2" xfId="36375"/>
    <cellStyle name="Normal 3 5 2 2 3 3" xfId="36376"/>
    <cellStyle name="Normal 3 5 2 2 3 4" xfId="36377"/>
    <cellStyle name="Normal 3 5 2 2 4" xfId="36378"/>
    <cellStyle name="Normal 3 5 2 2 4 2" xfId="36379"/>
    <cellStyle name="Normal 3 5 2 2 5" xfId="36380"/>
    <cellStyle name="Normal 3 5 2 2 6" xfId="36381"/>
    <cellStyle name="Normal 3 5 2 2 7" xfId="36382"/>
    <cellStyle name="Normal 3 5 2 3" xfId="36383"/>
    <cellStyle name="Normal 3 5 2 3 2" xfId="36384"/>
    <cellStyle name="Normal 3 5 2 3 2 2" xfId="36385"/>
    <cellStyle name="Normal 3 5 2 3 3" xfId="36386"/>
    <cellStyle name="Normal 3 5 2 3 4" xfId="36387"/>
    <cellStyle name="Normal 3 5 2 4" xfId="36388"/>
    <cellStyle name="Normal 3 5 2 4 2" xfId="36389"/>
    <cellStyle name="Normal 3 5 2 4 2 2" xfId="36390"/>
    <cellStyle name="Normal 3 5 2 4 3" xfId="36391"/>
    <cellStyle name="Normal 3 5 2 4 4" xfId="36392"/>
    <cellStyle name="Normal 3 5 2 5" xfId="36393"/>
    <cellStyle name="Normal 3 5 2 5 2" xfId="36394"/>
    <cellStyle name="Normal 3 5 2 6" xfId="36395"/>
    <cellStyle name="Normal 3 5 2 7" xfId="36396"/>
    <cellStyle name="Normal 3 5 2 8" xfId="36397"/>
    <cellStyle name="Normal 3 5 2 9" xfId="36398"/>
    <cellStyle name="Normal 3 5 3" xfId="36399"/>
    <cellStyle name="Normal 3 5 3 2" xfId="36400"/>
    <cellStyle name="Normal 3 5 3 2 2" xfId="36401"/>
    <cellStyle name="Normal 3 5 3 2 2 2" xfId="36402"/>
    <cellStyle name="Normal 3 5 3 2 2 2 2" xfId="36403"/>
    <cellStyle name="Normal 3 5 3 2 2 3" xfId="36404"/>
    <cellStyle name="Normal 3 5 3 2 2 4" xfId="36405"/>
    <cellStyle name="Normal 3 5 3 2 3" xfId="36406"/>
    <cellStyle name="Normal 3 5 3 2 3 2" xfId="36407"/>
    <cellStyle name="Normal 3 5 3 2 3 2 2" xfId="36408"/>
    <cellStyle name="Normal 3 5 3 2 3 3" xfId="36409"/>
    <cellStyle name="Normal 3 5 3 2 3 4" xfId="36410"/>
    <cellStyle name="Normal 3 5 3 2 4" xfId="36411"/>
    <cellStyle name="Normal 3 5 3 2 4 2" xfId="36412"/>
    <cellStyle name="Normal 3 5 3 2 5" xfId="36413"/>
    <cellStyle name="Normal 3 5 3 2 6" xfId="36414"/>
    <cellStyle name="Normal 3 5 3 2 7" xfId="36415"/>
    <cellStyle name="Normal 3 5 3 3" xfId="36416"/>
    <cellStyle name="Normal 3 5 3 3 2" xfId="36417"/>
    <cellStyle name="Normal 3 5 3 3 2 2" xfId="36418"/>
    <cellStyle name="Normal 3 5 3 3 3" xfId="36419"/>
    <cellStyle name="Normal 3 5 3 3 4" xfId="36420"/>
    <cellStyle name="Normal 3 5 3 4" xfId="36421"/>
    <cellStyle name="Normal 3 5 3 4 2" xfId="36422"/>
    <cellStyle name="Normal 3 5 3 4 2 2" xfId="36423"/>
    <cellStyle name="Normal 3 5 3 4 3" xfId="36424"/>
    <cellStyle name="Normal 3 5 3 4 4" xfId="36425"/>
    <cellStyle name="Normal 3 5 3 5" xfId="36426"/>
    <cellStyle name="Normal 3 5 3 5 2" xfId="36427"/>
    <cellStyle name="Normal 3 5 3 6" xfId="36428"/>
    <cellStyle name="Normal 3 5 3 7" xfId="36429"/>
    <cellStyle name="Normal 3 5 3 8" xfId="36430"/>
    <cellStyle name="Normal 3 5 4" xfId="36431"/>
    <cellStyle name="Normal 3 5 4 2" xfId="36432"/>
    <cellStyle name="Normal 3 5 4 2 2" xfId="36433"/>
    <cellStyle name="Normal 3 5 4 2 2 2" xfId="36434"/>
    <cellStyle name="Normal 3 5 4 2 2 2 2" xfId="36435"/>
    <cellStyle name="Normal 3 5 4 2 2 3" xfId="36436"/>
    <cellStyle name="Normal 3 5 4 2 2 4" xfId="36437"/>
    <cellStyle name="Normal 3 5 4 2 3" xfId="36438"/>
    <cellStyle name="Normal 3 5 4 2 3 2" xfId="36439"/>
    <cellStyle name="Normal 3 5 4 2 4" xfId="36440"/>
    <cellStyle name="Normal 3 5 4 2 5" xfId="36441"/>
    <cellStyle name="Normal 3 5 4 2 6" xfId="36442"/>
    <cellStyle name="Normal 3 5 4 3" xfId="36443"/>
    <cellStyle name="Normal 3 5 4 3 2" xfId="36444"/>
    <cellStyle name="Normal 3 5 4 3 2 2" xfId="36445"/>
    <cellStyle name="Normal 3 5 4 3 3" xfId="36446"/>
    <cellStyle name="Normal 3 5 4 3 4" xfId="36447"/>
    <cellStyle name="Normal 3 5 4 4" xfId="36448"/>
    <cellStyle name="Normal 3 5 4 4 2" xfId="36449"/>
    <cellStyle name="Normal 3 5 4 4 2 2" xfId="36450"/>
    <cellStyle name="Normal 3 5 4 4 3" xfId="36451"/>
    <cellStyle name="Normal 3 5 4 4 4" xfId="36452"/>
    <cellStyle name="Normal 3 5 4 5" xfId="36453"/>
    <cellStyle name="Normal 3 5 4 5 2" xfId="36454"/>
    <cellStyle name="Normal 3 5 4 6" xfId="36455"/>
    <cellStyle name="Normal 3 5 4 7" xfId="36456"/>
    <cellStyle name="Normal 3 5 4 8" xfId="36457"/>
    <cellStyle name="Normal 3 5 5" xfId="36458"/>
    <cellStyle name="Normal 3 5 5 2" xfId="36459"/>
    <cellStyle name="Normal 3 5 5 2 2" xfId="36460"/>
    <cellStyle name="Normal 3 5 5 2 2 2" xfId="36461"/>
    <cellStyle name="Normal 3 5 5 2 2 2 2" xfId="36462"/>
    <cellStyle name="Normal 3 5 5 2 2 3" xfId="36463"/>
    <cellStyle name="Normal 3 5 5 2 2 4" xfId="36464"/>
    <cellStyle name="Normal 3 5 5 2 3" xfId="36465"/>
    <cellStyle name="Normal 3 5 5 2 3 2" xfId="36466"/>
    <cellStyle name="Normal 3 5 5 2 4" xfId="36467"/>
    <cellStyle name="Normal 3 5 5 2 5" xfId="36468"/>
    <cellStyle name="Normal 3 5 5 2 6" xfId="36469"/>
    <cellStyle name="Normal 3 5 5 3" xfId="36470"/>
    <cellStyle name="Normal 3 5 5 3 2" xfId="36471"/>
    <cellStyle name="Normal 3 5 5 3 2 2" xfId="36472"/>
    <cellStyle name="Normal 3 5 5 3 3" xfId="36473"/>
    <cellStyle name="Normal 3 5 5 3 4" xfId="36474"/>
    <cellStyle name="Normal 3 5 5 4" xfId="36475"/>
    <cellStyle name="Normal 3 5 5 4 2" xfId="36476"/>
    <cellStyle name="Normal 3 5 5 4 2 2" xfId="36477"/>
    <cellStyle name="Normal 3 5 5 4 3" xfId="36478"/>
    <cellStyle name="Normal 3 5 5 4 4" xfId="36479"/>
    <cellStyle name="Normal 3 5 5 5" xfId="36480"/>
    <cellStyle name="Normal 3 5 5 5 2" xfId="36481"/>
    <cellStyle name="Normal 3 5 5 6" xfId="36482"/>
    <cellStyle name="Normal 3 5 5 7" xfId="36483"/>
    <cellStyle name="Normal 3 5 5 8" xfId="36484"/>
    <cellStyle name="Normal 3 5 6" xfId="36485"/>
    <cellStyle name="Normal 3 5 6 2" xfId="36486"/>
    <cellStyle name="Normal 3 5 6 2 2" xfId="36487"/>
    <cellStyle name="Normal 3 5 6 2 2 2" xfId="36488"/>
    <cellStyle name="Normal 3 5 6 2 3" xfId="36489"/>
    <cellStyle name="Normal 3 5 6 2 4" xfId="36490"/>
    <cellStyle name="Normal 3 5 6 3" xfId="36491"/>
    <cellStyle name="Normal 3 5 6 3 2" xfId="36492"/>
    <cellStyle name="Normal 3 5 6 4" xfId="36493"/>
    <cellStyle name="Normal 3 5 6 5" xfId="36494"/>
    <cellStyle name="Normal 3 5 6 6" xfId="36495"/>
    <cellStyle name="Normal 3 5 7" xfId="36496"/>
    <cellStyle name="Normal 3 5 7 2" xfId="36497"/>
    <cellStyle name="Normal 3 5 7 2 2" xfId="36498"/>
    <cellStyle name="Normal 3 5 7 2 2 2" xfId="36499"/>
    <cellStyle name="Normal 3 5 7 2 3" xfId="36500"/>
    <cellStyle name="Normal 3 5 7 2 4" xfId="36501"/>
    <cellStyle name="Normal 3 5 7 3" xfId="36502"/>
    <cellStyle name="Normal 3 5 7 3 2" xfId="36503"/>
    <cellStyle name="Normal 3 5 7 4" xfId="36504"/>
    <cellStyle name="Normal 3 5 7 5" xfId="36505"/>
    <cellStyle name="Normal 3 5 7 6" xfId="36506"/>
    <cellStyle name="Normal 3 5 8" xfId="36507"/>
    <cellStyle name="Normal 3 5 8 2" xfId="36508"/>
    <cellStyle name="Normal 3 5 8 2 2" xfId="36509"/>
    <cellStyle name="Normal 3 5 8 3" xfId="36510"/>
    <cellStyle name="Normal 3 5 8 4" xfId="36511"/>
    <cellStyle name="Normal 3 5 8 5" xfId="36512"/>
    <cellStyle name="Normal 3 5 9" xfId="36513"/>
    <cellStyle name="Normal 3 5 9 2" xfId="36514"/>
    <cellStyle name="Normal 3 5 9 2 2" xfId="36515"/>
    <cellStyle name="Normal 3 5 9 3" xfId="36516"/>
    <cellStyle name="Normal 3 5 9 4" xfId="36517"/>
    <cellStyle name="Normal 3 6" xfId="36518"/>
    <cellStyle name="Normal 3 6 2" xfId="36519"/>
    <cellStyle name="Normal 3 6 2 2" xfId="36520"/>
    <cellStyle name="Normal 3 6 2 2 2" xfId="36521"/>
    <cellStyle name="Normal 3 6 2 2 2 2" xfId="36522"/>
    <cellStyle name="Normal 3 6 2 2 3" xfId="36523"/>
    <cellStyle name="Normal 3 6 2 2 4" xfId="36524"/>
    <cellStyle name="Normal 3 6 2 3" xfId="36525"/>
    <cellStyle name="Normal 3 6 2 3 2" xfId="36526"/>
    <cellStyle name="Normal 3 6 2 3 2 2" xfId="36527"/>
    <cellStyle name="Normal 3 6 2 3 3" xfId="36528"/>
    <cellStyle name="Normal 3 6 2 3 4" xfId="36529"/>
    <cellStyle name="Normal 3 6 2 4" xfId="36530"/>
    <cellStyle name="Normal 3 6 2 4 2" xfId="36531"/>
    <cellStyle name="Normal 3 6 2 5" xfId="36532"/>
    <cellStyle name="Normal 3 6 2 6" xfId="36533"/>
    <cellStyle name="Normal 3 6 2 7" xfId="36534"/>
    <cellStyle name="Normal 3 6 2 8" xfId="36535"/>
    <cellStyle name="Normal 3 6 3" xfId="36536"/>
    <cellStyle name="Normal 3 6 3 2" xfId="36537"/>
    <cellStyle name="Normal 3 6 3 2 2" xfId="36538"/>
    <cellStyle name="Normal 3 6 3 3" xfId="36539"/>
    <cellStyle name="Normal 3 6 3 4" xfId="36540"/>
    <cellStyle name="Normal 3 6 4" xfId="36541"/>
    <cellStyle name="Normal 3 6 4 2" xfId="36542"/>
    <cellStyle name="Normal 3 6 4 2 2" xfId="36543"/>
    <cellStyle name="Normal 3 6 4 3" xfId="36544"/>
    <cellStyle name="Normal 3 6 4 4" xfId="36545"/>
    <cellStyle name="Normal 3 6 5" xfId="36546"/>
    <cellStyle name="Normal 3 6 5 2" xfId="36547"/>
    <cellStyle name="Normal 3 6 6" xfId="36548"/>
    <cellStyle name="Normal 3 6 7" xfId="36549"/>
    <cellStyle name="Normal 3 6 8" xfId="36550"/>
    <cellStyle name="Normal 3 6 9" xfId="36551"/>
    <cellStyle name="Normal 3 7" xfId="36552"/>
    <cellStyle name="Normal 3 7 2" xfId="36553"/>
    <cellStyle name="Normal 3 7 2 2" xfId="36554"/>
    <cellStyle name="Normal 3 7 2 2 2" xfId="36555"/>
    <cellStyle name="Normal 3 7 2 2 2 2" xfId="36556"/>
    <cellStyle name="Normal 3 7 2 2 3" xfId="36557"/>
    <cellStyle name="Normal 3 7 2 2 4" xfId="36558"/>
    <cellStyle name="Normal 3 7 2 3" xfId="36559"/>
    <cellStyle name="Normal 3 7 2 3 2" xfId="36560"/>
    <cellStyle name="Normal 3 7 2 3 2 2" xfId="36561"/>
    <cellStyle name="Normal 3 7 2 3 3" xfId="36562"/>
    <cellStyle name="Normal 3 7 2 3 4" xfId="36563"/>
    <cellStyle name="Normal 3 7 2 4" xfId="36564"/>
    <cellStyle name="Normal 3 7 2 4 2" xfId="36565"/>
    <cellStyle name="Normal 3 7 2 5" xfId="36566"/>
    <cellStyle name="Normal 3 7 2 6" xfId="36567"/>
    <cellStyle name="Normal 3 7 2 7" xfId="36568"/>
    <cellStyle name="Normal 3 7 3" xfId="36569"/>
    <cellStyle name="Normal 3 7 3 2" xfId="36570"/>
    <cellStyle name="Normal 3 7 3 2 2" xfId="36571"/>
    <cellStyle name="Normal 3 7 3 3" xfId="36572"/>
    <cellStyle name="Normal 3 7 3 4" xfId="36573"/>
    <cellStyle name="Normal 3 7 4" xfId="36574"/>
    <cellStyle name="Normal 3 7 4 2" xfId="36575"/>
    <cellStyle name="Normal 3 7 4 2 2" xfId="36576"/>
    <cellStyle name="Normal 3 7 4 3" xfId="36577"/>
    <cellStyle name="Normal 3 7 4 4" xfId="36578"/>
    <cellStyle name="Normal 3 7 5" xfId="36579"/>
    <cellStyle name="Normal 3 7 5 2" xfId="36580"/>
    <cellStyle name="Normal 3 7 6" xfId="36581"/>
    <cellStyle name="Normal 3 7 7" xfId="36582"/>
    <cellStyle name="Normal 3 7 8" xfId="36583"/>
    <cellStyle name="Normal 3 7 9" xfId="36584"/>
    <cellStyle name="Normal 3 8" xfId="36585"/>
    <cellStyle name="Normal 3 8 2" xfId="36586"/>
    <cellStyle name="Normal 3 8 2 2" xfId="36587"/>
    <cellStyle name="Normal 3 8 2 2 2" xfId="36588"/>
    <cellStyle name="Normal 3 8 2 2 2 2" xfId="36589"/>
    <cellStyle name="Normal 3 8 2 2 3" xfId="36590"/>
    <cellStyle name="Normal 3 8 2 2 4" xfId="36591"/>
    <cellStyle name="Normal 3 8 2 3" xfId="36592"/>
    <cellStyle name="Normal 3 8 2 3 2" xfId="36593"/>
    <cellStyle name="Normal 3 8 2 4" xfId="36594"/>
    <cellStyle name="Normal 3 8 2 5" xfId="36595"/>
    <cellStyle name="Normal 3 8 2 6" xfId="36596"/>
    <cellStyle name="Normal 3 8 3" xfId="36597"/>
    <cellStyle name="Normal 3 8 3 2" xfId="36598"/>
    <cellStyle name="Normal 3 8 3 2 2" xfId="36599"/>
    <cellStyle name="Normal 3 8 3 3" xfId="36600"/>
    <cellStyle name="Normal 3 8 3 4" xfId="36601"/>
    <cellStyle name="Normal 3 8 4" xfId="36602"/>
    <cellStyle name="Normal 3 8 4 2" xfId="36603"/>
    <cellStyle name="Normal 3 8 4 2 2" xfId="36604"/>
    <cellStyle name="Normal 3 8 4 3" xfId="36605"/>
    <cellStyle name="Normal 3 8 4 4" xfId="36606"/>
    <cellStyle name="Normal 3 8 5" xfId="36607"/>
    <cellStyle name="Normal 3 8 5 2" xfId="36608"/>
    <cellStyle name="Normal 3 8 6" xfId="36609"/>
    <cellStyle name="Normal 3 8 7" xfId="36610"/>
    <cellStyle name="Normal 3 8 8" xfId="36611"/>
    <cellStyle name="Normal 3 8 9" xfId="36612"/>
    <cellStyle name="Normal 3 9" xfId="36613"/>
    <cellStyle name="Normal 3 9 2" xfId="36614"/>
    <cellStyle name="Normal 3 9 2 2" xfId="36615"/>
    <cellStyle name="Normal 3 9 2 2 2" xfId="36616"/>
    <cellStyle name="Normal 3 9 2 2 2 2" xfId="36617"/>
    <cellStyle name="Normal 3 9 2 2 3" xfId="36618"/>
    <cellStyle name="Normal 3 9 2 2 4" xfId="36619"/>
    <cellStyle name="Normal 3 9 2 3" xfId="36620"/>
    <cellStyle name="Normal 3 9 2 3 2" xfId="36621"/>
    <cellStyle name="Normal 3 9 2 4" xfId="36622"/>
    <cellStyle name="Normal 3 9 2 5" xfId="36623"/>
    <cellStyle name="Normal 3 9 2 6" xfId="36624"/>
    <cellStyle name="Normal 3 9 3" xfId="36625"/>
    <cellStyle name="Normal 3 9 3 2" xfId="36626"/>
    <cellStyle name="Normal 3 9 3 2 2" xfId="36627"/>
    <cellStyle name="Normal 3 9 3 3" xfId="36628"/>
    <cellStyle name="Normal 3 9 3 4" xfId="36629"/>
    <cellStyle name="Normal 3 9 4" xfId="36630"/>
    <cellStyle name="Normal 3 9 4 2" xfId="36631"/>
    <cellStyle name="Normal 3 9 4 2 2" xfId="36632"/>
    <cellStyle name="Normal 3 9 4 3" xfId="36633"/>
    <cellStyle name="Normal 3 9 4 4" xfId="36634"/>
    <cellStyle name="Normal 3 9 5" xfId="36635"/>
    <cellStyle name="Normal 3 9 5 2" xfId="36636"/>
    <cellStyle name="Normal 3 9 6" xfId="36637"/>
    <cellStyle name="Normal 3 9 7" xfId="36638"/>
    <cellStyle name="Normal 3 9 8" xfId="36639"/>
    <cellStyle name="Normal 3 9 9" xfId="36640"/>
    <cellStyle name="Normal 30" xfId="36641"/>
    <cellStyle name="Normal 30 10" xfId="36642"/>
    <cellStyle name="Normal 30 10 2" xfId="36643"/>
    <cellStyle name="Normal 30 10 2 2" xfId="36644"/>
    <cellStyle name="Normal 30 10 3" xfId="36645"/>
    <cellStyle name="Normal 30 10 4" xfId="36646"/>
    <cellStyle name="Normal 30 11" xfId="36647"/>
    <cellStyle name="Normal 30 11 2" xfId="36648"/>
    <cellStyle name="Normal 30 12" xfId="36649"/>
    <cellStyle name="Normal 30 13" xfId="36650"/>
    <cellStyle name="Normal 30 14" xfId="36651"/>
    <cellStyle name="Normal 30 15" xfId="36652"/>
    <cellStyle name="Normal 30 2" xfId="36653"/>
    <cellStyle name="Normal 30 2 10" xfId="36654"/>
    <cellStyle name="Normal 30 2 2" xfId="36655"/>
    <cellStyle name="Normal 30 2 2 2" xfId="36656"/>
    <cellStyle name="Normal 30 2 2 2 2" xfId="36657"/>
    <cellStyle name="Normal 30 2 2 2 2 2" xfId="36658"/>
    <cellStyle name="Normal 30 2 2 2 3" xfId="36659"/>
    <cellStyle name="Normal 30 2 2 2 4" xfId="36660"/>
    <cellStyle name="Normal 30 2 2 3" xfId="36661"/>
    <cellStyle name="Normal 30 2 2 3 2" xfId="36662"/>
    <cellStyle name="Normal 30 2 2 3 2 2" xfId="36663"/>
    <cellStyle name="Normal 30 2 2 3 3" xfId="36664"/>
    <cellStyle name="Normal 30 2 2 3 4" xfId="36665"/>
    <cellStyle name="Normal 30 2 2 4" xfId="36666"/>
    <cellStyle name="Normal 30 2 2 4 2" xfId="36667"/>
    <cellStyle name="Normal 30 2 2 5" xfId="36668"/>
    <cellStyle name="Normal 30 2 2 6" xfId="36669"/>
    <cellStyle name="Normal 30 2 2 7" xfId="36670"/>
    <cellStyle name="Normal 30 2 3" xfId="36671"/>
    <cellStyle name="Normal 30 2 3 2" xfId="36672"/>
    <cellStyle name="Normal 30 2 3 2 2" xfId="36673"/>
    <cellStyle name="Normal 30 2 3 3" xfId="36674"/>
    <cellStyle name="Normal 30 2 3 4" xfId="36675"/>
    <cellStyle name="Normal 30 2 4" xfId="36676"/>
    <cellStyle name="Normal 30 2 4 2" xfId="36677"/>
    <cellStyle name="Normal 30 2 4 2 2" xfId="36678"/>
    <cellStyle name="Normal 30 2 4 3" xfId="36679"/>
    <cellStyle name="Normal 30 2 4 4" xfId="36680"/>
    <cellStyle name="Normal 30 2 5" xfId="36681"/>
    <cellStyle name="Normal 30 2 5 2" xfId="36682"/>
    <cellStyle name="Normal 30 2 5 2 2" xfId="36683"/>
    <cellStyle name="Normal 30 2 5 3" xfId="36684"/>
    <cellStyle name="Normal 30 2 5 4" xfId="36685"/>
    <cellStyle name="Normal 30 2 6" xfId="36686"/>
    <cellStyle name="Normal 30 2 6 2" xfId="36687"/>
    <cellStyle name="Normal 30 2 6 2 2" xfId="36688"/>
    <cellStyle name="Normal 30 2 6 3" xfId="36689"/>
    <cellStyle name="Normal 30 2 6 4" xfId="36690"/>
    <cellStyle name="Normal 30 2 7" xfId="36691"/>
    <cellStyle name="Normal 30 2 7 2" xfId="36692"/>
    <cellStyle name="Normal 30 2 8" xfId="36693"/>
    <cellStyle name="Normal 30 2 9" xfId="36694"/>
    <cellStyle name="Normal 30 3" xfId="36695"/>
    <cellStyle name="Normal 30 3 2" xfId="36696"/>
    <cellStyle name="Normal 30 3 2 2" xfId="36697"/>
    <cellStyle name="Normal 30 3 2 2 2" xfId="36698"/>
    <cellStyle name="Normal 30 3 2 2 2 2" xfId="36699"/>
    <cellStyle name="Normal 30 3 2 2 3" xfId="36700"/>
    <cellStyle name="Normal 30 3 2 2 4" xfId="36701"/>
    <cellStyle name="Normal 30 3 2 3" xfId="36702"/>
    <cellStyle name="Normal 30 3 2 3 2" xfId="36703"/>
    <cellStyle name="Normal 30 3 2 3 2 2" xfId="36704"/>
    <cellStyle name="Normal 30 3 2 3 3" xfId="36705"/>
    <cellStyle name="Normal 30 3 2 3 4" xfId="36706"/>
    <cellStyle name="Normal 30 3 2 4" xfId="36707"/>
    <cellStyle name="Normal 30 3 2 4 2" xfId="36708"/>
    <cellStyle name="Normal 30 3 2 5" xfId="36709"/>
    <cellStyle name="Normal 30 3 2 6" xfId="36710"/>
    <cellStyle name="Normal 30 3 2 7" xfId="36711"/>
    <cellStyle name="Normal 30 3 3" xfId="36712"/>
    <cellStyle name="Normal 30 3 3 2" xfId="36713"/>
    <cellStyle name="Normal 30 3 3 2 2" xfId="36714"/>
    <cellStyle name="Normal 30 3 3 3" xfId="36715"/>
    <cellStyle name="Normal 30 3 3 4" xfId="36716"/>
    <cellStyle name="Normal 30 3 4" xfId="36717"/>
    <cellStyle name="Normal 30 3 4 2" xfId="36718"/>
    <cellStyle name="Normal 30 3 4 2 2" xfId="36719"/>
    <cellStyle name="Normal 30 3 4 3" xfId="36720"/>
    <cellStyle name="Normal 30 3 4 4" xfId="36721"/>
    <cellStyle name="Normal 30 3 5" xfId="36722"/>
    <cellStyle name="Normal 30 3 5 2" xfId="36723"/>
    <cellStyle name="Normal 30 3 6" xfId="36724"/>
    <cellStyle name="Normal 30 3 7" xfId="36725"/>
    <cellStyle name="Normal 30 3 8" xfId="36726"/>
    <cellStyle name="Normal 30 4" xfId="36727"/>
    <cellStyle name="Normal 30 4 2" xfId="36728"/>
    <cellStyle name="Normal 30 4 2 2" xfId="36729"/>
    <cellStyle name="Normal 30 4 2 2 2" xfId="36730"/>
    <cellStyle name="Normal 30 4 2 2 2 2" xfId="36731"/>
    <cellStyle name="Normal 30 4 2 2 3" xfId="36732"/>
    <cellStyle name="Normal 30 4 2 2 4" xfId="36733"/>
    <cellStyle name="Normal 30 4 2 3" xfId="36734"/>
    <cellStyle name="Normal 30 4 2 3 2" xfId="36735"/>
    <cellStyle name="Normal 30 4 2 3 2 2" xfId="36736"/>
    <cellStyle name="Normal 30 4 2 3 3" xfId="36737"/>
    <cellStyle name="Normal 30 4 2 3 4" xfId="36738"/>
    <cellStyle name="Normal 30 4 2 4" xfId="36739"/>
    <cellStyle name="Normal 30 4 2 4 2" xfId="36740"/>
    <cellStyle name="Normal 30 4 2 5" xfId="36741"/>
    <cellStyle name="Normal 30 4 2 6" xfId="36742"/>
    <cellStyle name="Normal 30 4 2 7" xfId="36743"/>
    <cellStyle name="Normal 30 4 3" xfId="36744"/>
    <cellStyle name="Normal 30 4 3 2" xfId="36745"/>
    <cellStyle name="Normal 30 4 3 2 2" xfId="36746"/>
    <cellStyle name="Normal 30 4 3 3" xfId="36747"/>
    <cellStyle name="Normal 30 4 3 4" xfId="36748"/>
    <cellStyle name="Normal 30 4 4" xfId="36749"/>
    <cellStyle name="Normal 30 4 4 2" xfId="36750"/>
    <cellStyle name="Normal 30 4 4 2 2" xfId="36751"/>
    <cellStyle name="Normal 30 4 4 3" xfId="36752"/>
    <cellStyle name="Normal 30 4 4 4" xfId="36753"/>
    <cellStyle name="Normal 30 4 5" xfId="36754"/>
    <cellStyle name="Normal 30 4 5 2" xfId="36755"/>
    <cellStyle name="Normal 30 4 6" xfId="36756"/>
    <cellStyle name="Normal 30 4 7" xfId="36757"/>
    <cellStyle name="Normal 30 4 8" xfId="36758"/>
    <cellStyle name="Normal 30 5" xfId="36759"/>
    <cellStyle name="Normal 30 5 2" xfId="36760"/>
    <cellStyle name="Normal 30 5 2 2" xfId="36761"/>
    <cellStyle name="Normal 30 5 2 2 2" xfId="36762"/>
    <cellStyle name="Normal 30 5 2 2 2 2" xfId="36763"/>
    <cellStyle name="Normal 30 5 2 2 3" xfId="36764"/>
    <cellStyle name="Normal 30 5 2 2 4" xfId="36765"/>
    <cellStyle name="Normal 30 5 2 3" xfId="36766"/>
    <cellStyle name="Normal 30 5 2 3 2" xfId="36767"/>
    <cellStyle name="Normal 30 5 2 4" xfId="36768"/>
    <cellStyle name="Normal 30 5 2 5" xfId="36769"/>
    <cellStyle name="Normal 30 5 2 6" xfId="36770"/>
    <cellStyle name="Normal 30 5 3" xfId="36771"/>
    <cellStyle name="Normal 30 5 3 2" xfId="36772"/>
    <cellStyle name="Normal 30 5 3 2 2" xfId="36773"/>
    <cellStyle name="Normal 30 5 3 3" xfId="36774"/>
    <cellStyle name="Normal 30 5 3 4" xfId="36775"/>
    <cellStyle name="Normal 30 5 4" xfId="36776"/>
    <cellStyle name="Normal 30 5 4 2" xfId="36777"/>
    <cellStyle name="Normal 30 5 4 2 2" xfId="36778"/>
    <cellStyle name="Normal 30 5 4 3" xfId="36779"/>
    <cellStyle name="Normal 30 5 4 4" xfId="36780"/>
    <cellStyle name="Normal 30 5 5" xfId="36781"/>
    <cellStyle name="Normal 30 5 5 2" xfId="36782"/>
    <cellStyle name="Normal 30 5 6" xfId="36783"/>
    <cellStyle name="Normal 30 5 7" xfId="36784"/>
    <cellStyle name="Normal 30 5 8" xfId="36785"/>
    <cellStyle name="Normal 30 6" xfId="36786"/>
    <cellStyle name="Normal 30 6 2" xfId="36787"/>
    <cellStyle name="Normal 30 6 2 2" xfId="36788"/>
    <cellStyle name="Normal 30 6 2 2 2" xfId="36789"/>
    <cellStyle name="Normal 30 6 2 2 2 2" xfId="36790"/>
    <cellStyle name="Normal 30 6 2 2 3" xfId="36791"/>
    <cellStyle name="Normal 30 6 2 2 4" xfId="36792"/>
    <cellStyle name="Normal 30 6 2 3" xfId="36793"/>
    <cellStyle name="Normal 30 6 2 3 2" xfId="36794"/>
    <cellStyle name="Normal 30 6 2 4" xfId="36795"/>
    <cellStyle name="Normal 30 6 2 5" xfId="36796"/>
    <cellStyle name="Normal 30 6 2 6" xfId="36797"/>
    <cellStyle name="Normal 30 6 3" xfId="36798"/>
    <cellStyle name="Normal 30 6 3 2" xfId="36799"/>
    <cellStyle name="Normal 30 6 3 2 2" xfId="36800"/>
    <cellStyle name="Normal 30 6 3 3" xfId="36801"/>
    <cellStyle name="Normal 30 6 3 4" xfId="36802"/>
    <cellStyle name="Normal 30 6 4" xfId="36803"/>
    <cellStyle name="Normal 30 6 4 2" xfId="36804"/>
    <cellStyle name="Normal 30 6 4 2 2" xfId="36805"/>
    <cellStyle name="Normal 30 6 4 3" xfId="36806"/>
    <cellStyle name="Normal 30 6 4 4" xfId="36807"/>
    <cellStyle name="Normal 30 6 5" xfId="36808"/>
    <cellStyle name="Normal 30 6 5 2" xfId="36809"/>
    <cellStyle name="Normal 30 6 6" xfId="36810"/>
    <cellStyle name="Normal 30 6 7" xfId="36811"/>
    <cellStyle name="Normal 30 6 8" xfId="36812"/>
    <cellStyle name="Normal 30 7" xfId="36813"/>
    <cellStyle name="Normal 30 7 2" xfId="36814"/>
    <cellStyle name="Normal 30 7 2 2" xfId="36815"/>
    <cellStyle name="Normal 30 7 2 2 2" xfId="36816"/>
    <cellStyle name="Normal 30 7 2 3" xfId="36817"/>
    <cellStyle name="Normal 30 7 2 4" xfId="36818"/>
    <cellStyle name="Normal 30 7 3" xfId="36819"/>
    <cellStyle name="Normal 30 7 3 2" xfId="36820"/>
    <cellStyle name="Normal 30 7 4" xfId="36821"/>
    <cellStyle name="Normal 30 7 5" xfId="36822"/>
    <cellStyle name="Normal 30 7 6" xfId="36823"/>
    <cellStyle name="Normal 30 8" xfId="36824"/>
    <cellStyle name="Normal 30 8 2" xfId="36825"/>
    <cellStyle name="Normal 30 8 2 2" xfId="36826"/>
    <cellStyle name="Normal 30 8 2 2 2" xfId="36827"/>
    <cellStyle name="Normal 30 8 2 3" xfId="36828"/>
    <cellStyle name="Normal 30 8 2 4" xfId="36829"/>
    <cellStyle name="Normal 30 8 3" xfId="36830"/>
    <cellStyle name="Normal 30 8 3 2" xfId="36831"/>
    <cellStyle name="Normal 30 8 4" xfId="36832"/>
    <cellStyle name="Normal 30 8 5" xfId="36833"/>
    <cellStyle name="Normal 30 8 6" xfId="36834"/>
    <cellStyle name="Normal 30 9" xfId="36835"/>
    <cellStyle name="Normal 30 9 2" xfId="36836"/>
    <cellStyle name="Normal 30 9 2 2" xfId="36837"/>
    <cellStyle name="Normal 30 9 3" xfId="36838"/>
    <cellStyle name="Normal 30 9 4" xfId="36839"/>
    <cellStyle name="Normal 30 9 5" xfId="36840"/>
    <cellStyle name="Normal 31" xfId="36841"/>
    <cellStyle name="Normal 31 10" xfId="36842"/>
    <cellStyle name="Normal 31 10 2" xfId="36843"/>
    <cellStyle name="Normal 31 10 2 2" xfId="36844"/>
    <cellStyle name="Normal 31 10 2 2 2" xfId="36845"/>
    <cellStyle name="Normal 31 10 2 3" xfId="36846"/>
    <cellStyle name="Normal 31 10 2 4" xfId="36847"/>
    <cellStyle name="Normal 31 10 3" xfId="36848"/>
    <cellStyle name="Normal 31 10 3 2" xfId="36849"/>
    <cellStyle name="Normal 31 10 4" xfId="36850"/>
    <cellStyle name="Normal 31 10 5" xfId="36851"/>
    <cellStyle name="Normal 31 10 6" xfId="36852"/>
    <cellStyle name="Normal 31 11" xfId="36853"/>
    <cellStyle name="Normal 31 11 2" xfId="36854"/>
    <cellStyle name="Normal 31 11 2 2" xfId="36855"/>
    <cellStyle name="Normal 31 11 3" xfId="36856"/>
    <cellStyle name="Normal 31 11 4" xfId="36857"/>
    <cellStyle name="Normal 31 11 5" xfId="36858"/>
    <cellStyle name="Normal 31 12" xfId="36859"/>
    <cellStyle name="Normal 31 12 2" xfId="36860"/>
    <cellStyle name="Normal 31 12 2 2" xfId="36861"/>
    <cellStyle name="Normal 31 12 3" xfId="36862"/>
    <cellStyle name="Normal 31 12 4" xfId="36863"/>
    <cellStyle name="Normal 31 13" xfId="36864"/>
    <cellStyle name="Normal 31 13 2" xfId="36865"/>
    <cellStyle name="Normal 31 14" xfId="36866"/>
    <cellStyle name="Normal 31 15" xfId="36867"/>
    <cellStyle name="Normal 31 16" xfId="36868"/>
    <cellStyle name="Normal 31 17" xfId="36869"/>
    <cellStyle name="Normal 31 2" xfId="36870"/>
    <cellStyle name="Normal 31 2 10" xfId="36871"/>
    <cellStyle name="Normal 31 2 10 2" xfId="36872"/>
    <cellStyle name="Normal 31 2 10 2 2" xfId="36873"/>
    <cellStyle name="Normal 31 2 10 3" xfId="36874"/>
    <cellStyle name="Normal 31 2 10 4" xfId="36875"/>
    <cellStyle name="Normal 31 2 11" xfId="36876"/>
    <cellStyle name="Normal 31 2 11 2" xfId="36877"/>
    <cellStyle name="Normal 31 2 12" xfId="36878"/>
    <cellStyle name="Normal 31 2 13" xfId="36879"/>
    <cellStyle name="Normal 31 2 14" xfId="36880"/>
    <cellStyle name="Normal 31 2 2" xfId="36881"/>
    <cellStyle name="Normal 31 2 2 10" xfId="36882"/>
    <cellStyle name="Normal 31 2 2 2" xfId="36883"/>
    <cellStyle name="Normal 31 2 2 2 2" xfId="36884"/>
    <cellStyle name="Normal 31 2 2 2 2 2" xfId="36885"/>
    <cellStyle name="Normal 31 2 2 2 2 2 2" xfId="36886"/>
    <cellStyle name="Normal 31 2 2 2 2 3" xfId="36887"/>
    <cellStyle name="Normal 31 2 2 2 2 4" xfId="36888"/>
    <cellStyle name="Normal 31 2 2 2 3" xfId="36889"/>
    <cellStyle name="Normal 31 2 2 2 3 2" xfId="36890"/>
    <cellStyle name="Normal 31 2 2 2 3 2 2" xfId="36891"/>
    <cellStyle name="Normal 31 2 2 2 3 3" xfId="36892"/>
    <cellStyle name="Normal 31 2 2 2 3 4" xfId="36893"/>
    <cellStyle name="Normal 31 2 2 2 4" xfId="36894"/>
    <cellStyle name="Normal 31 2 2 2 4 2" xfId="36895"/>
    <cellStyle name="Normal 31 2 2 2 5" xfId="36896"/>
    <cellStyle name="Normal 31 2 2 2 6" xfId="36897"/>
    <cellStyle name="Normal 31 2 2 2 7" xfId="36898"/>
    <cellStyle name="Normal 31 2 2 3" xfId="36899"/>
    <cellStyle name="Normal 31 2 2 3 2" xfId="36900"/>
    <cellStyle name="Normal 31 2 2 3 2 2" xfId="36901"/>
    <cellStyle name="Normal 31 2 2 3 3" xfId="36902"/>
    <cellStyle name="Normal 31 2 2 3 4" xfId="36903"/>
    <cellStyle name="Normal 31 2 2 4" xfId="36904"/>
    <cellStyle name="Normal 31 2 2 4 2" xfId="36905"/>
    <cellStyle name="Normal 31 2 2 4 2 2" xfId="36906"/>
    <cellStyle name="Normal 31 2 2 4 3" xfId="36907"/>
    <cellStyle name="Normal 31 2 2 4 4" xfId="36908"/>
    <cellStyle name="Normal 31 2 2 5" xfId="36909"/>
    <cellStyle name="Normal 31 2 2 5 2" xfId="36910"/>
    <cellStyle name="Normal 31 2 2 5 2 2" xfId="36911"/>
    <cellStyle name="Normal 31 2 2 5 3" xfId="36912"/>
    <cellStyle name="Normal 31 2 2 5 4" xfId="36913"/>
    <cellStyle name="Normal 31 2 2 6" xfId="36914"/>
    <cellStyle name="Normal 31 2 2 6 2" xfId="36915"/>
    <cellStyle name="Normal 31 2 2 6 2 2" xfId="36916"/>
    <cellStyle name="Normal 31 2 2 6 3" xfId="36917"/>
    <cellStyle name="Normal 31 2 2 6 4" xfId="36918"/>
    <cellStyle name="Normal 31 2 2 7" xfId="36919"/>
    <cellStyle name="Normal 31 2 2 7 2" xfId="36920"/>
    <cellStyle name="Normal 31 2 2 8" xfId="36921"/>
    <cellStyle name="Normal 31 2 2 9" xfId="36922"/>
    <cellStyle name="Normal 31 2 3" xfId="36923"/>
    <cellStyle name="Normal 31 2 3 2" xfId="36924"/>
    <cellStyle name="Normal 31 2 3 2 2" xfId="36925"/>
    <cellStyle name="Normal 31 2 3 2 2 2" xfId="36926"/>
    <cellStyle name="Normal 31 2 3 2 2 2 2" xfId="36927"/>
    <cellStyle name="Normal 31 2 3 2 2 3" xfId="36928"/>
    <cellStyle name="Normal 31 2 3 2 2 4" xfId="36929"/>
    <cellStyle name="Normal 31 2 3 2 3" xfId="36930"/>
    <cellStyle name="Normal 31 2 3 2 3 2" xfId="36931"/>
    <cellStyle name="Normal 31 2 3 2 3 2 2" xfId="36932"/>
    <cellStyle name="Normal 31 2 3 2 3 3" xfId="36933"/>
    <cellStyle name="Normal 31 2 3 2 3 4" xfId="36934"/>
    <cellStyle name="Normal 31 2 3 2 4" xfId="36935"/>
    <cellStyle name="Normal 31 2 3 2 4 2" xfId="36936"/>
    <cellStyle name="Normal 31 2 3 2 5" xfId="36937"/>
    <cellStyle name="Normal 31 2 3 2 6" xfId="36938"/>
    <cellStyle name="Normal 31 2 3 2 7" xfId="36939"/>
    <cellStyle name="Normal 31 2 3 3" xfId="36940"/>
    <cellStyle name="Normal 31 2 3 3 2" xfId="36941"/>
    <cellStyle name="Normal 31 2 3 3 2 2" xfId="36942"/>
    <cellStyle name="Normal 31 2 3 3 3" xfId="36943"/>
    <cellStyle name="Normal 31 2 3 3 4" xfId="36944"/>
    <cellStyle name="Normal 31 2 3 4" xfId="36945"/>
    <cellStyle name="Normal 31 2 3 4 2" xfId="36946"/>
    <cellStyle name="Normal 31 2 3 4 2 2" xfId="36947"/>
    <cellStyle name="Normal 31 2 3 4 3" xfId="36948"/>
    <cellStyle name="Normal 31 2 3 4 4" xfId="36949"/>
    <cellStyle name="Normal 31 2 3 5" xfId="36950"/>
    <cellStyle name="Normal 31 2 3 5 2" xfId="36951"/>
    <cellStyle name="Normal 31 2 3 6" xfId="36952"/>
    <cellStyle name="Normal 31 2 3 7" xfId="36953"/>
    <cellStyle name="Normal 31 2 3 8" xfId="36954"/>
    <cellStyle name="Normal 31 2 4" xfId="36955"/>
    <cellStyle name="Normal 31 2 4 2" xfId="36956"/>
    <cellStyle name="Normal 31 2 4 2 2" xfId="36957"/>
    <cellStyle name="Normal 31 2 4 2 2 2" xfId="36958"/>
    <cellStyle name="Normal 31 2 4 2 2 2 2" xfId="36959"/>
    <cellStyle name="Normal 31 2 4 2 2 3" xfId="36960"/>
    <cellStyle name="Normal 31 2 4 2 2 4" xfId="36961"/>
    <cellStyle name="Normal 31 2 4 2 3" xfId="36962"/>
    <cellStyle name="Normal 31 2 4 2 3 2" xfId="36963"/>
    <cellStyle name="Normal 31 2 4 2 3 2 2" xfId="36964"/>
    <cellStyle name="Normal 31 2 4 2 3 3" xfId="36965"/>
    <cellStyle name="Normal 31 2 4 2 3 4" xfId="36966"/>
    <cellStyle name="Normal 31 2 4 2 4" xfId="36967"/>
    <cellStyle name="Normal 31 2 4 2 4 2" xfId="36968"/>
    <cellStyle name="Normal 31 2 4 2 5" xfId="36969"/>
    <cellStyle name="Normal 31 2 4 2 6" xfId="36970"/>
    <cellStyle name="Normal 31 2 4 2 7" xfId="36971"/>
    <cellStyle name="Normal 31 2 4 3" xfId="36972"/>
    <cellStyle name="Normal 31 2 4 3 2" xfId="36973"/>
    <cellStyle name="Normal 31 2 4 3 2 2" xfId="36974"/>
    <cellStyle name="Normal 31 2 4 3 3" xfId="36975"/>
    <cellStyle name="Normal 31 2 4 3 4" xfId="36976"/>
    <cellStyle name="Normal 31 2 4 4" xfId="36977"/>
    <cellStyle name="Normal 31 2 4 4 2" xfId="36978"/>
    <cellStyle name="Normal 31 2 4 4 2 2" xfId="36979"/>
    <cellStyle name="Normal 31 2 4 4 3" xfId="36980"/>
    <cellStyle name="Normal 31 2 4 4 4" xfId="36981"/>
    <cellStyle name="Normal 31 2 4 5" xfId="36982"/>
    <cellStyle name="Normal 31 2 4 5 2" xfId="36983"/>
    <cellStyle name="Normal 31 2 4 6" xfId="36984"/>
    <cellStyle name="Normal 31 2 4 7" xfId="36985"/>
    <cellStyle name="Normal 31 2 4 8" xfId="36986"/>
    <cellStyle name="Normal 31 2 5" xfId="36987"/>
    <cellStyle name="Normal 31 2 5 2" xfId="36988"/>
    <cellStyle name="Normal 31 2 5 2 2" xfId="36989"/>
    <cellStyle name="Normal 31 2 5 2 2 2" xfId="36990"/>
    <cellStyle name="Normal 31 2 5 2 2 2 2" xfId="36991"/>
    <cellStyle name="Normal 31 2 5 2 2 3" xfId="36992"/>
    <cellStyle name="Normal 31 2 5 2 2 4" xfId="36993"/>
    <cellStyle name="Normal 31 2 5 2 3" xfId="36994"/>
    <cellStyle name="Normal 31 2 5 2 3 2" xfId="36995"/>
    <cellStyle name="Normal 31 2 5 2 4" xfId="36996"/>
    <cellStyle name="Normal 31 2 5 2 5" xfId="36997"/>
    <cellStyle name="Normal 31 2 5 2 6" xfId="36998"/>
    <cellStyle name="Normal 31 2 5 3" xfId="36999"/>
    <cellStyle name="Normal 31 2 5 3 2" xfId="37000"/>
    <cellStyle name="Normal 31 2 5 3 2 2" xfId="37001"/>
    <cellStyle name="Normal 31 2 5 3 3" xfId="37002"/>
    <cellStyle name="Normal 31 2 5 3 4" xfId="37003"/>
    <cellStyle name="Normal 31 2 5 4" xfId="37004"/>
    <cellStyle name="Normal 31 2 5 4 2" xfId="37005"/>
    <cellStyle name="Normal 31 2 5 4 2 2" xfId="37006"/>
    <cellStyle name="Normal 31 2 5 4 3" xfId="37007"/>
    <cellStyle name="Normal 31 2 5 4 4" xfId="37008"/>
    <cellStyle name="Normal 31 2 5 5" xfId="37009"/>
    <cellStyle name="Normal 31 2 5 5 2" xfId="37010"/>
    <cellStyle name="Normal 31 2 5 6" xfId="37011"/>
    <cellStyle name="Normal 31 2 5 7" xfId="37012"/>
    <cellStyle name="Normal 31 2 5 8" xfId="37013"/>
    <cellStyle name="Normal 31 2 6" xfId="37014"/>
    <cellStyle name="Normal 31 2 6 2" xfId="37015"/>
    <cellStyle name="Normal 31 2 6 2 2" xfId="37016"/>
    <cellStyle name="Normal 31 2 6 2 2 2" xfId="37017"/>
    <cellStyle name="Normal 31 2 6 2 2 2 2" xfId="37018"/>
    <cellStyle name="Normal 31 2 6 2 2 3" xfId="37019"/>
    <cellStyle name="Normal 31 2 6 2 2 4" xfId="37020"/>
    <cellStyle name="Normal 31 2 6 2 3" xfId="37021"/>
    <cellStyle name="Normal 31 2 6 2 3 2" xfId="37022"/>
    <cellStyle name="Normal 31 2 6 2 4" xfId="37023"/>
    <cellStyle name="Normal 31 2 6 2 5" xfId="37024"/>
    <cellStyle name="Normal 31 2 6 2 6" xfId="37025"/>
    <cellStyle name="Normal 31 2 6 3" xfId="37026"/>
    <cellStyle name="Normal 31 2 6 3 2" xfId="37027"/>
    <cellStyle name="Normal 31 2 6 3 2 2" xfId="37028"/>
    <cellStyle name="Normal 31 2 6 3 3" xfId="37029"/>
    <cellStyle name="Normal 31 2 6 3 4" xfId="37030"/>
    <cellStyle name="Normal 31 2 6 4" xfId="37031"/>
    <cellStyle name="Normal 31 2 6 4 2" xfId="37032"/>
    <cellStyle name="Normal 31 2 6 4 2 2" xfId="37033"/>
    <cellStyle name="Normal 31 2 6 4 3" xfId="37034"/>
    <cellStyle name="Normal 31 2 6 4 4" xfId="37035"/>
    <cellStyle name="Normal 31 2 6 5" xfId="37036"/>
    <cellStyle name="Normal 31 2 6 5 2" xfId="37037"/>
    <cellStyle name="Normal 31 2 6 6" xfId="37038"/>
    <cellStyle name="Normal 31 2 6 7" xfId="37039"/>
    <cellStyle name="Normal 31 2 6 8" xfId="37040"/>
    <cellStyle name="Normal 31 2 7" xfId="37041"/>
    <cellStyle name="Normal 31 2 7 2" xfId="37042"/>
    <cellStyle name="Normal 31 2 7 2 2" xfId="37043"/>
    <cellStyle name="Normal 31 2 7 2 2 2" xfId="37044"/>
    <cellStyle name="Normal 31 2 7 2 3" xfId="37045"/>
    <cellStyle name="Normal 31 2 7 2 4" xfId="37046"/>
    <cellStyle name="Normal 31 2 7 3" xfId="37047"/>
    <cellStyle name="Normal 31 2 7 3 2" xfId="37048"/>
    <cellStyle name="Normal 31 2 7 4" xfId="37049"/>
    <cellStyle name="Normal 31 2 7 5" xfId="37050"/>
    <cellStyle name="Normal 31 2 7 6" xfId="37051"/>
    <cellStyle name="Normal 31 2 8" xfId="37052"/>
    <cellStyle name="Normal 31 2 8 2" xfId="37053"/>
    <cellStyle name="Normal 31 2 8 2 2" xfId="37054"/>
    <cellStyle name="Normal 31 2 8 2 2 2" xfId="37055"/>
    <cellStyle name="Normal 31 2 8 2 3" xfId="37056"/>
    <cellStyle name="Normal 31 2 8 2 4" xfId="37057"/>
    <cellStyle name="Normal 31 2 8 3" xfId="37058"/>
    <cellStyle name="Normal 31 2 8 3 2" xfId="37059"/>
    <cellStyle name="Normal 31 2 8 4" xfId="37060"/>
    <cellStyle name="Normal 31 2 8 5" xfId="37061"/>
    <cellStyle name="Normal 31 2 8 6" xfId="37062"/>
    <cellStyle name="Normal 31 2 9" xfId="37063"/>
    <cellStyle name="Normal 31 2 9 2" xfId="37064"/>
    <cellStyle name="Normal 31 2 9 2 2" xfId="37065"/>
    <cellStyle name="Normal 31 2 9 3" xfId="37066"/>
    <cellStyle name="Normal 31 2 9 4" xfId="37067"/>
    <cellStyle name="Normal 31 2 9 5" xfId="37068"/>
    <cellStyle name="Normal 31 3" xfId="37069"/>
    <cellStyle name="Normal 31 3 10" xfId="37070"/>
    <cellStyle name="Normal 31 3 10 2" xfId="37071"/>
    <cellStyle name="Normal 31 3 10 2 2" xfId="37072"/>
    <cellStyle name="Normal 31 3 10 3" xfId="37073"/>
    <cellStyle name="Normal 31 3 10 4" xfId="37074"/>
    <cellStyle name="Normal 31 3 11" xfId="37075"/>
    <cellStyle name="Normal 31 3 11 2" xfId="37076"/>
    <cellStyle name="Normal 31 3 12" xfId="37077"/>
    <cellStyle name="Normal 31 3 13" xfId="37078"/>
    <cellStyle name="Normal 31 3 14" xfId="37079"/>
    <cellStyle name="Normal 31 3 2" xfId="37080"/>
    <cellStyle name="Normal 31 3 2 10" xfId="37081"/>
    <cellStyle name="Normal 31 3 2 2" xfId="37082"/>
    <cellStyle name="Normal 31 3 2 2 2" xfId="37083"/>
    <cellStyle name="Normal 31 3 2 2 2 2" xfId="37084"/>
    <cellStyle name="Normal 31 3 2 2 2 2 2" xfId="37085"/>
    <cellStyle name="Normal 31 3 2 2 2 3" xfId="37086"/>
    <cellStyle name="Normal 31 3 2 2 2 4" xfId="37087"/>
    <cellStyle name="Normal 31 3 2 2 3" xfId="37088"/>
    <cellStyle name="Normal 31 3 2 2 3 2" xfId="37089"/>
    <cellStyle name="Normal 31 3 2 2 3 2 2" xfId="37090"/>
    <cellStyle name="Normal 31 3 2 2 3 3" xfId="37091"/>
    <cellStyle name="Normal 31 3 2 2 3 4" xfId="37092"/>
    <cellStyle name="Normal 31 3 2 2 4" xfId="37093"/>
    <cellStyle name="Normal 31 3 2 2 4 2" xfId="37094"/>
    <cellStyle name="Normal 31 3 2 2 5" xfId="37095"/>
    <cellStyle name="Normal 31 3 2 2 6" xfId="37096"/>
    <cellStyle name="Normal 31 3 2 2 7" xfId="37097"/>
    <cellStyle name="Normal 31 3 2 3" xfId="37098"/>
    <cellStyle name="Normal 31 3 2 3 2" xfId="37099"/>
    <cellStyle name="Normal 31 3 2 3 2 2" xfId="37100"/>
    <cellStyle name="Normal 31 3 2 3 3" xfId="37101"/>
    <cellStyle name="Normal 31 3 2 3 4" xfId="37102"/>
    <cellStyle name="Normal 31 3 2 4" xfId="37103"/>
    <cellStyle name="Normal 31 3 2 4 2" xfId="37104"/>
    <cellStyle name="Normal 31 3 2 4 2 2" xfId="37105"/>
    <cellStyle name="Normal 31 3 2 4 3" xfId="37106"/>
    <cellStyle name="Normal 31 3 2 4 4" xfId="37107"/>
    <cellStyle name="Normal 31 3 2 5" xfId="37108"/>
    <cellStyle name="Normal 31 3 2 5 2" xfId="37109"/>
    <cellStyle name="Normal 31 3 2 5 2 2" xfId="37110"/>
    <cellStyle name="Normal 31 3 2 5 3" xfId="37111"/>
    <cellStyle name="Normal 31 3 2 5 4" xfId="37112"/>
    <cellStyle name="Normal 31 3 2 6" xfId="37113"/>
    <cellStyle name="Normal 31 3 2 6 2" xfId="37114"/>
    <cellStyle name="Normal 31 3 2 6 2 2" xfId="37115"/>
    <cellStyle name="Normal 31 3 2 6 3" xfId="37116"/>
    <cellStyle name="Normal 31 3 2 6 4" xfId="37117"/>
    <cellStyle name="Normal 31 3 2 7" xfId="37118"/>
    <cellStyle name="Normal 31 3 2 7 2" xfId="37119"/>
    <cellStyle name="Normal 31 3 2 8" xfId="37120"/>
    <cellStyle name="Normal 31 3 2 9" xfId="37121"/>
    <cellStyle name="Normal 31 3 3" xfId="37122"/>
    <cellStyle name="Normal 31 3 3 2" xfId="37123"/>
    <cellStyle name="Normal 31 3 3 2 2" xfId="37124"/>
    <cellStyle name="Normal 31 3 3 2 2 2" xfId="37125"/>
    <cellStyle name="Normal 31 3 3 2 2 2 2" xfId="37126"/>
    <cellStyle name="Normal 31 3 3 2 2 3" xfId="37127"/>
    <cellStyle name="Normal 31 3 3 2 2 4" xfId="37128"/>
    <cellStyle name="Normal 31 3 3 2 3" xfId="37129"/>
    <cellStyle name="Normal 31 3 3 2 3 2" xfId="37130"/>
    <cellStyle name="Normal 31 3 3 2 3 2 2" xfId="37131"/>
    <cellStyle name="Normal 31 3 3 2 3 3" xfId="37132"/>
    <cellStyle name="Normal 31 3 3 2 3 4" xfId="37133"/>
    <cellStyle name="Normal 31 3 3 2 4" xfId="37134"/>
    <cellStyle name="Normal 31 3 3 2 4 2" xfId="37135"/>
    <cellStyle name="Normal 31 3 3 2 5" xfId="37136"/>
    <cellStyle name="Normal 31 3 3 2 6" xfId="37137"/>
    <cellStyle name="Normal 31 3 3 2 7" xfId="37138"/>
    <cellStyle name="Normal 31 3 3 3" xfId="37139"/>
    <cellStyle name="Normal 31 3 3 3 2" xfId="37140"/>
    <cellStyle name="Normal 31 3 3 3 2 2" xfId="37141"/>
    <cellStyle name="Normal 31 3 3 3 3" xfId="37142"/>
    <cellStyle name="Normal 31 3 3 3 4" xfId="37143"/>
    <cellStyle name="Normal 31 3 3 4" xfId="37144"/>
    <cellStyle name="Normal 31 3 3 4 2" xfId="37145"/>
    <cellStyle name="Normal 31 3 3 4 2 2" xfId="37146"/>
    <cellStyle name="Normal 31 3 3 4 3" xfId="37147"/>
    <cellStyle name="Normal 31 3 3 4 4" xfId="37148"/>
    <cellStyle name="Normal 31 3 3 5" xfId="37149"/>
    <cellStyle name="Normal 31 3 3 5 2" xfId="37150"/>
    <cellStyle name="Normal 31 3 3 6" xfId="37151"/>
    <cellStyle name="Normal 31 3 3 7" xfId="37152"/>
    <cellStyle name="Normal 31 3 3 8" xfId="37153"/>
    <cellStyle name="Normal 31 3 4" xfId="37154"/>
    <cellStyle name="Normal 31 3 4 2" xfId="37155"/>
    <cellStyle name="Normal 31 3 4 2 2" xfId="37156"/>
    <cellStyle name="Normal 31 3 4 2 2 2" xfId="37157"/>
    <cellStyle name="Normal 31 3 4 2 2 2 2" xfId="37158"/>
    <cellStyle name="Normal 31 3 4 2 2 3" xfId="37159"/>
    <cellStyle name="Normal 31 3 4 2 2 4" xfId="37160"/>
    <cellStyle name="Normal 31 3 4 2 3" xfId="37161"/>
    <cellStyle name="Normal 31 3 4 2 3 2" xfId="37162"/>
    <cellStyle name="Normal 31 3 4 2 3 2 2" xfId="37163"/>
    <cellStyle name="Normal 31 3 4 2 3 3" xfId="37164"/>
    <cellStyle name="Normal 31 3 4 2 3 4" xfId="37165"/>
    <cellStyle name="Normal 31 3 4 2 4" xfId="37166"/>
    <cellStyle name="Normal 31 3 4 2 4 2" xfId="37167"/>
    <cellStyle name="Normal 31 3 4 2 5" xfId="37168"/>
    <cellStyle name="Normal 31 3 4 2 6" xfId="37169"/>
    <cellStyle name="Normal 31 3 4 2 7" xfId="37170"/>
    <cellStyle name="Normal 31 3 4 3" xfId="37171"/>
    <cellStyle name="Normal 31 3 4 3 2" xfId="37172"/>
    <cellStyle name="Normal 31 3 4 3 2 2" xfId="37173"/>
    <cellStyle name="Normal 31 3 4 3 3" xfId="37174"/>
    <cellStyle name="Normal 31 3 4 3 4" xfId="37175"/>
    <cellStyle name="Normal 31 3 4 4" xfId="37176"/>
    <cellStyle name="Normal 31 3 4 4 2" xfId="37177"/>
    <cellStyle name="Normal 31 3 4 4 2 2" xfId="37178"/>
    <cellStyle name="Normal 31 3 4 4 3" xfId="37179"/>
    <cellStyle name="Normal 31 3 4 4 4" xfId="37180"/>
    <cellStyle name="Normal 31 3 4 5" xfId="37181"/>
    <cellStyle name="Normal 31 3 4 5 2" xfId="37182"/>
    <cellStyle name="Normal 31 3 4 6" xfId="37183"/>
    <cellStyle name="Normal 31 3 4 7" xfId="37184"/>
    <cellStyle name="Normal 31 3 4 8" xfId="37185"/>
    <cellStyle name="Normal 31 3 5" xfId="37186"/>
    <cellStyle name="Normal 31 3 5 2" xfId="37187"/>
    <cellStyle name="Normal 31 3 5 2 2" xfId="37188"/>
    <cellStyle name="Normal 31 3 5 2 2 2" xfId="37189"/>
    <cellStyle name="Normal 31 3 5 2 2 2 2" xfId="37190"/>
    <cellStyle name="Normal 31 3 5 2 2 3" xfId="37191"/>
    <cellStyle name="Normal 31 3 5 2 2 4" xfId="37192"/>
    <cellStyle name="Normal 31 3 5 2 3" xfId="37193"/>
    <cellStyle name="Normal 31 3 5 2 3 2" xfId="37194"/>
    <cellStyle name="Normal 31 3 5 2 4" xfId="37195"/>
    <cellStyle name="Normal 31 3 5 2 5" xfId="37196"/>
    <cellStyle name="Normal 31 3 5 2 6" xfId="37197"/>
    <cellStyle name="Normal 31 3 5 3" xfId="37198"/>
    <cellStyle name="Normal 31 3 5 3 2" xfId="37199"/>
    <cellStyle name="Normal 31 3 5 3 2 2" xfId="37200"/>
    <cellStyle name="Normal 31 3 5 3 3" xfId="37201"/>
    <cellStyle name="Normal 31 3 5 3 4" xfId="37202"/>
    <cellStyle name="Normal 31 3 5 4" xfId="37203"/>
    <cellStyle name="Normal 31 3 5 4 2" xfId="37204"/>
    <cellStyle name="Normal 31 3 5 4 2 2" xfId="37205"/>
    <cellStyle name="Normal 31 3 5 4 3" xfId="37206"/>
    <cellStyle name="Normal 31 3 5 4 4" xfId="37207"/>
    <cellStyle name="Normal 31 3 5 5" xfId="37208"/>
    <cellStyle name="Normal 31 3 5 5 2" xfId="37209"/>
    <cellStyle name="Normal 31 3 5 6" xfId="37210"/>
    <cellStyle name="Normal 31 3 5 7" xfId="37211"/>
    <cellStyle name="Normal 31 3 5 8" xfId="37212"/>
    <cellStyle name="Normal 31 3 6" xfId="37213"/>
    <cellStyle name="Normal 31 3 6 2" xfId="37214"/>
    <cellStyle name="Normal 31 3 6 2 2" xfId="37215"/>
    <cellStyle name="Normal 31 3 6 2 2 2" xfId="37216"/>
    <cellStyle name="Normal 31 3 6 2 2 2 2" xfId="37217"/>
    <cellStyle name="Normal 31 3 6 2 2 3" xfId="37218"/>
    <cellStyle name="Normal 31 3 6 2 2 4" xfId="37219"/>
    <cellStyle name="Normal 31 3 6 2 3" xfId="37220"/>
    <cellStyle name="Normal 31 3 6 2 3 2" xfId="37221"/>
    <cellStyle name="Normal 31 3 6 2 4" xfId="37222"/>
    <cellStyle name="Normal 31 3 6 2 5" xfId="37223"/>
    <cellStyle name="Normal 31 3 6 2 6" xfId="37224"/>
    <cellStyle name="Normal 31 3 6 3" xfId="37225"/>
    <cellStyle name="Normal 31 3 6 3 2" xfId="37226"/>
    <cellStyle name="Normal 31 3 6 3 2 2" xfId="37227"/>
    <cellStyle name="Normal 31 3 6 3 3" xfId="37228"/>
    <cellStyle name="Normal 31 3 6 3 4" xfId="37229"/>
    <cellStyle name="Normal 31 3 6 4" xfId="37230"/>
    <cellStyle name="Normal 31 3 6 4 2" xfId="37231"/>
    <cellStyle name="Normal 31 3 6 4 2 2" xfId="37232"/>
    <cellStyle name="Normal 31 3 6 4 3" xfId="37233"/>
    <cellStyle name="Normal 31 3 6 4 4" xfId="37234"/>
    <cellStyle name="Normal 31 3 6 5" xfId="37235"/>
    <cellStyle name="Normal 31 3 6 5 2" xfId="37236"/>
    <cellStyle name="Normal 31 3 6 6" xfId="37237"/>
    <cellStyle name="Normal 31 3 6 7" xfId="37238"/>
    <cellStyle name="Normal 31 3 6 8" xfId="37239"/>
    <cellStyle name="Normal 31 3 7" xfId="37240"/>
    <cellStyle name="Normal 31 3 7 2" xfId="37241"/>
    <cellStyle name="Normal 31 3 7 2 2" xfId="37242"/>
    <cellStyle name="Normal 31 3 7 2 2 2" xfId="37243"/>
    <cellStyle name="Normal 31 3 7 2 3" xfId="37244"/>
    <cellStyle name="Normal 31 3 7 2 4" xfId="37245"/>
    <cellStyle name="Normal 31 3 7 3" xfId="37246"/>
    <cellStyle name="Normal 31 3 7 3 2" xfId="37247"/>
    <cellStyle name="Normal 31 3 7 4" xfId="37248"/>
    <cellStyle name="Normal 31 3 7 5" xfId="37249"/>
    <cellStyle name="Normal 31 3 7 6" xfId="37250"/>
    <cellStyle name="Normal 31 3 8" xfId="37251"/>
    <cellStyle name="Normal 31 3 8 2" xfId="37252"/>
    <cellStyle name="Normal 31 3 8 2 2" xfId="37253"/>
    <cellStyle name="Normal 31 3 8 2 2 2" xfId="37254"/>
    <cellStyle name="Normal 31 3 8 2 3" xfId="37255"/>
    <cellStyle name="Normal 31 3 8 2 4" xfId="37256"/>
    <cellStyle name="Normal 31 3 8 3" xfId="37257"/>
    <cellStyle name="Normal 31 3 8 3 2" xfId="37258"/>
    <cellStyle name="Normal 31 3 8 4" xfId="37259"/>
    <cellStyle name="Normal 31 3 8 5" xfId="37260"/>
    <cellStyle name="Normal 31 3 8 6" xfId="37261"/>
    <cellStyle name="Normal 31 3 9" xfId="37262"/>
    <cellStyle name="Normal 31 3 9 2" xfId="37263"/>
    <cellStyle name="Normal 31 3 9 2 2" xfId="37264"/>
    <cellStyle name="Normal 31 3 9 3" xfId="37265"/>
    <cellStyle name="Normal 31 3 9 4" xfId="37266"/>
    <cellStyle name="Normal 31 3 9 5" xfId="37267"/>
    <cellStyle name="Normal 31 4" xfId="37268"/>
    <cellStyle name="Normal 31 4 10" xfId="37269"/>
    <cellStyle name="Normal 31 4 10 2" xfId="37270"/>
    <cellStyle name="Normal 31 4 11" xfId="37271"/>
    <cellStyle name="Normal 31 4 12" xfId="37272"/>
    <cellStyle name="Normal 31 4 13" xfId="37273"/>
    <cellStyle name="Normal 31 4 2" xfId="37274"/>
    <cellStyle name="Normal 31 4 2 2" xfId="37275"/>
    <cellStyle name="Normal 31 4 2 2 2" xfId="37276"/>
    <cellStyle name="Normal 31 4 2 2 2 2" xfId="37277"/>
    <cellStyle name="Normal 31 4 2 2 2 2 2" xfId="37278"/>
    <cellStyle name="Normal 31 4 2 2 2 3" xfId="37279"/>
    <cellStyle name="Normal 31 4 2 2 2 4" xfId="37280"/>
    <cellStyle name="Normal 31 4 2 2 3" xfId="37281"/>
    <cellStyle name="Normal 31 4 2 2 3 2" xfId="37282"/>
    <cellStyle name="Normal 31 4 2 2 3 2 2" xfId="37283"/>
    <cellStyle name="Normal 31 4 2 2 3 3" xfId="37284"/>
    <cellStyle name="Normal 31 4 2 2 3 4" xfId="37285"/>
    <cellStyle name="Normal 31 4 2 2 4" xfId="37286"/>
    <cellStyle name="Normal 31 4 2 2 4 2" xfId="37287"/>
    <cellStyle name="Normal 31 4 2 2 5" xfId="37288"/>
    <cellStyle name="Normal 31 4 2 2 6" xfId="37289"/>
    <cellStyle name="Normal 31 4 2 2 7" xfId="37290"/>
    <cellStyle name="Normal 31 4 2 3" xfId="37291"/>
    <cellStyle name="Normal 31 4 2 3 2" xfId="37292"/>
    <cellStyle name="Normal 31 4 2 3 2 2" xfId="37293"/>
    <cellStyle name="Normal 31 4 2 3 3" xfId="37294"/>
    <cellStyle name="Normal 31 4 2 3 4" xfId="37295"/>
    <cellStyle name="Normal 31 4 2 4" xfId="37296"/>
    <cellStyle name="Normal 31 4 2 4 2" xfId="37297"/>
    <cellStyle name="Normal 31 4 2 4 2 2" xfId="37298"/>
    <cellStyle name="Normal 31 4 2 4 3" xfId="37299"/>
    <cellStyle name="Normal 31 4 2 4 4" xfId="37300"/>
    <cellStyle name="Normal 31 4 2 5" xfId="37301"/>
    <cellStyle name="Normal 31 4 2 5 2" xfId="37302"/>
    <cellStyle name="Normal 31 4 2 6" xfId="37303"/>
    <cellStyle name="Normal 31 4 2 7" xfId="37304"/>
    <cellStyle name="Normal 31 4 2 8" xfId="37305"/>
    <cellStyle name="Normal 31 4 3" xfId="37306"/>
    <cellStyle name="Normal 31 4 3 2" xfId="37307"/>
    <cellStyle name="Normal 31 4 3 2 2" xfId="37308"/>
    <cellStyle name="Normal 31 4 3 2 2 2" xfId="37309"/>
    <cellStyle name="Normal 31 4 3 2 2 2 2" xfId="37310"/>
    <cellStyle name="Normal 31 4 3 2 2 3" xfId="37311"/>
    <cellStyle name="Normal 31 4 3 2 2 4" xfId="37312"/>
    <cellStyle name="Normal 31 4 3 2 3" xfId="37313"/>
    <cellStyle name="Normal 31 4 3 2 3 2" xfId="37314"/>
    <cellStyle name="Normal 31 4 3 2 3 2 2" xfId="37315"/>
    <cellStyle name="Normal 31 4 3 2 3 3" xfId="37316"/>
    <cellStyle name="Normal 31 4 3 2 3 4" xfId="37317"/>
    <cellStyle name="Normal 31 4 3 2 4" xfId="37318"/>
    <cellStyle name="Normal 31 4 3 2 4 2" xfId="37319"/>
    <cellStyle name="Normal 31 4 3 2 5" xfId="37320"/>
    <cellStyle name="Normal 31 4 3 2 6" xfId="37321"/>
    <cellStyle name="Normal 31 4 3 2 7" xfId="37322"/>
    <cellStyle name="Normal 31 4 3 3" xfId="37323"/>
    <cellStyle name="Normal 31 4 3 3 2" xfId="37324"/>
    <cellStyle name="Normal 31 4 3 3 2 2" xfId="37325"/>
    <cellStyle name="Normal 31 4 3 3 3" xfId="37326"/>
    <cellStyle name="Normal 31 4 3 3 4" xfId="37327"/>
    <cellStyle name="Normal 31 4 3 4" xfId="37328"/>
    <cellStyle name="Normal 31 4 3 4 2" xfId="37329"/>
    <cellStyle name="Normal 31 4 3 4 2 2" xfId="37330"/>
    <cellStyle name="Normal 31 4 3 4 3" xfId="37331"/>
    <cellStyle name="Normal 31 4 3 4 4" xfId="37332"/>
    <cellStyle name="Normal 31 4 3 5" xfId="37333"/>
    <cellStyle name="Normal 31 4 3 5 2" xfId="37334"/>
    <cellStyle name="Normal 31 4 3 6" xfId="37335"/>
    <cellStyle name="Normal 31 4 3 7" xfId="37336"/>
    <cellStyle name="Normal 31 4 3 8" xfId="37337"/>
    <cellStyle name="Normal 31 4 4" xfId="37338"/>
    <cellStyle name="Normal 31 4 4 2" xfId="37339"/>
    <cellStyle name="Normal 31 4 4 2 2" xfId="37340"/>
    <cellStyle name="Normal 31 4 4 2 2 2" xfId="37341"/>
    <cellStyle name="Normal 31 4 4 2 2 2 2" xfId="37342"/>
    <cellStyle name="Normal 31 4 4 2 2 3" xfId="37343"/>
    <cellStyle name="Normal 31 4 4 2 2 4" xfId="37344"/>
    <cellStyle name="Normal 31 4 4 2 3" xfId="37345"/>
    <cellStyle name="Normal 31 4 4 2 3 2" xfId="37346"/>
    <cellStyle name="Normal 31 4 4 2 4" xfId="37347"/>
    <cellStyle name="Normal 31 4 4 2 5" xfId="37348"/>
    <cellStyle name="Normal 31 4 4 2 6" xfId="37349"/>
    <cellStyle name="Normal 31 4 4 3" xfId="37350"/>
    <cellStyle name="Normal 31 4 4 3 2" xfId="37351"/>
    <cellStyle name="Normal 31 4 4 3 2 2" xfId="37352"/>
    <cellStyle name="Normal 31 4 4 3 3" xfId="37353"/>
    <cellStyle name="Normal 31 4 4 3 4" xfId="37354"/>
    <cellStyle name="Normal 31 4 4 4" xfId="37355"/>
    <cellStyle name="Normal 31 4 4 4 2" xfId="37356"/>
    <cellStyle name="Normal 31 4 4 4 2 2" xfId="37357"/>
    <cellStyle name="Normal 31 4 4 4 3" xfId="37358"/>
    <cellStyle name="Normal 31 4 4 4 4" xfId="37359"/>
    <cellStyle name="Normal 31 4 4 5" xfId="37360"/>
    <cellStyle name="Normal 31 4 4 5 2" xfId="37361"/>
    <cellStyle name="Normal 31 4 4 6" xfId="37362"/>
    <cellStyle name="Normal 31 4 4 7" xfId="37363"/>
    <cellStyle name="Normal 31 4 4 8" xfId="37364"/>
    <cellStyle name="Normal 31 4 5" xfId="37365"/>
    <cellStyle name="Normal 31 4 5 2" xfId="37366"/>
    <cellStyle name="Normal 31 4 5 2 2" xfId="37367"/>
    <cellStyle name="Normal 31 4 5 2 2 2" xfId="37368"/>
    <cellStyle name="Normal 31 4 5 2 2 2 2" xfId="37369"/>
    <cellStyle name="Normal 31 4 5 2 2 3" xfId="37370"/>
    <cellStyle name="Normal 31 4 5 2 2 4" xfId="37371"/>
    <cellStyle name="Normal 31 4 5 2 3" xfId="37372"/>
    <cellStyle name="Normal 31 4 5 2 3 2" xfId="37373"/>
    <cellStyle name="Normal 31 4 5 2 4" xfId="37374"/>
    <cellStyle name="Normal 31 4 5 2 5" xfId="37375"/>
    <cellStyle name="Normal 31 4 5 2 6" xfId="37376"/>
    <cellStyle name="Normal 31 4 5 3" xfId="37377"/>
    <cellStyle name="Normal 31 4 5 3 2" xfId="37378"/>
    <cellStyle name="Normal 31 4 5 3 2 2" xfId="37379"/>
    <cellStyle name="Normal 31 4 5 3 3" xfId="37380"/>
    <cellStyle name="Normal 31 4 5 3 4" xfId="37381"/>
    <cellStyle name="Normal 31 4 5 4" xfId="37382"/>
    <cellStyle name="Normal 31 4 5 4 2" xfId="37383"/>
    <cellStyle name="Normal 31 4 5 4 2 2" xfId="37384"/>
    <cellStyle name="Normal 31 4 5 4 3" xfId="37385"/>
    <cellStyle name="Normal 31 4 5 4 4" xfId="37386"/>
    <cellStyle name="Normal 31 4 5 5" xfId="37387"/>
    <cellStyle name="Normal 31 4 5 5 2" xfId="37388"/>
    <cellStyle name="Normal 31 4 5 6" xfId="37389"/>
    <cellStyle name="Normal 31 4 5 7" xfId="37390"/>
    <cellStyle name="Normal 31 4 5 8" xfId="37391"/>
    <cellStyle name="Normal 31 4 6" xfId="37392"/>
    <cellStyle name="Normal 31 4 6 2" xfId="37393"/>
    <cellStyle name="Normal 31 4 6 2 2" xfId="37394"/>
    <cellStyle name="Normal 31 4 6 2 2 2" xfId="37395"/>
    <cellStyle name="Normal 31 4 6 2 3" xfId="37396"/>
    <cellStyle name="Normal 31 4 6 2 4" xfId="37397"/>
    <cellStyle name="Normal 31 4 6 3" xfId="37398"/>
    <cellStyle name="Normal 31 4 6 3 2" xfId="37399"/>
    <cellStyle name="Normal 31 4 6 4" xfId="37400"/>
    <cellStyle name="Normal 31 4 6 5" xfId="37401"/>
    <cellStyle name="Normal 31 4 6 6" xfId="37402"/>
    <cellStyle name="Normal 31 4 7" xfId="37403"/>
    <cellStyle name="Normal 31 4 7 2" xfId="37404"/>
    <cellStyle name="Normal 31 4 7 2 2" xfId="37405"/>
    <cellStyle name="Normal 31 4 7 2 2 2" xfId="37406"/>
    <cellStyle name="Normal 31 4 7 2 3" xfId="37407"/>
    <cellStyle name="Normal 31 4 7 2 4" xfId="37408"/>
    <cellStyle name="Normal 31 4 7 3" xfId="37409"/>
    <cellStyle name="Normal 31 4 7 3 2" xfId="37410"/>
    <cellStyle name="Normal 31 4 7 4" xfId="37411"/>
    <cellStyle name="Normal 31 4 7 5" xfId="37412"/>
    <cellStyle name="Normal 31 4 7 6" xfId="37413"/>
    <cellStyle name="Normal 31 4 8" xfId="37414"/>
    <cellStyle name="Normal 31 4 8 2" xfId="37415"/>
    <cellStyle name="Normal 31 4 8 2 2" xfId="37416"/>
    <cellStyle name="Normal 31 4 8 3" xfId="37417"/>
    <cellStyle name="Normal 31 4 8 4" xfId="37418"/>
    <cellStyle name="Normal 31 4 8 5" xfId="37419"/>
    <cellStyle name="Normal 31 4 9" xfId="37420"/>
    <cellStyle name="Normal 31 4 9 2" xfId="37421"/>
    <cellStyle name="Normal 31 4 9 2 2" xfId="37422"/>
    <cellStyle name="Normal 31 4 9 3" xfId="37423"/>
    <cellStyle name="Normal 31 4 9 4" xfId="37424"/>
    <cellStyle name="Normal 31 5" xfId="37425"/>
    <cellStyle name="Normal 31 5 2" xfId="37426"/>
    <cellStyle name="Normal 31 5 2 2" xfId="37427"/>
    <cellStyle name="Normal 31 5 2 2 2" xfId="37428"/>
    <cellStyle name="Normal 31 5 2 2 2 2" xfId="37429"/>
    <cellStyle name="Normal 31 5 2 2 3" xfId="37430"/>
    <cellStyle name="Normal 31 5 2 2 4" xfId="37431"/>
    <cellStyle name="Normal 31 5 2 3" xfId="37432"/>
    <cellStyle name="Normal 31 5 2 3 2" xfId="37433"/>
    <cellStyle name="Normal 31 5 2 3 2 2" xfId="37434"/>
    <cellStyle name="Normal 31 5 2 3 3" xfId="37435"/>
    <cellStyle name="Normal 31 5 2 3 4" xfId="37436"/>
    <cellStyle name="Normal 31 5 2 4" xfId="37437"/>
    <cellStyle name="Normal 31 5 2 4 2" xfId="37438"/>
    <cellStyle name="Normal 31 5 2 5" xfId="37439"/>
    <cellStyle name="Normal 31 5 2 6" xfId="37440"/>
    <cellStyle name="Normal 31 5 2 7" xfId="37441"/>
    <cellStyle name="Normal 31 5 3" xfId="37442"/>
    <cellStyle name="Normal 31 5 3 2" xfId="37443"/>
    <cellStyle name="Normal 31 5 3 2 2" xfId="37444"/>
    <cellStyle name="Normal 31 5 3 3" xfId="37445"/>
    <cellStyle name="Normal 31 5 3 4" xfId="37446"/>
    <cellStyle name="Normal 31 5 4" xfId="37447"/>
    <cellStyle name="Normal 31 5 4 2" xfId="37448"/>
    <cellStyle name="Normal 31 5 4 2 2" xfId="37449"/>
    <cellStyle name="Normal 31 5 4 3" xfId="37450"/>
    <cellStyle name="Normal 31 5 4 4" xfId="37451"/>
    <cellStyle name="Normal 31 5 5" xfId="37452"/>
    <cellStyle name="Normal 31 5 5 2" xfId="37453"/>
    <cellStyle name="Normal 31 5 6" xfId="37454"/>
    <cellStyle name="Normal 31 5 7" xfId="37455"/>
    <cellStyle name="Normal 31 5 8" xfId="37456"/>
    <cellStyle name="Normal 31 6" xfId="37457"/>
    <cellStyle name="Normal 31 6 2" xfId="37458"/>
    <cellStyle name="Normal 31 6 2 2" xfId="37459"/>
    <cellStyle name="Normal 31 6 2 2 2" xfId="37460"/>
    <cellStyle name="Normal 31 6 2 2 2 2" xfId="37461"/>
    <cellStyle name="Normal 31 6 2 2 3" xfId="37462"/>
    <cellStyle name="Normal 31 6 2 2 4" xfId="37463"/>
    <cellStyle name="Normal 31 6 2 3" xfId="37464"/>
    <cellStyle name="Normal 31 6 2 3 2" xfId="37465"/>
    <cellStyle name="Normal 31 6 2 3 2 2" xfId="37466"/>
    <cellStyle name="Normal 31 6 2 3 3" xfId="37467"/>
    <cellStyle name="Normal 31 6 2 3 4" xfId="37468"/>
    <cellStyle name="Normal 31 6 2 4" xfId="37469"/>
    <cellStyle name="Normal 31 6 2 4 2" xfId="37470"/>
    <cellStyle name="Normal 31 6 2 5" xfId="37471"/>
    <cellStyle name="Normal 31 6 2 6" xfId="37472"/>
    <cellStyle name="Normal 31 6 2 7" xfId="37473"/>
    <cellStyle name="Normal 31 6 3" xfId="37474"/>
    <cellStyle name="Normal 31 6 3 2" xfId="37475"/>
    <cellStyle name="Normal 31 6 3 2 2" xfId="37476"/>
    <cellStyle name="Normal 31 6 3 3" xfId="37477"/>
    <cellStyle name="Normal 31 6 3 4" xfId="37478"/>
    <cellStyle name="Normal 31 6 4" xfId="37479"/>
    <cellStyle name="Normal 31 6 4 2" xfId="37480"/>
    <cellStyle name="Normal 31 6 4 2 2" xfId="37481"/>
    <cellStyle name="Normal 31 6 4 3" xfId="37482"/>
    <cellStyle name="Normal 31 6 4 4" xfId="37483"/>
    <cellStyle name="Normal 31 6 5" xfId="37484"/>
    <cellStyle name="Normal 31 6 5 2" xfId="37485"/>
    <cellStyle name="Normal 31 6 6" xfId="37486"/>
    <cellStyle name="Normal 31 6 7" xfId="37487"/>
    <cellStyle name="Normal 31 6 8" xfId="37488"/>
    <cellStyle name="Normal 31 7" xfId="37489"/>
    <cellStyle name="Normal 31 7 2" xfId="37490"/>
    <cellStyle name="Normal 31 7 2 2" xfId="37491"/>
    <cellStyle name="Normal 31 7 2 2 2" xfId="37492"/>
    <cellStyle name="Normal 31 7 2 2 2 2" xfId="37493"/>
    <cellStyle name="Normal 31 7 2 2 3" xfId="37494"/>
    <cellStyle name="Normal 31 7 2 2 4" xfId="37495"/>
    <cellStyle name="Normal 31 7 2 3" xfId="37496"/>
    <cellStyle name="Normal 31 7 2 3 2" xfId="37497"/>
    <cellStyle name="Normal 31 7 2 4" xfId="37498"/>
    <cellStyle name="Normal 31 7 2 5" xfId="37499"/>
    <cellStyle name="Normal 31 7 2 6" xfId="37500"/>
    <cellStyle name="Normal 31 7 3" xfId="37501"/>
    <cellStyle name="Normal 31 7 3 2" xfId="37502"/>
    <cellStyle name="Normal 31 7 3 2 2" xfId="37503"/>
    <cellStyle name="Normal 31 7 3 3" xfId="37504"/>
    <cellStyle name="Normal 31 7 3 4" xfId="37505"/>
    <cellStyle name="Normal 31 7 4" xfId="37506"/>
    <cellStyle name="Normal 31 7 4 2" xfId="37507"/>
    <cellStyle name="Normal 31 7 4 2 2" xfId="37508"/>
    <cellStyle name="Normal 31 7 4 3" xfId="37509"/>
    <cellStyle name="Normal 31 7 4 4" xfId="37510"/>
    <cellStyle name="Normal 31 7 5" xfId="37511"/>
    <cellStyle name="Normal 31 7 5 2" xfId="37512"/>
    <cellStyle name="Normal 31 7 6" xfId="37513"/>
    <cellStyle name="Normal 31 7 7" xfId="37514"/>
    <cellStyle name="Normal 31 7 8" xfId="37515"/>
    <cellStyle name="Normal 31 8" xfId="37516"/>
    <cellStyle name="Normal 31 8 2" xfId="37517"/>
    <cellStyle name="Normal 31 8 2 2" xfId="37518"/>
    <cellStyle name="Normal 31 8 2 2 2" xfId="37519"/>
    <cellStyle name="Normal 31 8 2 2 2 2" xfId="37520"/>
    <cellStyle name="Normal 31 8 2 2 3" xfId="37521"/>
    <cellStyle name="Normal 31 8 2 2 4" xfId="37522"/>
    <cellStyle name="Normal 31 8 2 3" xfId="37523"/>
    <cellStyle name="Normal 31 8 2 3 2" xfId="37524"/>
    <cellStyle name="Normal 31 8 2 4" xfId="37525"/>
    <cellStyle name="Normal 31 8 2 5" xfId="37526"/>
    <cellStyle name="Normal 31 8 2 6" xfId="37527"/>
    <cellStyle name="Normal 31 8 3" xfId="37528"/>
    <cellStyle name="Normal 31 8 3 2" xfId="37529"/>
    <cellStyle name="Normal 31 8 3 2 2" xfId="37530"/>
    <cellStyle name="Normal 31 8 3 3" xfId="37531"/>
    <cellStyle name="Normal 31 8 3 4" xfId="37532"/>
    <cellStyle name="Normal 31 8 4" xfId="37533"/>
    <cellStyle name="Normal 31 8 4 2" xfId="37534"/>
    <cellStyle name="Normal 31 8 4 2 2" xfId="37535"/>
    <cellStyle name="Normal 31 8 4 3" xfId="37536"/>
    <cellStyle name="Normal 31 8 4 4" xfId="37537"/>
    <cellStyle name="Normal 31 8 5" xfId="37538"/>
    <cellStyle name="Normal 31 8 5 2" xfId="37539"/>
    <cellStyle name="Normal 31 8 6" xfId="37540"/>
    <cellStyle name="Normal 31 8 7" xfId="37541"/>
    <cellStyle name="Normal 31 8 8" xfId="37542"/>
    <cellStyle name="Normal 31 9" xfId="37543"/>
    <cellStyle name="Normal 31 9 2" xfId="37544"/>
    <cellStyle name="Normal 31 9 2 2" xfId="37545"/>
    <cellStyle name="Normal 31 9 2 2 2" xfId="37546"/>
    <cellStyle name="Normal 31 9 2 3" xfId="37547"/>
    <cellStyle name="Normal 31 9 2 4" xfId="37548"/>
    <cellStyle name="Normal 31 9 3" xfId="37549"/>
    <cellStyle name="Normal 31 9 3 2" xfId="37550"/>
    <cellStyle name="Normal 31 9 4" xfId="37551"/>
    <cellStyle name="Normal 31 9 5" xfId="37552"/>
    <cellStyle name="Normal 31 9 6" xfId="37553"/>
    <cellStyle name="Normal 32" xfId="37554"/>
    <cellStyle name="Normal 32 10" xfId="37555"/>
    <cellStyle name="Normal 32 10 2" xfId="37556"/>
    <cellStyle name="Normal 32 10 2 2" xfId="37557"/>
    <cellStyle name="Normal 32 10 3" xfId="37558"/>
    <cellStyle name="Normal 32 10 4" xfId="37559"/>
    <cellStyle name="Normal 32 10 5" xfId="37560"/>
    <cellStyle name="Normal 32 11" xfId="37561"/>
    <cellStyle name="Normal 32 11 2" xfId="37562"/>
    <cellStyle name="Normal 32 11 2 2" xfId="37563"/>
    <cellStyle name="Normal 32 11 3" xfId="37564"/>
    <cellStyle name="Normal 32 11 4" xfId="37565"/>
    <cellStyle name="Normal 32 12" xfId="37566"/>
    <cellStyle name="Normal 32 12 2" xfId="37567"/>
    <cellStyle name="Normal 32 13" xfId="37568"/>
    <cellStyle name="Normal 32 14" xfId="37569"/>
    <cellStyle name="Normal 32 15" xfId="37570"/>
    <cellStyle name="Normal 32 16" xfId="37571"/>
    <cellStyle name="Normal 32 2" xfId="37572"/>
    <cellStyle name="Normal 32 2 10" xfId="37573"/>
    <cellStyle name="Normal 32 2 11" xfId="37574"/>
    <cellStyle name="Normal 32 2 2" xfId="37575"/>
    <cellStyle name="Normal 32 2 2 2" xfId="37576"/>
    <cellStyle name="Normal 32 2 2 2 2" xfId="37577"/>
    <cellStyle name="Normal 32 2 2 2 2 2" xfId="37578"/>
    <cellStyle name="Normal 32 2 2 2 3" xfId="37579"/>
    <cellStyle name="Normal 32 2 2 2 4" xfId="37580"/>
    <cellStyle name="Normal 32 2 2 3" xfId="37581"/>
    <cellStyle name="Normal 32 2 2 3 2" xfId="37582"/>
    <cellStyle name="Normal 32 2 2 3 2 2" xfId="37583"/>
    <cellStyle name="Normal 32 2 2 3 3" xfId="37584"/>
    <cellStyle name="Normal 32 2 2 3 4" xfId="37585"/>
    <cellStyle name="Normal 32 2 2 4" xfId="37586"/>
    <cellStyle name="Normal 32 2 2 4 2" xfId="37587"/>
    <cellStyle name="Normal 32 2 2 5" xfId="37588"/>
    <cellStyle name="Normal 32 2 2 6" xfId="37589"/>
    <cellStyle name="Normal 32 2 2 7" xfId="37590"/>
    <cellStyle name="Normal 32 2 3" xfId="37591"/>
    <cellStyle name="Normal 32 2 3 10" xfId="37592"/>
    <cellStyle name="Normal 32 2 3 10 2" xfId="37593"/>
    <cellStyle name="Normal 32 2 3 10 2 2" xfId="37594"/>
    <cellStyle name="Normal 32 2 3 10 3" xfId="37595"/>
    <cellStyle name="Normal 32 2 3 10 4" xfId="37596"/>
    <cellStyle name="Normal 32 2 3 11" xfId="37597"/>
    <cellStyle name="Normal 32 2 3 11 2" xfId="37598"/>
    <cellStyle name="Normal 32 2 3 12" xfId="37599"/>
    <cellStyle name="Normal 32 2 3 13" xfId="37600"/>
    <cellStyle name="Normal 32 2 3 14" xfId="37601"/>
    <cellStyle name="Normal 32 2 3 2" xfId="37602"/>
    <cellStyle name="Normal 32 2 3 2 10" xfId="37603"/>
    <cellStyle name="Normal 32 2 3 2 2" xfId="37604"/>
    <cellStyle name="Normal 32 2 3 2 2 2" xfId="37605"/>
    <cellStyle name="Normal 32 2 3 2 2 2 2" xfId="37606"/>
    <cellStyle name="Normal 32 2 3 2 2 2 2 2" xfId="37607"/>
    <cellStyle name="Normal 32 2 3 2 2 2 3" xfId="37608"/>
    <cellStyle name="Normal 32 2 3 2 2 2 4" xfId="37609"/>
    <cellStyle name="Normal 32 2 3 2 2 3" xfId="37610"/>
    <cellStyle name="Normal 32 2 3 2 2 3 2" xfId="37611"/>
    <cellStyle name="Normal 32 2 3 2 2 3 2 2" xfId="37612"/>
    <cellStyle name="Normal 32 2 3 2 2 3 3" xfId="37613"/>
    <cellStyle name="Normal 32 2 3 2 2 3 4" xfId="37614"/>
    <cellStyle name="Normal 32 2 3 2 2 4" xfId="37615"/>
    <cellStyle name="Normal 32 2 3 2 2 4 2" xfId="37616"/>
    <cellStyle name="Normal 32 2 3 2 2 5" xfId="37617"/>
    <cellStyle name="Normal 32 2 3 2 2 6" xfId="37618"/>
    <cellStyle name="Normal 32 2 3 2 2 7" xfId="37619"/>
    <cellStyle name="Normal 32 2 3 2 3" xfId="37620"/>
    <cellStyle name="Normal 32 2 3 2 3 2" xfId="37621"/>
    <cellStyle name="Normal 32 2 3 2 3 2 2" xfId="37622"/>
    <cellStyle name="Normal 32 2 3 2 3 3" xfId="37623"/>
    <cellStyle name="Normal 32 2 3 2 3 4" xfId="37624"/>
    <cellStyle name="Normal 32 2 3 2 4" xfId="37625"/>
    <cellStyle name="Normal 32 2 3 2 4 2" xfId="37626"/>
    <cellStyle name="Normal 32 2 3 2 4 2 2" xfId="37627"/>
    <cellStyle name="Normal 32 2 3 2 4 3" xfId="37628"/>
    <cellStyle name="Normal 32 2 3 2 4 4" xfId="37629"/>
    <cellStyle name="Normal 32 2 3 2 5" xfId="37630"/>
    <cellStyle name="Normal 32 2 3 2 5 2" xfId="37631"/>
    <cellStyle name="Normal 32 2 3 2 5 2 2" xfId="37632"/>
    <cellStyle name="Normal 32 2 3 2 5 3" xfId="37633"/>
    <cellStyle name="Normal 32 2 3 2 5 4" xfId="37634"/>
    <cellStyle name="Normal 32 2 3 2 6" xfId="37635"/>
    <cellStyle name="Normal 32 2 3 2 6 2" xfId="37636"/>
    <cellStyle name="Normal 32 2 3 2 6 2 2" xfId="37637"/>
    <cellStyle name="Normal 32 2 3 2 6 3" xfId="37638"/>
    <cellStyle name="Normal 32 2 3 2 6 4" xfId="37639"/>
    <cellStyle name="Normal 32 2 3 2 7" xfId="37640"/>
    <cellStyle name="Normal 32 2 3 2 7 2" xfId="37641"/>
    <cellStyle name="Normal 32 2 3 2 8" xfId="37642"/>
    <cellStyle name="Normal 32 2 3 2 9" xfId="37643"/>
    <cellStyle name="Normal 32 2 3 3" xfId="37644"/>
    <cellStyle name="Normal 32 2 3 3 2" xfId="37645"/>
    <cellStyle name="Normal 32 2 3 3 2 2" xfId="37646"/>
    <cellStyle name="Normal 32 2 3 3 2 2 2" xfId="37647"/>
    <cellStyle name="Normal 32 2 3 3 2 2 2 2" xfId="37648"/>
    <cellStyle name="Normal 32 2 3 3 2 2 3" xfId="37649"/>
    <cellStyle name="Normal 32 2 3 3 2 2 4" xfId="37650"/>
    <cellStyle name="Normal 32 2 3 3 2 3" xfId="37651"/>
    <cellStyle name="Normal 32 2 3 3 2 3 2" xfId="37652"/>
    <cellStyle name="Normal 32 2 3 3 2 3 2 2" xfId="37653"/>
    <cellStyle name="Normal 32 2 3 3 2 3 3" xfId="37654"/>
    <cellStyle name="Normal 32 2 3 3 2 3 4" xfId="37655"/>
    <cellStyle name="Normal 32 2 3 3 2 4" xfId="37656"/>
    <cellStyle name="Normal 32 2 3 3 2 4 2" xfId="37657"/>
    <cellStyle name="Normal 32 2 3 3 2 5" xfId="37658"/>
    <cellStyle name="Normal 32 2 3 3 2 6" xfId="37659"/>
    <cellStyle name="Normal 32 2 3 3 2 7" xfId="37660"/>
    <cellStyle name="Normal 32 2 3 3 3" xfId="37661"/>
    <cellStyle name="Normal 32 2 3 3 3 2" xfId="37662"/>
    <cellStyle name="Normal 32 2 3 3 3 2 2" xfId="37663"/>
    <cellStyle name="Normal 32 2 3 3 3 3" xfId="37664"/>
    <cellStyle name="Normal 32 2 3 3 3 4" xfId="37665"/>
    <cellStyle name="Normal 32 2 3 3 4" xfId="37666"/>
    <cellStyle name="Normal 32 2 3 3 4 2" xfId="37667"/>
    <cellStyle name="Normal 32 2 3 3 4 2 2" xfId="37668"/>
    <cellStyle name="Normal 32 2 3 3 4 3" xfId="37669"/>
    <cellStyle name="Normal 32 2 3 3 4 4" xfId="37670"/>
    <cellStyle name="Normal 32 2 3 3 5" xfId="37671"/>
    <cellStyle name="Normal 32 2 3 3 5 2" xfId="37672"/>
    <cellStyle name="Normal 32 2 3 3 6" xfId="37673"/>
    <cellStyle name="Normal 32 2 3 3 7" xfId="37674"/>
    <cellStyle name="Normal 32 2 3 3 8" xfId="37675"/>
    <cellStyle name="Normal 32 2 3 4" xfId="37676"/>
    <cellStyle name="Normal 32 2 3 4 2" xfId="37677"/>
    <cellStyle name="Normal 32 2 3 4 2 2" xfId="37678"/>
    <cellStyle name="Normal 32 2 3 4 2 2 2" xfId="37679"/>
    <cellStyle name="Normal 32 2 3 4 2 2 2 2" xfId="37680"/>
    <cellStyle name="Normal 32 2 3 4 2 2 3" xfId="37681"/>
    <cellStyle name="Normal 32 2 3 4 2 2 4" xfId="37682"/>
    <cellStyle name="Normal 32 2 3 4 2 3" xfId="37683"/>
    <cellStyle name="Normal 32 2 3 4 2 3 2" xfId="37684"/>
    <cellStyle name="Normal 32 2 3 4 2 3 2 2" xfId="37685"/>
    <cellStyle name="Normal 32 2 3 4 2 3 3" xfId="37686"/>
    <cellStyle name="Normal 32 2 3 4 2 3 4" xfId="37687"/>
    <cellStyle name="Normal 32 2 3 4 2 4" xfId="37688"/>
    <cellStyle name="Normal 32 2 3 4 2 4 2" xfId="37689"/>
    <cellStyle name="Normal 32 2 3 4 2 5" xfId="37690"/>
    <cellStyle name="Normal 32 2 3 4 2 6" xfId="37691"/>
    <cellStyle name="Normal 32 2 3 4 2 7" xfId="37692"/>
    <cellStyle name="Normal 32 2 3 4 3" xfId="37693"/>
    <cellStyle name="Normal 32 2 3 4 3 2" xfId="37694"/>
    <cellStyle name="Normal 32 2 3 4 3 2 2" xfId="37695"/>
    <cellStyle name="Normal 32 2 3 4 3 3" xfId="37696"/>
    <cellStyle name="Normal 32 2 3 4 3 4" xfId="37697"/>
    <cellStyle name="Normal 32 2 3 4 4" xfId="37698"/>
    <cellStyle name="Normal 32 2 3 4 4 2" xfId="37699"/>
    <cellStyle name="Normal 32 2 3 4 4 2 2" xfId="37700"/>
    <cellStyle name="Normal 32 2 3 4 4 3" xfId="37701"/>
    <cellStyle name="Normal 32 2 3 4 4 4" xfId="37702"/>
    <cellStyle name="Normal 32 2 3 4 5" xfId="37703"/>
    <cellStyle name="Normal 32 2 3 4 5 2" xfId="37704"/>
    <cellStyle name="Normal 32 2 3 4 6" xfId="37705"/>
    <cellStyle name="Normal 32 2 3 4 7" xfId="37706"/>
    <cellStyle name="Normal 32 2 3 4 8" xfId="37707"/>
    <cellStyle name="Normal 32 2 3 5" xfId="37708"/>
    <cellStyle name="Normal 32 2 3 5 2" xfId="37709"/>
    <cellStyle name="Normal 32 2 3 5 2 2" xfId="37710"/>
    <cellStyle name="Normal 32 2 3 5 2 2 2" xfId="37711"/>
    <cellStyle name="Normal 32 2 3 5 2 2 2 2" xfId="37712"/>
    <cellStyle name="Normal 32 2 3 5 2 2 3" xfId="37713"/>
    <cellStyle name="Normal 32 2 3 5 2 2 4" xfId="37714"/>
    <cellStyle name="Normal 32 2 3 5 2 3" xfId="37715"/>
    <cellStyle name="Normal 32 2 3 5 2 3 2" xfId="37716"/>
    <cellStyle name="Normal 32 2 3 5 2 4" xfId="37717"/>
    <cellStyle name="Normal 32 2 3 5 2 5" xfId="37718"/>
    <cellStyle name="Normal 32 2 3 5 2 6" xfId="37719"/>
    <cellStyle name="Normal 32 2 3 5 3" xfId="37720"/>
    <cellStyle name="Normal 32 2 3 5 3 2" xfId="37721"/>
    <cellStyle name="Normal 32 2 3 5 3 2 2" xfId="37722"/>
    <cellStyle name="Normal 32 2 3 5 3 3" xfId="37723"/>
    <cellStyle name="Normal 32 2 3 5 3 4" xfId="37724"/>
    <cellStyle name="Normal 32 2 3 5 4" xfId="37725"/>
    <cellStyle name="Normal 32 2 3 5 4 2" xfId="37726"/>
    <cellStyle name="Normal 32 2 3 5 4 2 2" xfId="37727"/>
    <cellStyle name="Normal 32 2 3 5 4 3" xfId="37728"/>
    <cellStyle name="Normal 32 2 3 5 4 4" xfId="37729"/>
    <cellStyle name="Normal 32 2 3 5 5" xfId="37730"/>
    <cellStyle name="Normal 32 2 3 5 5 2" xfId="37731"/>
    <cellStyle name="Normal 32 2 3 5 6" xfId="37732"/>
    <cellStyle name="Normal 32 2 3 5 7" xfId="37733"/>
    <cellStyle name="Normal 32 2 3 5 8" xfId="37734"/>
    <cellStyle name="Normal 32 2 3 6" xfId="37735"/>
    <cellStyle name="Normal 32 2 3 6 2" xfId="37736"/>
    <cellStyle name="Normal 32 2 3 6 2 2" xfId="37737"/>
    <cellStyle name="Normal 32 2 3 6 2 2 2" xfId="37738"/>
    <cellStyle name="Normal 32 2 3 6 2 2 2 2" xfId="37739"/>
    <cellStyle name="Normal 32 2 3 6 2 2 3" xfId="37740"/>
    <cellStyle name="Normal 32 2 3 6 2 2 4" xfId="37741"/>
    <cellStyle name="Normal 32 2 3 6 2 3" xfId="37742"/>
    <cellStyle name="Normal 32 2 3 6 2 3 2" xfId="37743"/>
    <cellStyle name="Normal 32 2 3 6 2 4" xfId="37744"/>
    <cellStyle name="Normal 32 2 3 6 2 5" xfId="37745"/>
    <cellStyle name="Normal 32 2 3 6 2 6" xfId="37746"/>
    <cellStyle name="Normal 32 2 3 6 3" xfId="37747"/>
    <cellStyle name="Normal 32 2 3 6 3 2" xfId="37748"/>
    <cellStyle name="Normal 32 2 3 6 3 2 2" xfId="37749"/>
    <cellStyle name="Normal 32 2 3 6 3 3" xfId="37750"/>
    <cellStyle name="Normal 32 2 3 6 3 4" xfId="37751"/>
    <cellStyle name="Normal 32 2 3 6 4" xfId="37752"/>
    <cellStyle name="Normal 32 2 3 6 4 2" xfId="37753"/>
    <cellStyle name="Normal 32 2 3 6 4 2 2" xfId="37754"/>
    <cellStyle name="Normal 32 2 3 6 4 3" xfId="37755"/>
    <cellStyle name="Normal 32 2 3 6 4 4" xfId="37756"/>
    <cellStyle name="Normal 32 2 3 6 5" xfId="37757"/>
    <cellStyle name="Normal 32 2 3 6 5 2" xfId="37758"/>
    <cellStyle name="Normal 32 2 3 6 6" xfId="37759"/>
    <cellStyle name="Normal 32 2 3 6 7" xfId="37760"/>
    <cellStyle name="Normal 32 2 3 6 8" xfId="37761"/>
    <cellStyle name="Normal 32 2 3 7" xfId="37762"/>
    <cellStyle name="Normal 32 2 3 7 2" xfId="37763"/>
    <cellStyle name="Normal 32 2 3 7 2 2" xfId="37764"/>
    <cellStyle name="Normal 32 2 3 7 2 2 2" xfId="37765"/>
    <cellStyle name="Normal 32 2 3 7 2 3" xfId="37766"/>
    <cellStyle name="Normal 32 2 3 7 2 4" xfId="37767"/>
    <cellStyle name="Normal 32 2 3 7 3" xfId="37768"/>
    <cellStyle name="Normal 32 2 3 7 3 2" xfId="37769"/>
    <cellStyle name="Normal 32 2 3 7 4" xfId="37770"/>
    <cellStyle name="Normal 32 2 3 7 5" xfId="37771"/>
    <cellStyle name="Normal 32 2 3 7 6" xfId="37772"/>
    <cellStyle name="Normal 32 2 3 8" xfId="37773"/>
    <cellStyle name="Normal 32 2 3 8 2" xfId="37774"/>
    <cellStyle name="Normal 32 2 3 8 2 2" xfId="37775"/>
    <cellStyle name="Normal 32 2 3 8 2 2 2" xfId="37776"/>
    <cellStyle name="Normal 32 2 3 8 2 3" xfId="37777"/>
    <cellStyle name="Normal 32 2 3 8 2 4" xfId="37778"/>
    <cellStyle name="Normal 32 2 3 8 3" xfId="37779"/>
    <cellStyle name="Normal 32 2 3 8 3 2" xfId="37780"/>
    <cellStyle name="Normal 32 2 3 8 4" xfId="37781"/>
    <cellStyle name="Normal 32 2 3 8 5" xfId="37782"/>
    <cellStyle name="Normal 32 2 3 8 6" xfId="37783"/>
    <cellStyle name="Normal 32 2 3 9" xfId="37784"/>
    <cellStyle name="Normal 32 2 3 9 2" xfId="37785"/>
    <cellStyle name="Normal 32 2 3 9 2 2" xfId="37786"/>
    <cellStyle name="Normal 32 2 3 9 3" xfId="37787"/>
    <cellStyle name="Normal 32 2 3 9 4" xfId="37788"/>
    <cellStyle name="Normal 32 2 3 9 5" xfId="37789"/>
    <cellStyle name="Normal 32 2 4" xfId="37790"/>
    <cellStyle name="Normal 32 2 4 2" xfId="37791"/>
    <cellStyle name="Normal 32 2 4 2 2" xfId="37792"/>
    <cellStyle name="Normal 32 2 4 3" xfId="37793"/>
    <cellStyle name="Normal 32 2 4 4" xfId="37794"/>
    <cellStyle name="Normal 32 2 5" xfId="37795"/>
    <cellStyle name="Normal 32 2 5 2" xfId="37796"/>
    <cellStyle name="Normal 32 2 5 2 2" xfId="37797"/>
    <cellStyle name="Normal 32 2 5 3" xfId="37798"/>
    <cellStyle name="Normal 32 2 5 4" xfId="37799"/>
    <cellStyle name="Normal 32 2 6" xfId="37800"/>
    <cellStyle name="Normal 32 2 6 2" xfId="37801"/>
    <cellStyle name="Normal 32 2 6 2 2" xfId="37802"/>
    <cellStyle name="Normal 32 2 6 3" xfId="37803"/>
    <cellStyle name="Normal 32 2 6 4" xfId="37804"/>
    <cellStyle name="Normal 32 2 7" xfId="37805"/>
    <cellStyle name="Normal 32 2 7 2" xfId="37806"/>
    <cellStyle name="Normal 32 2 7 2 2" xfId="37807"/>
    <cellStyle name="Normal 32 2 7 3" xfId="37808"/>
    <cellStyle name="Normal 32 2 7 4" xfId="37809"/>
    <cellStyle name="Normal 32 2 8" xfId="37810"/>
    <cellStyle name="Normal 32 2 8 2" xfId="37811"/>
    <cellStyle name="Normal 32 2 9" xfId="37812"/>
    <cellStyle name="Normal 32 3" xfId="37813"/>
    <cellStyle name="Normal 32 3 2" xfId="37814"/>
    <cellStyle name="Normal 32 3 2 2" xfId="37815"/>
    <cellStyle name="Normal 32 3 2 2 2" xfId="37816"/>
    <cellStyle name="Normal 32 3 2 2 2 2" xfId="37817"/>
    <cellStyle name="Normal 32 3 2 2 3" xfId="37818"/>
    <cellStyle name="Normal 32 3 2 2 4" xfId="37819"/>
    <cellStyle name="Normal 32 3 2 3" xfId="37820"/>
    <cellStyle name="Normal 32 3 2 3 2" xfId="37821"/>
    <cellStyle name="Normal 32 3 2 3 2 2" xfId="37822"/>
    <cellStyle name="Normal 32 3 2 3 3" xfId="37823"/>
    <cellStyle name="Normal 32 3 2 3 4" xfId="37824"/>
    <cellStyle name="Normal 32 3 2 4" xfId="37825"/>
    <cellStyle name="Normal 32 3 2 4 2" xfId="37826"/>
    <cellStyle name="Normal 32 3 2 5" xfId="37827"/>
    <cellStyle name="Normal 32 3 2 6" xfId="37828"/>
    <cellStyle name="Normal 32 3 2 7" xfId="37829"/>
    <cellStyle name="Normal 32 3 3" xfId="37830"/>
    <cellStyle name="Normal 32 3 3 2" xfId="37831"/>
    <cellStyle name="Normal 32 3 3 2 2" xfId="37832"/>
    <cellStyle name="Normal 32 3 3 3" xfId="37833"/>
    <cellStyle name="Normal 32 3 3 4" xfId="37834"/>
    <cellStyle name="Normal 32 3 4" xfId="37835"/>
    <cellStyle name="Normal 32 3 4 2" xfId="37836"/>
    <cellStyle name="Normal 32 3 4 2 2" xfId="37837"/>
    <cellStyle name="Normal 32 3 4 3" xfId="37838"/>
    <cellStyle name="Normal 32 3 4 4" xfId="37839"/>
    <cellStyle name="Normal 32 3 5" xfId="37840"/>
    <cellStyle name="Normal 32 3 5 2" xfId="37841"/>
    <cellStyle name="Normal 32 3 6" xfId="37842"/>
    <cellStyle name="Normal 32 3 7" xfId="37843"/>
    <cellStyle name="Normal 32 3 8" xfId="37844"/>
    <cellStyle name="Normal 32 4" xfId="37845"/>
    <cellStyle name="Normal 32 4 2" xfId="37846"/>
    <cellStyle name="Normal 32 4 2 2" xfId="37847"/>
    <cellStyle name="Normal 32 4 2 2 2" xfId="37848"/>
    <cellStyle name="Normal 32 4 2 2 2 2" xfId="37849"/>
    <cellStyle name="Normal 32 4 2 2 3" xfId="37850"/>
    <cellStyle name="Normal 32 4 2 2 4" xfId="37851"/>
    <cellStyle name="Normal 32 4 2 3" xfId="37852"/>
    <cellStyle name="Normal 32 4 2 3 2" xfId="37853"/>
    <cellStyle name="Normal 32 4 2 3 2 2" xfId="37854"/>
    <cellStyle name="Normal 32 4 2 3 3" xfId="37855"/>
    <cellStyle name="Normal 32 4 2 3 4" xfId="37856"/>
    <cellStyle name="Normal 32 4 2 4" xfId="37857"/>
    <cellStyle name="Normal 32 4 2 4 2" xfId="37858"/>
    <cellStyle name="Normal 32 4 2 5" xfId="37859"/>
    <cellStyle name="Normal 32 4 2 6" xfId="37860"/>
    <cellStyle name="Normal 32 4 2 7" xfId="37861"/>
    <cellStyle name="Normal 32 4 3" xfId="37862"/>
    <cellStyle name="Normal 32 4 3 2" xfId="37863"/>
    <cellStyle name="Normal 32 4 3 2 2" xfId="37864"/>
    <cellStyle name="Normal 32 4 3 3" xfId="37865"/>
    <cellStyle name="Normal 32 4 3 4" xfId="37866"/>
    <cellStyle name="Normal 32 4 4" xfId="37867"/>
    <cellStyle name="Normal 32 4 4 2" xfId="37868"/>
    <cellStyle name="Normal 32 4 4 2 2" xfId="37869"/>
    <cellStyle name="Normal 32 4 4 3" xfId="37870"/>
    <cellStyle name="Normal 32 4 4 4" xfId="37871"/>
    <cellStyle name="Normal 32 4 5" xfId="37872"/>
    <cellStyle name="Normal 32 4 5 2" xfId="37873"/>
    <cellStyle name="Normal 32 4 6" xfId="37874"/>
    <cellStyle name="Normal 32 4 7" xfId="37875"/>
    <cellStyle name="Normal 32 4 8" xfId="37876"/>
    <cellStyle name="Normal 32 5" xfId="37877"/>
    <cellStyle name="Normal 32 5 2" xfId="37878"/>
    <cellStyle name="Normal 32 5 2 2" xfId="37879"/>
    <cellStyle name="Normal 32 5 2 2 2" xfId="37880"/>
    <cellStyle name="Normal 32 5 2 2 2 2" xfId="37881"/>
    <cellStyle name="Normal 32 5 2 2 3" xfId="37882"/>
    <cellStyle name="Normal 32 5 2 2 4" xfId="37883"/>
    <cellStyle name="Normal 32 5 2 3" xfId="37884"/>
    <cellStyle name="Normal 32 5 2 3 2" xfId="37885"/>
    <cellStyle name="Normal 32 5 2 3 2 2" xfId="37886"/>
    <cellStyle name="Normal 32 5 2 3 3" xfId="37887"/>
    <cellStyle name="Normal 32 5 2 3 4" xfId="37888"/>
    <cellStyle name="Normal 32 5 2 4" xfId="37889"/>
    <cellStyle name="Normal 32 5 2 4 2" xfId="37890"/>
    <cellStyle name="Normal 32 5 2 5" xfId="37891"/>
    <cellStyle name="Normal 32 5 2 6" xfId="37892"/>
    <cellStyle name="Normal 32 5 2 7" xfId="37893"/>
    <cellStyle name="Normal 32 5 3" xfId="37894"/>
    <cellStyle name="Normal 32 5 3 2" xfId="37895"/>
    <cellStyle name="Normal 32 5 3 2 2" xfId="37896"/>
    <cellStyle name="Normal 32 5 3 3" xfId="37897"/>
    <cellStyle name="Normal 32 5 3 4" xfId="37898"/>
    <cellStyle name="Normal 32 5 4" xfId="37899"/>
    <cellStyle name="Normal 32 5 4 2" xfId="37900"/>
    <cellStyle name="Normal 32 5 4 2 2" xfId="37901"/>
    <cellStyle name="Normal 32 5 4 3" xfId="37902"/>
    <cellStyle name="Normal 32 5 4 4" xfId="37903"/>
    <cellStyle name="Normal 32 5 5" xfId="37904"/>
    <cellStyle name="Normal 32 5 5 2" xfId="37905"/>
    <cellStyle name="Normal 32 5 6" xfId="37906"/>
    <cellStyle name="Normal 32 5 7" xfId="37907"/>
    <cellStyle name="Normal 32 5 8" xfId="37908"/>
    <cellStyle name="Normal 32 6" xfId="37909"/>
    <cellStyle name="Normal 32 6 2" xfId="37910"/>
    <cellStyle name="Normal 32 6 2 2" xfId="37911"/>
    <cellStyle name="Normal 32 6 2 2 2" xfId="37912"/>
    <cellStyle name="Normal 32 6 2 2 2 2" xfId="37913"/>
    <cellStyle name="Normal 32 6 2 2 3" xfId="37914"/>
    <cellStyle name="Normal 32 6 2 2 4" xfId="37915"/>
    <cellStyle name="Normal 32 6 2 3" xfId="37916"/>
    <cellStyle name="Normal 32 6 2 3 2" xfId="37917"/>
    <cellStyle name="Normal 32 6 2 4" xfId="37918"/>
    <cellStyle name="Normal 32 6 2 5" xfId="37919"/>
    <cellStyle name="Normal 32 6 2 6" xfId="37920"/>
    <cellStyle name="Normal 32 6 3" xfId="37921"/>
    <cellStyle name="Normal 32 6 3 2" xfId="37922"/>
    <cellStyle name="Normal 32 6 3 2 2" xfId="37923"/>
    <cellStyle name="Normal 32 6 3 3" xfId="37924"/>
    <cellStyle name="Normal 32 6 3 4" xfId="37925"/>
    <cellStyle name="Normal 32 6 4" xfId="37926"/>
    <cellStyle name="Normal 32 6 4 2" xfId="37927"/>
    <cellStyle name="Normal 32 6 4 2 2" xfId="37928"/>
    <cellStyle name="Normal 32 6 4 3" xfId="37929"/>
    <cellStyle name="Normal 32 6 4 4" xfId="37930"/>
    <cellStyle name="Normal 32 6 5" xfId="37931"/>
    <cellStyle name="Normal 32 6 5 2" xfId="37932"/>
    <cellStyle name="Normal 32 6 6" xfId="37933"/>
    <cellStyle name="Normal 32 6 7" xfId="37934"/>
    <cellStyle name="Normal 32 6 8" xfId="37935"/>
    <cellStyle name="Normal 32 7" xfId="37936"/>
    <cellStyle name="Normal 32 7 2" xfId="37937"/>
    <cellStyle name="Normal 32 7 2 2" xfId="37938"/>
    <cellStyle name="Normal 32 7 2 2 2" xfId="37939"/>
    <cellStyle name="Normal 32 7 2 2 2 2" xfId="37940"/>
    <cellStyle name="Normal 32 7 2 2 3" xfId="37941"/>
    <cellStyle name="Normal 32 7 2 2 4" xfId="37942"/>
    <cellStyle name="Normal 32 7 2 3" xfId="37943"/>
    <cellStyle name="Normal 32 7 2 3 2" xfId="37944"/>
    <cellStyle name="Normal 32 7 2 4" xfId="37945"/>
    <cellStyle name="Normal 32 7 2 5" xfId="37946"/>
    <cellStyle name="Normal 32 7 2 6" xfId="37947"/>
    <cellStyle name="Normal 32 7 3" xfId="37948"/>
    <cellStyle name="Normal 32 7 3 2" xfId="37949"/>
    <cellStyle name="Normal 32 7 3 2 2" xfId="37950"/>
    <cellStyle name="Normal 32 7 3 3" xfId="37951"/>
    <cellStyle name="Normal 32 7 3 4" xfId="37952"/>
    <cellStyle name="Normal 32 7 4" xfId="37953"/>
    <cellStyle name="Normal 32 7 4 2" xfId="37954"/>
    <cellStyle name="Normal 32 7 4 2 2" xfId="37955"/>
    <cellStyle name="Normal 32 7 4 3" xfId="37956"/>
    <cellStyle name="Normal 32 7 4 4" xfId="37957"/>
    <cellStyle name="Normal 32 7 5" xfId="37958"/>
    <cellStyle name="Normal 32 7 5 2" xfId="37959"/>
    <cellStyle name="Normal 32 7 6" xfId="37960"/>
    <cellStyle name="Normal 32 7 7" xfId="37961"/>
    <cellStyle name="Normal 32 7 8" xfId="37962"/>
    <cellStyle name="Normal 32 8" xfId="37963"/>
    <cellStyle name="Normal 32 8 2" xfId="37964"/>
    <cellStyle name="Normal 32 8 2 2" xfId="37965"/>
    <cellStyle name="Normal 32 8 2 2 2" xfId="37966"/>
    <cellStyle name="Normal 32 8 2 3" xfId="37967"/>
    <cellStyle name="Normal 32 8 2 4" xfId="37968"/>
    <cellStyle name="Normal 32 8 3" xfId="37969"/>
    <cellStyle name="Normal 32 8 3 2" xfId="37970"/>
    <cellStyle name="Normal 32 8 4" xfId="37971"/>
    <cellStyle name="Normal 32 8 5" xfId="37972"/>
    <cellStyle name="Normal 32 8 6" xfId="37973"/>
    <cellStyle name="Normal 32 9" xfId="37974"/>
    <cellStyle name="Normal 32 9 2" xfId="37975"/>
    <cellStyle name="Normal 32 9 2 2" xfId="37976"/>
    <cellStyle name="Normal 32 9 2 2 2" xfId="37977"/>
    <cellStyle name="Normal 32 9 2 3" xfId="37978"/>
    <cellStyle name="Normal 32 9 2 4" xfId="37979"/>
    <cellStyle name="Normal 32 9 3" xfId="37980"/>
    <cellStyle name="Normal 32 9 3 2" xfId="37981"/>
    <cellStyle name="Normal 32 9 4" xfId="37982"/>
    <cellStyle name="Normal 32 9 5" xfId="37983"/>
    <cellStyle name="Normal 32 9 6" xfId="37984"/>
    <cellStyle name="Normal 33" xfId="37985"/>
    <cellStyle name="Normal 33 10" xfId="37986"/>
    <cellStyle name="Normal 33 10 2" xfId="37987"/>
    <cellStyle name="Normal 33 10 2 2" xfId="37988"/>
    <cellStyle name="Normal 33 10 3" xfId="37989"/>
    <cellStyle name="Normal 33 10 4" xfId="37990"/>
    <cellStyle name="Normal 33 10 5" xfId="37991"/>
    <cellStyle name="Normal 33 11" xfId="37992"/>
    <cellStyle name="Normal 33 11 2" xfId="37993"/>
    <cellStyle name="Normal 33 11 2 2" xfId="37994"/>
    <cellStyle name="Normal 33 11 3" xfId="37995"/>
    <cellStyle name="Normal 33 11 4" xfId="37996"/>
    <cellStyle name="Normal 33 12" xfId="37997"/>
    <cellStyle name="Normal 33 12 2" xfId="37998"/>
    <cellStyle name="Normal 33 13" xfId="37999"/>
    <cellStyle name="Normal 33 14" xfId="38000"/>
    <cellStyle name="Normal 33 15" xfId="38001"/>
    <cellStyle name="Normal 33 16" xfId="38002"/>
    <cellStyle name="Normal 33 2" xfId="38003"/>
    <cellStyle name="Normal 33 2 10" xfId="38004"/>
    <cellStyle name="Normal 33 2 2" xfId="38005"/>
    <cellStyle name="Normal 33 2 2 2" xfId="38006"/>
    <cellStyle name="Normal 33 2 2 2 2" xfId="38007"/>
    <cellStyle name="Normal 33 2 2 2 2 2" xfId="38008"/>
    <cellStyle name="Normal 33 2 2 2 3" xfId="38009"/>
    <cellStyle name="Normal 33 2 2 2 4" xfId="38010"/>
    <cellStyle name="Normal 33 2 2 3" xfId="38011"/>
    <cellStyle name="Normal 33 2 2 3 2" xfId="38012"/>
    <cellStyle name="Normal 33 2 2 3 2 2" xfId="38013"/>
    <cellStyle name="Normal 33 2 2 3 3" xfId="38014"/>
    <cellStyle name="Normal 33 2 2 3 4" xfId="38015"/>
    <cellStyle name="Normal 33 2 2 4" xfId="38016"/>
    <cellStyle name="Normal 33 2 2 4 2" xfId="38017"/>
    <cellStyle name="Normal 33 2 2 5" xfId="38018"/>
    <cellStyle name="Normal 33 2 2 6" xfId="38019"/>
    <cellStyle name="Normal 33 2 2 7" xfId="38020"/>
    <cellStyle name="Normal 33 2 3" xfId="38021"/>
    <cellStyle name="Normal 33 2 3 2" xfId="38022"/>
    <cellStyle name="Normal 33 2 3 2 2" xfId="38023"/>
    <cellStyle name="Normal 33 2 3 3" xfId="38024"/>
    <cellStyle name="Normal 33 2 3 4" xfId="38025"/>
    <cellStyle name="Normal 33 2 4" xfId="38026"/>
    <cellStyle name="Normal 33 2 4 2" xfId="38027"/>
    <cellStyle name="Normal 33 2 4 2 2" xfId="38028"/>
    <cellStyle name="Normal 33 2 4 3" xfId="38029"/>
    <cellStyle name="Normal 33 2 4 4" xfId="38030"/>
    <cellStyle name="Normal 33 2 5" xfId="38031"/>
    <cellStyle name="Normal 33 2 5 2" xfId="38032"/>
    <cellStyle name="Normal 33 2 5 2 2" xfId="38033"/>
    <cellStyle name="Normal 33 2 5 3" xfId="38034"/>
    <cellStyle name="Normal 33 2 5 4" xfId="38035"/>
    <cellStyle name="Normal 33 2 6" xfId="38036"/>
    <cellStyle name="Normal 33 2 6 2" xfId="38037"/>
    <cellStyle name="Normal 33 2 6 2 2" xfId="38038"/>
    <cellStyle name="Normal 33 2 6 3" xfId="38039"/>
    <cellStyle name="Normal 33 2 6 4" xfId="38040"/>
    <cellStyle name="Normal 33 2 7" xfId="38041"/>
    <cellStyle name="Normal 33 2 7 2" xfId="38042"/>
    <cellStyle name="Normal 33 2 8" xfId="38043"/>
    <cellStyle name="Normal 33 2 9" xfId="38044"/>
    <cellStyle name="Normal 33 3" xfId="38045"/>
    <cellStyle name="Normal 33 3 2" xfId="38046"/>
    <cellStyle name="Normal 33 3 2 2" xfId="38047"/>
    <cellStyle name="Normal 33 3 2 2 2" xfId="38048"/>
    <cellStyle name="Normal 33 3 2 2 2 2" xfId="38049"/>
    <cellStyle name="Normal 33 3 2 2 3" xfId="38050"/>
    <cellStyle name="Normal 33 3 2 2 4" xfId="38051"/>
    <cellStyle name="Normal 33 3 2 3" xfId="38052"/>
    <cellStyle name="Normal 33 3 2 3 2" xfId="38053"/>
    <cellStyle name="Normal 33 3 2 3 2 2" xfId="38054"/>
    <cellStyle name="Normal 33 3 2 3 3" xfId="38055"/>
    <cellStyle name="Normal 33 3 2 3 4" xfId="38056"/>
    <cellStyle name="Normal 33 3 2 4" xfId="38057"/>
    <cellStyle name="Normal 33 3 2 4 2" xfId="38058"/>
    <cellStyle name="Normal 33 3 2 5" xfId="38059"/>
    <cellStyle name="Normal 33 3 2 6" xfId="38060"/>
    <cellStyle name="Normal 33 3 2 7" xfId="38061"/>
    <cellStyle name="Normal 33 3 3" xfId="38062"/>
    <cellStyle name="Normal 33 3 3 2" xfId="38063"/>
    <cellStyle name="Normal 33 3 3 2 2" xfId="38064"/>
    <cellStyle name="Normal 33 3 3 3" xfId="38065"/>
    <cellStyle name="Normal 33 3 3 4" xfId="38066"/>
    <cellStyle name="Normal 33 3 4" xfId="38067"/>
    <cellStyle name="Normal 33 3 4 2" xfId="38068"/>
    <cellStyle name="Normal 33 3 4 2 2" xfId="38069"/>
    <cellStyle name="Normal 33 3 4 3" xfId="38070"/>
    <cellStyle name="Normal 33 3 4 4" xfId="38071"/>
    <cellStyle name="Normal 33 3 5" xfId="38072"/>
    <cellStyle name="Normal 33 3 5 2" xfId="38073"/>
    <cellStyle name="Normal 33 3 6" xfId="38074"/>
    <cellStyle name="Normal 33 3 7" xfId="38075"/>
    <cellStyle name="Normal 33 3 8" xfId="38076"/>
    <cellStyle name="Normal 33 4" xfId="38077"/>
    <cellStyle name="Normal 33 4 2" xfId="38078"/>
    <cellStyle name="Normal 33 4 2 2" xfId="38079"/>
    <cellStyle name="Normal 33 4 2 2 2" xfId="38080"/>
    <cellStyle name="Normal 33 4 2 2 2 2" xfId="38081"/>
    <cellStyle name="Normal 33 4 2 2 3" xfId="38082"/>
    <cellStyle name="Normal 33 4 2 2 4" xfId="38083"/>
    <cellStyle name="Normal 33 4 2 3" xfId="38084"/>
    <cellStyle name="Normal 33 4 2 3 2" xfId="38085"/>
    <cellStyle name="Normal 33 4 2 3 2 2" xfId="38086"/>
    <cellStyle name="Normal 33 4 2 3 3" xfId="38087"/>
    <cellStyle name="Normal 33 4 2 3 4" xfId="38088"/>
    <cellStyle name="Normal 33 4 2 4" xfId="38089"/>
    <cellStyle name="Normal 33 4 2 4 2" xfId="38090"/>
    <cellStyle name="Normal 33 4 2 5" xfId="38091"/>
    <cellStyle name="Normal 33 4 2 6" xfId="38092"/>
    <cellStyle name="Normal 33 4 2 7" xfId="38093"/>
    <cellStyle name="Normal 33 4 3" xfId="38094"/>
    <cellStyle name="Normal 33 4 3 2" xfId="38095"/>
    <cellStyle name="Normal 33 4 3 2 2" xfId="38096"/>
    <cellStyle name="Normal 33 4 3 3" xfId="38097"/>
    <cellStyle name="Normal 33 4 3 4" xfId="38098"/>
    <cellStyle name="Normal 33 4 4" xfId="38099"/>
    <cellStyle name="Normal 33 4 4 2" xfId="38100"/>
    <cellStyle name="Normal 33 4 4 2 2" xfId="38101"/>
    <cellStyle name="Normal 33 4 4 3" xfId="38102"/>
    <cellStyle name="Normal 33 4 4 4" xfId="38103"/>
    <cellStyle name="Normal 33 4 5" xfId="38104"/>
    <cellStyle name="Normal 33 4 5 2" xfId="38105"/>
    <cellStyle name="Normal 33 4 6" xfId="38106"/>
    <cellStyle name="Normal 33 4 7" xfId="38107"/>
    <cellStyle name="Normal 33 4 8" xfId="38108"/>
    <cellStyle name="Normal 33 5" xfId="38109"/>
    <cellStyle name="Normal 33 5 2" xfId="38110"/>
    <cellStyle name="Normal 33 5 2 2" xfId="38111"/>
    <cellStyle name="Normal 33 5 2 2 2" xfId="38112"/>
    <cellStyle name="Normal 33 5 2 2 2 2" xfId="38113"/>
    <cellStyle name="Normal 33 5 2 2 3" xfId="38114"/>
    <cellStyle name="Normal 33 5 2 2 4" xfId="38115"/>
    <cellStyle name="Normal 33 5 2 3" xfId="38116"/>
    <cellStyle name="Normal 33 5 2 3 2" xfId="38117"/>
    <cellStyle name="Normal 33 5 2 3 2 2" xfId="38118"/>
    <cellStyle name="Normal 33 5 2 3 3" xfId="38119"/>
    <cellStyle name="Normal 33 5 2 3 4" xfId="38120"/>
    <cellStyle name="Normal 33 5 2 4" xfId="38121"/>
    <cellStyle name="Normal 33 5 2 4 2" xfId="38122"/>
    <cellStyle name="Normal 33 5 2 5" xfId="38123"/>
    <cellStyle name="Normal 33 5 2 6" xfId="38124"/>
    <cellStyle name="Normal 33 5 2 7" xfId="38125"/>
    <cellStyle name="Normal 33 5 3" xfId="38126"/>
    <cellStyle name="Normal 33 5 3 2" xfId="38127"/>
    <cellStyle name="Normal 33 5 3 2 2" xfId="38128"/>
    <cellStyle name="Normal 33 5 3 3" xfId="38129"/>
    <cellStyle name="Normal 33 5 3 4" xfId="38130"/>
    <cellStyle name="Normal 33 5 4" xfId="38131"/>
    <cellStyle name="Normal 33 5 4 2" xfId="38132"/>
    <cellStyle name="Normal 33 5 4 2 2" xfId="38133"/>
    <cellStyle name="Normal 33 5 4 3" xfId="38134"/>
    <cellStyle name="Normal 33 5 4 4" xfId="38135"/>
    <cellStyle name="Normal 33 5 5" xfId="38136"/>
    <cellStyle name="Normal 33 5 5 2" xfId="38137"/>
    <cellStyle name="Normal 33 5 6" xfId="38138"/>
    <cellStyle name="Normal 33 5 7" xfId="38139"/>
    <cellStyle name="Normal 33 5 8" xfId="38140"/>
    <cellStyle name="Normal 33 6" xfId="38141"/>
    <cellStyle name="Normal 33 6 2" xfId="38142"/>
    <cellStyle name="Normal 33 6 2 2" xfId="38143"/>
    <cellStyle name="Normal 33 6 2 2 2" xfId="38144"/>
    <cellStyle name="Normal 33 6 2 2 2 2" xfId="38145"/>
    <cellStyle name="Normal 33 6 2 2 3" xfId="38146"/>
    <cellStyle name="Normal 33 6 2 2 4" xfId="38147"/>
    <cellStyle name="Normal 33 6 2 3" xfId="38148"/>
    <cellStyle name="Normal 33 6 2 3 2" xfId="38149"/>
    <cellStyle name="Normal 33 6 2 4" xfId="38150"/>
    <cellStyle name="Normal 33 6 2 5" xfId="38151"/>
    <cellStyle name="Normal 33 6 2 6" xfId="38152"/>
    <cellStyle name="Normal 33 6 3" xfId="38153"/>
    <cellStyle name="Normal 33 6 3 2" xfId="38154"/>
    <cellStyle name="Normal 33 6 3 2 2" xfId="38155"/>
    <cellStyle name="Normal 33 6 3 3" xfId="38156"/>
    <cellStyle name="Normal 33 6 3 4" xfId="38157"/>
    <cellStyle name="Normal 33 6 4" xfId="38158"/>
    <cellStyle name="Normal 33 6 4 2" xfId="38159"/>
    <cellStyle name="Normal 33 6 4 2 2" xfId="38160"/>
    <cellStyle name="Normal 33 6 4 3" xfId="38161"/>
    <cellStyle name="Normal 33 6 4 4" xfId="38162"/>
    <cellStyle name="Normal 33 6 5" xfId="38163"/>
    <cellStyle name="Normal 33 6 5 2" xfId="38164"/>
    <cellStyle name="Normal 33 6 6" xfId="38165"/>
    <cellStyle name="Normal 33 6 7" xfId="38166"/>
    <cellStyle name="Normal 33 6 8" xfId="38167"/>
    <cellStyle name="Normal 33 7" xfId="38168"/>
    <cellStyle name="Normal 33 7 2" xfId="38169"/>
    <cellStyle name="Normal 33 7 2 2" xfId="38170"/>
    <cellStyle name="Normal 33 7 2 2 2" xfId="38171"/>
    <cellStyle name="Normal 33 7 2 2 2 2" xfId="38172"/>
    <cellStyle name="Normal 33 7 2 2 3" xfId="38173"/>
    <cellStyle name="Normal 33 7 2 2 4" xfId="38174"/>
    <cellStyle name="Normal 33 7 2 3" xfId="38175"/>
    <cellStyle name="Normal 33 7 2 3 2" xfId="38176"/>
    <cellStyle name="Normal 33 7 2 4" xfId="38177"/>
    <cellStyle name="Normal 33 7 2 5" xfId="38178"/>
    <cellStyle name="Normal 33 7 2 6" xfId="38179"/>
    <cellStyle name="Normal 33 7 3" xfId="38180"/>
    <cellStyle name="Normal 33 7 3 2" xfId="38181"/>
    <cellStyle name="Normal 33 7 3 2 2" xfId="38182"/>
    <cellStyle name="Normal 33 7 3 3" xfId="38183"/>
    <cellStyle name="Normal 33 7 3 4" xfId="38184"/>
    <cellStyle name="Normal 33 7 4" xfId="38185"/>
    <cellStyle name="Normal 33 7 4 2" xfId="38186"/>
    <cellStyle name="Normal 33 7 4 2 2" xfId="38187"/>
    <cellStyle name="Normal 33 7 4 3" xfId="38188"/>
    <cellStyle name="Normal 33 7 4 4" xfId="38189"/>
    <cellStyle name="Normal 33 7 5" xfId="38190"/>
    <cellStyle name="Normal 33 7 5 2" xfId="38191"/>
    <cellStyle name="Normal 33 7 6" xfId="38192"/>
    <cellStyle name="Normal 33 7 7" xfId="38193"/>
    <cellStyle name="Normal 33 7 8" xfId="38194"/>
    <cellStyle name="Normal 33 8" xfId="38195"/>
    <cellStyle name="Normal 33 8 2" xfId="38196"/>
    <cellStyle name="Normal 33 8 2 2" xfId="38197"/>
    <cellStyle name="Normal 33 8 2 2 2" xfId="38198"/>
    <cellStyle name="Normal 33 8 2 3" xfId="38199"/>
    <cellStyle name="Normal 33 8 2 4" xfId="38200"/>
    <cellStyle name="Normal 33 8 3" xfId="38201"/>
    <cellStyle name="Normal 33 8 3 2" xfId="38202"/>
    <cellStyle name="Normal 33 8 4" xfId="38203"/>
    <cellStyle name="Normal 33 8 5" xfId="38204"/>
    <cellStyle name="Normal 33 8 6" xfId="38205"/>
    <cellStyle name="Normal 33 9" xfId="38206"/>
    <cellStyle name="Normal 33 9 2" xfId="38207"/>
    <cellStyle name="Normal 33 9 2 2" xfId="38208"/>
    <cellStyle name="Normal 33 9 2 2 2" xfId="38209"/>
    <cellStyle name="Normal 33 9 2 3" xfId="38210"/>
    <cellStyle name="Normal 33 9 2 4" xfId="38211"/>
    <cellStyle name="Normal 33 9 3" xfId="38212"/>
    <cellStyle name="Normal 33 9 3 2" xfId="38213"/>
    <cellStyle name="Normal 33 9 4" xfId="38214"/>
    <cellStyle name="Normal 33 9 5" xfId="38215"/>
    <cellStyle name="Normal 33 9 6" xfId="38216"/>
    <cellStyle name="Normal 34" xfId="38217"/>
    <cellStyle name="Normal 34 10" xfId="38218"/>
    <cellStyle name="Normal 34 10 2" xfId="38219"/>
    <cellStyle name="Normal 34 11" xfId="38220"/>
    <cellStyle name="Normal 34 12" xfId="38221"/>
    <cellStyle name="Normal 34 13" xfId="38222"/>
    <cellStyle name="Normal 34 14" xfId="38223"/>
    <cellStyle name="Normal 34 2" xfId="38224"/>
    <cellStyle name="Normal 34 2 2" xfId="38225"/>
    <cellStyle name="Normal 34 2 2 2" xfId="38226"/>
    <cellStyle name="Normal 34 2 2 2 2" xfId="38227"/>
    <cellStyle name="Normal 34 2 2 2 2 2" xfId="38228"/>
    <cellStyle name="Normal 34 2 2 2 3" xfId="38229"/>
    <cellStyle name="Normal 34 2 2 2 4" xfId="38230"/>
    <cellStyle name="Normal 34 2 2 3" xfId="38231"/>
    <cellStyle name="Normal 34 2 2 3 2" xfId="38232"/>
    <cellStyle name="Normal 34 2 2 3 2 2" xfId="38233"/>
    <cellStyle name="Normal 34 2 2 3 3" xfId="38234"/>
    <cellStyle name="Normal 34 2 2 3 4" xfId="38235"/>
    <cellStyle name="Normal 34 2 2 4" xfId="38236"/>
    <cellStyle name="Normal 34 2 2 4 2" xfId="38237"/>
    <cellStyle name="Normal 34 2 2 5" xfId="38238"/>
    <cellStyle name="Normal 34 2 2 6" xfId="38239"/>
    <cellStyle name="Normal 34 2 2 7" xfId="38240"/>
    <cellStyle name="Normal 34 2 3" xfId="38241"/>
    <cellStyle name="Normal 34 2 3 2" xfId="38242"/>
    <cellStyle name="Normal 34 2 3 2 2" xfId="38243"/>
    <cellStyle name="Normal 34 2 3 3" xfId="38244"/>
    <cellStyle name="Normal 34 2 3 4" xfId="38245"/>
    <cellStyle name="Normal 34 2 4" xfId="38246"/>
    <cellStyle name="Normal 34 2 4 2" xfId="38247"/>
    <cellStyle name="Normal 34 2 4 2 2" xfId="38248"/>
    <cellStyle name="Normal 34 2 4 3" xfId="38249"/>
    <cellStyle name="Normal 34 2 4 4" xfId="38250"/>
    <cellStyle name="Normal 34 2 5" xfId="38251"/>
    <cellStyle name="Normal 34 2 5 2" xfId="38252"/>
    <cellStyle name="Normal 34 2 6" xfId="38253"/>
    <cellStyle name="Normal 34 2 7" xfId="38254"/>
    <cellStyle name="Normal 34 2 8" xfId="38255"/>
    <cellStyle name="Normal 34 3" xfId="38256"/>
    <cellStyle name="Normal 34 3 2" xfId="38257"/>
    <cellStyle name="Normal 34 3 2 2" xfId="38258"/>
    <cellStyle name="Normal 34 3 2 2 2" xfId="38259"/>
    <cellStyle name="Normal 34 3 2 2 2 2" xfId="38260"/>
    <cellStyle name="Normal 34 3 2 2 3" xfId="38261"/>
    <cellStyle name="Normal 34 3 2 2 4" xfId="38262"/>
    <cellStyle name="Normal 34 3 2 3" xfId="38263"/>
    <cellStyle name="Normal 34 3 2 3 2" xfId="38264"/>
    <cellStyle name="Normal 34 3 2 3 2 2" xfId="38265"/>
    <cellStyle name="Normal 34 3 2 3 3" xfId="38266"/>
    <cellStyle name="Normal 34 3 2 3 4" xfId="38267"/>
    <cellStyle name="Normal 34 3 2 4" xfId="38268"/>
    <cellStyle name="Normal 34 3 2 4 2" xfId="38269"/>
    <cellStyle name="Normal 34 3 2 5" xfId="38270"/>
    <cellStyle name="Normal 34 3 2 6" xfId="38271"/>
    <cellStyle name="Normal 34 3 2 7" xfId="38272"/>
    <cellStyle name="Normal 34 3 3" xfId="38273"/>
    <cellStyle name="Normal 34 3 3 2" xfId="38274"/>
    <cellStyle name="Normal 34 3 3 2 2" xfId="38275"/>
    <cellStyle name="Normal 34 3 3 3" xfId="38276"/>
    <cellStyle name="Normal 34 3 3 4" xfId="38277"/>
    <cellStyle name="Normal 34 3 4" xfId="38278"/>
    <cellStyle name="Normal 34 3 4 2" xfId="38279"/>
    <cellStyle name="Normal 34 3 4 2 2" xfId="38280"/>
    <cellStyle name="Normal 34 3 4 3" xfId="38281"/>
    <cellStyle name="Normal 34 3 4 4" xfId="38282"/>
    <cellStyle name="Normal 34 3 5" xfId="38283"/>
    <cellStyle name="Normal 34 3 5 2" xfId="38284"/>
    <cellStyle name="Normal 34 3 6" xfId="38285"/>
    <cellStyle name="Normal 34 3 7" xfId="38286"/>
    <cellStyle name="Normal 34 3 8" xfId="38287"/>
    <cellStyle name="Normal 34 4" xfId="38288"/>
    <cellStyle name="Normal 34 4 2" xfId="38289"/>
    <cellStyle name="Normal 34 4 2 2" xfId="38290"/>
    <cellStyle name="Normal 34 4 2 2 2" xfId="38291"/>
    <cellStyle name="Normal 34 4 2 2 2 2" xfId="38292"/>
    <cellStyle name="Normal 34 4 2 2 3" xfId="38293"/>
    <cellStyle name="Normal 34 4 2 2 4" xfId="38294"/>
    <cellStyle name="Normal 34 4 2 3" xfId="38295"/>
    <cellStyle name="Normal 34 4 2 3 2" xfId="38296"/>
    <cellStyle name="Normal 34 4 2 4" xfId="38297"/>
    <cellStyle name="Normal 34 4 2 5" xfId="38298"/>
    <cellStyle name="Normal 34 4 2 6" xfId="38299"/>
    <cellStyle name="Normal 34 4 3" xfId="38300"/>
    <cellStyle name="Normal 34 4 3 2" xfId="38301"/>
    <cellStyle name="Normal 34 4 3 2 2" xfId="38302"/>
    <cellStyle name="Normal 34 4 3 3" xfId="38303"/>
    <cellStyle name="Normal 34 4 3 4" xfId="38304"/>
    <cellStyle name="Normal 34 4 4" xfId="38305"/>
    <cellStyle name="Normal 34 4 4 2" xfId="38306"/>
    <cellStyle name="Normal 34 4 4 2 2" xfId="38307"/>
    <cellStyle name="Normal 34 4 4 3" xfId="38308"/>
    <cellStyle name="Normal 34 4 4 4" xfId="38309"/>
    <cellStyle name="Normal 34 4 5" xfId="38310"/>
    <cellStyle name="Normal 34 4 5 2" xfId="38311"/>
    <cellStyle name="Normal 34 4 6" xfId="38312"/>
    <cellStyle name="Normal 34 4 7" xfId="38313"/>
    <cellStyle name="Normal 34 4 8" xfId="38314"/>
    <cellStyle name="Normal 34 5" xfId="38315"/>
    <cellStyle name="Normal 34 5 2" xfId="38316"/>
    <cellStyle name="Normal 34 5 2 2" xfId="38317"/>
    <cellStyle name="Normal 34 5 2 2 2" xfId="38318"/>
    <cellStyle name="Normal 34 5 2 2 2 2" xfId="38319"/>
    <cellStyle name="Normal 34 5 2 2 3" xfId="38320"/>
    <cellStyle name="Normal 34 5 2 2 4" xfId="38321"/>
    <cellStyle name="Normal 34 5 2 3" xfId="38322"/>
    <cellStyle name="Normal 34 5 2 3 2" xfId="38323"/>
    <cellStyle name="Normal 34 5 2 4" xfId="38324"/>
    <cellStyle name="Normal 34 5 2 5" xfId="38325"/>
    <cellStyle name="Normal 34 5 2 6" xfId="38326"/>
    <cellStyle name="Normal 34 5 3" xfId="38327"/>
    <cellStyle name="Normal 34 5 3 2" xfId="38328"/>
    <cellStyle name="Normal 34 5 3 2 2" xfId="38329"/>
    <cellStyle name="Normal 34 5 3 3" xfId="38330"/>
    <cellStyle name="Normal 34 5 3 4" xfId="38331"/>
    <cellStyle name="Normal 34 5 4" xfId="38332"/>
    <cellStyle name="Normal 34 5 4 2" xfId="38333"/>
    <cellStyle name="Normal 34 5 4 2 2" xfId="38334"/>
    <cellStyle name="Normal 34 5 4 3" xfId="38335"/>
    <cellStyle name="Normal 34 5 4 4" xfId="38336"/>
    <cellStyle name="Normal 34 5 5" xfId="38337"/>
    <cellStyle name="Normal 34 5 5 2" xfId="38338"/>
    <cellStyle name="Normal 34 5 6" xfId="38339"/>
    <cellStyle name="Normal 34 5 7" xfId="38340"/>
    <cellStyle name="Normal 34 5 8" xfId="38341"/>
    <cellStyle name="Normal 34 6" xfId="38342"/>
    <cellStyle name="Normal 34 6 2" xfId="38343"/>
    <cellStyle name="Normal 34 6 2 2" xfId="38344"/>
    <cellStyle name="Normal 34 6 2 2 2" xfId="38345"/>
    <cellStyle name="Normal 34 6 2 3" xfId="38346"/>
    <cellStyle name="Normal 34 6 2 4" xfId="38347"/>
    <cellStyle name="Normal 34 6 3" xfId="38348"/>
    <cellStyle name="Normal 34 6 3 2" xfId="38349"/>
    <cellStyle name="Normal 34 6 4" xfId="38350"/>
    <cellStyle name="Normal 34 6 5" xfId="38351"/>
    <cellStyle name="Normal 34 6 6" xfId="38352"/>
    <cellStyle name="Normal 34 7" xfId="38353"/>
    <cellStyle name="Normal 34 7 2" xfId="38354"/>
    <cellStyle name="Normal 34 7 2 2" xfId="38355"/>
    <cellStyle name="Normal 34 7 2 2 2" xfId="38356"/>
    <cellStyle name="Normal 34 7 2 3" xfId="38357"/>
    <cellStyle name="Normal 34 7 2 4" xfId="38358"/>
    <cellStyle name="Normal 34 7 3" xfId="38359"/>
    <cellStyle name="Normal 34 7 3 2" xfId="38360"/>
    <cellStyle name="Normal 34 7 4" xfId="38361"/>
    <cellStyle name="Normal 34 7 5" xfId="38362"/>
    <cellStyle name="Normal 34 7 6" xfId="38363"/>
    <cellStyle name="Normal 34 8" xfId="38364"/>
    <cellStyle name="Normal 34 8 2" xfId="38365"/>
    <cellStyle name="Normal 34 8 2 2" xfId="38366"/>
    <cellStyle name="Normal 34 8 3" xfId="38367"/>
    <cellStyle name="Normal 34 8 4" xfId="38368"/>
    <cellStyle name="Normal 34 8 5" xfId="38369"/>
    <cellStyle name="Normal 34 9" xfId="38370"/>
    <cellStyle name="Normal 34 9 2" xfId="38371"/>
    <cellStyle name="Normal 34 9 2 2" xfId="38372"/>
    <cellStyle name="Normal 34 9 3" xfId="38373"/>
    <cellStyle name="Normal 34 9 4" xfId="38374"/>
    <cellStyle name="Normal 35" xfId="38375"/>
    <cellStyle name="Normal 35 2" xfId="38376"/>
    <cellStyle name="Normal 35 3" xfId="38377"/>
    <cellStyle name="Normal 35 3 2" xfId="38378"/>
    <cellStyle name="Normal 35 3 2 2" xfId="38379"/>
    <cellStyle name="Normal 35 3 3" xfId="38380"/>
    <cellStyle name="Normal 35 3 4" xfId="38381"/>
    <cellStyle name="Normal 35 4" xfId="38382"/>
    <cellStyle name="Normal 36" xfId="38383"/>
    <cellStyle name="Normal 36 2" xfId="38384"/>
    <cellStyle name="Normal 36 2 2" xfId="38385"/>
    <cellStyle name="Normal 36 2 2 2" xfId="38386"/>
    <cellStyle name="Normal 36 2 2 2 2" xfId="38387"/>
    <cellStyle name="Normal 36 2 2 3" xfId="38388"/>
    <cellStyle name="Normal 36 2 2 4" xfId="38389"/>
    <cellStyle name="Normal 36 2 3" xfId="38390"/>
    <cellStyle name="Normal 36 2 3 2" xfId="38391"/>
    <cellStyle name="Normal 36 2 3 2 2" xfId="38392"/>
    <cellStyle name="Normal 36 2 3 3" xfId="38393"/>
    <cellStyle name="Normal 36 2 3 4" xfId="38394"/>
    <cellStyle name="Normal 36 2 4" xfId="38395"/>
    <cellStyle name="Normal 36 2 4 2" xfId="38396"/>
    <cellStyle name="Normal 36 2 5" xfId="38397"/>
    <cellStyle name="Normal 36 2 6" xfId="38398"/>
    <cellStyle name="Normal 36 2 7" xfId="38399"/>
    <cellStyle name="Normal 36 3" xfId="38400"/>
    <cellStyle name="Normal 36 3 2" xfId="38401"/>
    <cellStyle name="Normal 36 3 2 2" xfId="38402"/>
    <cellStyle name="Normal 36 3 3" xfId="38403"/>
    <cellStyle name="Normal 36 3 4" xfId="38404"/>
    <cellStyle name="Normal 36 4" xfId="38405"/>
    <cellStyle name="Normal 36 4 2" xfId="38406"/>
    <cellStyle name="Normal 36 4 2 2" xfId="38407"/>
    <cellStyle name="Normal 36 4 3" xfId="38408"/>
    <cellStyle name="Normal 36 4 4" xfId="38409"/>
    <cellStyle name="Normal 36 5" xfId="38410"/>
    <cellStyle name="Normal 36 6" xfId="38411"/>
    <cellStyle name="Normal 36 6 2" xfId="38412"/>
    <cellStyle name="Normal 36 7" xfId="38413"/>
    <cellStyle name="Normal 36 8" xfId="38414"/>
    <cellStyle name="Normal 36 9" xfId="38415"/>
    <cellStyle name="Normal 37" xfId="38416"/>
    <cellStyle name="Normal 37 2" xfId="38417"/>
    <cellStyle name="Normal 37 2 2" xfId="38418"/>
    <cellStyle name="Normal 37 2 2 2" xfId="38419"/>
    <cellStyle name="Normal 37 2 2 2 2" xfId="38420"/>
    <cellStyle name="Normal 37 2 2 3" xfId="38421"/>
    <cellStyle name="Normal 37 2 2 4" xfId="38422"/>
    <cellStyle name="Normal 37 2 3" xfId="38423"/>
    <cellStyle name="Normal 37 2 3 2" xfId="38424"/>
    <cellStyle name="Normal 37 2 3 2 2" xfId="38425"/>
    <cellStyle name="Normal 37 2 3 3" xfId="38426"/>
    <cellStyle name="Normal 37 2 3 4" xfId="38427"/>
    <cellStyle name="Normal 37 2 4" xfId="38428"/>
    <cellStyle name="Normal 37 2 4 2" xfId="38429"/>
    <cellStyle name="Normal 37 2 5" xfId="38430"/>
    <cellStyle name="Normal 37 2 6" xfId="38431"/>
    <cellStyle name="Normal 37 2 7" xfId="38432"/>
    <cellStyle name="Normal 37 3" xfId="38433"/>
    <cellStyle name="Normal 37 3 2" xfId="38434"/>
    <cellStyle name="Normal 37 3 2 2" xfId="38435"/>
    <cellStyle name="Normal 37 3 3" xfId="38436"/>
    <cellStyle name="Normal 37 3 4" xfId="38437"/>
    <cellStyle name="Normal 37 4" xfId="38438"/>
    <cellStyle name="Normal 37 4 2" xfId="38439"/>
    <cellStyle name="Normal 37 4 2 2" xfId="38440"/>
    <cellStyle name="Normal 37 4 3" xfId="38441"/>
    <cellStyle name="Normal 37 4 4" xfId="38442"/>
    <cellStyle name="Normal 37 5" xfId="38443"/>
    <cellStyle name="Normal 37 5 2" xfId="38444"/>
    <cellStyle name="Normal 37 6" xfId="38445"/>
    <cellStyle name="Normal 37 7" xfId="38446"/>
    <cellStyle name="Normal 37 8" xfId="38447"/>
    <cellStyle name="Normal 38" xfId="38448"/>
    <cellStyle name="Normal 38 2" xfId="38449"/>
    <cellStyle name="Normal 38 2 2" xfId="38450"/>
    <cellStyle name="Normal 38 2 2 2" xfId="38451"/>
    <cellStyle name="Normal 38 2 2 2 2" xfId="38452"/>
    <cellStyle name="Normal 38 2 2 3" xfId="38453"/>
    <cellStyle name="Normal 38 2 2 4" xfId="38454"/>
    <cellStyle name="Normal 38 2 3" xfId="38455"/>
    <cellStyle name="Normal 38 2 3 2" xfId="38456"/>
    <cellStyle name="Normal 38 2 3 2 2" xfId="38457"/>
    <cellStyle name="Normal 38 2 3 3" xfId="38458"/>
    <cellStyle name="Normal 38 2 3 4" xfId="38459"/>
    <cellStyle name="Normal 38 2 4" xfId="38460"/>
    <cellStyle name="Normal 38 2 4 2" xfId="38461"/>
    <cellStyle name="Normal 38 2 5" xfId="38462"/>
    <cellStyle name="Normal 38 2 6" xfId="38463"/>
    <cellStyle name="Normal 38 2 7" xfId="38464"/>
    <cellStyle name="Normal 38 3" xfId="38465"/>
    <cellStyle name="Normal 38 3 2" xfId="38466"/>
    <cellStyle name="Normal 38 3 2 2" xfId="38467"/>
    <cellStyle name="Normal 38 3 3" xfId="38468"/>
    <cellStyle name="Normal 38 3 4" xfId="38469"/>
    <cellStyle name="Normal 38 4" xfId="38470"/>
    <cellStyle name="Normal 38 4 2" xfId="38471"/>
    <cellStyle name="Normal 38 4 2 2" xfId="38472"/>
    <cellStyle name="Normal 38 4 3" xfId="38473"/>
    <cellStyle name="Normal 38 4 4" xfId="38474"/>
    <cellStyle name="Normal 38 5" xfId="38475"/>
    <cellStyle name="Normal 38 5 2" xfId="38476"/>
    <cellStyle name="Normal 38 6" xfId="38477"/>
    <cellStyle name="Normal 38 7" xfId="38478"/>
    <cellStyle name="Normal 38 8" xfId="38479"/>
    <cellStyle name="Normal 39" xfId="38480"/>
    <cellStyle name="Normal 39 2" xfId="38481"/>
    <cellStyle name="Normal 39 2 2" xfId="38482"/>
    <cellStyle name="Normal 39 2 2 2" xfId="38483"/>
    <cellStyle name="Normal 39 2 2 2 2" xfId="38484"/>
    <cellStyle name="Normal 39 2 2 3" xfId="38485"/>
    <cellStyle name="Normal 39 2 2 4" xfId="38486"/>
    <cellStyle name="Normal 39 2 3" xfId="38487"/>
    <cellStyle name="Normal 39 2 3 2" xfId="38488"/>
    <cellStyle name="Normal 39 2 4" xfId="38489"/>
    <cellStyle name="Normal 39 2 5" xfId="38490"/>
    <cellStyle name="Normal 39 2 6" xfId="38491"/>
    <cellStyle name="Normal 39 3" xfId="38492"/>
    <cellStyle name="Normal 39 3 2" xfId="38493"/>
    <cellStyle name="Normal 39 3 2 2" xfId="38494"/>
    <cellStyle name="Normal 39 3 3" xfId="38495"/>
    <cellStyle name="Normal 39 3 4" xfId="38496"/>
    <cellStyle name="Normal 39 4" xfId="38497"/>
    <cellStyle name="Normal 39 4 2" xfId="38498"/>
    <cellStyle name="Normal 39 4 2 2" xfId="38499"/>
    <cellStyle name="Normal 39 4 3" xfId="38500"/>
    <cellStyle name="Normal 39 4 4" xfId="38501"/>
    <cellStyle name="Normal 39 5" xfId="38502"/>
    <cellStyle name="Normal 39 5 2" xfId="38503"/>
    <cellStyle name="Normal 39 6" xfId="38504"/>
    <cellStyle name="Normal 39 7" xfId="38505"/>
    <cellStyle name="Normal 39 8" xfId="38506"/>
    <cellStyle name="Normal 4" xfId="14"/>
    <cellStyle name="Normal 4 10" xfId="38507"/>
    <cellStyle name="Normal 4 10 2" xfId="38508"/>
    <cellStyle name="Normal 4 10 2 2" xfId="38509"/>
    <cellStyle name="Normal 4 10 2 2 2" xfId="38510"/>
    <cellStyle name="Normal 4 10 2 3" xfId="38511"/>
    <cellStyle name="Normal 4 10 2 4" xfId="38512"/>
    <cellStyle name="Normal 4 10 3" xfId="38513"/>
    <cellStyle name="Normal 4 10 3 2" xfId="38514"/>
    <cellStyle name="Normal 4 10 4" xfId="38515"/>
    <cellStyle name="Normal 4 10 5" xfId="38516"/>
    <cellStyle name="Normal 4 10 6" xfId="38517"/>
    <cellStyle name="Normal 4 10 7" xfId="38518"/>
    <cellStyle name="Normal 4 11" xfId="38519"/>
    <cellStyle name="Normal 4 11 2" xfId="38520"/>
    <cellStyle name="Normal 4 11 2 2" xfId="38521"/>
    <cellStyle name="Normal 4 11 2 2 2" xfId="38522"/>
    <cellStyle name="Normal 4 11 2 3" xfId="38523"/>
    <cellStyle name="Normal 4 11 2 4" xfId="38524"/>
    <cellStyle name="Normal 4 11 3" xfId="38525"/>
    <cellStyle name="Normal 4 11 3 2" xfId="38526"/>
    <cellStyle name="Normal 4 11 4" xfId="38527"/>
    <cellStyle name="Normal 4 11 5" xfId="38528"/>
    <cellStyle name="Normal 4 11 6" xfId="38529"/>
    <cellStyle name="Normal 4 11 7" xfId="38530"/>
    <cellStyle name="Normal 4 12" xfId="38531"/>
    <cellStyle name="Normal 4 12 2" xfId="38532"/>
    <cellStyle name="Normal 4 12 2 2" xfId="38533"/>
    <cellStyle name="Normal 4 12 3" xfId="38534"/>
    <cellStyle name="Normal 4 12 4" xfId="38535"/>
    <cellStyle name="Normal 4 12 5" xfId="38536"/>
    <cellStyle name="Normal 4 13" xfId="38537"/>
    <cellStyle name="Normal 4 13 2" xfId="38538"/>
    <cellStyle name="Normal 4 13 2 2" xfId="38539"/>
    <cellStyle name="Normal 4 13 3" xfId="38540"/>
    <cellStyle name="Normal 4 13 4" xfId="38541"/>
    <cellStyle name="Normal 4 14" xfId="38542"/>
    <cellStyle name="Normal 4 14 2" xfId="38543"/>
    <cellStyle name="Normal 4 15" xfId="38544"/>
    <cellStyle name="Normal 4 16" xfId="38545"/>
    <cellStyle name="Normal 4 17" xfId="38546"/>
    <cellStyle name="Normal 4 18" xfId="38547"/>
    <cellStyle name="Normal 4 19" xfId="38548"/>
    <cellStyle name="Normal 4 2" xfId="335"/>
    <cellStyle name="Normal 4 2 10" xfId="38549"/>
    <cellStyle name="Normal 4 2 10 2" xfId="38550"/>
    <cellStyle name="Normal 4 2 10 2 2" xfId="38551"/>
    <cellStyle name="Normal 4 2 10 3" xfId="38552"/>
    <cellStyle name="Normal 4 2 10 4" xfId="38553"/>
    <cellStyle name="Normal 4 2 11" xfId="38554"/>
    <cellStyle name="Normal 4 2 11 2" xfId="38555"/>
    <cellStyle name="Normal 4 2 12" xfId="38556"/>
    <cellStyle name="Normal 4 2 13" xfId="38557"/>
    <cellStyle name="Normal 4 2 14" xfId="38558"/>
    <cellStyle name="Normal 4 2 15" xfId="38559"/>
    <cellStyle name="Normal 4 2 16" xfId="38560"/>
    <cellStyle name="Normal 4 2 2" xfId="38561"/>
    <cellStyle name="Normal 4 2 2 10" xfId="38562"/>
    <cellStyle name="Normal 4 2 2 11" xfId="38563"/>
    <cellStyle name="Normal 4 2 2 12" xfId="38564"/>
    <cellStyle name="Normal 4 2 2 2" xfId="38565"/>
    <cellStyle name="Normal 4 2 2 2 2" xfId="38566"/>
    <cellStyle name="Normal 4 2 2 2 2 2" xfId="38567"/>
    <cellStyle name="Normal 4 2 2 2 2 2 2" xfId="38568"/>
    <cellStyle name="Normal 4 2 2 2 2 3" xfId="38569"/>
    <cellStyle name="Normal 4 2 2 2 2 4" xfId="38570"/>
    <cellStyle name="Normal 4 2 2 2 3" xfId="38571"/>
    <cellStyle name="Normal 4 2 2 2 3 2" xfId="38572"/>
    <cellStyle name="Normal 4 2 2 2 3 2 2" xfId="38573"/>
    <cellStyle name="Normal 4 2 2 2 3 3" xfId="38574"/>
    <cellStyle name="Normal 4 2 2 2 3 4" xfId="38575"/>
    <cellStyle name="Normal 4 2 2 2 4" xfId="38576"/>
    <cellStyle name="Normal 4 2 2 2 4 2" xfId="38577"/>
    <cellStyle name="Normal 4 2 2 2 5" xfId="38578"/>
    <cellStyle name="Normal 4 2 2 2 6" xfId="38579"/>
    <cellStyle name="Normal 4 2 2 2 7" xfId="38580"/>
    <cellStyle name="Normal 4 2 2 3" xfId="38581"/>
    <cellStyle name="Normal 4 2 2 3 2" xfId="38582"/>
    <cellStyle name="Normal 4 2 2 3 2 2" xfId="38583"/>
    <cellStyle name="Normal 4 2 2 3 3" xfId="38584"/>
    <cellStyle name="Normal 4 2 2 3 4" xfId="38585"/>
    <cellStyle name="Normal 4 2 2 4" xfId="38586"/>
    <cellStyle name="Normal 4 2 2 4 2" xfId="38587"/>
    <cellStyle name="Normal 4 2 2 4 2 2" xfId="38588"/>
    <cellStyle name="Normal 4 2 2 4 3" xfId="38589"/>
    <cellStyle name="Normal 4 2 2 4 4" xfId="38590"/>
    <cellStyle name="Normal 4 2 2 5" xfId="38591"/>
    <cellStyle name="Normal 4 2 2 5 2" xfId="38592"/>
    <cellStyle name="Normal 4 2 2 5 2 2" xfId="38593"/>
    <cellStyle name="Normal 4 2 2 5 3" xfId="38594"/>
    <cellStyle name="Normal 4 2 2 5 4" xfId="38595"/>
    <cellStyle name="Normal 4 2 2 6" xfId="38596"/>
    <cellStyle name="Normal 4 2 2 6 2" xfId="38597"/>
    <cellStyle name="Normal 4 2 2 6 2 2" xfId="38598"/>
    <cellStyle name="Normal 4 2 2 6 3" xfId="38599"/>
    <cellStyle name="Normal 4 2 2 6 4" xfId="38600"/>
    <cellStyle name="Normal 4 2 2 7" xfId="38601"/>
    <cellStyle name="Normal 4 2 2 7 2" xfId="38602"/>
    <cellStyle name="Normal 4 2 2 8" xfId="38603"/>
    <cellStyle name="Normal 4 2 2 9" xfId="38604"/>
    <cellStyle name="Normal 4 2 3" xfId="38605"/>
    <cellStyle name="Normal 4 2 3 2" xfId="38606"/>
    <cellStyle name="Normal 4 2 3 2 2" xfId="38607"/>
    <cellStyle name="Normal 4 2 3 2 2 2" xfId="38608"/>
    <cellStyle name="Normal 4 2 3 2 2 2 2" xfId="38609"/>
    <cellStyle name="Normal 4 2 3 2 2 3" xfId="38610"/>
    <cellStyle name="Normal 4 2 3 2 2 4" xfId="38611"/>
    <cellStyle name="Normal 4 2 3 2 3" xfId="38612"/>
    <cellStyle name="Normal 4 2 3 2 3 2" xfId="38613"/>
    <cellStyle name="Normal 4 2 3 2 3 2 2" xfId="38614"/>
    <cellStyle name="Normal 4 2 3 2 3 3" xfId="38615"/>
    <cellStyle name="Normal 4 2 3 2 3 4" xfId="38616"/>
    <cellStyle name="Normal 4 2 3 2 4" xfId="38617"/>
    <cellStyle name="Normal 4 2 3 2 4 2" xfId="38618"/>
    <cellStyle name="Normal 4 2 3 2 5" xfId="38619"/>
    <cellStyle name="Normal 4 2 3 2 6" xfId="38620"/>
    <cellStyle name="Normal 4 2 3 2 7" xfId="38621"/>
    <cellStyle name="Normal 4 2 3 3" xfId="38622"/>
    <cellStyle name="Normal 4 2 3 3 2" xfId="38623"/>
    <cellStyle name="Normal 4 2 3 3 2 2" xfId="38624"/>
    <cellStyle name="Normal 4 2 3 3 3" xfId="38625"/>
    <cellStyle name="Normal 4 2 3 3 4" xfId="38626"/>
    <cellStyle name="Normal 4 2 3 4" xfId="38627"/>
    <cellStyle name="Normal 4 2 3 4 2" xfId="38628"/>
    <cellStyle name="Normal 4 2 3 4 2 2" xfId="38629"/>
    <cellStyle name="Normal 4 2 3 4 3" xfId="38630"/>
    <cellStyle name="Normal 4 2 3 4 4" xfId="38631"/>
    <cellStyle name="Normal 4 2 3 5" xfId="38632"/>
    <cellStyle name="Normal 4 2 3 5 2" xfId="38633"/>
    <cellStyle name="Normal 4 2 3 6" xfId="38634"/>
    <cellStyle name="Normal 4 2 3 7" xfId="38635"/>
    <cellStyle name="Normal 4 2 3 8" xfId="38636"/>
    <cellStyle name="Normal 4 2 4" xfId="38637"/>
    <cellStyle name="Normal 4 2 4 2" xfId="38638"/>
    <cellStyle name="Normal 4 2 4 2 2" xfId="38639"/>
    <cellStyle name="Normal 4 2 4 2 2 2" xfId="38640"/>
    <cellStyle name="Normal 4 2 4 2 2 2 2" xfId="38641"/>
    <cellStyle name="Normal 4 2 4 2 2 3" xfId="38642"/>
    <cellStyle name="Normal 4 2 4 2 2 4" xfId="38643"/>
    <cellStyle name="Normal 4 2 4 2 3" xfId="38644"/>
    <cellStyle name="Normal 4 2 4 2 3 2" xfId="38645"/>
    <cellStyle name="Normal 4 2 4 2 3 2 2" xfId="38646"/>
    <cellStyle name="Normal 4 2 4 2 3 3" xfId="38647"/>
    <cellStyle name="Normal 4 2 4 2 3 4" xfId="38648"/>
    <cellStyle name="Normal 4 2 4 2 4" xfId="38649"/>
    <cellStyle name="Normal 4 2 4 2 4 2" xfId="38650"/>
    <cellStyle name="Normal 4 2 4 2 5" xfId="38651"/>
    <cellStyle name="Normal 4 2 4 2 6" xfId="38652"/>
    <cellStyle name="Normal 4 2 4 2 7" xfId="38653"/>
    <cellStyle name="Normal 4 2 4 3" xfId="38654"/>
    <cellStyle name="Normal 4 2 4 3 2" xfId="38655"/>
    <cellStyle name="Normal 4 2 4 3 2 2" xfId="38656"/>
    <cellStyle name="Normal 4 2 4 3 3" xfId="38657"/>
    <cellStyle name="Normal 4 2 4 3 4" xfId="38658"/>
    <cellStyle name="Normal 4 2 4 4" xfId="38659"/>
    <cellStyle name="Normal 4 2 4 4 2" xfId="38660"/>
    <cellStyle name="Normal 4 2 4 4 2 2" xfId="38661"/>
    <cellStyle name="Normal 4 2 4 4 3" xfId="38662"/>
    <cellStyle name="Normal 4 2 4 4 4" xfId="38663"/>
    <cellStyle name="Normal 4 2 4 5" xfId="38664"/>
    <cellStyle name="Normal 4 2 4 5 2" xfId="38665"/>
    <cellStyle name="Normal 4 2 4 6" xfId="38666"/>
    <cellStyle name="Normal 4 2 4 7" xfId="38667"/>
    <cellStyle name="Normal 4 2 4 8" xfId="38668"/>
    <cellStyle name="Normal 4 2 5" xfId="38669"/>
    <cellStyle name="Normal 4 2 5 2" xfId="38670"/>
    <cellStyle name="Normal 4 2 5 2 2" xfId="38671"/>
    <cellStyle name="Normal 4 2 5 2 2 2" xfId="38672"/>
    <cellStyle name="Normal 4 2 5 2 2 2 2" xfId="38673"/>
    <cellStyle name="Normal 4 2 5 2 2 3" xfId="38674"/>
    <cellStyle name="Normal 4 2 5 2 2 4" xfId="38675"/>
    <cellStyle name="Normal 4 2 5 2 3" xfId="38676"/>
    <cellStyle name="Normal 4 2 5 2 3 2" xfId="38677"/>
    <cellStyle name="Normal 4 2 5 2 4" xfId="38678"/>
    <cellStyle name="Normal 4 2 5 2 5" xfId="38679"/>
    <cellStyle name="Normal 4 2 5 2 6" xfId="38680"/>
    <cellStyle name="Normal 4 2 5 3" xfId="38681"/>
    <cellStyle name="Normal 4 2 5 3 2" xfId="38682"/>
    <cellStyle name="Normal 4 2 5 3 2 2" xfId="38683"/>
    <cellStyle name="Normal 4 2 5 3 3" xfId="38684"/>
    <cellStyle name="Normal 4 2 5 3 4" xfId="38685"/>
    <cellStyle name="Normal 4 2 5 4" xfId="38686"/>
    <cellStyle name="Normal 4 2 5 4 2" xfId="38687"/>
    <cellStyle name="Normal 4 2 5 4 2 2" xfId="38688"/>
    <cellStyle name="Normal 4 2 5 4 3" xfId="38689"/>
    <cellStyle name="Normal 4 2 5 4 4" xfId="38690"/>
    <cellStyle name="Normal 4 2 5 5" xfId="38691"/>
    <cellStyle name="Normal 4 2 5 5 2" xfId="38692"/>
    <cellStyle name="Normal 4 2 5 6" xfId="38693"/>
    <cellStyle name="Normal 4 2 5 7" xfId="38694"/>
    <cellStyle name="Normal 4 2 5 8" xfId="38695"/>
    <cellStyle name="Normal 4 2 6" xfId="38696"/>
    <cellStyle name="Normal 4 2 6 2" xfId="38697"/>
    <cellStyle name="Normal 4 2 6 2 2" xfId="38698"/>
    <cellStyle name="Normal 4 2 6 2 2 2" xfId="38699"/>
    <cellStyle name="Normal 4 2 6 2 2 2 2" xfId="38700"/>
    <cellStyle name="Normal 4 2 6 2 2 3" xfId="38701"/>
    <cellStyle name="Normal 4 2 6 2 2 4" xfId="38702"/>
    <cellStyle name="Normal 4 2 6 2 3" xfId="38703"/>
    <cellStyle name="Normal 4 2 6 2 3 2" xfId="38704"/>
    <cellStyle name="Normal 4 2 6 2 4" xfId="38705"/>
    <cellStyle name="Normal 4 2 6 2 5" xfId="38706"/>
    <cellStyle name="Normal 4 2 6 2 6" xfId="38707"/>
    <cellStyle name="Normal 4 2 6 3" xfId="38708"/>
    <cellStyle name="Normal 4 2 6 3 2" xfId="38709"/>
    <cellStyle name="Normal 4 2 6 3 2 2" xfId="38710"/>
    <cellStyle name="Normal 4 2 6 3 3" xfId="38711"/>
    <cellStyle name="Normal 4 2 6 3 4" xfId="38712"/>
    <cellStyle name="Normal 4 2 6 4" xfId="38713"/>
    <cellStyle name="Normal 4 2 6 4 2" xfId="38714"/>
    <cellStyle name="Normal 4 2 6 4 2 2" xfId="38715"/>
    <cellStyle name="Normal 4 2 6 4 3" xfId="38716"/>
    <cellStyle name="Normal 4 2 6 4 4" xfId="38717"/>
    <cellStyle name="Normal 4 2 6 5" xfId="38718"/>
    <cellStyle name="Normal 4 2 6 5 2" xfId="38719"/>
    <cellStyle name="Normal 4 2 6 6" xfId="38720"/>
    <cellStyle name="Normal 4 2 6 7" xfId="38721"/>
    <cellStyle name="Normal 4 2 6 8" xfId="38722"/>
    <cellStyle name="Normal 4 2 7" xfId="38723"/>
    <cellStyle name="Normal 4 2 7 2" xfId="38724"/>
    <cellStyle name="Normal 4 2 7 2 2" xfId="38725"/>
    <cellStyle name="Normal 4 2 7 2 2 2" xfId="38726"/>
    <cellStyle name="Normal 4 2 7 2 3" xfId="38727"/>
    <cellStyle name="Normal 4 2 7 2 4" xfId="38728"/>
    <cellStyle name="Normal 4 2 7 3" xfId="38729"/>
    <cellStyle name="Normal 4 2 7 3 2" xfId="38730"/>
    <cellStyle name="Normal 4 2 7 4" xfId="38731"/>
    <cellStyle name="Normal 4 2 7 5" xfId="38732"/>
    <cellStyle name="Normal 4 2 7 6" xfId="38733"/>
    <cellStyle name="Normal 4 2 8" xfId="38734"/>
    <cellStyle name="Normal 4 2 8 2" xfId="38735"/>
    <cellStyle name="Normal 4 2 8 2 2" xfId="38736"/>
    <cellStyle name="Normal 4 2 8 2 2 2" xfId="38737"/>
    <cellStyle name="Normal 4 2 8 2 3" xfId="38738"/>
    <cellStyle name="Normal 4 2 8 2 4" xfId="38739"/>
    <cellStyle name="Normal 4 2 8 3" xfId="38740"/>
    <cellStyle name="Normal 4 2 8 3 2" xfId="38741"/>
    <cellStyle name="Normal 4 2 8 4" xfId="38742"/>
    <cellStyle name="Normal 4 2 8 5" xfId="38743"/>
    <cellStyle name="Normal 4 2 8 6" xfId="38744"/>
    <cellStyle name="Normal 4 2 9" xfId="38745"/>
    <cellStyle name="Normal 4 2 9 2" xfId="38746"/>
    <cellStyle name="Normal 4 2 9 2 2" xfId="38747"/>
    <cellStyle name="Normal 4 2 9 3" xfId="38748"/>
    <cellStyle name="Normal 4 2 9 4" xfId="38749"/>
    <cellStyle name="Normal 4 2 9 5" xfId="38750"/>
    <cellStyle name="Normal 4 20" xfId="38751"/>
    <cellStyle name="Normal 4 3" xfId="336"/>
    <cellStyle name="Normal 4 3 10" xfId="38752"/>
    <cellStyle name="Normal 4 3 10 2" xfId="38753"/>
    <cellStyle name="Normal 4 3 10 2 2" xfId="38754"/>
    <cellStyle name="Normal 4 3 10 3" xfId="38755"/>
    <cellStyle name="Normal 4 3 10 4" xfId="38756"/>
    <cellStyle name="Normal 4 3 11" xfId="38757"/>
    <cellStyle name="Normal 4 3 11 2" xfId="38758"/>
    <cellStyle name="Normal 4 3 12" xfId="38759"/>
    <cellStyle name="Normal 4 3 13" xfId="38760"/>
    <cellStyle name="Normal 4 3 14" xfId="38761"/>
    <cellStyle name="Normal 4 3 15" xfId="38762"/>
    <cellStyle name="Normal 4 3 16" xfId="38763"/>
    <cellStyle name="Normal 4 3 2" xfId="337"/>
    <cellStyle name="Normal 4 3 2 10" xfId="38764"/>
    <cellStyle name="Normal 4 3 2 11" xfId="38765"/>
    <cellStyle name="Normal 4 3 2 2" xfId="38766"/>
    <cellStyle name="Normal 4 3 2 2 2" xfId="38767"/>
    <cellStyle name="Normal 4 3 2 2 2 2" xfId="38768"/>
    <cellStyle name="Normal 4 3 2 2 2 2 2" xfId="38769"/>
    <cellStyle name="Normal 4 3 2 2 2 3" xfId="38770"/>
    <cellStyle name="Normal 4 3 2 2 2 4" xfId="38771"/>
    <cellStyle name="Normal 4 3 2 2 3" xfId="38772"/>
    <cellStyle name="Normal 4 3 2 2 3 2" xfId="38773"/>
    <cellStyle name="Normal 4 3 2 2 3 2 2" xfId="38774"/>
    <cellStyle name="Normal 4 3 2 2 3 3" xfId="38775"/>
    <cellStyle name="Normal 4 3 2 2 3 4" xfId="38776"/>
    <cellStyle name="Normal 4 3 2 2 4" xfId="38777"/>
    <cellStyle name="Normal 4 3 2 2 4 2" xfId="38778"/>
    <cellStyle name="Normal 4 3 2 2 5" xfId="38779"/>
    <cellStyle name="Normal 4 3 2 2 6" xfId="38780"/>
    <cellStyle name="Normal 4 3 2 2 7" xfId="38781"/>
    <cellStyle name="Normal 4 3 2 3" xfId="38782"/>
    <cellStyle name="Normal 4 3 2 3 2" xfId="38783"/>
    <cellStyle name="Normal 4 3 2 3 2 2" xfId="38784"/>
    <cellStyle name="Normal 4 3 2 3 3" xfId="38785"/>
    <cellStyle name="Normal 4 3 2 3 4" xfId="38786"/>
    <cellStyle name="Normal 4 3 2 4" xfId="38787"/>
    <cellStyle name="Normal 4 3 2 4 2" xfId="38788"/>
    <cellStyle name="Normal 4 3 2 4 2 2" xfId="38789"/>
    <cellStyle name="Normal 4 3 2 4 3" xfId="38790"/>
    <cellStyle name="Normal 4 3 2 4 4" xfId="38791"/>
    <cellStyle name="Normal 4 3 2 5" xfId="38792"/>
    <cellStyle name="Normal 4 3 2 5 2" xfId="38793"/>
    <cellStyle name="Normal 4 3 2 5 2 2" xfId="38794"/>
    <cellStyle name="Normal 4 3 2 5 3" xfId="38795"/>
    <cellStyle name="Normal 4 3 2 5 4" xfId="38796"/>
    <cellStyle name="Normal 4 3 2 6" xfId="38797"/>
    <cellStyle name="Normal 4 3 2 6 2" xfId="38798"/>
    <cellStyle name="Normal 4 3 2 6 2 2" xfId="38799"/>
    <cellStyle name="Normal 4 3 2 6 3" xfId="38800"/>
    <cellStyle name="Normal 4 3 2 6 4" xfId="38801"/>
    <cellStyle name="Normal 4 3 2 7" xfId="38802"/>
    <cellStyle name="Normal 4 3 2 7 2" xfId="38803"/>
    <cellStyle name="Normal 4 3 2 8" xfId="38804"/>
    <cellStyle name="Normal 4 3 2 9" xfId="38805"/>
    <cellStyle name="Normal 4 3 3" xfId="338"/>
    <cellStyle name="Normal 4 3 3 2" xfId="38806"/>
    <cellStyle name="Normal 4 3 3 2 2" xfId="38807"/>
    <cellStyle name="Normal 4 3 3 2 2 2" xfId="38808"/>
    <cellStyle name="Normal 4 3 3 2 2 2 2" xfId="38809"/>
    <cellStyle name="Normal 4 3 3 2 2 3" xfId="38810"/>
    <cellStyle name="Normal 4 3 3 2 2 4" xfId="38811"/>
    <cellStyle name="Normal 4 3 3 2 3" xfId="38812"/>
    <cellStyle name="Normal 4 3 3 2 3 2" xfId="38813"/>
    <cellStyle name="Normal 4 3 3 2 3 2 2" xfId="38814"/>
    <cellStyle name="Normal 4 3 3 2 3 3" xfId="38815"/>
    <cellStyle name="Normal 4 3 3 2 3 4" xfId="38816"/>
    <cellStyle name="Normal 4 3 3 2 4" xfId="38817"/>
    <cellStyle name="Normal 4 3 3 2 4 2" xfId="38818"/>
    <cellStyle name="Normal 4 3 3 2 5" xfId="38819"/>
    <cellStyle name="Normal 4 3 3 2 6" xfId="38820"/>
    <cellStyle name="Normal 4 3 3 2 7" xfId="38821"/>
    <cellStyle name="Normal 4 3 3 3" xfId="38822"/>
    <cellStyle name="Normal 4 3 3 3 2" xfId="38823"/>
    <cellStyle name="Normal 4 3 3 3 2 2" xfId="38824"/>
    <cellStyle name="Normal 4 3 3 3 3" xfId="38825"/>
    <cellStyle name="Normal 4 3 3 3 4" xfId="38826"/>
    <cellStyle name="Normal 4 3 3 4" xfId="38827"/>
    <cellStyle name="Normal 4 3 3 4 2" xfId="38828"/>
    <cellStyle name="Normal 4 3 3 4 2 2" xfId="38829"/>
    <cellStyle name="Normal 4 3 3 4 3" xfId="38830"/>
    <cellStyle name="Normal 4 3 3 4 4" xfId="38831"/>
    <cellStyle name="Normal 4 3 3 5" xfId="38832"/>
    <cellStyle name="Normal 4 3 3 5 2" xfId="38833"/>
    <cellStyle name="Normal 4 3 3 6" xfId="38834"/>
    <cellStyle name="Normal 4 3 3 7" xfId="38835"/>
    <cellStyle name="Normal 4 3 3 8" xfId="38836"/>
    <cellStyle name="Normal 4 3 4" xfId="339"/>
    <cellStyle name="Normal 4 3 4 2" xfId="38837"/>
    <cellStyle name="Normal 4 3 4 2 2" xfId="38838"/>
    <cellStyle name="Normal 4 3 4 2 2 2" xfId="38839"/>
    <cellStyle name="Normal 4 3 4 2 2 2 2" xfId="38840"/>
    <cellStyle name="Normal 4 3 4 2 2 3" xfId="38841"/>
    <cellStyle name="Normal 4 3 4 2 2 4" xfId="38842"/>
    <cellStyle name="Normal 4 3 4 2 3" xfId="38843"/>
    <cellStyle name="Normal 4 3 4 2 3 2" xfId="38844"/>
    <cellStyle name="Normal 4 3 4 2 3 2 2" xfId="38845"/>
    <cellStyle name="Normal 4 3 4 2 3 3" xfId="38846"/>
    <cellStyle name="Normal 4 3 4 2 3 4" xfId="38847"/>
    <cellStyle name="Normal 4 3 4 2 4" xfId="38848"/>
    <cellStyle name="Normal 4 3 4 2 4 2" xfId="38849"/>
    <cellStyle name="Normal 4 3 4 2 5" xfId="38850"/>
    <cellStyle name="Normal 4 3 4 2 6" xfId="38851"/>
    <cellStyle name="Normal 4 3 4 2 7" xfId="38852"/>
    <cellStyle name="Normal 4 3 4 3" xfId="38853"/>
    <cellStyle name="Normal 4 3 4 3 2" xfId="38854"/>
    <cellStyle name="Normal 4 3 4 3 2 2" xfId="38855"/>
    <cellStyle name="Normal 4 3 4 3 3" xfId="38856"/>
    <cellStyle name="Normal 4 3 4 3 4" xfId="38857"/>
    <cellStyle name="Normal 4 3 4 4" xfId="38858"/>
    <cellStyle name="Normal 4 3 4 4 2" xfId="38859"/>
    <cellStyle name="Normal 4 3 4 4 2 2" xfId="38860"/>
    <cellStyle name="Normal 4 3 4 4 3" xfId="38861"/>
    <cellStyle name="Normal 4 3 4 4 4" xfId="38862"/>
    <cellStyle name="Normal 4 3 4 5" xfId="38863"/>
    <cellStyle name="Normal 4 3 4 5 2" xfId="38864"/>
    <cellStyle name="Normal 4 3 4 6" xfId="38865"/>
    <cellStyle name="Normal 4 3 4 7" xfId="38866"/>
    <cellStyle name="Normal 4 3 4 8" xfId="38867"/>
    <cellStyle name="Normal 4 3 5" xfId="38868"/>
    <cellStyle name="Normal 4 3 5 2" xfId="38869"/>
    <cellStyle name="Normal 4 3 5 2 2" xfId="38870"/>
    <cellStyle name="Normal 4 3 5 2 2 2" xfId="38871"/>
    <cellStyle name="Normal 4 3 5 2 2 2 2" xfId="38872"/>
    <cellStyle name="Normal 4 3 5 2 2 3" xfId="38873"/>
    <cellStyle name="Normal 4 3 5 2 2 4" xfId="38874"/>
    <cellStyle name="Normal 4 3 5 2 3" xfId="38875"/>
    <cellStyle name="Normal 4 3 5 2 3 2" xfId="38876"/>
    <cellStyle name="Normal 4 3 5 2 4" xfId="38877"/>
    <cellStyle name="Normal 4 3 5 2 5" xfId="38878"/>
    <cellStyle name="Normal 4 3 5 2 6" xfId="38879"/>
    <cellStyle name="Normal 4 3 5 3" xfId="38880"/>
    <cellStyle name="Normal 4 3 5 3 2" xfId="38881"/>
    <cellStyle name="Normal 4 3 5 3 2 2" xfId="38882"/>
    <cellStyle name="Normal 4 3 5 3 3" xfId="38883"/>
    <cellStyle name="Normal 4 3 5 3 4" xfId="38884"/>
    <cellStyle name="Normal 4 3 5 4" xfId="38885"/>
    <cellStyle name="Normal 4 3 5 4 2" xfId="38886"/>
    <cellStyle name="Normal 4 3 5 4 2 2" xfId="38887"/>
    <cellStyle name="Normal 4 3 5 4 3" xfId="38888"/>
    <cellStyle name="Normal 4 3 5 4 4" xfId="38889"/>
    <cellStyle name="Normal 4 3 5 5" xfId="38890"/>
    <cellStyle name="Normal 4 3 5 5 2" xfId="38891"/>
    <cellStyle name="Normal 4 3 5 6" xfId="38892"/>
    <cellStyle name="Normal 4 3 5 7" xfId="38893"/>
    <cellStyle name="Normal 4 3 5 8" xfId="38894"/>
    <cellStyle name="Normal 4 3 6" xfId="38895"/>
    <cellStyle name="Normal 4 3 6 2" xfId="38896"/>
    <cellStyle name="Normal 4 3 6 2 2" xfId="38897"/>
    <cellStyle name="Normal 4 3 6 2 2 2" xfId="38898"/>
    <cellStyle name="Normal 4 3 6 2 2 2 2" xfId="38899"/>
    <cellStyle name="Normal 4 3 6 2 2 3" xfId="38900"/>
    <cellStyle name="Normal 4 3 6 2 2 4" xfId="38901"/>
    <cellStyle name="Normal 4 3 6 2 3" xfId="38902"/>
    <cellStyle name="Normal 4 3 6 2 3 2" xfId="38903"/>
    <cellStyle name="Normal 4 3 6 2 4" xfId="38904"/>
    <cellStyle name="Normal 4 3 6 2 5" xfId="38905"/>
    <cellStyle name="Normal 4 3 6 2 6" xfId="38906"/>
    <cellStyle name="Normal 4 3 6 3" xfId="38907"/>
    <cellStyle name="Normal 4 3 6 3 2" xfId="38908"/>
    <cellStyle name="Normal 4 3 6 3 2 2" xfId="38909"/>
    <cellStyle name="Normal 4 3 6 3 3" xfId="38910"/>
    <cellStyle name="Normal 4 3 6 3 4" xfId="38911"/>
    <cellStyle name="Normal 4 3 6 4" xfId="38912"/>
    <cellStyle name="Normal 4 3 6 4 2" xfId="38913"/>
    <cellStyle name="Normal 4 3 6 4 2 2" xfId="38914"/>
    <cellStyle name="Normal 4 3 6 4 3" xfId="38915"/>
    <cellStyle name="Normal 4 3 6 4 4" xfId="38916"/>
    <cellStyle name="Normal 4 3 6 5" xfId="38917"/>
    <cellStyle name="Normal 4 3 6 5 2" xfId="38918"/>
    <cellStyle name="Normal 4 3 6 6" xfId="38919"/>
    <cellStyle name="Normal 4 3 6 7" xfId="38920"/>
    <cellStyle name="Normal 4 3 6 8" xfId="38921"/>
    <cellStyle name="Normal 4 3 7" xfId="38922"/>
    <cellStyle name="Normal 4 3 7 2" xfId="38923"/>
    <cellStyle name="Normal 4 3 7 2 2" xfId="38924"/>
    <cellStyle name="Normal 4 3 7 2 2 2" xfId="38925"/>
    <cellStyle name="Normal 4 3 7 2 3" xfId="38926"/>
    <cellStyle name="Normal 4 3 7 2 4" xfId="38927"/>
    <cellStyle name="Normal 4 3 7 3" xfId="38928"/>
    <cellStyle name="Normal 4 3 7 3 2" xfId="38929"/>
    <cellStyle name="Normal 4 3 7 4" xfId="38930"/>
    <cellStyle name="Normal 4 3 7 5" xfId="38931"/>
    <cellStyle name="Normal 4 3 7 6" xfId="38932"/>
    <cellStyle name="Normal 4 3 8" xfId="38933"/>
    <cellStyle name="Normal 4 3 8 2" xfId="38934"/>
    <cellStyle name="Normal 4 3 8 2 2" xfId="38935"/>
    <cellStyle name="Normal 4 3 8 2 2 2" xfId="38936"/>
    <cellStyle name="Normal 4 3 8 2 3" xfId="38937"/>
    <cellStyle name="Normal 4 3 8 2 4" xfId="38938"/>
    <cellStyle name="Normal 4 3 8 3" xfId="38939"/>
    <cellStyle name="Normal 4 3 8 3 2" xfId="38940"/>
    <cellStyle name="Normal 4 3 8 4" xfId="38941"/>
    <cellStyle name="Normal 4 3 8 5" xfId="38942"/>
    <cellStyle name="Normal 4 3 8 6" xfId="38943"/>
    <cellStyle name="Normal 4 3 9" xfId="38944"/>
    <cellStyle name="Normal 4 3 9 2" xfId="38945"/>
    <cellStyle name="Normal 4 3 9 2 2" xfId="38946"/>
    <cellStyle name="Normal 4 3 9 3" xfId="38947"/>
    <cellStyle name="Normal 4 3 9 4" xfId="38948"/>
    <cellStyle name="Normal 4 3 9 5" xfId="38949"/>
    <cellStyle name="Normal 4 4" xfId="340"/>
    <cellStyle name="Normal 4 4 10" xfId="38950"/>
    <cellStyle name="Normal 4 4 10 2" xfId="38951"/>
    <cellStyle name="Normal 4 4 10 2 2" xfId="38952"/>
    <cellStyle name="Normal 4 4 10 3" xfId="38953"/>
    <cellStyle name="Normal 4 4 10 4" xfId="38954"/>
    <cellStyle name="Normal 4 4 11" xfId="38955"/>
    <cellStyle name="Normal 4 4 11 2" xfId="38956"/>
    <cellStyle name="Normal 4 4 12" xfId="38957"/>
    <cellStyle name="Normal 4 4 13" xfId="38958"/>
    <cellStyle name="Normal 4 4 14" xfId="38959"/>
    <cellStyle name="Normal 4 4 15" xfId="38960"/>
    <cellStyle name="Normal 4 4 2" xfId="38961"/>
    <cellStyle name="Normal 4 4 2 10" xfId="38962"/>
    <cellStyle name="Normal 4 4 2 11" xfId="38963"/>
    <cellStyle name="Normal 4 4 2 2" xfId="38964"/>
    <cellStyle name="Normal 4 4 2 2 2" xfId="38965"/>
    <cellStyle name="Normal 4 4 2 2 2 2" xfId="38966"/>
    <cellStyle name="Normal 4 4 2 2 2 2 2" xfId="38967"/>
    <cellStyle name="Normal 4 4 2 2 2 3" xfId="38968"/>
    <cellStyle name="Normal 4 4 2 2 2 4" xfId="38969"/>
    <cellStyle name="Normal 4 4 2 2 3" xfId="38970"/>
    <cellStyle name="Normal 4 4 2 2 3 2" xfId="38971"/>
    <cellStyle name="Normal 4 4 2 2 3 2 2" xfId="38972"/>
    <cellStyle name="Normal 4 4 2 2 3 3" xfId="38973"/>
    <cellStyle name="Normal 4 4 2 2 3 4" xfId="38974"/>
    <cellStyle name="Normal 4 4 2 2 4" xfId="38975"/>
    <cellStyle name="Normal 4 4 2 2 4 2" xfId="38976"/>
    <cellStyle name="Normal 4 4 2 2 5" xfId="38977"/>
    <cellStyle name="Normal 4 4 2 2 6" xfId="38978"/>
    <cellStyle name="Normal 4 4 2 2 7" xfId="38979"/>
    <cellStyle name="Normal 4 4 2 3" xfId="38980"/>
    <cellStyle name="Normal 4 4 2 3 2" xfId="38981"/>
    <cellStyle name="Normal 4 4 2 3 2 2" xfId="38982"/>
    <cellStyle name="Normal 4 4 2 3 3" xfId="38983"/>
    <cellStyle name="Normal 4 4 2 3 4" xfId="38984"/>
    <cellStyle name="Normal 4 4 2 4" xfId="38985"/>
    <cellStyle name="Normal 4 4 2 4 2" xfId="38986"/>
    <cellStyle name="Normal 4 4 2 4 2 2" xfId="38987"/>
    <cellStyle name="Normal 4 4 2 4 3" xfId="38988"/>
    <cellStyle name="Normal 4 4 2 4 4" xfId="38989"/>
    <cellStyle name="Normal 4 4 2 5" xfId="38990"/>
    <cellStyle name="Normal 4 4 2 5 2" xfId="38991"/>
    <cellStyle name="Normal 4 4 2 5 2 2" xfId="38992"/>
    <cellStyle name="Normal 4 4 2 5 3" xfId="38993"/>
    <cellStyle name="Normal 4 4 2 5 4" xfId="38994"/>
    <cellStyle name="Normal 4 4 2 6" xfId="38995"/>
    <cellStyle name="Normal 4 4 2 6 2" xfId="38996"/>
    <cellStyle name="Normal 4 4 2 6 2 2" xfId="38997"/>
    <cellStyle name="Normal 4 4 2 6 3" xfId="38998"/>
    <cellStyle name="Normal 4 4 2 6 4" xfId="38999"/>
    <cellStyle name="Normal 4 4 2 7" xfId="39000"/>
    <cellStyle name="Normal 4 4 2 7 2" xfId="39001"/>
    <cellStyle name="Normal 4 4 2 8" xfId="39002"/>
    <cellStyle name="Normal 4 4 2 9" xfId="39003"/>
    <cellStyle name="Normal 4 4 3" xfId="39004"/>
    <cellStyle name="Normal 4 4 3 2" xfId="39005"/>
    <cellStyle name="Normal 4 4 3 2 2" xfId="39006"/>
    <cellStyle name="Normal 4 4 3 2 2 2" xfId="39007"/>
    <cellStyle name="Normal 4 4 3 2 2 2 2" xfId="39008"/>
    <cellStyle name="Normal 4 4 3 2 2 3" xfId="39009"/>
    <cellStyle name="Normal 4 4 3 2 2 4" xfId="39010"/>
    <cellStyle name="Normal 4 4 3 2 3" xfId="39011"/>
    <cellStyle name="Normal 4 4 3 2 3 2" xfId="39012"/>
    <cellStyle name="Normal 4 4 3 2 3 2 2" xfId="39013"/>
    <cellStyle name="Normal 4 4 3 2 3 3" xfId="39014"/>
    <cellStyle name="Normal 4 4 3 2 3 4" xfId="39015"/>
    <cellStyle name="Normal 4 4 3 2 4" xfId="39016"/>
    <cellStyle name="Normal 4 4 3 2 4 2" xfId="39017"/>
    <cellStyle name="Normal 4 4 3 2 5" xfId="39018"/>
    <cellStyle name="Normal 4 4 3 2 6" xfId="39019"/>
    <cellStyle name="Normal 4 4 3 2 7" xfId="39020"/>
    <cellStyle name="Normal 4 4 3 3" xfId="39021"/>
    <cellStyle name="Normal 4 4 3 3 2" xfId="39022"/>
    <cellStyle name="Normal 4 4 3 3 2 2" xfId="39023"/>
    <cellStyle name="Normal 4 4 3 3 3" xfId="39024"/>
    <cellStyle name="Normal 4 4 3 3 4" xfId="39025"/>
    <cellStyle name="Normal 4 4 3 4" xfId="39026"/>
    <cellStyle name="Normal 4 4 3 4 2" xfId="39027"/>
    <cellStyle name="Normal 4 4 3 4 2 2" xfId="39028"/>
    <cellStyle name="Normal 4 4 3 4 3" xfId="39029"/>
    <cellStyle name="Normal 4 4 3 4 4" xfId="39030"/>
    <cellStyle name="Normal 4 4 3 5" xfId="39031"/>
    <cellStyle name="Normal 4 4 3 5 2" xfId="39032"/>
    <cellStyle name="Normal 4 4 3 6" xfId="39033"/>
    <cellStyle name="Normal 4 4 3 7" xfId="39034"/>
    <cellStyle name="Normal 4 4 3 8" xfId="39035"/>
    <cellStyle name="Normal 4 4 4" xfId="39036"/>
    <cellStyle name="Normal 4 4 4 2" xfId="39037"/>
    <cellStyle name="Normal 4 4 4 2 2" xfId="39038"/>
    <cellStyle name="Normal 4 4 4 2 2 2" xfId="39039"/>
    <cellStyle name="Normal 4 4 4 2 2 2 2" xfId="39040"/>
    <cellStyle name="Normal 4 4 4 2 2 3" xfId="39041"/>
    <cellStyle name="Normal 4 4 4 2 2 4" xfId="39042"/>
    <cellStyle name="Normal 4 4 4 2 3" xfId="39043"/>
    <cellStyle name="Normal 4 4 4 2 3 2" xfId="39044"/>
    <cellStyle name="Normal 4 4 4 2 3 2 2" xfId="39045"/>
    <cellStyle name="Normal 4 4 4 2 3 3" xfId="39046"/>
    <cellStyle name="Normal 4 4 4 2 3 4" xfId="39047"/>
    <cellStyle name="Normal 4 4 4 2 4" xfId="39048"/>
    <cellStyle name="Normal 4 4 4 2 4 2" xfId="39049"/>
    <cellStyle name="Normal 4 4 4 2 5" xfId="39050"/>
    <cellStyle name="Normal 4 4 4 2 6" xfId="39051"/>
    <cellStyle name="Normal 4 4 4 2 7" xfId="39052"/>
    <cellStyle name="Normal 4 4 4 3" xfId="39053"/>
    <cellStyle name="Normal 4 4 4 3 2" xfId="39054"/>
    <cellStyle name="Normal 4 4 4 3 2 2" xfId="39055"/>
    <cellStyle name="Normal 4 4 4 3 3" xfId="39056"/>
    <cellStyle name="Normal 4 4 4 3 4" xfId="39057"/>
    <cellStyle name="Normal 4 4 4 4" xfId="39058"/>
    <cellStyle name="Normal 4 4 4 4 2" xfId="39059"/>
    <cellStyle name="Normal 4 4 4 4 2 2" xfId="39060"/>
    <cellStyle name="Normal 4 4 4 4 3" xfId="39061"/>
    <cellStyle name="Normal 4 4 4 4 4" xfId="39062"/>
    <cellStyle name="Normal 4 4 4 5" xfId="39063"/>
    <cellStyle name="Normal 4 4 4 5 2" xfId="39064"/>
    <cellStyle name="Normal 4 4 4 6" xfId="39065"/>
    <cellStyle name="Normal 4 4 4 7" xfId="39066"/>
    <cellStyle name="Normal 4 4 4 8" xfId="39067"/>
    <cellStyle name="Normal 4 4 5" xfId="39068"/>
    <cellStyle name="Normal 4 4 5 2" xfId="39069"/>
    <cellStyle name="Normal 4 4 5 2 2" xfId="39070"/>
    <cellStyle name="Normal 4 4 5 2 2 2" xfId="39071"/>
    <cellStyle name="Normal 4 4 5 2 2 2 2" xfId="39072"/>
    <cellStyle name="Normal 4 4 5 2 2 3" xfId="39073"/>
    <cellStyle name="Normal 4 4 5 2 2 4" xfId="39074"/>
    <cellStyle name="Normal 4 4 5 2 3" xfId="39075"/>
    <cellStyle name="Normal 4 4 5 2 3 2" xfId="39076"/>
    <cellStyle name="Normal 4 4 5 2 4" xfId="39077"/>
    <cellStyle name="Normal 4 4 5 2 5" xfId="39078"/>
    <cellStyle name="Normal 4 4 5 2 6" xfId="39079"/>
    <cellStyle name="Normal 4 4 5 3" xfId="39080"/>
    <cellStyle name="Normal 4 4 5 3 2" xfId="39081"/>
    <cellStyle name="Normal 4 4 5 3 2 2" xfId="39082"/>
    <cellStyle name="Normal 4 4 5 3 3" xfId="39083"/>
    <cellStyle name="Normal 4 4 5 3 4" xfId="39084"/>
    <cellStyle name="Normal 4 4 5 4" xfId="39085"/>
    <cellStyle name="Normal 4 4 5 4 2" xfId="39086"/>
    <cellStyle name="Normal 4 4 5 4 2 2" xfId="39087"/>
    <cellStyle name="Normal 4 4 5 4 3" xfId="39088"/>
    <cellStyle name="Normal 4 4 5 4 4" xfId="39089"/>
    <cellStyle name="Normal 4 4 5 5" xfId="39090"/>
    <cellStyle name="Normal 4 4 5 5 2" xfId="39091"/>
    <cellStyle name="Normal 4 4 5 6" xfId="39092"/>
    <cellStyle name="Normal 4 4 5 7" xfId="39093"/>
    <cellStyle name="Normal 4 4 5 8" xfId="39094"/>
    <cellStyle name="Normal 4 4 6" xfId="39095"/>
    <cellStyle name="Normal 4 4 6 2" xfId="39096"/>
    <cellStyle name="Normal 4 4 6 2 2" xfId="39097"/>
    <cellStyle name="Normal 4 4 6 2 2 2" xfId="39098"/>
    <cellStyle name="Normal 4 4 6 2 2 2 2" xfId="39099"/>
    <cellStyle name="Normal 4 4 6 2 2 3" xfId="39100"/>
    <cellStyle name="Normal 4 4 6 2 2 4" xfId="39101"/>
    <cellStyle name="Normal 4 4 6 2 3" xfId="39102"/>
    <cellStyle name="Normal 4 4 6 2 3 2" xfId="39103"/>
    <cellStyle name="Normal 4 4 6 2 4" xfId="39104"/>
    <cellStyle name="Normal 4 4 6 2 5" xfId="39105"/>
    <cellStyle name="Normal 4 4 6 2 6" xfId="39106"/>
    <cellStyle name="Normal 4 4 6 3" xfId="39107"/>
    <cellStyle name="Normal 4 4 6 3 2" xfId="39108"/>
    <cellStyle name="Normal 4 4 6 3 2 2" xfId="39109"/>
    <cellStyle name="Normal 4 4 6 3 3" xfId="39110"/>
    <cellStyle name="Normal 4 4 6 3 4" xfId="39111"/>
    <cellStyle name="Normal 4 4 6 4" xfId="39112"/>
    <cellStyle name="Normal 4 4 6 4 2" xfId="39113"/>
    <cellStyle name="Normal 4 4 6 4 2 2" xfId="39114"/>
    <cellStyle name="Normal 4 4 6 4 3" xfId="39115"/>
    <cellStyle name="Normal 4 4 6 4 4" xfId="39116"/>
    <cellStyle name="Normal 4 4 6 5" xfId="39117"/>
    <cellStyle name="Normal 4 4 6 5 2" xfId="39118"/>
    <cellStyle name="Normal 4 4 6 6" xfId="39119"/>
    <cellStyle name="Normal 4 4 6 7" xfId="39120"/>
    <cellStyle name="Normal 4 4 6 8" xfId="39121"/>
    <cellStyle name="Normal 4 4 7" xfId="39122"/>
    <cellStyle name="Normal 4 4 7 2" xfId="39123"/>
    <cellStyle name="Normal 4 4 7 2 2" xfId="39124"/>
    <cellStyle name="Normal 4 4 7 2 2 2" xfId="39125"/>
    <cellStyle name="Normal 4 4 7 2 3" xfId="39126"/>
    <cellStyle name="Normal 4 4 7 2 4" xfId="39127"/>
    <cellStyle name="Normal 4 4 7 3" xfId="39128"/>
    <cellStyle name="Normal 4 4 7 3 2" xfId="39129"/>
    <cellStyle name="Normal 4 4 7 4" xfId="39130"/>
    <cellStyle name="Normal 4 4 7 5" xfId="39131"/>
    <cellStyle name="Normal 4 4 7 6" xfId="39132"/>
    <cellStyle name="Normal 4 4 8" xfId="39133"/>
    <cellStyle name="Normal 4 4 8 2" xfId="39134"/>
    <cellStyle name="Normal 4 4 8 2 2" xfId="39135"/>
    <cellStyle name="Normal 4 4 8 2 2 2" xfId="39136"/>
    <cellStyle name="Normal 4 4 8 2 3" xfId="39137"/>
    <cellStyle name="Normal 4 4 8 2 4" xfId="39138"/>
    <cellStyle name="Normal 4 4 8 3" xfId="39139"/>
    <cellStyle name="Normal 4 4 8 3 2" xfId="39140"/>
    <cellStyle name="Normal 4 4 8 4" xfId="39141"/>
    <cellStyle name="Normal 4 4 8 5" xfId="39142"/>
    <cellStyle name="Normal 4 4 8 6" xfId="39143"/>
    <cellStyle name="Normal 4 4 9" xfId="39144"/>
    <cellStyle name="Normal 4 4 9 2" xfId="39145"/>
    <cellStyle name="Normal 4 4 9 2 2" xfId="39146"/>
    <cellStyle name="Normal 4 4 9 3" xfId="39147"/>
    <cellStyle name="Normal 4 4 9 4" xfId="39148"/>
    <cellStyle name="Normal 4 4 9 5" xfId="39149"/>
    <cellStyle name="Normal 4 5" xfId="39150"/>
    <cellStyle name="Normal 4 5 10" xfId="39151"/>
    <cellStyle name="Normal 4 5 10 2" xfId="39152"/>
    <cellStyle name="Normal 4 5 11" xfId="39153"/>
    <cellStyle name="Normal 4 5 12" xfId="39154"/>
    <cellStyle name="Normal 4 5 13" xfId="39155"/>
    <cellStyle name="Normal 4 5 14" xfId="39156"/>
    <cellStyle name="Normal 4 5 2" xfId="39157"/>
    <cellStyle name="Normal 4 5 2 2" xfId="39158"/>
    <cellStyle name="Normal 4 5 2 2 2" xfId="39159"/>
    <cellStyle name="Normal 4 5 2 2 2 2" xfId="39160"/>
    <cellStyle name="Normal 4 5 2 2 2 2 2" xfId="39161"/>
    <cellStyle name="Normal 4 5 2 2 2 3" xfId="39162"/>
    <cellStyle name="Normal 4 5 2 2 2 4" xfId="39163"/>
    <cellStyle name="Normal 4 5 2 2 3" xfId="39164"/>
    <cellStyle name="Normal 4 5 2 2 3 2" xfId="39165"/>
    <cellStyle name="Normal 4 5 2 2 3 2 2" xfId="39166"/>
    <cellStyle name="Normal 4 5 2 2 3 3" xfId="39167"/>
    <cellStyle name="Normal 4 5 2 2 3 4" xfId="39168"/>
    <cellStyle name="Normal 4 5 2 2 4" xfId="39169"/>
    <cellStyle name="Normal 4 5 2 2 4 2" xfId="39170"/>
    <cellStyle name="Normal 4 5 2 2 5" xfId="39171"/>
    <cellStyle name="Normal 4 5 2 2 6" xfId="39172"/>
    <cellStyle name="Normal 4 5 2 2 7" xfId="39173"/>
    <cellStyle name="Normal 4 5 2 3" xfId="39174"/>
    <cellStyle name="Normal 4 5 2 3 2" xfId="39175"/>
    <cellStyle name="Normal 4 5 2 3 2 2" xfId="39176"/>
    <cellStyle name="Normal 4 5 2 3 3" xfId="39177"/>
    <cellStyle name="Normal 4 5 2 3 4" xfId="39178"/>
    <cellStyle name="Normal 4 5 2 4" xfId="39179"/>
    <cellStyle name="Normal 4 5 2 4 2" xfId="39180"/>
    <cellStyle name="Normal 4 5 2 4 2 2" xfId="39181"/>
    <cellStyle name="Normal 4 5 2 4 3" xfId="39182"/>
    <cellStyle name="Normal 4 5 2 4 4" xfId="39183"/>
    <cellStyle name="Normal 4 5 2 5" xfId="39184"/>
    <cellStyle name="Normal 4 5 2 5 2" xfId="39185"/>
    <cellStyle name="Normal 4 5 2 6" xfId="39186"/>
    <cellStyle name="Normal 4 5 2 7" xfId="39187"/>
    <cellStyle name="Normal 4 5 2 8" xfId="39188"/>
    <cellStyle name="Normal 4 5 2 9" xfId="39189"/>
    <cellStyle name="Normal 4 5 3" xfId="39190"/>
    <cellStyle name="Normal 4 5 3 2" xfId="39191"/>
    <cellStyle name="Normal 4 5 3 2 2" xfId="39192"/>
    <cellStyle name="Normal 4 5 3 2 2 2" xfId="39193"/>
    <cellStyle name="Normal 4 5 3 2 2 2 2" xfId="39194"/>
    <cellStyle name="Normal 4 5 3 2 2 3" xfId="39195"/>
    <cellStyle name="Normal 4 5 3 2 2 4" xfId="39196"/>
    <cellStyle name="Normal 4 5 3 2 3" xfId="39197"/>
    <cellStyle name="Normal 4 5 3 2 3 2" xfId="39198"/>
    <cellStyle name="Normal 4 5 3 2 3 2 2" xfId="39199"/>
    <cellStyle name="Normal 4 5 3 2 3 3" xfId="39200"/>
    <cellStyle name="Normal 4 5 3 2 3 4" xfId="39201"/>
    <cellStyle name="Normal 4 5 3 2 4" xfId="39202"/>
    <cellStyle name="Normal 4 5 3 2 4 2" xfId="39203"/>
    <cellStyle name="Normal 4 5 3 2 5" xfId="39204"/>
    <cellStyle name="Normal 4 5 3 2 6" xfId="39205"/>
    <cellStyle name="Normal 4 5 3 2 7" xfId="39206"/>
    <cellStyle name="Normal 4 5 3 3" xfId="39207"/>
    <cellStyle name="Normal 4 5 3 3 2" xfId="39208"/>
    <cellStyle name="Normal 4 5 3 3 2 2" xfId="39209"/>
    <cellStyle name="Normal 4 5 3 3 3" xfId="39210"/>
    <cellStyle name="Normal 4 5 3 3 4" xfId="39211"/>
    <cellStyle name="Normal 4 5 3 4" xfId="39212"/>
    <cellStyle name="Normal 4 5 3 4 2" xfId="39213"/>
    <cellStyle name="Normal 4 5 3 4 2 2" xfId="39214"/>
    <cellStyle name="Normal 4 5 3 4 3" xfId="39215"/>
    <cellStyle name="Normal 4 5 3 4 4" xfId="39216"/>
    <cellStyle name="Normal 4 5 3 5" xfId="39217"/>
    <cellStyle name="Normal 4 5 3 5 2" xfId="39218"/>
    <cellStyle name="Normal 4 5 3 6" xfId="39219"/>
    <cellStyle name="Normal 4 5 3 7" xfId="39220"/>
    <cellStyle name="Normal 4 5 3 8" xfId="39221"/>
    <cellStyle name="Normal 4 5 4" xfId="39222"/>
    <cellStyle name="Normal 4 5 4 2" xfId="39223"/>
    <cellStyle name="Normal 4 5 4 2 2" xfId="39224"/>
    <cellStyle name="Normal 4 5 4 2 2 2" xfId="39225"/>
    <cellStyle name="Normal 4 5 4 2 2 2 2" xfId="39226"/>
    <cellStyle name="Normal 4 5 4 2 2 3" xfId="39227"/>
    <cellStyle name="Normal 4 5 4 2 2 4" xfId="39228"/>
    <cellStyle name="Normal 4 5 4 2 3" xfId="39229"/>
    <cellStyle name="Normal 4 5 4 2 3 2" xfId="39230"/>
    <cellStyle name="Normal 4 5 4 2 4" xfId="39231"/>
    <cellStyle name="Normal 4 5 4 2 5" xfId="39232"/>
    <cellStyle name="Normal 4 5 4 2 6" xfId="39233"/>
    <cellStyle name="Normal 4 5 4 3" xfId="39234"/>
    <cellStyle name="Normal 4 5 4 3 2" xfId="39235"/>
    <cellStyle name="Normal 4 5 4 3 2 2" xfId="39236"/>
    <cellStyle name="Normal 4 5 4 3 3" xfId="39237"/>
    <cellStyle name="Normal 4 5 4 3 4" xfId="39238"/>
    <cellStyle name="Normal 4 5 4 4" xfId="39239"/>
    <cellStyle name="Normal 4 5 4 4 2" xfId="39240"/>
    <cellStyle name="Normal 4 5 4 4 2 2" xfId="39241"/>
    <cellStyle name="Normal 4 5 4 4 3" xfId="39242"/>
    <cellStyle name="Normal 4 5 4 4 4" xfId="39243"/>
    <cellStyle name="Normal 4 5 4 5" xfId="39244"/>
    <cellStyle name="Normal 4 5 4 5 2" xfId="39245"/>
    <cellStyle name="Normal 4 5 4 6" xfId="39246"/>
    <cellStyle name="Normal 4 5 4 7" xfId="39247"/>
    <cellStyle name="Normal 4 5 4 8" xfId="39248"/>
    <cellStyle name="Normal 4 5 5" xfId="39249"/>
    <cellStyle name="Normal 4 5 5 2" xfId="39250"/>
    <cellStyle name="Normal 4 5 5 2 2" xfId="39251"/>
    <cellStyle name="Normal 4 5 5 2 2 2" xfId="39252"/>
    <cellStyle name="Normal 4 5 5 2 2 2 2" xfId="39253"/>
    <cellStyle name="Normal 4 5 5 2 2 3" xfId="39254"/>
    <cellStyle name="Normal 4 5 5 2 2 4" xfId="39255"/>
    <cellStyle name="Normal 4 5 5 2 3" xfId="39256"/>
    <cellStyle name="Normal 4 5 5 2 3 2" xfId="39257"/>
    <cellStyle name="Normal 4 5 5 2 4" xfId="39258"/>
    <cellStyle name="Normal 4 5 5 2 5" xfId="39259"/>
    <cellStyle name="Normal 4 5 5 2 6" xfId="39260"/>
    <cellStyle name="Normal 4 5 5 3" xfId="39261"/>
    <cellStyle name="Normal 4 5 5 3 2" xfId="39262"/>
    <cellStyle name="Normal 4 5 5 3 2 2" xfId="39263"/>
    <cellStyle name="Normal 4 5 5 3 3" xfId="39264"/>
    <cellStyle name="Normal 4 5 5 3 4" xfId="39265"/>
    <cellStyle name="Normal 4 5 5 4" xfId="39266"/>
    <cellStyle name="Normal 4 5 5 4 2" xfId="39267"/>
    <cellStyle name="Normal 4 5 5 4 2 2" xfId="39268"/>
    <cellStyle name="Normal 4 5 5 4 3" xfId="39269"/>
    <cellStyle name="Normal 4 5 5 4 4" xfId="39270"/>
    <cellStyle name="Normal 4 5 5 5" xfId="39271"/>
    <cellStyle name="Normal 4 5 5 5 2" xfId="39272"/>
    <cellStyle name="Normal 4 5 5 6" xfId="39273"/>
    <cellStyle name="Normal 4 5 5 7" xfId="39274"/>
    <cellStyle name="Normal 4 5 5 8" xfId="39275"/>
    <cellStyle name="Normal 4 5 6" xfId="39276"/>
    <cellStyle name="Normal 4 5 6 2" xfId="39277"/>
    <cellStyle name="Normal 4 5 6 2 2" xfId="39278"/>
    <cellStyle name="Normal 4 5 6 2 2 2" xfId="39279"/>
    <cellStyle name="Normal 4 5 6 2 3" xfId="39280"/>
    <cellStyle name="Normal 4 5 6 2 4" xfId="39281"/>
    <cellStyle name="Normal 4 5 6 3" xfId="39282"/>
    <cellStyle name="Normal 4 5 6 3 2" xfId="39283"/>
    <cellStyle name="Normal 4 5 6 4" xfId="39284"/>
    <cellStyle name="Normal 4 5 6 5" xfId="39285"/>
    <cellStyle name="Normal 4 5 6 6" xfId="39286"/>
    <cellStyle name="Normal 4 5 7" xfId="39287"/>
    <cellStyle name="Normal 4 5 7 2" xfId="39288"/>
    <cellStyle name="Normal 4 5 7 2 2" xfId="39289"/>
    <cellStyle name="Normal 4 5 7 2 2 2" xfId="39290"/>
    <cellStyle name="Normal 4 5 7 2 3" xfId="39291"/>
    <cellStyle name="Normal 4 5 7 2 4" xfId="39292"/>
    <cellStyle name="Normal 4 5 7 3" xfId="39293"/>
    <cellStyle name="Normal 4 5 7 3 2" xfId="39294"/>
    <cellStyle name="Normal 4 5 7 4" xfId="39295"/>
    <cellStyle name="Normal 4 5 7 5" xfId="39296"/>
    <cellStyle name="Normal 4 5 7 6" xfId="39297"/>
    <cellStyle name="Normal 4 5 8" xfId="39298"/>
    <cellStyle name="Normal 4 5 8 2" xfId="39299"/>
    <cellStyle name="Normal 4 5 8 2 2" xfId="39300"/>
    <cellStyle name="Normal 4 5 8 3" xfId="39301"/>
    <cellStyle name="Normal 4 5 8 4" xfId="39302"/>
    <cellStyle name="Normal 4 5 8 5" xfId="39303"/>
    <cellStyle name="Normal 4 5 9" xfId="39304"/>
    <cellStyle name="Normal 4 5 9 2" xfId="39305"/>
    <cellStyle name="Normal 4 5 9 2 2" xfId="39306"/>
    <cellStyle name="Normal 4 5 9 3" xfId="39307"/>
    <cellStyle name="Normal 4 5 9 4" xfId="39308"/>
    <cellStyle name="Normal 4 6" xfId="39309"/>
    <cellStyle name="Normal 4 6 2" xfId="39310"/>
    <cellStyle name="Normal 4 6 2 2" xfId="39311"/>
    <cellStyle name="Normal 4 6 2 2 2" xfId="39312"/>
    <cellStyle name="Normal 4 6 2 2 2 2" xfId="39313"/>
    <cellStyle name="Normal 4 6 2 2 3" xfId="39314"/>
    <cellStyle name="Normal 4 6 2 2 4" xfId="39315"/>
    <cellStyle name="Normal 4 6 2 3" xfId="39316"/>
    <cellStyle name="Normal 4 6 2 3 2" xfId="39317"/>
    <cellStyle name="Normal 4 6 2 3 2 2" xfId="39318"/>
    <cellStyle name="Normal 4 6 2 3 3" xfId="39319"/>
    <cellStyle name="Normal 4 6 2 3 4" xfId="39320"/>
    <cellStyle name="Normal 4 6 2 4" xfId="39321"/>
    <cellStyle name="Normal 4 6 2 4 2" xfId="39322"/>
    <cellStyle name="Normal 4 6 2 5" xfId="39323"/>
    <cellStyle name="Normal 4 6 2 6" xfId="39324"/>
    <cellStyle name="Normal 4 6 2 7" xfId="39325"/>
    <cellStyle name="Normal 4 6 2 8" xfId="39326"/>
    <cellStyle name="Normal 4 6 3" xfId="39327"/>
    <cellStyle name="Normal 4 6 3 2" xfId="39328"/>
    <cellStyle name="Normal 4 6 3 2 2" xfId="39329"/>
    <cellStyle name="Normal 4 6 3 3" xfId="39330"/>
    <cellStyle name="Normal 4 6 3 4" xfId="39331"/>
    <cellStyle name="Normal 4 6 4" xfId="39332"/>
    <cellStyle name="Normal 4 6 4 2" xfId="39333"/>
    <cellStyle name="Normal 4 6 4 2 2" xfId="39334"/>
    <cellStyle name="Normal 4 6 4 3" xfId="39335"/>
    <cellStyle name="Normal 4 6 4 4" xfId="39336"/>
    <cellStyle name="Normal 4 6 5" xfId="39337"/>
    <cellStyle name="Normal 4 6 5 2" xfId="39338"/>
    <cellStyle name="Normal 4 6 6" xfId="39339"/>
    <cellStyle name="Normal 4 6 7" xfId="39340"/>
    <cellStyle name="Normal 4 6 8" xfId="39341"/>
    <cellStyle name="Normal 4 6 9" xfId="39342"/>
    <cellStyle name="Normal 4 7" xfId="39343"/>
    <cellStyle name="Normal 4 7 2" xfId="39344"/>
    <cellStyle name="Normal 4 7 2 2" xfId="39345"/>
    <cellStyle name="Normal 4 7 2 2 2" xfId="39346"/>
    <cellStyle name="Normal 4 7 2 2 2 2" xfId="39347"/>
    <cellStyle name="Normal 4 7 2 2 3" xfId="39348"/>
    <cellStyle name="Normal 4 7 2 2 4" xfId="39349"/>
    <cellStyle name="Normal 4 7 2 3" xfId="39350"/>
    <cellStyle name="Normal 4 7 2 3 2" xfId="39351"/>
    <cellStyle name="Normal 4 7 2 3 2 2" xfId="39352"/>
    <cellStyle name="Normal 4 7 2 3 3" xfId="39353"/>
    <cellStyle name="Normal 4 7 2 3 4" xfId="39354"/>
    <cellStyle name="Normal 4 7 2 4" xfId="39355"/>
    <cellStyle name="Normal 4 7 2 4 2" xfId="39356"/>
    <cellStyle name="Normal 4 7 2 5" xfId="39357"/>
    <cellStyle name="Normal 4 7 2 6" xfId="39358"/>
    <cellStyle name="Normal 4 7 2 7" xfId="39359"/>
    <cellStyle name="Normal 4 7 3" xfId="39360"/>
    <cellStyle name="Normal 4 7 3 2" xfId="39361"/>
    <cellStyle name="Normal 4 7 3 2 2" xfId="39362"/>
    <cellStyle name="Normal 4 7 3 3" xfId="39363"/>
    <cellStyle name="Normal 4 7 3 4" xfId="39364"/>
    <cellStyle name="Normal 4 7 4" xfId="39365"/>
    <cellStyle name="Normal 4 7 4 2" xfId="39366"/>
    <cellStyle name="Normal 4 7 4 2 2" xfId="39367"/>
    <cellStyle name="Normal 4 7 4 3" xfId="39368"/>
    <cellStyle name="Normal 4 7 4 4" xfId="39369"/>
    <cellStyle name="Normal 4 7 5" xfId="39370"/>
    <cellStyle name="Normal 4 7 5 2" xfId="39371"/>
    <cellStyle name="Normal 4 7 6" xfId="39372"/>
    <cellStyle name="Normal 4 7 7" xfId="39373"/>
    <cellStyle name="Normal 4 7 8" xfId="39374"/>
    <cellStyle name="Normal 4 7 9" xfId="39375"/>
    <cellStyle name="Normal 4 8" xfId="39376"/>
    <cellStyle name="Normal 4 8 2" xfId="39377"/>
    <cellStyle name="Normal 4 8 2 2" xfId="39378"/>
    <cellStyle name="Normal 4 8 2 2 2" xfId="39379"/>
    <cellStyle name="Normal 4 8 2 2 2 2" xfId="39380"/>
    <cellStyle name="Normal 4 8 2 2 3" xfId="39381"/>
    <cellStyle name="Normal 4 8 2 2 4" xfId="39382"/>
    <cellStyle name="Normal 4 8 2 3" xfId="39383"/>
    <cellStyle name="Normal 4 8 2 3 2" xfId="39384"/>
    <cellStyle name="Normal 4 8 2 4" xfId="39385"/>
    <cellStyle name="Normal 4 8 2 5" xfId="39386"/>
    <cellStyle name="Normal 4 8 2 6" xfId="39387"/>
    <cellStyle name="Normal 4 8 3" xfId="39388"/>
    <cellStyle name="Normal 4 8 3 2" xfId="39389"/>
    <cellStyle name="Normal 4 8 3 2 2" xfId="39390"/>
    <cellStyle name="Normal 4 8 3 3" xfId="39391"/>
    <cellStyle name="Normal 4 8 3 4" xfId="39392"/>
    <cellStyle name="Normal 4 8 4" xfId="39393"/>
    <cellStyle name="Normal 4 8 4 2" xfId="39394"/>
    <cellStyle name="Normal 4 8 4 2 2" xfId="39395"/>
    <cellStyle name="Normal 4 8 4 3" xfId="39396"/>
    <cellStyle name="Normal 4 8 4 4" xfId="39397"/>
    <cellStyle name="Normal 4 8 5" xfId="39398"/>
    <cellStyle name="Normal 4 8 5 2" xfId="39399"/>
    <cellStyle name="Normal 4 8 6" xfId="39400"/>
    <cellStyle name="Normal 4 8 7" xfId="39401"/>
    <cellStyle name="Normal 4 8 8" xfId="39402"/>
    <cellStyle name="Normal 4 8 9" xfId="39403"/>
    <cellStyle name="Normal 4 9" xfId="39404"/>
    <cellStyle name="Normal 4 9 2" xfId="39405"/>
    <cellStyle name="Normal 4 9 2 2" xfId="39406"/>
    <cellStyle name="Normal 4 9 2 2 2" xfId="39407"/>
    <cellStyle name="Normal 4 9 2 2 2 2" xfId="39408"/>
    <cellStyle name="Normal 4 9 2 2 3" xfId="39409"/>
    <cellStyle name="Normal 4 9 2 2 4" xfId="39410"/>
    <cellStyle name="Normal 4 9 2 3" xfId="39411"/>
    <cellStyle name="Normal 4 9 2 3 2" xfId="39412"/>
    <cellStyle name="Normal 4 9 2 4" xfId="39413"/>
    <cellStyle name="Normal 4 9 2 5" xfId="39414"/>
    <cellStyle name="Normal 4 9 2 6" xfId="39415"/>
    <cellStyle name="Normal 4 9 3" xfId="39416"/>
    <cellStyle name="Normal 4 9 3 2" xfId="39417"/>
    <cellStyle name="Normal 4 9 3 2 2" xfId="39418"/>
    <cellStyle name="Normal 4 9 3 3" xfId="39419"/>
    <cellStyle name="Normal 4 9 3 4" xfId="39420"/>
    <cellStyle name="Normal 4 9 4" xfId="39421"/>
    <cellStyle name="Normal 4 9 4 2" xfId="39422"/>
    <cellStyle name="Normal 4 9 4 2 2" xfId="39423"/>
    <cellStyle name="Normal 4 9 4 3" xfId="39424"/>
    <cellStyle name="Normal 4 9 4 4" xfId="39425"/>
    <cellStyle name="Normal 4 9 5" xfId="39426"/>
    <cellStyle name="Normal 4 9 5 2" xfId="39427"/>
    <cellStyle name="Normal 4 9 6" xfId="39428"/>
    <cellStyle name="Normal 4 9 7" xfId="39429"/>
    <cellStyle name="Normal 4 9 8" xfId="39430"/>
    <cellStyle name="Normal 4 9 9" xfId="39431"/>
    <cellStyle name="Normal 40" xfId="39432"/>
    <cellStyle name="Normal 40 2" xfId="39433"/>
    <cellStyle name="Normal 40 2 2" xfId="39434"/>
    <cellStyle name="Normal 40 2 2 2" xfId="39435"/>
    <cellStyle name="Normal 40 2 2 2 2" xfId="39436"/>
    <cellStyle name="Normal 40 2 2 3" xfId="39437"/>
    <cellStyle name="Normal 40 2 2 4" xfId="39438"/>
    <cellStyle name="Normal 40 2 3" xfId="39439"/>
    <cellStyle name="Normal 40 2 3 2" xfId="39440"/>
    <cellStyle name="Normal 40 2 4" xfId="39441"/>
    <cellStyle name="Normal 40 2 5" xfId="39442"/>
    <cellStyle name="Normal 40 2 6" xfId="39443"/>
    <cellStyle name="Normal 40 3" xfId="39444"/>
    <cellStyle name="Normal 40 3 2" xfId="39445"/>
    <cellStyle name="Normal 40 3 2 2" xfId="39446"/>
    <cellStyle name="Normal 40 3 3" xfId="39447"/>
    <cellStyle name="Normal 40 3 4" xfId="39448"/>
    <cellStyle name="Normal 40 4" xfId="39449"/>
    <cellStyle name="Normal 40 4 2" xfId="39450"/>
    <cellStyle name="Normal 40 4 2 2" xfId="39451"/>
    <cellStyle name="Normal 40 4 3" xfId="39452"/>
    <cellStyle name="Normal 40 4 4" xfId="39453"/>
    <cellStyle name="Normal 40 5" xfId="39454"/>
    <cellStyle name="Normal 40 5 2" xfId="39455"/>
    <cellStyle name="Normal 40 6" xfId="39456"/>
    <cellStyle name="Normal 40 7" xfId="39457"/>
    <cellStyle name="Normal 40 8" xfId="39458"/>
    <cellStyle name="Normal 41" xfId="39459"/>
    <cellStyle name="Normal 41 2" xfId="39460"/>
    <cellStyle name="Normal 41 2 2" xfId="39461"/>
    <cellStyle name="Normal 41 2 2 2" xfId="39462"/>
    <cellStyle name="Normal 41 2 2 2 2" xfId="39463"/>
    <cellStyle name="Normal 41 2 2 3" xfId="39464"/>
    <cellStyle name="Normal 41 2 2 4" xfId="39465"/>
    <cellStyle name="Normal 41 2 3" xfId="39466"/>
    <cellStyle name="Normal 41 2 3 2" xfId="39467"/>
    <cellStyle name="Normal 41 2 4" xfId="39468"/>
    <cellStyle name="Normal 41 2 5" xfId="39469"/>
    <cellStyle name="Normal 41 2 6" xfId="39470"/>
    <cellStyle name="Normal 41 3" xfId="39471"/>
    <cellStyle name="Normal 41 3 2" xfId="39472"/>
    <cellStyle name="Normal 41 3 2 2" xfId="39473"/>
    <cellStyle name="Normal 41 3 3" xfId="39474"/>
    <cellStyle name="Normal 41 3 4" xfId="39475"/>
    <cellStyle name="Normal 41 4" xfId="39476"/>
    <cellStyle name="Normal 41 4 2" xfId="39477"/>
    <cellStyle name="Normal 41 4 2 2" xfId="39478"/>
    <cellStyle name="Normal 41 4 3" xfId="39479"/>
    <cellStyle name="Normal 41 4 4" xfId="39480"/>
    <cellStyle name="Normal 41 5" xfId="39481"/>
    <cellStyle name="Normal 41 5 2" xfId="39482"/>
    <cellStyle name="Normal 41 6" xfId="39483"/>
    <cellStyle name="Normal 41 7" xfId="39484"/>
    <cellStyle name="Normal 41 8" xfId="39485"/>
    <cellStyle name="Normal 42" xfId="39486"/>
    <cellStyle name="Normal 42 2" xfId="39487"/>
    <cellStyle name="Normal 42 3" xfId="39488"/>
    <cellStyle name="Normal 42 3 2" xfId="39489"/>
    <cellStyle name="Normal 42 4" xfId="39490"/>
    <cellStyle name="Normal 42 5" xfId="39491"/>
    <cellStyle name="Normal 43" xfId="39492"/>
    <cellStyle name="Normal 43 2" xfId="39493"/>
    <cellStyle name="Normal 43 2 2" xfId="39494"/>
    <cellStyle name="Normal 43 2 2 2" xfId="39495"/>
    <cellStyle name="Normal 43 2 3" xfId="39496"/>
    <cellStyle name="Normal 43 2 4" xfId="39497"/>
    <cellStyle name="Normal 43 3" xfId="39498"/>
    <cellStyle name="Normal 43 3 2" xfId="39499"/>
    <cellStyle name="Normal 43 3 2 2" xfId="39500"/>
    <cellStyle name="Normal 43 3 3" xfId="39501"/>
    <cellStyle name="Normal 43 3 4" xfId="39502"/>
    <cellStyle name="Normal 43 4" xfId="39503"/>
    <cellStyle name="Normal 43 4 2" xfId="39504"/>
    <cellStyle name="Normal 43 5" xfId="39505"/>
    <cellStyle name="Normal 43 6" xfId="39506"/>
    <cellStyle name="Normal 43 7" xfId="39507"/>
    <cellStyle name="Normal 44" xfId="39508"/>
    <cellStyle name="Normal 44 2" xfId="39509"/>
    <cellStyle name="Normal 44 2 2" xfId="39510"/>
    <cellStyle name="Normal 44 2 2 2" xfId="39511"/>
    <cellStyle name="Normal 44 2 3" xfId="39512"/>
    <cellStyle name="Normal 44 2 4" xfId="39513"/>
    <cellStyle name="Normal 44 3" xfId="39514"/>
    <cellStyle name="Normal 44 3 2" xfId="39515"/>
    <cellStyle name="Normal 44 4" xfId="39516"/>
    <cellStyle name="Normal 44 5" xfId="39517"/>
    <cellStyle name="Normal 44 6" xfId="39518"/>
    <cellStyle name="Normal 45" xfId="39519"/>
    <cellStyle name="Normal 45 2" xfId="39520"/>
    <cellStyle name="Normal 45 2 2" xfId="39521"/>
    <cellStyle name="Normal 45 2 2 2" xfId="39522"/>
    <cellStyle name="Normal 45 2 3" xfId="39523"/>
    <cellStyle name="Normal 45 2 4" xfId="39524"/>
    <cellStyle name="Normal 45 3" xfId="39525"/>
    <cellStyle name="Normal 45 3 2" xfId="39526"/>
    <cellStyle name="Normal 45 4" xfId="39527"/>
    <cellStyle name="Normal 45 5" xfId="39528"/>
    <cellStyle name="Normal 45 6" xfId="39529"/>
    <cellStyle name="Normal 46" xfId="39530"/>
    <cellStyle name="Normal 46 2" xfId="39531"/>
    <cellStyle name="Normal 46 2 2" xfId="39532"/>
    <cellStyle name="Normal 46 3" xfId="39533"/>
    <cellStyle name="Normal 46 4" xfId="39534"/>
    <cellStyle name="Normal 46 5" xfId="39535"/>
    <cellStyle name="Normal 47" xfId="39536"/>
    <cellStyle name="Normal 47 2" xfId="39537"/>
    <cellStyle name="Normal 47 2 2" xfId="39538"/>
    <cellStyle name="Normal 47 3" xfId="39539"/>
    <cellStyle name="Normal 47 4" xfId="39540"/>
    <cellStyle name="Normal 47 5" xfId="39541"/>
    <cellStyle name="Normal 48" xfId="39542"/>
    <cellStyle name="Normal 48 2" xfId="39543"/>
    <cellStyle name="Normal 48 2 2" xfId="39544"/>
    <cellStyle name="Normal 48 3" xfId="39545"/>
    <cellStyle name="Normal 48 4" xfId="39546"/>
    <cellStyle name="Normal 48 5" xfId="39547"/>
    <cellStyle name="Normal 49" xfId="39548"/>
    <cellStyle name="Normal 49 2" xfId="39549"/>
    <cellStyle name="Normal 49 3" xfId="39550"/>
    <cellStyle name="Normal 5" xfId="15"/>
    <cellStyle name="Normal 5 10" xfId="39551"/>
    <cellStyle name="Normal 5 10 10" xfId="39552"/>
    <cellStyle name="Normal 5 10 10 2" xfId="39553"/>
    <cellStyle name="Normal 5 10 10 2 2" xfId="39554"/>
    <cellStyle name="Normal 5 10 10 2 2 2" xfId="39555"/>
    <cellStyle name="Normal 5 10 10 2 3" xfId="39556"/>
    <cellStyle name="Normal 5 10 10 2 4" xfId="39557"/>
    <cellStyle name="Normal 5 10 10 3" xfId="39558"/>
    <cellStyle name="Normal 5 10 10 3 2" xfId="39559"/>
    <cellStyle name="Normal 5 10 10 4" xfId="39560"/>
    <cellStyle name="Normal 5 10 10 5" xfId="39561"/>
    <cellStyle name="Normal 5 10 10 6" xfId="39562"/>
    <cellStyle name="Normal 5 10 11" xfId="39563"/>
    <cellStyle name="Normal 5 10 11 2" xfId="39564"/>
    <cellStyle name="Normal 5 10 11 2 2" xfId="39565"/>
    <cellStyle name="Normal 5 10 11 3" xfId="39566"/>
    <cellStyle name="Normal 5 10 11 4" xfId="39567"/>
    <cellStyle name="Normal 5 10 11 5" xfId="39568"/>
    <cellStyle name="Normal 5 10 12" xfId="39569"/>
    <cellStyle name="Normal 5 10 12 2" xfId="39570"/>
    <cellStyle name="Normal 5 10 12 2 2" xfId="39571"/>
    <cellStyle name="Normal 5 10 12 3" xfId="39572"/>
    <cellStyle name="Normal 5 10 12 4" xfId="39573"/>
    <cellStyle name="Normal 5 10 13" xfId="39574"/>
    <cellStyle name="Normal 5 10 13 2" xfId="39575"/>
    <cellStyle name="Normal 5 10 14" xfId="39576"/>
    <cellStyle name="Normal 5 10 15" xfId="39577"/>
    <cellStyle name="Normal 5 10 16" xfId="39578"/>
    <cellStyle name="Normal 5 10 17" xfId="39579"/>
    <cellStyle name="Normal 5 10 2" xfId="39580"/>
    <cellStyle name="Normal 5 10 2 10" xfId="39581"/>
    <cellStyle name="Normal 5 10 2 10 2" xfId="39582"/>
    <cellStyle name="Normal 5 10 2 10 2 2" xfId="39583"/>
    <cellStyle name="Normal 5 10 2 10 3" xfId="39584"/>
    <cellStyle name="Normal 5 10 2 10 4" xfId="39585"/>
    <cellStyle name="Normal 5 10 2 11" xfId="39586"/>
    <cellStyle name="Normal 5 10 2 11 2" xfId="39587"/>
    <cellStyle name="Normal 5 10 2 12" xfId="39588"/>
    <cellStyle name="Normal 5 10 2 13" xfId="39589"/>
    <cellStyle name="Normal 5 10 2 14" xfId="39590"/>
    <cellStyle name="Normal 5 10 2 2" xfId="39591"/>
    <cellStyle name="Normal 5 10 2 2 10" xfId="39592"/>
    <cellStyle name="Normal 5 10 2 2 2" xfId="39593"/>
    <cellStyle name="Normal 5 10 2 2 2 2" xfId="39594"/>
    <cellStyle name="Normal 5 10 2 2 2 2 2" xfId="39595"/>
    <cellStyle name="Normal 5 10 2 2 2 2 2 2" xfId="39596"/>
    <cellStyle name="Normal 5 10 2 2 2 2 3" xfId="39597"/>
    <cellStyle name="Normal 5 10 2 2 2 2 4" xfId="39598"/>
    <cellStyle name="Normal 5 10 2 2 2 3" xfId="39599"/>
    <cellStyle name="Normal 5 10 2 2 2 3 2" xfId="39600"/>
    <cellStyle name="Normal 5 10 2 2 2 3 2 2" xfId="39601"/>
    <cellStyle name="Normal 5 10 2 2 2 3 3" xfId="39602"/>
    <cellStyle name="Normal 5 10 2 2 2 3 4" xfId="39603"/>
    <cellStyle name="Normal 5 10 2 2 2 4" xfId="39604"/>
    <cellStyle name="Normal 5 10 2 2 2 4 2" xfId="39605"/>
    <cellStyle name="Normal 5 10 2 2 2 5" xfId="39606"/>
    <cellStyle name="Normal 5 10 2 2 2 6" xfId="39607"/>
    <cellStyle name="Normal 5 10 2 2 2 7" xfId="39608"/>
    <cellStyle name="Normal 5 10 2 2 3" xfId="39609"/>
    <cellStyle name="Normal 5 10 2 2 3 2" xfId="39610"/>
    <cellStyle name="Normal 5 10 2 2 3 2 2" xfId="39611"/>
    <cellStyle name="Normal 5 10 2 2 3 3" xfId="39612"/>
    <cellStyle name="Normal 5 10 2 2 3 4" xfId="39613"/>
    <cellStyle name="Normal 5 10 2 2 4" xfId="39614"/>
    <cellStyle name="Normal 5 10 2 2 4 2" xfId="39615"/>
    <cellStyle name="Normal 5 10 2 2 4 2 2" xfId="39616"/>
    <cellStyle name="Normal 5 10 2 2 4 3" xfId="39617"/>
    <cellStyle name="Normal 5 10 2 2 4 4" xfId="39618"/>
    <cellStyle name="Normal 5 10 2 2 5" xfId="39619"/>
    <cellStyle name="Normal 5 10 2 2 5 2" xfId="39620"/>
    <cellStyle name="Normal 5 10 2 2 5 2 2" xfId="39621"/>
    <cellStyle name="Normal 5 10 2 2 5 3" xfId="39622"/>
    <cellStyle name="Normal 5 10 2 2 5 4" xfId="39623"/>
    <cellStyle name="Normal 5 10 2 2 6" xfId="39624"/>
    <cellStyle name="Normal 5 10 2 2 6 2" xfId="39625"/>
    <cellStyle name="Normal 5 10 2 2 6 2 2" xfId="39626"/>
    <cellStyle name="Normal 5 10 2 2 6 3" xfId="39627"/>
    <cellStyle name="Normal 5 10 2 2 6 4" xfId="39628"/>
    <cellStyle name="Normal 5 10 2 2 7" xfId="39629"/>
    <cellStyle name="Normal 5 10 2 2 7 2" xfId="39630"/>
    <cellStyle name="Normal 5 10 2 2 8" xfId="39631"/>
    <cellStyle name="Normal 5 10 2 2 9" xfId="39632"/>
    <cellStyle name="Normal 5 10 2 3" xfId="39633"/>
    <cellStyle name="Normal 5 10 2 3 2" xfId="39634"/>
    <cellStyle name="Normal 5 10 2 3 2 2" xfId="39635"/>
    <cellStyle name="Normal 5 10 2 3 2 2 2" xfId="39636"/>
    <cellStyle name="Normal 5 10 2 3 2 2 2 2" xfId="39637"/>
    <cellStyle name="Normal 5 10 2 3 2 2 3" xfId="39638"/>
    <cellStyle name="Normal 5 10 2 3 2 2 4" xfId="39639"/>
    <cellStyle name="Normal 5 10 2 3 2 3" xfId="39640"/>
    <cellStyle name="Normal 5 10 2 3 2 3 2" xfId="39641"/>
    <cellStyle name="Normal 5 10 2 3 2 3 2 2" xfId="39642"/>
    <cellStyle name="Normal 5 10 2 3 2 3 3" xfId="39643"/>
    <cellStyle name="Normal 5 10 2 3 2 3 4" xfId="39644"/>
    <cellStyle name="Normal 5 10 2 3 2 4" xfId="39645"/>
    <cellStyle name="Normal 5 10 2 3 2 4 2" xfId="39646"/>
    <cellStyle name="Normal 5 10 2 3 2 5" xfId="39647"/>
    <cellStyle name="Normal 5 10 2 3 2 6" xfId="39648"/>
    <cellStyle name="Normal 5 10 2 3 2 7" xfId="39649"/>
    <cellStyle name="Normal 5 10 2 3 3" xfId="39650"/>
    <cellStyle name="Normal 5 10 2 3 3 2" xfId="39651"/>
    <cellStyle name="Normal 5 10 2 3 3 2 2" xfId="39652"/>
    <cellStyle name="Normal 5 10 2 3 3 3" xfId="39653"/>
    <cellStyle name="Normal 5 10 2 3 3 4" xfId="39654"/>
    <cellStyle name="Normal 5 10 2 3 4" xfId="39655"/>
    <cellStyle name="Normal 5 10 2 3 4 2" xfId="39656"/>
    <cellStyle name="Normal 5 10 2 3 4 2 2" xfId="39657"/>
    <cellStyle name="Normal 5 10 2 3 4 3" xfId="39658"/>
    <cellStyle name="Normal 5 10 2 3 4 4" xfId="39659"/>
    <cellStyle name="Normal 5 10 2 3 5" xfId="39660"/>
    <cellStyle name="Normal 5 10 2 3 5 2" xfId="39661"/>
    <cellStyle name="Normal 5 10 2 3 6" xfId="39662"/>
    <cellStyle name="Normal 5 10 2 3 7" xfId="39663"/>
    <cellStyle name="Normal 5 10 2 3 8" xfId="39664"/>
    <cellStyle name="Normal 5 10 2 4" xfId="39665"/>
    <cellStyle name="Normal 5 10 2 4 2" xfId="39666"/>
    <cellStyle name="Normal 5 10 2 4 2 2" xfId="39667"/>
    <cellStyle name="Normal 5 10 2 4 2 2 2" xfId="39668"/>
    <cellStyle name="Normal 5 10 2 4 2 2 2 2" xfId="39669"/>
    <cellStyle name="Normal 5 10 2 4 2 2 3" xfId="39670"/>
    <cellStyle name="Normal 5 10 2 4 2 2 4" xfId="39671"/>
    <cellStyle name="Normal 5 10 2 4 2 3" xfId="39672"/>
    <cellStyle name="Normal 5 10 2 4 2 3 2" xfId="39673"/>
    <cellStyle name="Normal 5 10 2 4 2 3 2 2" xfId="39674"/>
    <cellStyle name="Normal 5 10 2 4 2 3 3" xfId="39675"/>
    <cellStyle name="Normal 5 10 2 4 2 3 4" xfId="39676"/>
    <cellStyle name="Normal 5 10 2 4 2 4" xfId="39677"/>
    <cellStyle name="Normal 5 10 2 4 2 4 2" xfId="39678"/>
    <cellStyle name="Normal 5 10 2 4 2 5" xfId="39679"/>
    <cellStyle name="Normal 5 10 2 4 2 6" xfId="39680"/>
    <cellStyle name="Normal 5 10 2 4 2 7" xfId="39681"/>
    <cellStyle name="Normal 5 10 2 4 3" xfId="39682"/>
    <cellStyle name="Normal 5 10 2 4 3 2" xfId="39683"/>
    <cellStyle name="Normal 5 10 2 4 3 2 2" xfId="39684"/>
    <cellStyle name="Normal 5 10 2 4 3 3" xfId="39685"/>
    <cellStyle name="Normal 5 10 2 4 3 4" xfId="39686"/>
    <cellStyle name="Normal 5 10 2 4 4" xfId="39687"/>
    <cellStyle name="Normal 5 10 2 4 4 2" xfId="39688"/>
    <cellStyle name="Normal 5 10 2 4 4 2 2" xfId="39689"/>
    <cellStyle name="Normal 5 10 2 4 4 3" xfId="39690"/>
    <cellStyle name="Normal 5 10 2 4 4 4" xfId="39691"/>
    <cellStyle name="Normal 5 10 2 4 5" xfId="39692"/>
    <cellStyle name="Normal 5 10 2 4 5 2" xfId="39693"/>
    <cellStyle name="Normal 5 10 2 4 6" xfId="39694"/>
    <cellStyle name="Normal 5 10 2 4 7" xfId="39695"/>
    <cellStyle name="Normal 5 10 2 4 8" xfId="39696"/>
    <cellStyle name="Normal 5 10 2 5" xfId="39697"/>
    <cellStyle name="Normal 5 10 2 5 2" xfId="39698"/>
    <cellStyle name="Normal 5 10 2 5 2 2" xfId="39699"/>
    <cellStyle name="Normal 5 10 2 5 2 2 2" xfId="39700"/>
    <cellStyle name="Normal 5 10 2 5 2 2 2 2" xfId="39701"/>
    <cellStyle name="Normal 5 10 2 5 2 2 3" xfId="39702"/>
    <cellStyle name="Normal 5 10 2 5 2 2 4" xfId="39703"/>
    <cellStyle name="Normal 5 10 2 5 2 3" xfId="39704"/>
    <cellStyle name="Normal 5 10 2 5 2 3 2" xfId="39705"/>
    <cellStyle name="Normal 5 10 2 5 2 4" xfId="39706"/>
    <cellStyle name="Normal 5 10 2 5 2 5" xfId="39707"/>
    <cellStyle name="Normal 5 10 2 5 2 6" xfId="39708"/>
    <cellStyle name="Normal 5 10 2 5 3" xfId="39709"/>
    <cellStyle name="Normal 5 10 2 5 3 2" xfId="39710"/>
    <cellStyle name="Normal 5 10 2 5 3 2 2" xfId="39711"/>
    <cellStyle name="Normal 5 10 2 5 3 3" xfId="39712"/>
    <cellStyle name="Normal 5 10 2 5 3 4" xfId="39713"/>
    <cellStyle name="Normal 5 10 2 5 4" xfId="39714"/>
    <cellStyle name="Normal 5 10 2 5 4 2" xfId="39715"/>
    <cellStyle name="Normal 5 10 2 5 4 2 2" xfId="39716"/>
    <cellStyle name="Normal 5 10 2 5 4 3" xfId="39717"/>
    <cellStyle name="Normal 5 10 2 5 4 4" xfId="39718"/>
    <cellStyle name="Normal 5 10 2 5 5" xfId="39719"/>
    <cellStyle name="Normal 5 10 2 5 5 2" xfId="39720"/>
    <cellStyle name="Normal 5 10 2 5 6" xfId="39721"/>
    <cellStyle name="Normal 5 10 2 5 7" xfId="39722"/>
    <cellStyle name="Normal 5 10 2 5 8" xfId="39723"/>
    <cellStyle name="Normal 5 10 2 6" xfId="39724"/>
    <cellStyle name="Normal 5 10 2 6 2" xfId="39725"/>
    <cellStyle name="Normal 5 10 2 6 2 2" xfId="39726"/>
    <cellStyle name="Normal 5 10 2 6 2 2 2" xfId="39727"/>
    <cellStyle name="Normal 5 10 2 6 2 2 2 2" xfId="39728"/>
    <cellStyle name="Normal 5 10 2 6 2 2 3" xfId="39729"/>
    <cellStyle name="Normal 5 10 2 6 2 2 4" xfId="39730"/>
    <cellStyle name="Normal 5 10 2 6 2 3" xfId="39731"/>
    <cellStyle name="Normal 5 10 2 6 2 3 2" xfId="39732"/>
    <cellStyle name="Normal 5 10 2 6 2 4" xfId="39733"/>
    <cellStyle name="Normal 5 10 2 6 2 5" xfId="39734"/>
    <cellStyle name="Normal 5 10 2 6 2 6" xfId="39735"/>
    <cellStyle name="Normal 5 10 2 6 3" xfId="39736"/>
    <cellStyle name="Normal 5 10 2 6 3 2" xfId="39737"/>
    <cellStyle name="Normal 5 10 2 6 3 2 2" xfId="39738"/>
    <cellStyle name="Normal 5 10 2 6 3 3" xfId="39739"/>
    <cellStyle name="Normal 5 10 2 6 3 4" xfId="39740"/>
    <cellStyle name="Normal 5 10 2 6 4" xfId="39741"/>
    <cellStyle name="Normal 5 10 2 6 4 2" xfId="39742"/>
    <cellStyle name="Normal 5 10 2 6 4 2 2" xfId="39743"/>
    <cellStyle name="Normal 5 10 2 6 4 3" xfId="39744"/>
    <cellStyle name="Normal 5 10 2 6 4 4" xfId="39745"/>
    <cellStyle name="Normal 5 10 2 6 5" xfId="39746"/>
    <cellStyle name="Normal 5 10 2 6 5 2" xfId="39747"/>
    <cellStyle name="Normal 5 10 2 6 6" xfId="39748"/>
    <cellStyle name="Normal 5 10 2 6 7" xfId="39749"/>
    <cellStyle name="Normal 5 10 2 6 8" xfId="39750"/>
    <cellStyle name="Normal 5 10 2 7" xfId="39751"/>
    <cellStyle name="Normal 5 10 2 7 2" xfId="39752"/>
    <cellStyle name="Normal 5 10 2 7 2 2" xfId="39753"/>
    <cellStyle name="Normal 5 10 2 7 2 2 2" xfId="39754"/>
    <cellStyle name="Normal 5 10 2 7 2 3" xfId="39755"/>
    <cellStyle name="Normal 5 10 2 7 2 4" xfId="39756"/>
    <cellStyle name="Normal 5 10 2 7 3" xfId="39757"/>
    <cellStyle name="Normal 5 10 2 7 3 2" xfId="39758"/>
    <cellStyle name="Normal 5 10 2 7 4" xfId="39759"/>
    <cellStyle name="Normal 5 10 2 7 5" xfId="39760"/>
    <cellStyle name="Normal 5 10 2 7 6" xfId="39761"/>
    <cellStyle name="Normal 5 10 2 8" xfId="39762"/>
    <cellStyle name="Normal 5 10 2 8 2" xfId="39763"/>
    <cellStyle name="Normal 5 10 2 8 2 2" xfId="39764"/>
    <cellStyle name="Normal 5 10 2 8 2 2 2" xfId="39765"/>
    <cellStyle name="Normal 5 10 2 8 2 3" xfId="39766"/>
    <cellStyle name="Normal 5 10 2 8 2 4" xfId="39767"/>
    <cellStyle name="Normal 5 10 2 8 3" xfId="39768"/>
    <cellStyle name="Normal 5 10 2 8 3 2" xfId="39769"/>
    <cellStyle name="Normal 5 10 2 8 4" xfId="39770"/>
    <cellStyle name="Normal 5 10 2 8 5" xfId="39771"/>
    <cellStyle name="Normal 5 10 2 8 6" xfId="39772"/>
    <cellStyle name="Normal 5 10 2 9" xfId="39773"/>
    <cellStyle name="Normal 5 10 2 9 2" xfId="39774"/>
    <cellStyle name="Normal 5 10 2 9 2 2" xfId="39775"/>
    <cellStyle name="Normal 5 10 2 9 3" xfId="39776"/>
    <cellStyle name="Normal 5 10 2 9 4" xfId="39777"/>
    <cellStyle name="Normal 5 10 2 9 5" xfId="39778"/>
    <cellStyle name="Normal 5 10 3" xfId="39779"/>
    <cellStyle name="Normal 5 10 3 10" xfId="39780"/>
    <cellStyle name="Normal 5 10 3 10 2" xfId="39781"/>
    <cellStyle name="Normal 5 10 3 10 2 2" xfId="39782"/>
    <cellStyle name="Normal 5 10 3 10 3" xfId="39783"/>
    <cellStyle name="Normal 5 10 3 10 4" xfId="39784"/>
    <cellStyle name="Normal 5 10 3 11" xfId="39785"/>
    <cellStyle name="Normal 5 10 3 11 2" xfId="39786"/>
    <cellStyle name="Normal 5 10 3 12" xfId="39787"/>
    <cellStyle name="Normal 5 10 3 13" xfId="39788"/>
    <cellStyle name="Normal 5 10 3 14" xfId="39789"/>
    <cellStyle name="Normal 5 10 3 2" xfId="39790"/>
    <cellStyle name="Normal 5 10 3 2 10" xfId="39791"/>
    <cellStyle name="Normal 5 10 3 2 2" xfId="39792"/>
    <cellStyle name="Normal 5 10 3 2 2 2" xfId="39793"/>
    <cellStyle name="Normal 5 10 3 2 2 2 2" xfId="39794"/>
    <cellStyle name="Normal 5 10 3 2 2 2 2 2" xfId="39795"/>
    <cellStyle name="Normal 5 10 3 2 2 2 3" xfId="39796"/>
    <cellStyle name="Normal 5 10 3 2 2 2 4" xfId="39797"/>
    <cellStyle name="Normal 5 10 3 2 2 3" xfId="39798"/>
    <cellStyle name="Normal 5 10 3 2 2 3 2" xfId="39799"/>
    <cellStyle name="Normal 5 10 3 2 2 3 2 2" xfId="39800"/>
    <cellStyle name="Normal 5 10 3 2 2 3 3" xfId="39801"/>
    <cellStyle name="Normal 5 10 3 2 2 3 4" xfId="39802"/>
    <cellStyle name="Normal 5 10 3 2 2 4" xfId="39803"/>
    <cellStyle name="Normal 5 10 3 2 2 4 2" xfId="39804"/>
    <cellStyle name="Normal 5 10 3 2 2 5" xfId="39805"/>
    <cellStyle name="Normal 5 10 3 2 2 6" xfId="39806"/>
    <cellStyle name="Normal 5 10 3 2 2 7" xfId="39807"/>
    <cellStyle name="Normal 5 10 3 2 3" xfId="39808"/>
    <cellStyle name="Normal 5 10 3 2 3 2" xfId="39809"/>
    <cellStyle name="Normal 5 10 3 2 3 2 2" xfId="39810"/>
    <cellStyle name="Normal 5 10 3 2 3 3" xfId="39811"/>
    <cellStyle name="Normal 5 10 3 2 3 4" xfId="39812"/>
    <cellStyle name="Normal 5 10 3 2 4" xfId="39813"/>
    <cellStyle name="Normal 5 10 3 2 4 2" xfId="39814"/>
    <cellStyle name="Normal 5 10 3 2 4 2 2" xfId="39815"/>
    <cellStyle name="Normal 5 10 3 2 4 3" xfId="39816"/>
    <cellStyle name="Normal 5 10 3 2 4 4" xfId="39817"/>
    <cellStyle name="Normal 5 10 3 2 5" xfId="39818"/>
    <cellStyle name="Normal 5 10 3 2 5 2" xfId="39819"/>
    <cellStyle name="Normal 5 10 3 2 5 2 2" xfId="39820"/>
    <cellStyle name="Normal 5 10 3 2 5 3" xfId="39821"/>
    <cellStyle name="Normal 5 10 3 2 5 4" xfId="39822"/>
    <cellStyle name="Normal 5 10 3 2 6" xfId="39823"/>
    <cellStyle name="Normal 5 10 3 2 6 2" xfId="39824"/>
    <cellStyle name="Normal 5 10 3 2 6 2 2" xfId="39825"/>
    <cellStyle name="Normal 5 10 3 2 6 3" xfId="39826"/>
    <cellStyle name="Normal 5 10 3 2 6 4" xfId="39827"/>
    <cellStyle name="Normal 5 10 3 2 7" xfId="39828"/>
    <cellStyle name="Normal 5 10 3 2 7 2" xfId="39829"/>
    <cellStyle name="Normal 5 10 3 2 8" xfId="39830"/>
    <cellStyle name="Normal 5 10 3 2 9" xfId="39831"/>
    <cellStyle name="Normal 5 10 3 3" xfId="39832"/>
    <cellStyle name="Normal 5 10 3 3 2" xfId="39833"/>
    <cellStyle name="Normal 5 10 3 3 2 2" xfId="39834"/>
    <cellStyle name="Normal 5 10 3 3 2 2 2" xfId="39835"/>
    <cellStyle name="Normal 5 10 3 3 2 2 2 2" xfId="39836"/>
    <cellStyle name="Normal 5 10 3 3 2 2 3" xfId="39837"/>
    <cellStyle name="Normal 5 10 3 3 2 2 4" xfId="39838"/>
    <cellStyle name="Normal 5 10 3 3 2 3" xfId="39839"/>
    <cellStyle name="Normal 5 10 3 3 2 3 2" xfId="39840"/>
    <cellStyle name="Normal 5 10 3 3 2 3 2 2" xfId="39841"/>
    <cellStyle name="Normal 5 10 3 3 2 3 3" xfId="39842"/>
    <cellStyle name="Normal 5 10 3 3 2 3 4" xfId="39843"/>
    <cellStyle name="Normal 5 10 3 3 2 4" xfId="39844"/>
    <cellStyle name="Normal 5 10 3 3 2 4 2" xfId="39845"/>
    <cellStyle name="Normal 5 10 3 3 2 5" xfId="39846"/>
    <cellStyle name="Normal 5 10 3 3 2 6" xfId="39847"/>
    <cellStyle name="Normal 5 10 3 3 2 7" xfId="39848"/>
    <cellStyle name="Normal 5 10 3 3 3" xfId="39849"/>
    <cellStyle name="Normal 5 10 3 3 3 2" xfId="39850"/>
    <cellStyle name="Normal 5 10 3 3 3 2 2" xfId="39851"/>
    <cellStyle name="Normal 5 10 3 3 3 3" xfId="39852"/>
    <cellStyle name="Normal 5 10 3 3 3 4" xfId="39853"/>
    <cellStyle name="Normal 5 10 3 3 4" xfId="39854"/>
    <cellStyle name="Normal 5 10 3 3 4 2" xfId="39855"/>
    <cellStyle name="Normal 5 10 3 3 4 2 2" xfId="39856"/>
    <cellStyle name="Normal 5 10 3 3 4 3" xfId="39857"/>
    <cellStyle name="Normal 5 10 3 3 4 4" xfId="39858"/>
    <cellStyle name="Normal 5 10 3 3 5" xfId="39859"/>
    <cellStyle name="Normal 5 10 3 3 5 2" xfId="39860"/>
    <cellStyle name="Normal 5 10 3 3 6" xfId="39861"/>
    <cellStyle name="Normal 5 10 3 3 7" xfId="39862"/>
    <cellStyle name="Normal 5 10 3 3 8" xfId="39863"/>
    <cellStyle name="Normal 5 10 3 4" xfId="39864"/>
    <cellStyle name="Normal 5 10 3 4 2" xfId="39865"/>
    <cellStyle name="Normal 5 10 3 4 2 2" xfId="39866"/>
    <cellStyle name="Normal 5 10 3 4 2 2 2" xfId="39867"/>
    <cellStyle name="Normal 5 10 3 4 2 2 2 2" xfId="39868"/>
    <cellStyle name="Normal 5 10 3 4 2 2 3" xfId="39869"/>
    <cellStyle name="Normal 5 10 3 4 2 2 4" xfId="39870"/>
    <cellStyle name="Normal 5 10 3 4 2 3" xfId="39871"/>
    <cellStyle name="Normal 5 10 3 4 2 3 2" xfId="39872"/>
    <cellStyle name="Normal 5 10 3 4 2 3 2 2" xfId="39873"/>
    <cellStyle name="Normal 5 10 3 4 2 3 3" xfId="39874"/>
    <cellStyle name="Normal 5 10 3 4 2 3 4" xfId="39875"/>
    <cellStyle name="Normal 5 10 3 4 2 4" xfId="39876"/>
    <cellStyle name="Normal 5 10 3 4 2 4 2" xfId="39877"/>
    <cellStyle name="Normal 5 10 3 4 2 5" xfId="39878"/>
    <cellStyle name="Normal 5 10 3 4 2 6" xfId="39879"/>
    <cellStyle name="Normal 5 10 3 4 2 7" xfId="39880"/>
    <cellStyle name="Normal 5 10 3 4 3" xfId="39881"/>
    <cellStyle name="Normal 5 10 3 4 3 2" xfId="39882"/>
    <cellStyle name="Normal 5 10 3 4 3 2 2" xfId="39883"/>
    <cellStyle name="Normal 5 10 3 4 3 3" xfId="39884"/>
    <cellStyle name="Normal 5 10 3 4 3 4" xfId="39885"/>
    <cellStyle name="Normal 5 10 3 4 4" xfId="39886"/>
    <cellStyle name="Normal 5 10 3 4 4 2" xfId="39887"/>
    <cellStyle name="Normal 5 10 3 4 4 2 2" xfId="39888"/>
    <cellStyle name="Normal 5 10 3 4 4 3" xfId="39889"/>
    <cellStyle name="Normal 5 10 3 4 4 4" xfId="39890"/>
    <cellStyle name="Normal 5 10 3 4 5" xfId="39891"/>
    <cellStyle name="Normal 5 10 3 4 5 2" xfId="39892"/>
    <cellStyle name="Normal 5 10 3 4 6" xfId="39893"/>
    <cellStyle name="Normal 5 10 3 4 7" xfId="39894"/>
    <cellStyle name="Normal 5 10 3 4 8" xfId="39895"/>
    <cellStyle name="Normal 5 10 3 5" xfId="39896"/>
    <cellStyle name="Normal 5 10 3 5 2" xfId="39897"/>
    <cellStyle name="Normal 5 10 3 5 2 2" xfId="39898"/>
    <cellStyle name="Normal 5 10 3 5 2 2 2" xfId="39899"/>
    <cellStyle name="Normal 5 10 3 5 2 2 2 2" xfId="39900"/>
    <cellStyle name="Normal 5 10 3 5 2 2 3" xfId="39901"/>
    <cellStyle name="Normal 5 10 3 5 2 2 4" xfId="39902"/>
    <cellStyle name="Normal 5 10 3 5 2 3" xfId="39903"/>
    <cellStyle name="Normal 5 10 3 5 2 3 2" xfId="39904"/>
    <cellStyle name="Normal 5 10 3 5 2 4" xfId="39905"/>
    <cellStyle name="Normal 5 10 3 5 2 5" xfId="39906"/>
    <cellStyle name="Normal 5 10 3 5 2 6" xfId="39907"/>
    <cellStyle name="Normal 5 10 3 5 3" xfId="39908"/>
    <cellStyle name="Normal 5 10 3 5 3 2" xfId="39909"/>
    <cellStyle name="Normal 5 10 3 5 3 2 2" xfId="39910"/>
    <cellStyle name="Normal 5 10 3 5 3 3" xfId="39911"/>
    <cellStyle name="Normal 5 10 3 5 3 4" xfId="39912"/>
    <cellStyle name="Normal 5 10 3 5 4" xfId="39913"/>
    <cellStyle name="Normal 5 10 3 5 4 2" xfId="39914"/>
    <cellStyle name="Normal 5 10 3 5 4 2 2" xfId="39915"/>
    <cellStyle name="Normal 5 10 3 5 4 3" xfId="39916"/>
    <cellStyle name="Normal 5 10 3 5 4 4" xfId="39917"/>
    <cellStyle name="Normal 5 10 3 5 5" xfId="39918"/>
    <cellStyle name="Normal 5 10 3 5 5 2" xfId="39919"/>
    <cellStyle name="Normal 5 10 3 5 6" xfId="39920"/>
    <cellStyle name="Normal 5 10 3 5 7" xfId="39921"/>
    <cellStyle name="Normal 5 10 3 5 8" xfId="39922"/>
    <cellStyle name="Normal 5 10 3 6" xfId="39923"/>
    <cellStyle name="Normal 5 10 3 6 2" xfId="39924"/>
    <cellStyle name="Normal 5 10 3 6 2 2" xfId="39925"/>
    <cellStyle name="Normal 5 10 3 6 2 2 2" xfId="39926"/>
    <cellStyle name="Normal 5 10 3 6 2 2 2 2" xfId="39927"/>
    <cellStyle name="Normal 5 10 3 6 2 2 3" xfId="39928"/>
    <cellStyle name="Normal 5 10 3 6 2 2 4" xfId="39929"/>
    <cellStyle name="Normal 5 10 3 6 2 3" xfId="39930"/>
    <cellStyle name="Normal 5 10 3 6 2 3 2" xfId="39931"/>
    <cellStyle name="Normal 5 10 3 6 2 4" xfId="39932"/>
    <cellStyle name="Normal 5 10 3 6 2 5" xfId="39933"/>
    <cellStyle name="Normal 5 10 3 6 2 6" xfId="39934"/>
    <cellStyle name="Normal 5 10 3 6 3" xfId="39935"/>
    <cellStyle name="Normal 5 10 3 6 3 2" xfId="39936"/>
    <cellStyle name="Normal 5 10 3 6 3 2 2" xfId="39937"/>
    <cellStyle name="Normal 5 10 3 6 3 3" xfId="39938"/>
    <cellStyle name="Normal 5 10 3 6 3 4" xfId="39939"/>
    <cellStyle name="Normal 5 10 3 6 4" xfId="39940"/>
    <cellStyle name="Normal 5 10 3 6 4 2" xfId="39941"/>
    <cellStyle name="Normal 5 10 3 6 4 2 2" xfId="39942"/>
    <cellStyle name="Normal 5 10 3 6 4 3" xfId="39943"/>
    <cellStyle name="Normal 5 10 3 6 4 4" xfId="39944"/>
    <cellStyle name="Normal 5 10 3 6 5" xfId="39945"/>
    <cellStyle name="Normal 5 10 3 6 5 2" xfId="39946"/>
    <cellStyle name="Normal 5 10 3 6 6" xfId="39947"/>
    <cellStyle name="Normal 5 10 3 6 7" xfId="39948"/>
    <cellStyle name="Normal 5 10 3 6 8" xfId="39949"/>
    <cellStyle name="Normal 5 10 3 7" xfId="39950"/>
    <cellStyle name="Normal 5 10 3 7 2" xfId="39951"/>
    <cellStyle name="Normal 5 10 3 7 2 2" xfId="39952"/>
    <cellStyle name="Normal 5 10 3 7 2 2 2" xfId="39953"/>
    <cellStyle name="Normal 5 10 3 7 2 3" xfId="39954"/>
    <cellStyle name="Normal 5 10 3 7 2 4" xfId="39955"/>
    <cellStyle name="Normal 5 10 3 7 3" xfId="39956"/>
    <cellStyle name="Normal 5 10 3 7 3 2" xfId="39957"/>
    <cellStyle name="Normal 5 10 3 7 4" xfId="39958"/>
    <cellStyle name="Normal 5 10 3 7 5" xfId="39959"/>
    <cellStyle name="Normal 5 10 3 7 6" xfId="39960"/>
    <cellStyle name="Normal 5 10 3 8" xfId="39961"/>
    <cellStyle name="Normal 5 10 3 8 2" xfId="39962"/>
    <cellStyle name="Normal 5 10 3 8 2 2" xfId="39963"/>
    <cellStyle name="Normal 5 10 3 8 2 2 2" xfId="39964"/>
    <cellStyle name="Normal 5 10 3 8 2 3" xfId="39965"/>
    <cellStyle name="Normal 5 10 3 8 2 4" xfId="39966"/>
    <cellStyle name="Normal 5 10 3 8 3" xfId="39967"/>
    <cellStyle name="Normal 5 10 3 8 3 2" xfId="39968"/>
    <cellStyle name="Normal 5 10 3 8 4" xfId="39969"/>
    <cellStyle name="Normal 5 10 3 8 5" xfId="39970"/>
    <cellStyle name="Normal 5 10 3 8 6" xfId="39971"/>
    <cellStyle name="Normal 5 10 3 9" xfId="39972"/>
    <cellStyle name="Normal 5 10 3 9 2" xfId="39973"/>
    <cellStyle name="Normal 5 10 3 9 2 2" xfId="39974"/>
    <cellStyle name="Normal 5 10 3 9 3" xfId="39975"/>
    <cellStyle name="Normal 5 10 3 9 4" xfId="39976"/>
    <cellStyle name="Normal 5 10 3 9 5" xfId="39977"/>
    <cellStyle name="Normal 5 10 4" xfId="39978"/>
    <cellStyle name="Normal 5 10 4 10" xfId="39979"/>
    <cellStyle name="Normal 5 10 4 10 2" xfId="39980"/>
    <cellStyle name="Normal 5 10 4 11" xfId="39981"/>
    <cellStyle name="Normal 5 10 4 12" xfId="39982"/>
    <cellStyle name="Normal 5 10 4 13" xfId="39983"/>
    <cellStyle name="Normal 5 10 4 2" xfId="39984"/>
    <cellStyle name="Normal 5 10 4 2 2" xfId="39985"/>
    <cellStyle name="Normal 5 10 4 2 2 2" xfId="39986"/>
    <cellStyle name="Normal 5 10 4 2 2 2 2" xfId="39987"/>
    <cellStyle name="Normal 5 10 4 2 2 2 2 2" xfId="39988"/>
    <cellStyle name="Normal 5 10 4 2 2 2 3" xfId="39989"/>
    <cellStyle name="Normal 5 10 4 2 2 2 4" xfId="39990"/>
    <cellStyle name="Normal 5 10 4 2 2 3" xfId="39991"/>
    <cellStyle name="Normal 5 10 4 2 2 3 2" xfId="39992"/>
    <cellStyle name="Normal 5 10 4 2 2 3 2 2" xfId="39993"/>
    <cellStyle name="Normal 5 10 4 2 2 3 3" xfId="39994"/>
    <cellStyle name="Normal 5 10 4 2 2 3 4" xfId="39995"/>
    <cellStyle name="Normal 5 10 4 2 2 4" xfId="39996"/>
    <cellStyle name="Normal 5 10 4 2 2 4 2" xfId="39997"/>
    <cellStyle name="Normal 5 10 4 2 2 5" xfId="39998"/>
    <cellStyle name="Normal 5 10 4 2 2 6" xfId="39999"/>
    <cellStyle name="Normal 5 10 4 2 2 7" xfId="40000"/>
    <cellStyle name="Normal 5 10 4 2 3" xfId="40001"/>
    <cellStyle name="Normal 5 10 4 2 3 2" xfId="40002"/>
    <cellStyle name="Normal 5 10 4 2 3 2 2" xfId="40003"/>
    <cellStyle name="Normal 5 10 4 2 3 3" xfId="40004"/>
    <cellStyle name="Normal 5 10 4 2 3 4" xfId="40005"/>
    <cellStyle name="Normal 5 10 4 2 4" xfId="40006"/>
    <cellStyle name="Normal 5 10 4 2 4 2" xfId="40007"/>
    <cellStyle name="Normal 5 10 4 2 4 2 2" xfId="40008"/>
    <cellStyle name="Normal 5 10 4 2 4 3" xfId="40009"/>
    <cellStyle name="Normal 5 10 4 2 4 4" xfId="40010"/>
    <cellStyle name="Normal 5 10 4 2 5" xfId="40011"/>
    <cellStyle name="Normal 5 10 4 2 5 2" xfId="40012"/>
    <cellStyle name="Normal 5 10 4 2 6" xfId="40013"/>
    <cellStyle name="Normal 5 10 4 2 7" xfId="40014"/>
    <cellStyle name="Normal 5 10 4 2 8" xfId="40015"/>
    <cellStyle name="Normal 5 10 4 3" xfId="40016"/>
    <cellStyle name="Normal 5 10 4 3 2" xfId="40017"/>
    <cellStyle name="Normal 5 10 4 3 2 2" xfId="40018"/>
    <cellStyle name="Normal 5 10 4 3 2 2 2" xfId="40019"/>
    <cellStyle name="Normal 5 10 4 3 2 2 2 2" xfId="40020"/>
    <cellStyle name="Normal 5 10 4 3 2 2 3" xfId="40021"/>
    <cellStyle name="Normal 5 10 4 3 2 2 4" xfId="40022"/>
    <cellStyle name="Normal 5 10 4 3 2 3" xfId="40023"/>
    <cellStyle name="Normal 5 10 4 3 2 3 2" xfId="40024"/>
    <cellStyle name="Normal 5 10 4 3 2 3 2 2" xfId="40025"/>
    <cellStyle name="Normal 5 10 4 3 2 3 3" xfId="40026"/>
    <cellStyle name="Normal 5 10 4 3 2 3 4" xfId="40027"/>
    <cellStyle name="Normal 5 10 4 3 2 4" xfId="40028"/>
    <cellStyle name="Normal 5 10 4 3 2 4 2" xfId="40029"/>
    <cellStyle name="Normal 5 10 4 3 2 5" xfId="40030"/>
    <cellStyle name="Normal 5 10 4 3 2 6" xfId="40031"/>
    <cellStyle name="Normal 5 10 4 3 2 7" xfId="40032"/>
    <cellStyle name="Normal 5 10 4 3 3" xfId="40033"/>
    <cellStyle name="Normal 5 10 4 3 3 2" xfId="40034"/>
    <cellStyle name="Normal 5 10 4 3 3 2 2" xfId="40035"/>
    <cellStyle name="Normal 5 10 4 3 3 3" xfId="40036"/>
    <cellStyle name="Normal 5 10 4 3 3 4" xfId="40037"/>
    <cellStyle name="Normal 5 10 4 3 4" xfId="40038"/>
    <cellStyle name="Normal 5 10 4 3 4 2" xfId="40039"/>
    <cellStyle name="Normal 5 10 4 3 4 2 2" xfId="40040"/>
    <cellStyle name="Normal 5 10 4 3 4 3" xfId="40041"/>
    <cellStyle name="Normal 5 10 4 3 4 4" xfId="40042"/>
    <cellStyle name="Normal 5 10 4 3 5" xfId="40043"/>
    <cellStyle name="Normal 5 10 4 3 5 2" xfId="40044"/>
    <cellStyle name="Normal 5 10 4 3 6" xfId="40045"/>
    <cellStyle name="Normal 5 10 4 3 7" xfId="40046"/>
    <cellStyle name="Normal 5 10 4 3 8" xfId="40047"/>
    <cellStyle name="Normal 5 10 4 4" xfId="40048"/>
    <cellStyle name="Normal 5 10 4 4 2" xfId="40049"/>
    <cellStyle name="Normal 5 10 4 4 2 2" xfId="40050"/>
    <cellStyle name="Normal 5 10 4 4 2 2 2" xfId="40051"/>
    <cellStyle name="Normal 5 10 4 4 2 2 2 2" xfId="40052"/>
    <cellStyle name="Normal 5 10 4 4 2 2 3" xfId="40053"/>
    <cellStyle name="Normal 5 10 4 4 2 2 4" xfId="40054"/>
    <cellStyle name="Normal 5 10 4 4 2 3" xfId="40055"/>
    <cellStyle name="Normal 5 10 4 4 2 3 2" xfId="40056"/>
    <cellStyle name="Normal 5 10 4 4 2 4" xfId="40057"/>
    <cellStyle name="Normal 5 10 4 4 2 5" xfId="40058"/>
    <cellStyle name="Normal 5 10 4 4 2 6" xfId="40059"/>
    <cellStyle name="Normal 5 10 4 4 3" xfId="40060"/>
    <cellStyle name="Normal 5 10 4 4 3 2" xfId="40061"/>
    <cellStyle name="Normal 5 10 4 4 3 2 2" xfId="40062"/>
    <cellStyle name="Normal 5 10 4 4 3 3" xfId="40063"/>
    <cellStyle name="Normal 5 10 4 4 3 4" xfId="40064"/>
    <cellStyle name="Normal 5 10 4 4 4" xfId="40065"/>
    <cellStyle name="Normal 5 10 4 4 4 2" xfId="40066"/>
    <cellStyle name="Normal 5 10 4 4 4 2 2" xfId="40067"/>
    <cellStyle name="Normal 5 10 4 4 4 3" xfId="40068"/>
    <cellStyle name="Normal 5 10 4 4 4 4" xfId="40069"/>
    <cellStyle name="Normal 5 10 4 4 5" xfId="40070"/>
    <cellStyle name="Normal 5 10 4 4 5 2" xfId="40071"/>
    <cellStyle name="Normal 5 10 4 4 6" xfId="40072"/>
    <cellStyle name="Normal 5 10 4 4 7" xfId="40073"/>
    <cellStyle name="Normal 5 10 4 4 8" xfId="40074"/>
    <cellStyle name="Normal 5 10 4 5" xfId="40075"/>
    <cellStyle name="Normal 5 10 4 5 2" xfId="40076"/>
    <cellStyle name="Normal 5 10 4 5 2 2" xfId="40077"/>
    <cellStyle name="Normal 5 10 4 5 2 2 2" xfId="40078"/>
    <cellStyle name="Normal 5 10 4 5 2 2 2 2" xfId="40079"/>
    <cellStyle name="Normal 5 10 4 5 2 2 3" xfId="40080"/>
    <cellStyle name="Normal 5 10 4 5 2 2 4" xfId="40081"/>
    <cellStyle name="Normal 5 10 4 5 2 3" xfId="40082"/>
    <cellStyle name="Normal 5 10 4 5 2 3 2" xfId="40083"/>
    <cellStyle name="Normal 5 10 4 5 2 4" xfId="40084"/>
    <cellStyle name="Normal 5 10 4 5 2 5" xfId="40085"/>
    <cellStyle name="Normal 5 10 4 5 2 6" xfId="40086"/>
    <cellStyle name="Normal 5 10 4 5 3" xfId="40087"/>
    <cellStyle name="Normal 5 10 4 5 3 2" xfId="40088"/>
    <cellStyle name="Normal 5 10 4 5 3 2 2" xfId="40089"/>
    <cellStyle name="Normal 5 10 4 5 3 3" xfId="40090"/>
    <cellStyle name="Normal 5 10 4 5 3 4" xfId="40091"/>
    <cellStyle name="Normal 5 10 4 5 4" xfId="40092"/>
    <cellStyle name="Normal 5 10 4 5 4 2" xfId="40093"/>
    <cellStyle name="Normal 5 10 4 5 4 2 2" xfId="40094"/>
    <cellStyle name="Normal 5 10 4 5 4 3" xfId="40095"/>
    <cellStyle name="Normal 5 10 4 5 4 4" xfId="40096"/>
    <cellStyle name="Normal 5 10 4 5 5" xfId="40097"/>
    <cellStyle name="Normal 5 10 4 5 5 2" xfId="40098"/>
    <cellStyle name="Normal 5 10 4 5 6" xfId="40099"/>
    <cellStyle name="Normal 5 10 4 5 7" xfId="40100"/>
    <cellStyle name="Normal 5 10 4 5 8" xfId="40101"/>
    <cellStyle name="Normal 5 10 4 6" xfId="40102"/>
    <cellStyle name="Normal 5 10 4 6 2" xfId="40103"/>
    <cellStyle name="Normal 5 10 4 6 2 2" xfId="40104"/>
    <cellStyle name="Normal 5 10 4 6 2 2 2" xfId="40105"/>
    <cellStyle name="Normal 5 10 4 6 2 3" xfId="40106"/>
    <cellStyle name="Normal 5 10 4 6 2 4" xfId="40107"/>
    <cellStyle name="Normal 5 10 4 6 3" xfId="40108"/>
    <cellStyle name="Normal 5 10 4 6 3 2" xfId="40109"/>
    <cellStyle name="Normal 5 10 4 6 4" xfId="40110"/>
    <cellStyle name="Normal 5 10 4 6 5" xfId="40111"/>
    <cellStyle name="Normal 5 10 4 6 6" xfId="40112"/>
    <cellStyle name="Normal 5 10 4 7" xfId="40113"/>
    <cellStyle name="Normal 5 10 4 7 2" xfId="40114"/>
    <cellStyle name="Normal 5 10 4 7 2 2" xfId="40115"/>
    <cellStyle name="Normal 5 10 4 7 2 2 2" xfId="40116"/>
    <cellStyle name="Normal 5 10 4 7 2 3" xfId="40117"/>
    <cellStyle name="Normal 5 10 4 7 2 4" xfId="40118"/>
    <cellStyle name="Normal 5 10 4 7 3" xfId="40119"/>
    <cellStyle name="Normal 5 10 4 7 3 2" xfId="40120"/>
    <cellStyle name="Normal 5 10 4 7 4" xfId="40121"/>
    <cellStyle name="Normal 5 10 4 7 5" xfId="40122"/>
    <cellStyle name="Normal 5 10 4 7 6" xfId="40123"/>
    <cellStyle name="Normal 5 10 4 8" xfId="40124"/>
    <cellStyle name="Normal 5 10 4 8 2" xfId="40125"/>
    <cellStyle name="Normal 5 10 4 8 2 2" xfId="40126"/>
    <cellStyle name="Normal 5 10 4 8 3" xfId="40127"/>
    <cellStyle name="Normal 5 10 4 8 4" xfId="40128"/>
    <cellStyle name="Normal 5 10 4 8 5" xfId="40129"/>
    <cellStyle name="Normal 5 10 4 9" xfId="40130"/>
    <cellStyle name="Normal 5 10 4 9 2" xfId="40131"/>
    <cellStyle name="Normal 5 10 4 9 2 2" xfId="40132"/>
    <cellStyle name="Normal 5 10 4 9 3" xfId="40133"/>
    <cellStyle name="Normal 5 10 4 9 4" xfId="40134"/>
    <cellStyle name="Normal 5 10 5" xfId="40135"/>
    <cellStyle name="Normal 5 10 5 2" xfId="40136"/>
    <cellStyle name="Normal 5 10 5 2 2" xfId="40137"/>
    <cellStyle name="Normal 5 10 5 2 2 2" xfId="40138"/>
    <cellStyle name="Normal 5 10 5 2 2 2 2" xfId="40139"/>
    <cellStyle name="Normal 5 10 5 2 2 3" xfId="40140"/>
    <cellStyle name="Normal 5 10 5 2 2 4" xfId="40141"/>
    <cellStyle name="Normal 5 10 5 2 3" xfId="40142"/>
    <cellStyle name="Normal 5 10 5 2 3 2" xfId="40143"/>
    <cellStyle name="Normal 5 10 5 2 3 2 2" xfId="40144"/>
    <cellStyle name="Normal 5 10 5 2 3 3" xfId="40145"/>
    <cellStyle name="Normal 5 10 5 2 3 4" xfId="40146"/>
    <cellStyle name="Normal 5 10 5 2 4" xfId="40147"/>
    <cellStyle name="Normal 5 10 5 2 4 2" xfId="40148"/>
    <cellStyle name="Normal 5 10 5 2 5" xfId="40149"/>
    <cellStyle name="Normal 5 10 5 2 6" xfId="40150"/>
    <cellStyle name="Normal 5 10 5 2 7" xfId="40151"/>
    <cellStyle name="Normal 5 10 5 3" xfId="40152"/>
    <cellStyle name="Normal 5 10 5 3 2" xfId="40153"/>
    <cellStyle name="Normal 5 10 5 3 2 2" xfId="40154"/>
    <cellStyle name="Normal 5 10 5 3 3" xfId="40155"/>
    <cellStyle name="Normal 5 10 5 3 4" xfId="40156"/>
    <cellStyle name="Normal 5 10 5 4" xfId="40157"/>
    <cellStyle name="Normal 5 10 5 4 2" xfId="40158"/>
    <cellStyle name="Normal 5 10 5 4 2 2" xfId="40159"/>
    <cellStyle name="Normal 5 10 5 4 3" xfId="40160"/>
    <cellStyle name="Normal 5 10 5 4 4" xfId="40161"/>
    <cellStyle name="Normal 5 10 5 5" xfId="40162"/>
    <cellStyle name="Normal 5 10 5 5 2" xfId="40163"/>
    <cellStyle name="Normal 5 10 5 6" xfId="40164"/>
    <cellStyle name="Normal 5 10 5 7" xfId="40165"/>
    <cellStyle name="Normal 5 10 5 8" xfId="40166"/>
    <cellStyle name="Normal 5 10 6" xfId="40167"/>
    <cellStyle name="Normal 5 10 6 2" xfId="40168"/>
    <cellStyle name="Normal 5 10 6 2 2" xfId="40169"/>
    <cellStyle name="Normal 5 10 6 2 2 2" xfId="40170"/>
    <cellStyle name="Normal 5 10 6 2 2 2 2" xfId="40171"/>
    <cellStyle name="Normal 5 10 6 2 2 3" xfId="40172"/>
    <cellStyle name="Normal 5 10 6 2 2 4" xfId="40173"/>
    <cellStyle name="Normal 5 10 6 2 3" xfId="40174"/>
    <cellStyle name="Normal 5 10 6 2 3 2" xfId="40175"/>
    <cellStyle name="Normal 5 10 6 2 3 2 2" xfId="40176"/>
    <cellStyle name="Normal 5 10 6 2 3 3" xfId="40177"/>
    <cellStyle name="Normal 5 10 6 2 3 4" xfId="40178"/>
    <cellStyle name="Normal 5 10 6 2 4" xfId="40179"/>
    <cellStyle name="Normal 5 10 6 2 4 2" xfId="40180"/>
    <cellStyle name="Normal 5 10 6 2 5" xfId="40181"/>
    <cellStyle name="Normal 5 10 6 2 6" xfId="40182"/>
    <cellStyle name="Normal 5 10 6 2 7" xfId="40183"/>
    <cellStyle name="Normal 5 10 6 3" xfId="40184"/>
    <cellStyle name="Normal 5 10 6 3 2" xfId="40185"/>
    <cellStyle name="Normal 5 10 6 3 2 2" xfId="40186"/>
    <cellStyle name="Normal 5 10 6 3 3" xfId="40187"/>
    <cellStyle name="Normal 5 10 6 3 4" xfId="40188"/>
    <cellStyle name="Normal 5 10 6 4" xfId="40189"/>
    <cellStyle name="Normal 5 10 6 4 2" xfId="40190"/>
    <cellStyle name="Normal 5 10 6 4 2 2" xfId="40191"/>
    <cellStyle name="Normal 5 10 6 4 3" xfId="40192"/>
    <cellStyle name="Normal 5 10 6 4 4" xfId="40193"/>
    <cellStyle name="Normal 5 10 6 5" xfId="40194"/>
    <cellStyle name="Normal 5 10 6 5 2" xfId="40195"/>
    <cellStyle name="Normal 5 10 6 6" xfId="40196"/>
    <cellStyle name="Normal 5 10 6 7" xfId="40197"/>
    <cellStyle name="Normal 5 10 6 8" xfId="40198"/>
    <cellStyle name="Normal 5 10 7" xfId="40199"/>
    <cellStyle name="Normal 5 10 7 2" xfId="40200"/>
    <cellStyle name="Normal 5 10 7 2 2" xfId="40201"/>
    <cellStyle name="Normal 5 10 7 2 2 2" xfId="40202"/>
    <cellStyle name="Normal 5 10 7 2 2 2 2" xfId="40203"/>
    <cellStyle name="Normal 5 10 7 2 2 3" xfId="40204"/>
    <cellStyle name="Normal 5 10 7 2 2 4" xfId="40205"/>
    <cellStyle name="Normal 5 10 7 2 3" xfId="40206"/>
    <cellStyle name="Normal 5 10 7 2 3 2" xfId="40207"/>
    <cellStyle name="Normal 5 10 7 2 4" xfId="40208"/>
    <cellStyle name="Normal 5 10 7 2 5" xfId="40209"/>
    <cellStyle name="Normal 5 10 7 2 6" xfId="40210"/>
    <cellStyle name="Normal 5 10 7 3" xfId="40211"/>
    <cellStyle name="Normal 5 10 7 3 2" xfId="40212"/>
    <cellStyle name="Normal 5 10 7 3 2 2" xfId="40213"/>
    <cellStyle name="Normal 5 10 7 3 3" xfId="40214"/>
    <cellStyle name="Normal 5 10 7 3 4" xfId="40215"/>
    <cellStyle name="Normal 5 10 7 4" xfId="40216"/>
    <cellStyle name="Normal 5 10 7 4 2" xfId="40217"/>
    <cellStyle name="Normal 5 10 7 4 2 2" xfId="40218"/>
    <cellStyle name="Normal 5 10 7 4 3" xfId="40219"/>
    <cellStyle name="Normal 5 10 7 4 4" xfId="40220"/>
    <cellStyle name="Normal 5 10 7 5" xfId="40221"/>
    <cellStyle name="Normal 5 10 7 5 2" xfId="40222"/>
    <cellStyle name="Normal 5 10 7 6" xfId="40223"/>
    <cellStyle name="Normal 5 10 7 7" xfId="40224"/>
    <cellStyle name="Normal 5 10 7 8" xfId="40225"/>
    <cellStyle name="Normal 5 10 8" xfId="40226"/>
    <cellStyle name="Normal 5 10 8 2" xfId="40227"/>
    <cellStyle name="Normal 5 10 8 2 2" xfId="40228"/>
    <cellStyle name="Normal 5 10 8 2 2 2" xfId="40229"/>
    <cellStyle name="Normal 5 10 8 2 2 2 2" xfId="40230"/>
    <cellStyle name="Normal 5 10 8 2 2 3" xfId="40231"/>
    <cellStyle name="Normal 5 10 8 2 2 4" xfId="40232"/>
    <cellStyle name="Normal 5 10 8 2 3" xfId="40233"/>
    <cellStyle name="Normal 5 10 8 2 3 2" xfId="40234"/>
    <cellStyle name="Normal 5 10 8 2 4" xfId="40235"/>
    <cellStyle name="Normal 5 10 8 2 5" xfId="40236"/>
    <cellStyle name="Normal 5 10 8 2 6" xfId="40237"/>
    <cellStyle name="Normal 5 10 8 3" xfId="40238"/>
    <cellStyle name="Normal 5 10 8 3 2" xfId="40239"/>
    <cellStyle name="Normal 5 10 8 3 2 2" xfId="40240"/>
    <cellStyle name="Normal 5 10 8 3 3" xfId="40241"/>
    <cellStyle name="Normal 5 10 8 3 4" xfId="40242"/>
    <cellStyle name="Normal 5 10 8 4" xfId="40243"/>
    <cellStyle name="Normal 5 10 8 4 2" xfId="40244"/>
    <cellStyle name="Normal 5 10 8 4 2 2" xfId="40245"/>
    <cellStyle name="Normal 5 10 8 4 3" xfId="40246"/>
    <cellStyle name="Normal 5 10 8 4 4" xfId="40247"/>
    <cellStyle name="Normal 5 10 8 5" xfId="40248"/>
    <cellStyle name="Normal 5 10 8 5 2" xfId="40249"/>
    <cellStyle name="Normal 5 10 8 6" xfId="40250"/>
    <cellStyle name="Normal 5 10 8 7" xfId="40251"/>
    <cellStyle name="Normal 5 10 8 8" xfId="40252"/>
    <cellStyle name="Normal 5 10 9" xfId="40253"/>
    <cellStyle name="Normal 5 10 9 2" xfId="40254"/>
    <cellStyle name="Normal 5 10 9 2 2" xfId="40255"/>
    <cellStyle name="Normal 5 10 9 2 2 2" xfId="40256"/>
    <cellStyle name="Normal 5 10 9 2 3" xfId="40257"/>
    <cellStyle name="Normal 5 10 9 2 4" xfId="40258"/>
    <cellStyle name="Normal 5 10 9 3" xfId="40259"/>
    <cellStyle name="Normal 5 10 9 3 2" xfId="40260"/>
    <cellStyle name="Normal 5 10 9 4" xfId="40261"/>
    <cellStyle name="Normal 5 10 9 5" xfId="40262"/>
    <cellStyle name="Normal 5 10 9 6" xfId="40263"/>
    <cellStyle name="Normal 5 11" xfId="40264"/>
    <cellStyle name="Normal 5 11 10" xfId="40265"/>
    <cellStyle name="Normal 5 11 10 2" xfId="40266"/>
    <cellStyle name="Normal 5 11 10 2 2" xfId="40267"/>
    <cellStyle name="Normal 5 11 10 2 2 2" xfId="40268"/>
    <cellStyle name="Normal 5 11 10 2 3" xfId="40269"/>
    <cellStyle name="Normal 5 11 10 2 4" xfId="40270"/>
    <cellStyle name="Normal 5 11 10 3" xfId="40271"/>
    <cellStyle name="Normal 5 11 10 3 2" xfId="40272"/>
    <cellStyle name="Normal 5 11 10 4" xfId="40273"/>
    <cellStyle name="Normal 5 11 10 5" xfId="40274"/>
    <cellStyle name="Normal 5 11 10 6" xfId="40275"/>
    <cellStyle name="Normal 5 11 11" xfId="40276"/>
    <cellStyle name="Normal 5 11 11 2" xfId="40277"/>
    <cellStyle name="Normal 5 11 11 2 2" xfId="40278"/>
    <cellStyle name="Normal 5 11 11 3" xfId="40279"/>
    <cellStyle name="Normal 5 11 11 4" xfId="40280"/>
    <cellStyle name="Normal 5 11 11 5" xfId="40281"/>
    <cellStyle name="Normal 5 11 12" xfId="40282"/>
    <cellStyle name="Normal 5 11 12 2" xfId="40283"/>
    <cellStyle name="Normal 5 11 12 2 2" xfId="40284"/>
    <cellStyle name="Normal 5 11 12 3" xfId="40285"/>
    <cellStyle name="Normal 5 11 12 4" xfId="40286"/>
    <cellStyle name="Normal 5 11 13" xfId="40287"/>
    <cellStyle name="Normal 5 11 13 2" xfId="40288"/>
    <cellStyle name="Normal 5 11 14" xfId="40289"/>
    <cellStyle name="Normal 5 11 15" xfId="40290"/>
    <cellStyle name="Normal 5 11 16" xfId="40291"/>
    <cellStyle name="Normal 5 11 17" xfId="40292"/>
    <cellStyle name="Normal 5 11 2" xfId="40293"/>
    <cellStyle name="Normal 5 11 2 10" xfId="40294"/>
    <cellStyle name="Normal 5 11 2 10 2" xfId="40295"/>
    <cellStyle name="Normal 5 11 2 10 2 2" xfId="40296"/>
    <cellStyle name="Normal 5 11 2 10 3" xfId="40297"/>
    <cellStyle name="Normal 5 11 2 10 4" xfId="40298"/>
    <cellStyle name="Normal 5 11 2 11" xfId="40299"/>
    <cellStyle name="Normal 5 11 2 11 2" xfId="40300"/>
    <cellStyle name="Normal 5 11 2 12" xfId="40301"/>
    <cellStyle name="Normal 5 11 2 13" xfId="40302"/>
    <cellStyle name="Normal 5 11 2 14" xfId="40303"/>
    <cellStyle name="Normal 5 11 2 2" xfId="40304"/>
    <cellStyle name="Normal 5 11 2 2 10" xfId="40305"/>
    <cellStyle name="Normal 5 11 2 2 2" xfId="40306"/>
    <cellStyle name="Normal 5 11 2 2 2 2" xfId="40307"/>
    <cellStyle name="Normal 5 11 2 2 2 2 2" xfId="40308"/>
    <cellStyle name="Normal 5 11 2 2 2 2 2 2" xfId="40309"/>
    <cellStyle name="Normal 5 11 2 2 2 2 3" xfId="40310"/>
    <cellStyle name="Normal 5 11 2 2 2 2 4" xfId="40311"/>
    <cellStyle name="Normal 5 11 2 2 2 3" xfId="40312"/>
    <cellStyle name="Normal 5 11 2 2 2 3 2" xfId="40313"/>
    <cellStyle name="Normal 5 11 2 2 2 3 2 2" xfId="40314"/>
    <cellStyle name="Normal 5 11 2 2 2 3 3" xfId="40315"/>
    <cellStyle name="Normal 5 11 2 2 2 3 4" xfId="40316"/>
    <cellStyle name="Normal 5 11 2 2 2 4" xfId="40317"/>
    <cellStyle name="Normal 5 11 2 2 2 4 2" xfId="40318"/>
    <cellStyle name="Normal 5 11 2 2 2 5" xfId="40319"/>
    <cellStyle name="Normal 5 11 2 2 2 6" xfId="40320"/>
    <cellStyle name="Normal 5 11 2 2 2 7" xfId="40321"/>
    <cellStyle name="Normal 5 11 2 2 3" xfId="40322"/>
    <cellStyle name="Normal 5 11 2 2 3 2" xfId="40323"/>
    <cellStyle name="Normal 5 11 2 2 3 2 2" xfId="40324"/>
    <cellStyle name="Normal 5 11 2 2 3 3" xfId="40325"/>
    <cellStyle name="Normal 5 11 2 2 3 4" xfId="40326"/>
    <cellStyle name="Normal 5 11 2 2 4" xfId="40327"/>
    <cellStyle name="Normal 5 11 2 2 4 2" xfId="40328"/>
    <cellStyle name="Normal 5 11 2 2 4 2 2" xfId="40329"/>
    <cellStyle name="Normal 5 11 2 2 4 3" xfId="40330"/>
    <cellStyle name="Normal 5 11 2 2 4 4" xfId="40331"/>
    <cellStyle name="Normal 5 11 2 2 5" xfId="40332"/>
    <cellStyle name="Normal 5 11 2 2 5 2" xfId="40333"/>
    <cellStyle name="Normal 5 11 2 2 5 2 2" xfId="40334"/>
    <cellStyle name="Normal 5 11 2 2 5 3" xfId="40335"/>
    <cellStyle name="Normal 5 11 2 2 5 4" xfId="40336"/>
    <cellStyle name="Normal 5 11 2 2 6" xfId="40337"/>
    <cellStyle name="Normal 5 11 2 2 6 2" xfId="40338"/>
    <cellStyle name="Normal 5 11 2 2 6 2 2" xfId="40339"/>
    <cellStyle name="Normal 5 11 2 2 6 3" xfId="40340"/>
    <cellStyle name="Normal 5 11 2 2 6 4" xfId="40341"/>
    <cellStyle name="Normal 5 11 2 2 7" xfId="40342"/>
    <cellStyle name="Normal 5 11 2 2 7 2" xfId="40343"/>
    <cellStyle name="Normal 5 11 2 2 8" xfId="40344"/>
    <cellStyle name="Normal 5 11 2 2 9" xfId="40345"/>
    <cellStyle name="Normal 5 11 2 3" xfId="40346"/>
    <cellStyle name="Normal 5 11 2 3 2" xfId="40347"/>
    <cellStyle name="Normal 5 11 2 3 2 2" xfId="40348"/>
    <cellStyle name="Normal 5 11 2 3 2 2 2" xfId="40349"/>
    <cellStyle name="Normal 5 11 2 3 2 2 2 2" xfId="40350"/>
    <cellStyle name="Normal 5 11 2 3 2 2 3" xfId="40351"/>
    <cellStyle name="Normal 5 11 2 3 2 2 4" xfId="40352"/>
    <cellStyle name="Normal 5 11 2 3 2 3" xfId="40353"/>
    <cellStyle name="Normal 5 11 2 3 2 3 2" xfId="40354"/>
    <cellStyle name="Normal 5 11 2 3 2 3 2 2" xfId="40355"/>
    <cellStyle name="Normal 5 11 2 3 2 3 3" xfId="40356"/>
    <cellStyle name="Normal 5 11 2 3 2 3 4" xfId="40357"/>
    <cellStyle name="Normal 5 11 2 3 2 4" xfId="40358"/>
    <cellStyle name="Normal 5 11 2 3 2 4 2" xfId="40359"/>
    <cellStyle name="Normal 5 11 2 3 2 5" xfId="40360"/>
    <cellStyle name="Normal 5 11 2 3 2 6" xfId="40361"/>
    <cellStyle name="Normal 5 11 2 3 2 7" xfId="40362"/>
    <cellStyle name="Normal 5 11 2 3 3" xfId="40363"/>
    <cellStyle name="Normal 5 11 2 3 3 2" xfId="40364"/>
    <cellStyle name="Normal 5 11 2 3 3 2 2" xfId="40365"/>
    <cellStyle name="Normal 5 11 2 3 3 3" xfId="40366"/>
    <cellStyle name="Normal 5 11 2 3 3 4" xfId="40367"/>
    <cellStyle name="Normal 5 11 2 3 4" xfId="40368"/>
    <cellStyle name="Normal 5 11 2 3 4 2" xfId="40369"/>
    <cellStyle name="Normal 5 11 2 3 4 2 2" xfId="40370"/>
    <cellStyle name="Normal 5 11 2 3 4 3" xfId="40371"/>
    <cellStyle name="Normal 5 11 2 3 4 4" xfId="40372"/>
    <cellStyle name="Normal 5 11 2 3 5" xfId="40373"/>
    <cellStyle name="Normal 5 11 2 3 5 2" xfId="40374"/>
    <cellStyle name="Normal 5 11 2 3 6" xfId="40375"/>
    <cellStyle name="Normal 5 11 2 3 7" xfId="40376"/>
    <cellStyle name="Normal 5 11 2 3 8" xfId="40377"/>
    <cellStyle name="Normal 5 11 2 4" xfId="40378"/>
    <cellStyle name="Normal 5 11 2 4 2" xfId="40379"/>
    <cellStyle name="Normal 5 11 2 4 2 2" xfId="40380"/>
    <cellStyle name="Normal 5 11 2 4 2 2 2" xfId="40381"/>
    <cellStyle name="Normal 5 11 2 4 2 2 2 2" xfId="40382"/>
    <cellStyle name="Normal 5 11 2 4 2 2 3" xfId="40383"/>
    <cellStyle name="Normal 5 11 2 4 2 2 4" xfId="40384"/>
    <cellStyle name="Normal 5 11 2 4 2 3" xfId="40385"/>
    <cellStyle name="Normal 5 11 2 4 2 3 2" xfId="40386"/>
    <cellStyle name="Normal 5 11 2 4 2 3 2 2" xfId="40387"/>
    <cellStyle name="Normal 5 11 2 4 2 3 3" xfId="40388"/>
    <cellStyle name="Normal 5 11 2 4 2 3 4" xfId="40389"/>
    <cellStyle name="Normal 5 11 2 4 2 4" xfId="40390"/>
    <cellStyle name="Normal 5 11 2 4 2 4 2" xfId="40391"/>
    <cellStyle name="Normal 5 11 2 4 2 5" xfId="40392"/>
    <cellStyle name="Normal 5 11 2 4 2 6" xfId="40393"/>
    <cellStyle name="Normal 5 11 2 4 2 7" xfId="40394"/>
    <cellStyle name="Normal 5 11 2 4 3" xfId="40395"/>
    <cellStyle name="Normal 5 11 2 4 3 2" xfId="40396"/>
    <cellStyle name="Normal 5 11 2 4 3 2 2" xfId="40397"/>
    <cellStyle name="Normal 5 11 2 4 3 3" xfId="40398"/>
    <cellStyle name="Normal 5 11 2 4 3 4" xfId="40399"/>
    <cellStyle name="Normal 5 11 2 4 4" xfId="40400"/>
    <cellStyle name="Normal 5 11 2 4 4 2" xfId="40401"/>
    <cellStyle name="Normal 5 11 2 4 4 2 2" xfId="40402"/>
    <cellStyle name="Normal 5 11 2 4 4 3" xfId="40403"/>
    <cellStyle name="Normal 5 11 2 4 4 4" xfId="40404"/>
    <cellStyle name="Normal 5 11 2 4 5" xfId="40405"/>
    <cellStyle name="Normal 5 11 2 4 5 2" xfId="40406"/>
    <cellStyle name="Normal 5 11 2 4 6" xfId="40407"/>
    <cellStyle name="Normal 5 11 2 4 7" xfId="40408"/>
    <cellStyle name="Normal 5 11 2 4 8" xfId="40409"/>
    <cellStyle name="Normal 5 11 2 5" xfId="40410"/>
    <cellStyle name="Normal 5 11 2 5 2" xfId="40411"/>
    <cellStyle name="Normal 5 11 2 5 2 2" xfId="40412"/>
    <cellStyle name="Normal 5 11 2 5 2 2 2" xfId="40413"/>
    <cellStyle name="Normal 5 11 2 5 2 2 2 2" xfId="40414"/>
    <cellStyle name="Normal 5 11 2 5 2 2 3" xfId="40415"/>
    <cellStyle name="Normal 5 11 2 5 2 2 4" xfId="40416"/>
    <cellStyle name="Normal 5 11 2 5 2 3" xfId="40417"/>
    <cellStyle name="Normal 5 11 2 5 2 3 2" xfId="40418"/>
    <cellStyle name="Normal 5 11 2 5 2 4" xfId="40419"/>
    <cellStyle name="Normal 5 11 2 5 2 5" xfId="40420"/>
    <cellStyle name="Normal 5 11 2 5 2 6" xfId="40421"/>
    <cellStyle name="Normal 5 11 2 5 3" xfId="40422"/>
    <cellStyle name="Normal 5 11 2 5 3 2" xfId="40423"/>
    <cellStyle name="Normal 5 11 2 5 3 2 2" xfId="40424"/>
    <cellStyle name="Normal 5 11 2 5 3 3" xfId="40425"/>
    <cellStyle name="Normal 5 11 2 5 3 4" xfId="40426"/>
    <cellStyle name="Normal 5 11 2 5 4" xfId="40427"/>
    <cellStyle name="Normal 5 11 2 5 4 2" xfId="40428"/>
    <cellStyle name="Normal 5 11 2 5 4 2 2" xfId="40429"/>
    <cellStyle name="Normal 5 11 2 5 4 3" xfId="40430"/>
    <cellStyle name="Normal 5 11 2 5 4 4" xfId="40431"/>
    <cellStyle name="Normal 5 11 2 5 5" xfId="40432"/>
    <cellStyle name="Normal 5 11 2 5 5 2" xfId="40433"/>
    <cellStyle name="Normal 5 11 2 5 6" xfId="40434"/>
    <cellStyle name="Normal 5 11 2 5 7" xfId="40435"/>
    <cellStyle name="Normal 5 11 2 5 8" xfId="40436"/>
    <cellStyle name="Normal 5 11 2 6" xfId="40437"/>
    <cellStyle name="Normal 5 11 2 6 2" xfId="40438"/>
    <cellStyle name="Normal 5 11 2 6 2 2" xfId="40439"/>
    <cellStyle name="Normal 5 11 2 6 2 2 2" xfId="40440"/>
    <cellStyle name="Normal 5 11 2 6 2 2 2 2" xfId="40441"/>
    <cellStyle name="Normal 5 11 2 6 2 2 3" xfId="40442"/>
    <cellStyle name="Normal 5 11 2 6 2 2 4" xfId="40443"/>
    <cellStyle name="Normal 5 11 2 6 2 3" xfId="40444"/>
    <cellStyle name="Normal 5 11 2 6 2 3 2" xfId="40445"/>
    <cellStyle name="Normal 5 11 2 6 2 4" xfId="40446"/>
    <cellStyle name="Normal 5 11 2 6 2 5" xfId="40447"/>
    <cellStyle name="Normal 5 11 2 6 2 6" xfId="40448"/>
    <cellStyle name="Normal 5 11 2 6 3" xfId="40449"/>
    <cellStyle name="Normal 5 11 2 6 3 2" xfId="40450"/>
    <cellStyle name="Normal 5 11 2 6 3 2 2" xfId="40451"/>
    <cellStyle name="Normal 5 11 2 6 3 3" xfId="40452"/>
    <cellStyle name="Normal 5 11 2 6 3 4" xfId="40453"/>
    <cellStyle name="Normal 5 11 2 6 4" xfId="40454"/>
    <cellStyle name="Normal 5 11 2 6 4 2" xfId="40455"/>
    <cellStyle name="Normal 5 11 2 6 4 2 2" xfId="40456"/>
    <cellStyle name="Normal 5 11 2 6 4 3" xfId="40457"/>
    <cellStyle name="Normal 5 11 2 6 4 4" xfId="40458"/>
    <cellStyle name="Normal 5 11 2 6 5" xfId="40459"/>
    <cellStyle name="Normal 5 11 2 6 5 2" xfId="40460"/>
    <cellStyle name="Normal 5 11 2 6 6" xfId="40461"/>
    <cellStyle name="Normal 5 11 2 6 7" xfId="40462"/>
    <cellStyle name="Normal 5 11 2 6 8" xfId="40463"/>
    <cellStyle name="Normal 5 11 2 7" xfId="40464"/>
    <cellStyle name="Normal 5 11 2 7 2" xfId="40465"/>
    <cellStyle name="Normal 5 11 2 7 2 2" xfId="40466"/>
    <cellStyle name="Normal 5 11 2 7 2 2 2" xfId="40467"/>
    <cellStyle name="Normal 5 11 2 7 2 3" xfId="40468"/>
    <cellStyle name="Normal 5 11 2 7 2 4" xfId="40469"/>
    <cellStyle name="Normal 5 11 2 7 3" xfId="40470"/>
    <cellStyle name="Normal 5 11 2 7 3 2" xfId="40471"/>
    <cellStyle name="Normal 5 11 2 7 4" xfId="40472"/>
    <cellStyle name="Normal 5 11 2 7 5" xfId="40473"/>
    <cellStyle name="Normal 5 11 2 7 6" xfId="40474"/>
    <cellStyle name="Normal 5 11 2 8" xfId="40475"/>
    <cellStyle name="Normal 5 11 2 8 2" xfId="40476"/>
    <cellStyle name="Normal 5 11 2 8 2 2" xfId="40477"/>
    <cellStyle name="Normal 5 11 2 8 2 2 2" xfId="40478"/>
    <cellStyle name="Normal 5 11 2 8 2 3" xfId="40479"/>
    <cellStyle name="Normal 5 11 2 8 2 4" xfId="40480"/>
    <cellStyle name="Normal 5 11 2 8 3" xfId="40481"/>
    <cellStyle name="Normal 5 11 2 8 3 2" xfId="40482"/>
    <cellStyle name="Normal 5 11 2 8 4" xfId="40483"/>
    <cellStyle name="Normal 5 11 2 8 5" xfId="40484"/>
    <cellStyle name="Normal 5 11 2 8 6" xfId="40485"/>
    <cellStyle name="Normal 5 11 2 9" xfId="40486"/>
    <cellStyle name="Normal 5 11 2 9 2" xfId="40487"/>
    <cellStyle name="Normal 5 11 2 9 2 2" xfId="40488"/>
    <cellStyle name="Normal 5 11 2 9 3" xfId="40489"/>
    <cellStyle name="Normal 5 11 2 9 4" xfId="40490"/>
    <cellStyle name="Normal 5 11 2 9 5" xfId="40491"/>
    <cellStyle name="Normal 5 11 3" xfId="40492"/>
    <cellStyle name="Normal 5 11 3 10" xfId="40493"/>
    <cellStyle name="Normal 5 11 3 10 2" xfId="40494"/>
    <cellStyle name="Normal 5 11 3 10 2 2" xfId="40495"/>
    <cellStyle name="Normal 5 11 3 10 3" xfId="40496"/>
    <cellStyle name="Normal 5 11 3 10 4" xfId="40497"/>
    <cellStyle name="Normal 5 11 3 11" xfId="40498"/>
    <cellStyle name="Normal 5 11 3 11 2" xfId="40499"/>
    <cellStyle name="Normal 5 11 3 12" xfId="40500"/>
    <cellStyle name="Normal 5 11 3 13" xfId="40501"/>
    <cellStyle name="Normal 5 11 3 14" xfId="40502"/>
    <cellStyle name="Normal 5 11 3 2" xfId="40503"/>
    <cellStyle name="Normal 5 11 3 2 10" xfId="40504"/>
    <cellStyle name="Normal 5 11 3 2 2" xfId="40505"/>
    <cellStyle name="Normal 5 11 3 2 2 2" xfId="40506"/>
    <cellStyle name="Normal 5 11 3 2 2 2 2" xfId="40507"/>
    <cellStyle name="Normal 5 11 3 2 2 2 2 2" xfId="40508"/>
    <cellStyle name="Normal 5 11 3 2 2 2 3" xfId="40509"/>
    <cellStyle name="Normal 5 11 3 2 2 2 4" xfId="40510"/>
    <cellStyle name="Normal 5 11 3 2 2 3" xfId="40511"/>
    <cellStyle name="Normal 5 11 3 2 2 3 2" xfId="40512"/>
    <cellStyle name="Normal 5 11 3 2 2 3 2 2" xfId="40513"/>
    <cellStyle name="Normal 5 11 3 2 2 3 3" xfId="40514"/>
    <cellStyle name="Normal 5 11 3 2 2 3 4" xfId="40515"/>
    <cellStyle name="Normal 5 11 3 2 2 4" xfId="40516"/>
    <cellStyle name="Normal 5 11 3 2 2 4 2" xfId="40517"/>
    <cellStyle name="Normal 5 11 3 2 2 5" xfId="40518"/>
    <cellStyle name="Normal 5 11 3 2 2 6" xfId="40519"/>
    <cellStyle name="Normal 5 11 3 2 2 7" xfId="40520"/>
    <cellStyle name="Normal 5 11 3 2 3" xfId="40521"/>
    <cellStyle name="Normal 5 11 3 2 3 2" xfId="40522"/>
    <cellStyle name="Normal 5 11 3 2 3 2 2" xfId="40523"/>
    <cellStyle name="Normal 5 11 3 2 3 3" xfId="40524"/>
    <cellStyle name="Normal 5 11 3 2 3 4" xfId="40525"/>
    <cellStyle name="Normal 5 11 3 2 4" xfId="40526"/>
    <cellStyle name="Normal 5 11 3 2 4 2" xfId="40527"/>
    <cellStyle name="Normal 5 11 3 2 4 2 2" xfId="40528"/>
    <cellStyle name="Normal 5 11 3 2 4 3" xfId="40529"/>
    <cellStyle name="Normal 5 11 3 2 4 4" xfId="40530"/>
    <cellStyle name="Normal 5 11 3 2 5" xfId="40531"/>
    <cellStyle name="Normal 5 11 3 2 5 2" xfId="40532"/>
    <cellStyle name="Normal 5 11 3 2 5 2 2" xfId="40533"/>
    <cellStyle name="Normal 5 11 3 2 5 3" xfId="40534"/>
    <cellStyle name="Normal 5 11 3 2 5 4" xfId="40535"/>
    <cellStyle name="Normal 5 11 3 2 6" xfId="40536"/>
    <cellStyle name="Normal 5 11 3 2 6 2" xfId="40537"/>
    <cellStyle name="Normal 5 11 3 2 6 2 2" xfId="40538"/>
    <cellStyle name="Normal 5 11 3 2 6 3" xfId="40539"/>
    <cellStyle name="Normal 5 11 3 2 6 4" xfId="40540"/>
    <cellStyle name="Normal 5 11 3 2 7" xfId="40541"/>
    <cellStyle name="Normal 5 11 3 2 7 2" xfId="40542"/>
    <cellStyle name="Normal 5 11 3 2 8" xfId="40543"/>
    <cellStyle name="Normal 5 11 3 2 9" xfId="40544"/>
    <cellStyle name="Normal 5 11 3 3" xfId="40545"/>
    <cellStyle name="Normal 5 11 3 3 2" xfId="40546"/>
    <cellStyle name="Normal 5 11 3 3 2 2" xfId="40547"/>
    <cellStyle name="Normal 5 11 3 3 2 2 2" xfId="40548"/>
    <cellStyle name="Normal 5 11 3 3 2 2 2 2" xfId="40549"/>
    <cellStyle name="Normal 5 11 3 3 2 2 3" xfId="40550"/>
    <cellStyle name="Normal 5 11 3 3 2 2 4" xfId="40551"/>
    <cellStyle name="Normal 5 11 3 3 2 3" xfId="40552"/>
    <cellStyle name="Normal 5 11 3 3 2 3 2" xfId="40553"/>
    <cellStyle name="Normal 5 11 3 3 2 3 2 2" xfId="40554"/>
    <cellStyle name="Normal 5 11 3 3 2 3 3" xfId="40555"/>
    <cellStyle name="Normal 5 11 3 3 2 3 4" xfId="40556"/>
    <cellStyle name="Normal 5 11 3 3 2 4" xfId="40557"/>
    <cellStyle name="Normal 5 11 3 3 2 4 2" xfId="40558"/>
    <cellStyle name="Normal 5 11 3 3 2 5" xfId="40559"/>
    <cellStyle name="Normal 5 11 3 3 2 6" xfId="40560"/>
    <cellStyle name="Normal 5 11 3 3 2 7" xfId="40561"/>
    <cellStyle name="Normal 5 11 3 3 3" xfId="40562"/>
    <cellStyle name="Normal 5 11 3 3 3 2" xfId="40563"/>
    <cellStyle name="Normal 5 11 3 3 3 2 2" xfId="40564"/>
    <cellStyle name="Normal 5 11 3 3 3 3" xfId="40565"/>
    <cellStyle name="Normal 5 11 3 3 3 4" xfId="40566"/>
    <cellStyle name="Normal 5 11 3 3 4" xfId="40567"/>
    <cellStyle name="Normal 5 11 3 3 4 2" xfId="40568"/>
    <cellStyle name="Normal 5 11 3 3 4 2 2" xfId="40569"/>
    <cellStyle name="Normal 5 11 3 3 4 3" xfId="40570"/>
    <cellStyle name="Normal 5 11 3 3 4 4" xfId="40571"/>
    <cellStyle name="Normal 5 11 3 3 5" xfId="40572"/>
    <cellStyle name="Normal 5 11 3 3 5 2" xfId="40573"/>
    <cellStyle name="Normal 5 11 3 3 6" xfId="40574"/>
    <cellStyle name="Normal 5 11 3 3 7" xfId="40575"/>
    <cellStyle name="Normal 5 11 3 3 8" xfId="40576"/>
    <cellStyle name="Normal 5 11 3 4" xfId="40577"/>
    <cellStyle name="Normal 5 11 3 4 2" xfId="40578"/>
    <cellStyle name="Normal 5 11 3 4 2 2" xfId="40579"/>
    <cellStyle name="Normal 5 11 3 4 2 2 2" xfId="40580"/>
    <cellStyle name="Normal 5 11 3 4 2 2 2 2" xfId="40581"/>
    <cellStyle name="Normal 5 11 3 4 2 2 3" xfId="40582"/>
    <cellStyle name="Normal 5 11 3 4 2 2 4" xfId="40583"/>
    <cellStyle name="Normal 5 11 3 4 2 3" xfId="40584"/>
    <cellStyle name="Normal 5 11 3 4 2 3 2" xfId="40585"/>
    <cellStyle name="Normal 5 11 3 4 2 3 2 2" xfId="40586"/>
    <cellStyle name="Normal 5 11 3 4 2 3 3" xfId="40587"/>
    <cellStyle name="Normal 5 11 3 4 2 3 4" xfId="40588"/>
    <cellStyle name="Normal 5 11 3 4 2 4" xfId="40589"/>
    <cellStyle name="Normal 5 11 3 4 2 4 2" xfId="40590"/>
    <cellStyle name="Normal 5 11 3 4 2 5" xfId="40591"/>
    <cellStyle name="Normal 5 11 3 4 2 6" xfId="40592"/>
    <cellStyle name="Normal 5 11 3 4 2 7" xfId="40593"/>
    <cellStyle name="Normal 5 11 3 4 3" xfId="40594"/>
    <cellStyle name="Normal 5 11 3 4 3 2" xfId="40595"/>
    <cellStyle name="Normal 5 11 3 4 3 2 2" xfId="40596"/>
    <cellStyle name="Normal 5 11 3 4 3 3" xfId="40597"/>
    <cellStyle name="Normal 5 11 3 4 3 4" xfId="40598"/>
    <cellStyle name="Normal 5 11 3 4 4" xfId="40599"/>
    <cellStyle name="Normal 5 11 3 4 4 2" xfId="40600"/>
    <cellStyle name="Normal 5 11 3 4 4 2 2" xfId="40601"/>
    <cellStyle name="Normal 5 11 3 4 4 3" xfId="40602"/>
    <cellStyle name="Normal 5 11 3 4 4 4" xfId="40603"/>
    <cellStyle name="Normal 5 11 3 4 5" xfId="40604"/>
    <cellStyle name="Normal 5 11 3 4 5 2" xfId="40605"/>
    <cellStyle name="Normal 5 11 3 4 6" xfId="40606"/>
    <cellStyle name="Normal 5 11 3 4 7" xfId="40607"/>
    <cellStyle name="Normal 5 11 3 4 8" xfId="40608"/>
    <cellStyle name="Normal 5 11 3 5" xfId="40609"/>
    <cellStyle name="Normal 5 11 3 5 2" xfId="40610"/>
    <cellStyle name="Normal 5 11 3 5 2 2" xfId="40611"/>
    <cellStyle name="Normal 5 11 3 5 2 2 2" xfId="40612"/>
    <cellStyle name="Normal 5 11 3 5 2 2 2 2" xfId="40613"/>
    <cellStyle name="Normal 5 11 3 5 2 2 3" xfId="40614"/>
    <cellStyle name="Normal 5 11 3 5 2 2 4" xfId="40615"/>
    <cellStyle name="Normal 5 11 3 5 2 3" xfId="40616"/>
    <cellStyle name="Normal 5 11 3 5 2 3 2" xfId="40617"/>
    <cellStyle name="Normal 5 11 3 5 2 4" xfId="40618"/>
    <cellStyle name="Normal 5 11 3 5 2 5" xfId="40619"/>
    <cellStyle name="Normal 5 11 3 5 2 6" xfId="40620"/>
    <cellStyle name="Normal 5 11 3 5 3" xfId="40621"/>
    <cellStyle name="Normal 5 11 3 5 3 2" xfId="40622"/>
    <cellStyle name="Normal 5 11 3 5 3 2 2" xfId="40623"/>
    <cellStyle name="Normal 5 11 3 5 3 3" xfId="40624"/>
    <cellStyle name="Normal 5 11 3 5 3 4" xfId="40625"/>
    <cellStyle name="Normal 5 11 3 5 4" xfId="40626"/>
    <cellStyle name="Normal 5 11 3 5 4 2" xfId="40627"/>
    <cellStyle name="Normal 5 11 3 5 4 2 2" xfId="40628"/>
    <cellStyle name="Normal 5 11 3 5 4 3" xfId="40629"/>
    <cellStyle name="Normal 5 11 3 5 4 4" xfId="40630"/>
    <cellStyle name="Normal 5 11 3 5 5" xfId="40631"/>
    <cellStyle name="Normal 5 11 3 5 5 2" xfId="40632"/>
    <cellStyle name="Normal 5 11 3 5 6" xfId="40633"/>
    <cellStyle name="Normal 5 11 3 5 7" xfId="40634"/>
    <cellStyle name="Normal 5 11 3 5 8" xfId="40635"/>
    <cellStyle name="Normal 5 11 3 6" xfId="40636"/>
    <cellStyle name="Normal 5 11 3 6 2" xfId="40637"/>
    <cellStyle name="Normal 5 11 3 6 2 2" xfId="40638"/>
    <cellStyle name="Normal 5 11 3 6 2 2 2" xfId="40639"/>
    <cellStyle name="Normal 5 11 3 6 2 2 2 2" xfId="40640"/>
    <cellStyle name="Normal 5 11 3 6 2 2 3" xfId="40641"/>
    <cellStyle name="Normal 5 11 3 6 2 2 4" xfId="40642"/>
    <cellStyle name="Normal 5 11 3 6 2 3" xfId="40643"/>
    <cellStyle name="Normal 5 11 3 6 2 3 2" xfId="40644"/>
    <cellStyle name="Normal 5 11 3 6 2 4" xfId="40645"/>
    <cellStyle name="Normal 5 11 3 6 2 5" xfId="40646"/>
    <cellStyle name="Normal 5 11 3 6 2 6" xfId="40647"/>
    <cellStyle name="Normal 5 11 3 6 3" xfId="40648"/>
    <cellStyle name="Normal 5 11 3 6 3 2" xfId="40649"/>
    <cellStyle name="Normal 5 11 3 6 3 2 2" xfId="40650"/>
    <cellStyle name="Normal 5 11 3 6 3 3" xfId="40651"/>
    <cellStyle name="Normal 5 11 3 6 3 4" xfId="40652"/>
    <cellStyle name="Normal 5 11 3 6 4" xfId="40653"/>
    <cellStyle name="Normal 5 11 3 6 4 2" xfId="40654"/>
    <cellStyle name="Normal 5 11 3 6 4 2 2" xfId="40655"/>
    <cellStyle name="Normal 5 11 3 6 4 3" xfId="40656"/>
    <cellStyle name="Normal 5 11 3 6 4 4" xfId="40657"/>
    <cellStyle name="Normal 5 11 3 6 5" xfId="40658"/>
    <cellStyle name="Normal 5 11 3 6 5 2" xfId="40659"/>
    <cellStyle name="Normal 5 11 3 6 6" xfId="40660"/>
    <cellStyle name="Normal 5 11 3 6 7" xfId="40661"/>
    <cellStyle name="Normal 5 11 3 6 8" xfId="40662"/>
    <cellStyle name="Normal 5 11 3 7" xfId="40663"/>
    <cellStyle name="Normal 5 11 3 7 2" xfId="40664"/>
    <cellStyle name="Normal 5 11 3 7 2 2" xfId="40665"/>
    <cellStyle name="Normal 5 11 3 7 2 2 2" xfId="40666"/>
    <cellStyle name="Normal 5 11 3 7 2 3" xfId="40667"/>
    <cellStyle name="Normal 5 11 3 7 2 4" xfId="40668"/>
    <cellStyle name="Normal 5 11 3 7 3" xfId="40669"/>
    <cellStyle name="Normal 5 11 3 7 3 2" xfId="40670"/>
    <cellStyle name="Normal 5 11 3 7 4" xfId="40671"/>
    <cellStyle name="Normal 5 11 3 7 5" xfId="40672"/>
    <cellStyle name="Normal 5 11 3 7 6" xfId="40673"/>
    <cellStyle name="Normal 5 11 3 8" xfId="40674"/>
    <cellStyle name="Normal 5 11 3 8 2" xfId="40675"/>
    <cellStyle name="Normal 5 11 3 8 2 2" xfId="40676"/>
    <cellStyle name="Normal 5 11 3 8 2 2 2" xfId="40677"/>
    <cellStyle name="Normal 5 11 3 8 2 3" xfId="40678"/>
    <cellStyle name="Normal 5 11 3 8 2 4" xfId="40679"/>
    <cellStyle name="Normal 5 11 3 8 3" xfId="40680"/>
    <cellStyle name="Normal 5 11 3 8 3 2" xfId="40681"/>
    <cellStyle name="Normal 5 11 3 8 4" xfId="40682"/>
    <cellStyle name="Normal 5 11 3 8 5" xfId="40683"/>
    <cellStyle name="Normal 5 11 3 8 6" xfId="40684"/>
    <cellStyle name="Normal 5 11 3 9" xfId="40685"/>
    <cellStyle name="Normal 5 11 3 9 2" xfId="40686"/>
    <cellStyle name="Normal 5 11 3 9 2 2" xfId="40687"/>
    <cellStyle name="Normal 5 11 3 9 3" xfId="40688"/>
    <cellStyle name="Normal 5 11 3 9 4" xfId="40689"/>
    <cellStyle name="Normal 5 11 3 9 5" xfId="40690"/>
    <cellStyle name="Normal 5 11 4" xfId="40691"/>
    <cellStyle name="Normal 5 11 4 10" xfId="40692"/>
    <cellStyle name="Normal 5 11 4 10 2" xfId="40693"/>
    <cellStyle name="Normal 5 11 4 11" xfId="40694"/>
    <cellStyle name="Normal 5 11 4 12" xfId="40695"/>
    <cellStyle name="Normal 5 11 4 13" xfId="40696"/>
    <cellStyle name="Normal 5 11 4 2" xfId="40697"/>
    <cellStyle name="Normal 5 11 4 2 2" xfId="40698"/>
    <cellStyle name="Normal 5 11 4 2 2 2" xfId="40699"/>
    <cellStyle name="Normal 5 11 4 2 2 2 2" xfId="40700"/>
    <cellStyle name="Normal 5 11 4 2 2 2 2 2" xfId="40701"/>
    <cellStyle name="Normal 5 11 4 2 2 2 3" xfId="40702"/>
    <cellStyle name="Normal 5 11 4 2 2 2 4" xfId="40703"/>
    <cellStyle name="Normal 5 11 4 2 2 3" xfId="40704"/>
    <cellStyle name="Normal 5 11 4 2 2 3 2" xfId="40705"/>
    <cellStyle name="Normal 5 11 4 2 2 3 2 2" xfId="40706"/>
    <cellStyle name="Normal 5 11 4 2 2 3 3" xfId="40707"/>
    <cellStyle name="Normal 5 11 4 2 2 3 4" xfId="40708"/>
    <cellStyle name="Normal 5 11 4 2 2 4" xfId="40709"/>
    <cellStyle name="Normal 5 11 4 2 2 4 2" xfId="40710"/>
    <cellStyle name="Normal 5 11 4 2 2 5" xfId="40711"/>
    <cellStyle name="Normal 5 11 4 2 2 6" xfId="40712"/>
    <cellStyle name="Normal 5 11 4 2 2 7" xfId="40713"/>
    <cellStyle name="Normal 5 11 4 2 3" xfId="40714"/>
    <cellStyle name="Normal 5 11 4 2 3 2" xfId="40715"/>
    <cellStyle name="Normal 5 11 4 2 3 2 2" xfId="40716"/>
    <cellStyle name="Normal 5 11 4 2 3 3" xfId="40717"/>
    <cellStyle name="Normal 5 11 4 2 3 4" xfId="40718"/>
    <cellStyle name="Normal 5 11 4 2 4" xfId="40719"/>
    <cellStyle name="Normal 5 11 4 2 4 2" xfId="40720"/>
    <cellStyle name="Normal 5 11 4 2 4 2 2" xfId="40721"/>
    <cellStyle name="Normal 5 11 4 2 4 3" xfId="40722"/>
    <cellStyle name="Normal 5 11 4 2 4 4" xfId="40723"/>
    <cellStyle name="Normal 5 11 4 2 5" xfId="40724"/>
    <cellStyle name="Normal 5 11 4 2 5 2" xfId="40725"/>
    <cellStyle name="Normal 5 11 4 2 6" xfId="40726"/>
    <cellStyle name="Normal 5 11 4 2 7" xfId="40727"/>
    <cellStyle name="Normal 5 11 4 2 8" xfId="40728"/>
    <cellStyle name="Normal 5 11 4 3" xfId="40729"/>
    <cellStyle name="Normal 5 11 4 3 2" xfId="40730"/>
    <cellStyle name="Normal 5 11 4 3 2 2" xfId="40731"/>
    <cellStyle name="Normal 5 11 4 3 2 2 2" xfId="40732"/>
    <cellStyle name="Normal 5 11 4 3 2 2 2 2" xfId="40733"/>
    <cellStyle name="Normal 5 11 4 3 2 2 3" xfId="40734"/>
    <cellStyle name="Normal 5 11 4 3 2 2 4" xfId="40735"/>
    <cellStyle name="Normal 5 11 4 3 2 3" xfId="40736"/>
    <cellStyle name="Normal 5 11 4 3 2 3 2" xfId="40737"/>
    <cellStyle name="Normal 5 11 4 3 2 3 2 2" xfId="40738"/>
    <cellStyle name="Normal 5 11 4 3 2 3 3" xfId="40739"/>
    <cellStyle name="Normal 5 11 4 3 2 3 4" xfId="40740"/>
    <cellStyle name="Normal 5 11 4 3 2 4" xfId="40741"/>
    <cellStyle name="Normal 5 11 4 3 2 4 2" xfId="40742"/>
    <cellStyle name="Normal 5 11 4 3 2 5" xfId="40743"/>
    <cellStyle name="Normal 5 11 4 3 2 6" xfId="40744"/>
    <cellStyle name="Normal 5 11 4 3 2 7" xfId="40745"/>
    <cellStyle name="Normal 5 11 4 3 3" xfId="40746"/>
    <cellStyle name="Normal 5 11 4 3 3 2" xfId="40747"/>
    <cellStyle name="Normal 5 11 4 3 3 2 2" xfId="40748"/>
    <cellStyle name="Normal 5 11 4 3 3 3" xfId="40749"/>
    <cellStyle name="Normal 5 11 4 3 3 4" xfId="40750"/>
    <cellStyle name="Normal 5 11 4 3 4" xfId="40751"/>
    <cellStyle name="Normal 5 11 4 3 4 2" xfId="40752"/>
    <cellStyle name="Normal 5 11 4 3 4 2 2" xfId="40753"/>
    <cellStyle name="Normal 5 11 4 3 4 3" xfId="40754"/>
    <cellStyle name="Normal 5 11 4 3 4 4" xfId="40755"/>
    <cellStyle name="Normal 5 11 4 3 5" xfId="40756"/>
    <cellStyle name="Normal 5 11 4 3 5 2" xfId="40757"/>
    <cellStyle name="Normal 5 11 4 3 6" xfId="40758"/>
    <cellStyle name="Normal 5 11 4 3 7" xfId="40759"/>
    <cellStyle name="Normal 5 11 4 3 8" xfId="40760"/>
    <cellStyle name="Normal 5 11 4 4" xfId="40761"/>
    <cellStyle name="Normal 5 11 4 4 2" xfId="40762"/>
    <cellStyle name="Normal 5 11 4 4 2 2" xfId="40763"/>
    <cellStyle name="Normal 5 11 4 4 2 2 2" xfId="40764"/>
    <cellStyle name="Normal 5 11 4 4 2 2 2 2" xfId="40765"/>
    <cellStyle name="Normal 5 11 4 4 2 2 3" xfId="40766"/>
    <cellStyle name="Normal 5 11 4 4 2 2 4" xfId="40767"/>
    <cellStyle name="Normal 5 11 4 4 2 3" xfId="40768"/>
    <cellStyle name="Normal 5 11 4 4 2 3 2" xfId="40769"/>
    <cellStyle name="Normal 5 11 4 4 2 4" xfId="40770"/>
    <cellStyle name="Normal 5 11 4 4 2 5" xfId="40771"/>
    <cellStyle name="Normal 5 11 4 4 2 6" xfId="40772"/>
    <cellStyle name="Normal 5 11 4 4 3" xfId="40773"/>
    <cellStyle name="Normal 5 11 4 4 3 2" xfId="40774"/>
    <cellStyle name="Normal 5 11 4 4 3 2 2" xfId="40775"/>
    <cellStyle name="Normal 5 11 4 4 3 3" xfId="40776"/>
    <cellStyle name="Normal 5 11 4 4 3 4" xfId="40777"/>
    <cellStyle name="Normal 5 11 4 4 4" xfId="40778"/>
    <cellStyle name="Normal 5 11 4 4 4 2" xfId="40779"/>
    <cellStyle name="Normal 5 11 4 4 4 2 2" xfId="40780"/>
    <cellStyle name="Normal 5 11 4 4 4 3" xfId="40781"/>
    <cellStyle name="Normal 5 11 4 4 4 4" xfId="40782"/>
    <cellStyle name="Normal 5 11 4 4 5" xfId="40783"/>
    <cellStyle name="Normal 5 11 4 4 5 2" xfId="40784"/>
    <cellStyle name="Normal 5 11 4 4 6" xfId="40785"/>
    <cellStyle name="Normal 5 11 4 4 7" xfId="40786"/>
    <cellStyle name="Normal 5 11 4 4 8" xfId="40787"/>
    <cellStyle name="Normal 5 11 4 5" xfId="40788"/>
    <cellStyle name="Normal 5 11 4 5 2" xfId="40789"/>
    <cellStyle name="Normal 5 11 4 5 2 2" xfId="40790"/>
    <cellStyle name="Normal 5 11 4 5 2 2 2" xfId="40791"/>
    <cellStyle name="Normal 5 11 4 5 2 2 2 2" xfId="40792"/>
    <cellStyle name="Normal 5 11 4 5 2 2 3" xfId="40793"/>
    <cellStyle name="Normal 5 11 4 5 2 2 4" xfId="40794"/>
    <cellStyle name="Normal 5 11 4 5 2 3" xfId="40795"/>
    <cellStyle name="Normal 5 11 4 5 2 3 2" xfId="40796"/>
    <cellStyle name="Normal 5 11 4 5 2 4" xfId="40797"/>
    <cellStyle name="Normal 5 11 4 5 2 5" xfId="40798"/>
    <cellStyle name="Normal 5 11 4 5 2 6" xfId="40799"/>
    <cellStyle name="Normal 5 11 4 5 3" xfId="40800"/>
    <cellStyle name="Normal 5 11 4 5 3 2" xfId="40801"/>
    <cellStyle name="Normal 5 11 4 5 3 2 2" xfId="40802"/>
    <cellStyle name="Normal 5 11 4 5 3 3" xfId="40803"/>
    <cellStyle name="Normal 5 11 4 5 3 4" xfId="40804"/>
    <cellStyle name="Normal 5 11 4 5 4" xfId="40805"/>
    <cellStyle name="Normal 5 11 4 5 4 2" xfId="40806"/>
    <cellStyle name="Normal 5 11 4 5 4 2 2" xfId="40807"/>
    <cellStyle name="Normal 5 11 4 5 4 3" xfId="40808"/>
    <cellStyle name="Normal 5 11 4 5 4 4" xfId="40809"/>
    <cellStyle name="Normal 5 11 4 5 5" xfId="40810"/>
    <cellStyle name="Normal 5 11 4 5 5 2" xfId="40811"/>
    <cellStyle name="Normal 5 11 4 5 6" xfId="40812"/>
    <cellStyle name="Normal 5 11 4 5 7" xfId="40813"/>
    <cellStyle name="Normal 5 11 4 5 8" xfId="40814"/>
    <cellStyle name="Normal 5 11 4 6" xfId="40815"/>
    <cellStyle name="Normal 5 11 4 6 2" xfId="40816"/>
    <cellStyle name="Normal 5 11 4 6 2 2" xfId="40817"/>
    <cellStyle name="Normal 5 11 4 6 2 2 2" xfId="40818"/>
    <cellStyle name="Normal 5 11 4 6 2 3" xfId="40819"/>
    <cellStyle name="Normal 5 11 4 6 2 4" xfId="40820"/>
    <cellStyle name="Normal 5 11 4 6 3" xfId="40821"/>
    <cellStyle name="Normal 5 11 4 6 3 2" xfId="40822"/>
    <cellStyle name="Normal 5 11 4 6 4" xfId="40823"/>
    <cellStyle name="Normal 5 11 4 6 5" xfId="40824"/>
    <cellStyle name="Normal 5 11 4 6 6" xfId="40825"/>
    <cellStyle name="Normal 5 11 4 7" xfId="40826"/>
    <cellStyle name="Normal 5 11 4 7 2" xfId="40827"/>
    <cellStyle name="Normal 5 11 4 7 2 2" xfId="40828"/>
    <cellStyle name="Normal 5 11 4 7 2 2 2" xfId="40829"/>
    <cellStyle name="Normal 5 11 4 7 2 3" xfId="40830"/>
    <cellStyle name="Normal 5 11 4 7 2 4" xfId="40831"/>
    <cellStyle name="Normal 5 11 4 7 3" xfId="40832"/>
    <cellStyle name="Normal 5 11 4 7 3 2" xfId="40833"/>
    <cellStyle name="Normal 5 11 4 7 4" xfId="40834"/>
    <cellStyle name="Normal 5 11 4 7 5" xfId="40835"/>
    <cellStyle name="Normal 5 11 4 7 6" xfId="40836"/>
    <cellStyle name="Normal 5 11 4 8" xfId="40837"/>
    <cellStyle name="Normal 5 11 4 8 2" xfId="40838"/>
    <cellStyle name="Normal 5 11 4 8 2 2" xfId="40839"/>
    <cellStyle name="Normal 5 11 4 8 3" xfId="40840"/>
    <cellStyle name="Normal 5 11 4 8 4" xfId="40841"/>
    <cellStyle name="Normal 5 11 4 8 5" xfId="40842"/>
    <cellStyle name="Normal 5 11 4 9" xfId="40843"/>
    <cellStyle name="Normal 5 11 4 9 2" xfId="40844"/>
    <cellStyle name="Normal 5 11 4 9 2 2" xfId="40845"/>
    <cellStyle name="Normal 5 11 4 9 3" xfId="40846"/>
    <cellStyle name="Normal 5 11 4 9 4" xfId="40847"/>
    <cellStyle name="Normal 5 11 5" xfId="40848"/>
    <cellStyle name="Normal 5 11 5 2" xfId="40849"/>
    <cellStyle name="Normal 5 11 5 2 2" xfId="40850"/>
    <cellStyle name="Normal 5 11 5 2 2 2" xfId="40851"/>
    <cellStyle name="Normal 5 11 5 2 2 2 2" xfId="40852"/>
    <cellStyle name="Normal 5 11 5 2 2 3" xfId="40853"/>
    <cellStyle name="Normal 5 11 5 2 2 4" xfId="40854"/>
    <cellStyle name="Normal 5 11 5 2 3" xfId="40855"/>
    <cellStyle name="Normal 5 11 5 2 3 2" xfId="40856"/>
    <cellStyle name="Normal 5 11 5 2 3 2 2" xfId="40857"/>
    <cellStyle name="Normal 5 11 5 2 3 3" xfId="40858"/>
    <cellStyle name="Normal 5 11 5 2 3 4" xfId="40859"/>
    <cellStyle name="Normal 5 11 5 2 4" xfId="40860"/>
    <cellStyle name="Normal 5 11 5 2 4 2" xfId="40861"/>
    <cellStyle name="Normal 5 11 5 2 5" xfId="40862"/>
    <cellStyle name="Normal 5 11 5 2 6" xfId="40863"/>
    <cellStyle name="Normal 5 11 5 2 7" xfId="40864"/>
    <cellStyle name="Normal 5 11 5 3" xfId="40865"/>
    <cellStyle name="Normal 5 11 5 3 2" xfId="40866"/>
    <cellStyle name="Normal 5 11 5 3 2 2" xfId="40867"/>
    <cellStyle name="Normal 5 11 5 3 3" xfId="40868"/>
    <cellStyle name="Normal 5 11 5 3 4" xfId="40869"/>
    <cellStyle name="Normal 5 11 5 4" xfId="40870"/>
    <cellStyle name="Normal 5 11 5 4 2" xfId="40871"/>
    <cellStyle name="Normal 5 11 5 4 2 2" xfId="40872"/>
    <cellStyle name="Normal 5 11 5 4 3" xfId="40873"/>
    <cellStyle name="Normal 5 11 5 4 4" xfId="40874"/>
    <cellStyle name="Normal 5 11 5 5" xfId="40875"/>
    <cellStyle name="Normal 5 11 5 5 2" xfId="40876"/>
    <cellStyle name="Normal 5 11 5 6" xfId="40877"/>
    <cellStyle name="Normal 5 11 5 7" xfId="40878"/>
    <cellStyle name="Normal 5 11 5 8" xfId="40879"/>
    <cellStyle name="Normal 5 11 6" xfId="40880"/>
    <cellStyle name="Normal 5 11 6 2" xfId="40881"/>
    <cellStyle name="Normal 5 11 6 2 2" xfId="40882"/>
    <cellStyle name="Normal 5 11 6 2 2 2" xfId="40883"/>
    <cellStyle name="Normal 5 11 6 2 2 2 2" xfId="40884"/>
    <cellStyle name="Normal 5 11 6 2 2 3" xfId="40885"/>
    <cellStyle name="Normal 5 11 6 2 2 4" xfId="40886"/>
    <cellStyle name="Normal 5 11 6 2 3" xfId="40887"/>
    <cellStyle name="Normal 5 11 6 2 3 2" xfId="40888"/>
    <cellStyle name="Normal 5 11 6 2 3 2 2" xfId="40889"/>
    <cellStyle name="Normal 5 11 6 2 3 3" xfId="40890"/>
    <cellStyle name="Normal 5 11 6 2 3 4" xfId="40891"/>
    <cellStyle name="Normal 5 11 6 2 4" xfId="40892"/>
    <cellStyle name="Normal 5 11 6 2 4 2" xfId="40893"/>
    <cellStyle name="Normal 5 11 6 2 5" xfId="40894"/>
    <cellStyle name="Normal 5 11 6 2 6" xfId="40895"/>
    <cellStyle name="Normal 5 11 6 2 7" xfId="40896"/>
    <cellStyle name="Normal 5 11 6 3" xfId="40897"/>
    <cellStyle name="Normal 5 11 6 3 2" xfId="40898"/>
    <cellStyle name="Normal 5 11 6 3 2 2" xfId="40899"/>
    <cellStyle name="Normal 5 11 6 3 3" xfId="40900"/>
    <cellStyle name="Normal 5 11 6 3 4" xfId="40901"/>
    <cellStyle name="Normal 5 11 6 4" xfId="40902"/>
    <cellStyle name="Normal 5 11 6 4 2" xfId="40903"/>
    <cellStyle name="Normal 5 11 6 4 2 2" xfId="40904"/>
    <cellStyle name="Normal 5 11 6 4 3" xfId="40905"/>
    <cellStyle name="Normal 5 11 6 4 4" xfId="40906"/>
    <cellStyle name="Normal 5 11 6 5" xfId="40907"/>
    <cellStyle name="Normal 5 11 6 5 2" xfId="40908"/>
    <cellStyle name="Normal 5 11 6 6" xfId="40909"/>
    <cellStyle name="Normal 5 11 6 7" xfId="40910"/>
    <cellStyle name="Normal 5 11 6 8" xfId="40911"/>
    <cellStyle name="Normal 5 11 7" xfId="40912"/>
    <cellStyle name="Normal 5 11 7 2" xfId="40913"/>
    <cellStyle name="Normal 5 11 7 2 2" xfId="40914"/>
    <cellStyle name="Normal 5 11 7 2 2 2" xfId="40915"/>
    <cellStyle name="Normal 5 11 7 2 2 2 2" xfId="40916"/>
    <cellStyle name="Normal 5 11 7 2 2 3" xfId="40917"/>
    <cellStyle name="Normal 5 11 7 2 2 4" xfId="40918"/>
    <cellStyle name="Normal 5 11 7 2 3" xfId="40919"/>
    <cellStyle name="Normal 5 11 7 2 3 2" xfId="40920"/>
    <cellStyle name="Normal 5 11 7 2 4" xfId="40921"/>
    <cellStyle name="Normal 5 11 7 2 5" xfId="40922"/>
    <cellStyle name="Normal 5 11 7 2 6" xfId="40923"/>
    <cellStyle name="Normal 5 11 7 3" xfId="40924"/>
    <cellStyle name="Normal 5 11 7 3 2" xfId="40925"/>
    <cellStyle name="Normal 5 11 7 3 2 2" xfId="40926"/>
    <cellStyle name="Normal 5 11 7 3 3" xfId="40927"/>
    <cellStyle name="Normal 5 11 7 3 4" xfId="40928"/>
    <cellStyle name="Normal 5 11 7 4" xfId="40929"/>
    <cellStyle name="Normal 5 11 7 4 2" xfId="40930"/>
    <cellStyle name="Normal 5 11 7 4 2 2" xfId="40931"/>
    <cellStyle name="Normal 5 11 7 4 3" xfId="40932"/>
    <cellStyle name="Normal 5 11 7 4 4" xfId="40933"/>
    <cellStyle name="Normal 5 11 7 5" xfId="40934"/>
    <cellStyle name="Normal 5 11 7 5 2" xfId="40935"/>
    <cellStyle name="Normal 5 11 7 6" xfId="40936"/>
    <cellStyle name="Normal 5 11 7 7" xfId="40937"/>
    <cellStyle name="Normal 5 11 7 8" xfId="40938"/>
    <cellStyle name="Normal 5 11 8" xfId="40939"/>
    <cellStyle name="Normal 5 11 8 2" xfId="40940"/>
    <cellStyle name="Normal 5 11 8 2 2" xfId="40941"/>
    <cellStyle name="Normal 5 11 8 2 2 2" xfId="40942"/>
    <cellStyle name="Normal 5 11 8 2 2 2 2" xfId="40943"/>
    <cellStyle name="Normal 5 11 8 2 2 3" xfId="40944"/>
    <cellStyle name="Normal 5 11 8 2 2 4" xfId="40945"/>
    <cellStyle name="Normal 5 11 8 2 3" xfId="40946"/>
    <cellStyle name="Normal 5 11 8 2 3 2" xfId="40947"/>
    <cellStyle name="Normal 5 11 8 2 4" xfId="40948"/>
    <cellStyle name="Normal 5 11 8 2 5" xfId="40949"/>
    <cellStyle name="Normal 5 11 8 2 6" xfId="40950"/>
    <cellStyle name="Normal 5 11 8 3" xfId="40951"/>
    <cellStyle name="Normal 5 11 8 3 2" xfId="40952"/>
    <cellStyle name="Normal 5 11 8 3 2 2" xfId="40953"/>
    <cellStyle name="Normal 5 11 8 3 3" xfId="40954"/>
    <cellStyle name="Normal 5 11 8 3 4" xfId="40955"/>
    <cellStyle name="Normal 5 11 8 4" xfId="40956"/>
    <cellStyle name="Normal 5 11 8 4 2" xfId="40957"/>
    <cellStyle name="Normal 5 11 8 4 2 2" xfId="40958"/>
    <cellStyle name="Normal 5 11 8 4 3" xfId="40959"/>
    <cellStyle name="Normal 5 11 8 4 4" xfId="40960"/>
    <cellStyle name="Normal 5 11 8 5" xfId="40961"/>
    <cellStyle name="Normal 5 11 8 5 2" xfId="40962"/>
    <cellStyle name="Normal 5 11 8 6" xfId="40963"/>
    <cellStyle name="Normal 5 11 8 7" xfId="40964"/>
    <cellStyle name="Normal 5 11 8 8" xfId="40965"/>
    <cellStyle name="Normal 5 11 9" xfId="40966"/>
    <cellStyle name="Normal 5 11 9 2" xfId="40967"/>
    <cellStyle name="Normal 5 11 9 2 2" xfId="40968"/>
    <cellStyle name="Normal 5 11 9 2 2 2" xfId="40969"/>
    <cellStyle name="Normal 5 11 9 2 3" xfId="40970"/>
    <cellStyle name="Normal 5 11 9 2 4" xfId="40971"/>
    <cellStyle name="Normal 5 11 9 3" xfId="40972"/>
    <cellStyle name="Normal 5 11 9 3 2" xfId="40973"/>
    <cellStyle name="Normal 5 11 9 4" xfId="40974"/>
    <cellStyle name="Normal 5 11 9 5" xfId="40975"/>
    <cellStyle name="Normal 5 11 9 6" xfId="40976"/>
    <cellStyle name="Normal 5 12" xfId="40977"/>
    <cellStyle name="Normal 5 12 10" xfId="40978"/>
    <cellStyle name="Normal 5 12 10 2" xfId="40979"/>
    <cellStyle name="Normal 5 12 10 2 2" xfId="40980"/>
    <cellStyle name="Normal 5 12 10 2 2 2" xfId="40981"/>
    <cellStyle name="Normal 5 12 10 2 3" xfId="40982"/>
    <cellStyle name="Normal 5 12 10 2 4" xfId="40983"/>
    <cellStyle name="Normal 5 12 10 3" xfId="40984"/>
    <cellStyle name="Normal 5 12 10 3 2" xfId="40985"/>
    <cellStyle name="Normal 5 12 10 4" xfId="40986"/>
    <cellStyle name="Normal 5 12 10 5" xfId="40987"/>
    <cellStyle name="Normal 5 12 10 6" xfId="40988"/>
    <cellStyle name="Normal 5 12 11" xfId="40989"/>
    <cellStyle name="Normal 5 12 11 2" xfId="40990"/>
    <cellStyle name="Normal 5 12 11 2 2" xfId="40991"/>
    <cellStyle name="Normal 5 12 11 3" xfId="40992"/>
    <cellStyle name="Normal 5 12 11 4" xfId="40993"/>
    <cellStyle name="Normal 5 12 11 5" xfId="40994"/>
    <cellStyle name="Normal 5 12 12" xfId="40995"/>
    <cellStyle name="Normal 5 12 12 2" xfId="40996"/>
    <cellStyle name="Normal 5 12 12 2 2" xfId="40997"/>
    <cellStyle name="Normal 5 12 12 3" xfId="40998"/>
    <cellStyle name="Normal 5 12 12 4" xfId="40999"/>
    <cellStyle name="Normal 5 12 13" xfId="41000"/>
    <cellStyle name="Normal 5 12 13 2" xfId="41001"/>
    <cellStyle name="Normal 5 12 14" xfId="41002"/>
    <cellStyle name="Normal 5 12 15" xfId="41003"/>
    <cellStyle name="Normal 5 12 16" xfId="41004"/>
    <cellStyle name="Normal 5 12 2" xfId="41005"/>
    <cellStyle name="Normal 5 12 2 10" xfId="41006"/>
    <cellStyle name="Normal 5 12 2 10 2" xfId="41007"/>
    <cellStyle name="Normal 5 12 2 10 2 2" xfId="41008"/>
    <cellStyle name="Normal 5 12 2 10 3" xfId="41009"/>
    <cellStyle name="Normal 5 12 2 10 4" xfId="41010"/>
    <cellStyle name="Normal 5 12 2 11" xfId="41011"/>
    <cellStyle name="Normal 5 12 2 11 2" xfId="41012"/>
    <cellStyle name="Normal 5 12 2 12" xfId="41013"/>
    <cellStyle name="Normal 5 12 2 13" xfId="41014"/>
    <cellStyle name="Normal 5 12 2 14" xfId="41015"/>
    <cellStyle name="Normal 5 12 2 2" xfId="41016"/>
    <cellStyle name="Normal 5 12 2 2 10" xfId="41017"/>
    <cellStyle name="Normal 5 12 2 2 2" xfId="41018"/>
    <cellStyle name="Normal 5 12 2 2 2 2" xfId="41019"/>
    <cellStyle name="Normal 5 12 2 2 2 2 2" xfId="41020"/>
    <cellStyle name="Normal 5 12 2 2 2 2 2 2" xfId="41021"/>
    <cellStyle name="Normal 5 12 2 2 2 2 3" xfId="41022"/>
    <cellStyle name="Normal 5 12 2 2 2 2 4" xfId="41023"/>
    <cellStyle name="Normal 5 12 2 2 2 3" xfId="41024"/>
    <cellStyle name="Normal 5 12 2 2 2 3 2" xfId="41025"/>
    <cellStyle name="Normal 5 12 2 2 2 3 2 2" xfId="41026"/>
    <cellStyle name="Normal 5 12 2 2 2 3 3" xfId="41027"/>
    <cellStyle name="Normal 5 12 2 2 2 3 4" xfId="41028"/>
    <cellStyle name="Normal 5 12 2 2 2 4" xfId="41029"/>
    <cellStyle name="Normal 5 12 2 2 2 4 2" xfId="41030"/>
    <cellStyle name="Normal 5 12 2 2 2 5" xfId="41031"/>
    <cellStyle name="Normal 5 12 2 2 2 6" xfId="41032"/>
    <cellStyle name="Normal 5 12 2 2 2 7" xfId="41033"/>
    <cellStyle name="Normal 5 12 2 2 3" xfId="41034"/>
    <cellStyle name="Normal 5 12 2 2 3 2" xfId="41035"/>
    <cellStyle name="Normal 5 12 2 2 3 2 2" xfId="41036"/>
    <cellStyle name="Normal 5 12 2 2 3 3" xfId="41037"/>
    <cellStyle name="Normal 5 12 2 2 3 4" xfId="41038"/>
    <cellStyle name="Normal 5 12 2 2 4" xfId="41039"/>
    <cellStyle name="Normal 5 12 2 2 4 2" xfId="41040"/>
    <cellStyle name="Normal 5 12 2 2 4 2 2" xfId="41041"/>
    <cellStyle name="Normal 5 12 2 2 4 3" xfId="41042"/>
    <cellStyle name="Normal 5 12 2 2 4 4" xfId="41043"/>
    <cellStyle name="Normal 5 12 2 2 5" xfId="41044"/>
    <cellStyle name="Normal 5 12 2 2 5 2" xfId="41045"/>
    <cellStyle name="Normal 5 12 2 2 5 2 2" xfId="41046"/>
    <cellStyle name="Normal 5 12 2 2 5 3" xfId="41047"/>
    <cellStyle name="Normal 5 12 2 2 5 4" xfId="41048"/>
    <cellStyle name="Normal 5 12 2 2 6" xfId="41049"/>
    <cellStyle name="Normal 5 12 2 2 6 2" xfId="41050"/>
    <cellStyle name="Normal 5 12 2 2 6 2 2" xfId="41051"/>
    <cellStyle name="Normal 5 12 2 2 6 3" xfId="41052"/>
    <cellStyle name="Normal 5 12 2 2 6 4" xfId="41053"/>
    <cellStyle name="Normal 5 12 2 2 7" xfId="41054"/>
    <cellStyle name="Normal 5 12 2 2 7 2" xfId="41055"/>
    <cellStyle name="Normal 5 12 2 2 8" xfId="41056"/>
    <cellStyle name="Normal 5 12 2 2 9" xfId="41057"/>
    <cellStyle name="Normal 5 12 2 3" xfId="41058"/>
    <cellStyle name="Normal 5 12 2 3 2" xfId="41059"/>
    <cellStyle name="Normal 5 12 2 3 2 2" xfId="41060"/>
    <cellStyle name="Normal 5 12 2 3 2 2 2" xfId="41061"/>
    <cellStyle name="Normal 5 12 2 3 2 2 2 2" xfId="41062"/>
    <cellStyle name="Normal 5 12 2 3 2 2 3" xfId="41063"/>
    <cellStyle name="Normal 5 12 2 3 2 2 4" xfId="41064"/>
    <cellStyle name="Normal 5 12 2 3 2 3" xfId="41065"/>
    <cellStyle name="Normal 5 12 2 3 2 3 2" xfId="41066"/>
    <cellStyle name="Normal 5 12 2 3 2 3 2 2" xfId="41067"/>
    <cellStyle name="Normal 5 12 2 3 2 3 3" xfId="41068"/>
    <cellStyle name="Normal 5 12 2 3 2 3 4" xfId="41069"/>
    <cellStyle name="Normal 5 12 2 3 2 4" xfId="41070"/>
    <cellStyle name="Normal 5 12 2 3 2 4 2" xfId="41071"/>
    <cellStyle name="Normal 5 12 2 3 2 5" xfId="41072"/>
    <cellStyle name="Normal 5 12 2 3 2 6" xfId="41073"/>
    <cellStyle name="Normal 5 12 2 3 2 7" xfId="41074"/>
    <cellStyle name="Normal 5 12 2 3 3" xfId="41075"/>
    <cellStyle name="Normal 5 12 2 3 3 2" xfId="41076"/>
    <cellStyle name="Normal 5 12 2 3 3 2 2" xfId="41077"/>
    <cellStyle name="Normal 5 12 2 3 3 3" xfId="41078"/>
    <cellStyle name="Normal 5 12 2 3 3 4" xfId="41079"/>
    <cellStyle name="Normal 5 12 2 3 4" xfId="41080"/>
    <cellStyle name="Normal 5 12 2 3 4 2" xfId="41081"/>
    <cellStyle name="Normal 5 12 2 3 4 2 2" xfId="41082"/>
    <cellStyle name="Normal 5 12 2 3 4 3" xfId="41083"/>
    <cellStyle name="Normal 5 12 2 3 4 4" xfId="41084"/>
    <cellStyle name="Normal 5 12 2 3 5" xfId="41085"/>
    <cellStyle name="Normal 5 12 2 3 5 2" xfId="41086"/>
    <cellStyle name="Normal 5 12 2 3 6" xfId="41087"/>
    <cellStyle name="Normal 5 12 2 3 7" xfId="41088"/>
    <cellStyle name="Normal 5 12 2 3 8" xfId="41089"/>
    <cellStyle name="Normal 5 12 2 4" xfId="41090"/>
    <cellStyle name="Normal 5 12 2 4 2" xfId="41091"/>
    <cellStyle name="Normal 5 12 2 4 2 2" xfId="41092"/>
    <cellStyle name="Normal 5 12 2 4 2 2 2" xfId="41093"/>
    <cellStyle name="Normal 5 12 2 4 2 2 2 2" xfId="41094"/>
    <cellStyle name="Normal 5 12 2 4 2 2 3" xfId="41095"/>
    <cellStyle name="Normal 5 12 2 4 2 2 4" xfId="41096"/>
    <cellStyle name="Normal 5 12 2 4 2 3" xfId="41097"/>
    <cellStyle name="Normal 5 12 2 4 2 3 2" xfId="41098"/>
    <cellStyle name="Normal 5 12 2 4 2 3 2 2" xfId="41099"/>
    <cellStyle name="Normal 5 12 2 4 2 3 3" xfId="41100"/>
    <cellStyle name="Normal 5 12 2 4 2 3 4" xfId="41101"/>
    <cellStyle name="Normal 5 12 2 4 2 4" xfId="41102"/>
    <cellStyle name="Normal 5 12 2 4 2 4 2" xfId="41103"/>
    <cellStyle name="Normal 5 12 2 4 2 5" xfId="41104"/>
    <cellStyle name="Normal 5 12 2 4 2 6" xfId="41105"/>
    <cellStyle name="Normal 5 12 2 4 2 7" xfId="41106"/>
    <cellStyle name="Normal 5 12 2 4 3" xfId="41107"/>
    <cellStyle name="Normal 5 12 2 4 3 2" xfId="41108"/>
    <cellStyle name="Normal 5 12 2 4 3 2 2" xfId="41109"/>
    <cellStyle name="Normal 5 12 2 4 3 3" xfId="41110"/>
    <cellStyle name="Normal 5 12 2 4 3 4" xfId="41111"/>
    <cellStyle name="Normal 5 12 2 4 4" xfId="41112"/>
    <cellStyle name="Normal 5 12 2 4 4 2" xfId="41113"/>
    <cellStyle name="Normal 5 12 2 4 4 2 2" xfId="41114"/>
    <cellStyle name="Normal 5 12 2 4 4 3" xfId="41115"/>
    <cellStyle name="Normal 5 12 2 4 4 4" xfId="41116"/>
    <cellStyle name="Normal 5 12 2 4 5" xfId="41117"/>
    <cellStyle name="Normal 5 12 2 4 5 2" xfId="41118"/>
    <cellStyle name="Normal 5 12 2 4 6" xfId="41119"/>
    <cellStyle name="Normal 5 12 2 4 7" xfId="41120"/>
    <cellStyle name="Normal 5 12 2 4 8" xfId="41121"/>
    <cellStyle name="Normal 5 12 2 5" xfId="41122"/>
    <cellStyle name="Normal 5 12 2 5 2" xfId="41123"/>
    <cellStyle name="Normal 5 12 2 5 2 2" xfId="41124"/>
    <cellStyle name="Normal 5 12 2 5 2 2 2" xfId="41125"/>
    <cellStyle name="Normal 5 12 2 5 2 2 2 2" xfId="41126"/>
    <cellStyle name="Normal 5 12 2 5 2 2 3" xfId="41127"/>
    <cellStyle name="Normal 5 12 2 5 2 2 4" xfId="41128"/>
    <cellStyle name="Normal 5 12 2 5 2 3" xfId="41129"/>
    <cellStyle name="Normal 5 12 2 5 2 3 2" xfId="41130"/>
    <cellStyle name="Normal 5 12 2 5 2 4" xfId="41131"/>
    <cellStyle name="Normal 5 12 2 5 2 5" xfId="41132"/>
    <cellStyle name="Normal 5 12 2 5 2 6" xfId="41133"/>
    <cellStyle name="Normal 5 12 2 5 3" xfId="41134"/>
    <cellStyle name="Normal 5 12 2 5 3 2" xfId="41135"/>
    <cellStyle name="Normal 5 12 2 5 3 2 2" xfId="41136"/>
    <cellStyle name="Normal 5 12 2 5 3 3" xfId="41137"/>
    <cellStyle name="Normal 5 12 2 5 3 4" xfId="41138"/>
    <cellStyle name="Normal 5 12 2 5 4" xfId="41139"/>
    <cellStyle name="Normal 5 12 2 5 4 2" xfId="41140"/>
    <cellStyle name="Normal 5 12 2 5 4 2 2" xfId="41141"/>
    <cellStyle name="Normal 5 12 2 5 4 3" xfId="41142"/>
    <cellStyle name="Normal 5 12 2 5 4 4" xfId="41143"/>
    <cellStyle name="Normal 5 12 2 5 5" xfId="41144"/>
    <cellStyle name="Normal 5 12 2 5 5 2" xfId="41145"/>
    <cellStyle name="Normal 5 12 2 5 6" xfId="41146"/>
    <cellStyle name="Normal 5 12 2 5 7" xfId="41147"/>
    <cellStyle name="Normal 5 12 2 5 8" xfId="41148"/>
    <cellStyle name="Normal 5 12 2 6" xfId="41149"/>
    <cellStyle name="Normal 5 12 2 6 2" xfId="41150"/>
    <cellStyle name="Normal 5 12 2 6 2 2" xfId="41151"/>
    <cellStyle name="Normal 5 12 2 6 2 2 2" xfId="41152"/>
    <cellStyle name="Normal 5 12 2 6 2 2 2 2" xfId="41153"/>
    <cellStyle name="Normal 5 12 2 6 2 2 3" xfId="41154"/>
    <cellStyle name="Normal 5 12 2 6 2 2 4" xfId="41155"/>
    <cellStyle name="Normal 5 12 2 6 2 3" xfId="41156"/>
    <cellStyle name="Normal 5 12 2 6 2 3 2" xfId="41157"/>
    <cellStyle name="Normal 5 12 2 6 2 4" xfId="41158"/>
    <cellStyle name="Normal 5 12 2 6 2 5" xfId="41159"/>
    <cellStyle name="Normal 5 12 2 6 2 6" xfId="41160"/>
    <cellStyle name="Normal 5 12 2 6 3" xfId="41161"/>
    <cellStyle name="Normal 5 12 2 6 3 2" xfId="41162"/>
    <cellStyle name="Normal 5 12 2 6 3 2 2" xfId="41163"/>
    <cellStyle name="Normal 5 12 2 6 3 3" xfId="41164"/>
    <cellStyle name="Normal 5 12 2 6 3 4" xfId="41165"/>
    <cellStyle name="Normal 5 12 2 6 4" xfId="41166"/>
    <cellStyle name="Normal 5 12 2 6 4 2" xfId="41167"/>
    <cellStyle name="Normal 5 12 2 6 4 2 2" xfId="41168"/>
    <cellStyle name="Normal 5 12 2 6 4 3" xfId="41169"/>
    <cellStyle name="Normal 5 12 2 6 4 4" xfId="41170"/>
    <cellStyle name="Normal 5 12 2 6 5" xfId="41171"/>
    <cellStyle name="Normal 5 12 2 6 5 2" xfId="41172"/>
    <cellStyle name="Normal 5 12 2 6 6" xfId="41173"/>
    <cellStyle name="Normal 5 12 2 6 7" xfId="41174"/>
    <cellStyle name="Normal 5 12 2 6 8" xfId="41175"/>
    <cellStyle name="Normal 5 12 2 7" xfId="41176"/>
    <cellStyle name="Normal 5 12 2 7 2" xfId="41177"/>
    <cellStyle name="Normal 5 12 2 7 2 2" xfId="41178"/>
    <cellStyle name="Normal 5 12 2 7 2 2 2" xfId="41179"/>
    <cellStyle name="Normal 5 12 2 7 2 3" xfId="41180"/>
    <cellStyle name="Normal 5 12 2 7 2 4" xfId="41181"/>
    <cellStyle name="Normal 5 12 2 7 3" xfId="41182"/>
    <cellStyle name="Normal 5 12 2 7 3 2" xfId="41183"/>
    <cellStyle name="Normal 5 12 2 7 4" xfId="41184"/>
    <cellStyle name="Normal 5 12 2 7 5" xfId="41185"/>
    <cellStyle name="Normal 5 12 2 7 6" xfId="41186"/>
    <cellStyle name="Normal 5 12 2 8" xfId="41187"/>
    <cellStyle name="Normal 5 12 2 8 2" xfId="41188"/>
    <cellStyle name="Normal 5 12 2 8 2 2" xfId="41189"/>
    <cellStyle name="Normal 5 12 2 8 2 2 2" xfId="41190"/>
    <cellStyle name="Normal 5 12 2 8 2 3" xfId="41191"/>
    <cellStyle name="Normal 5 12 2 8 2 4" xfId="41192"/>
    <cellStyle name="Normal 5 12 2 8 3" xfId="41193"/>
    <cellStyle name="Normal 5 12 2 8 3 2" xfId="41194"/>
    <cellStyle name="Normal 5 12 2 8 4" xfId="41195"/>
    <cellStyle name="Normal 5 12 2 8 5" xfId="41196"/>
    <cellStyle name="Normal 5 12 2 8 6" xfId="41197"/>
    <cellStyle name="Normal 5 12 2 9" xfId="41198"/>
    <cellStyle name="Normal 5 12 2 9 2" xfId="41199"/>
    <cellStyle name="Normal 5 12 2 9 2 2" xfId="41200"/>
    <cellStyle name="Normal 5 12 2 9 3" xfId="41201"/>
    <cellStyle name="Normal 5 12 2 9 4" xfId="41202"/>
    <cellStyle name="Normal 5 12 2 9 5" xfId="41203"/>
    <cellStyle name="Normal 5 12 3" xfId="41204"/>
    <cellStyle name="Normal 5 12 3 10" xfId="41205"/>
    <cellStyle name="Normal 5 12 3 10 2" xfId="41206"/>
    <cellStyle name="Normal 5 12 3 10 2 2" xfId="41207"/>
    <cellStyle name="Normal 5 12 3 10 3" xfId="41208"/>
    <cellStyle name="Normal 5 12 3 10 4" xfId="41209"/>
    <cellStyle name="Normal 5 12 3 11" xfId="41210"/>
    <cellStyle name="Normal 5 12 3 11 2" xfId="41211"/>
    <cellStyle name="Normal 5 12 3 12" xfId="41212"/>
    <cellStyle name="Normal 5 12 3 13" xfId="41213"/>
    <cellStyle name="Normal 5 12 3 14" xfId="41214"/>
    <cellStyle name="Normal 5 12 3 2" xfId="41215"/>
    <cellStyle name="Normal 5 12 3 2 10" xfId="41216"/>
    <cellStyle name="Normal 5 12 3 2 2" xfId="41217"/>
    <cellStyle name="Normal 5 12 3 2 2 2" xfId="41218"/>
    <cellStyle name="Normal 5 12 3 2 2 2 2" xfId="41219"/>
    <cellStyle name="Normal 5 12 3 2 2 2 2 2" xfId="41220"/>
    <cellStyle name="Normal 5 12 3 2 2 2 3" xfId="41221"/>
    <cellStyle name="Normal 5 12 3 2 2 2 4" xfId="41222"/>
    <cellStyle name="Normal 5 12 3 2 2 3" xfId="41223"/>
    <cellStyle name="Normal 5 12 3 2 2 3 2" xfId="41224"/>
    <cellStyle name="Normal 5 12 3 2 2 3 2 2" xfId="41225"/>
    <cellStyle name="Normal 5 12 3 2 2 3 3" xfId="41226"/>
    <cellStyle name="Normal 5 12 3 2 2 3 4" xfId="41227"/>
    <cellStyle name="Normal 5 12 3 2 2 4" xfId="41228"/>
    <cellStyle name="Normal 5 12 3 2 2 4 2" xfId="41229"/>
    <cellStyle name="Normal 5 12 3 2 2 5" xfId="41230"/>
    <cellStyle name="Normal 5 12 3 2 2 6" xfId="41231"/>
    <cellStyle name="Normal 5 12 3 2 2 7" xfId="41232"/>
    <cellStyle name="Normal 5 12 3 2 3" xfId="41233"/>
    <cellStyle name="Normal 5 12 3 2 3 2" xfId="41234"/>
    <cellStyle name="Normal 5 12 3 2 3 2 2" xfId="41235"/>
    <cellStyle name="Normal 5 12 3 2 3 3" xfId="41236"/>
    <cellStyle name="Normal 5 12 3 2 3 4" xfId="41237"/>
    <cellStyle name="Normal 5 12 3 2 4" xfId="41238"/>
    <cellStyle name="Normal 5 12 3 2 4 2" xfId="41239"/>
    <cellStyle name="Normal 5 12 3 2 4 2 2" xfId="41240"/>
    <cellStyle name="Normal 5 12 3 2 4 3" xfId="41241"/>
    <cellStyle name="Normal 5 12 3 2 4 4" xfId="41242"/>
    <cellStyle name="Normal 5 12 3 2 5" xfId="41243"/>
    <cellStyle name="Normal 5 12 3 2 5 2" xfId="41244"/>
    <cellStyle name="Normal 5 12 3 2 5 2 2" xfId="41245"/>
    <cellStyle name="Normal 5 12 3 2 5 3" xfId="41246"/>
    <cellStyle name="Normal 5 12 3 2 5 4" xfId="41247"/>
    <cellStyle name="Normal 5 12 3 2 6" xfId="41248"/>
    <cellStyle name="Normal 5 12 3 2 6 2" xfId="41249"/>
    <cellStyle name="Normal 5 12 3 2 6 2 2" xfId="41250"/>
    <cellStyle name="Normal 5 12 3 2 6 3" xfId="41251"/>
    <cellStyle name="Normal 5 12 3 2 6 4" xfId="41252"/>
    <cellStyle name="Normal 5 12 3 2 7" xfId="41253"/>
    <cellStyle name="Normal 5 12 3 2 7 2" xfId="41254"/>
    <cellStyle name="Normal 5 12 3 2 8" xfId="41255"/>
    <cellStyle name="Normal 5 12 3 2 9" xfId="41256"/>
    <cellStyle name="Normal 5 12 3 3" xfId="41257"/>
    <cellStyle name="Normal 5 12 3 3 2" xfId="41258"/>
    <cellStyle name="Normal 5 12 3 3 2 2" xfId="41259"/>
    <cellStyle name="Normal 5 12 3 3 2 2 2" xfId="41260"/>
    <cellStyle name="Normal 5 12 3 3 2 2 2 2" xfId="41261"/>
    <cellStyle name="Normal 5 12 3 3 2 2 3" xfId="41262"/>
    <cellStyle name="Normal 5 12 3 3 2 2 4" xfId="41263"/>
    <cellStyle name="Normal 5 12 3 3 2 3" xfId="41264"/>
    <cellStyle name="Normal 5 12 3 3 2 3 2" xfId="41265"/>
    <cellStyle name="Normal 5 12 3 3 2 3 2 2" xfId="41266"/>
    <cellStyle name="Normal 5 12 3 3 2 3 3" xfId="41267"/>
    <cellStyle name="Normal 5 12 3 3 2 3 4" xfId="41268"/>
    <cellStyle name="Normal 5 12 3 3 2 4" xfId="41269"/>
    <cellStyle name="Normal 5 12 3 3 2 4 2" xfId="41270"/>
    <cellStyle name="Normal 5 12 3 3 2 5" xfId="41271"/>
    <cellStyle name="Normal 5 12 3 3 2 6" xfId="41272"/>
    <cellStyle name="Normal 5 12 3 3 2 7" xfId="41273"/>
    <cellStyle name="Normal 5 12 3 3 3" xfId="41274"/>
    <cellStyle name="Normal 5 12 3 3 3 2" xfId="41275"/>
    <cellStyle name="Normal 5 12 3 3 3 2 2" xfId="41276"/>
    <cellStyle name="Normal 5 12 3 3 3 3" xfId="41277"/>
    <cellStyle name="Normal 5 12 3 3 3 4" xfId="41278"/>
    <cellStyle name="Normal 5 12 3 3 4" xfId="41279"/>
    <cellStyle name="Normal 5 12 3 3 4 2" xfId="41280"/>
    <cellStyle name="Normal 5 12 3 3 4 2 2" xfId="41281"/>
    <cellStyle name="Normal 5 12 3 3 4 3" xfId="41282"/>
    <cellStyle name="Normal 5 12 3 3 4 4" xfId="41283"/>
    <cellStyle name="Normal 5 12 3 3 5" xfId="41284"/>
    <cellStyle name="Normal 5 12 3 3 5 2" xfId="41285"/>
    <cellStyle name="Normal 5 12 3 3 6" xfId="41286"/>
    <cellStyle name="Normal 5 12 3 3 7" xfId="41287"/>
    <cellStyle name="Normal 5 12 3 3 8" xfId="41288"/>
    <cellStyle name="Normal 5 12 3 4" xfId="41289"/>
    <cellStyle name="Normal 5 12 3 4 2" xfId="41290"/>
    <cellStyle name="Normal 5 12 3 4 2 2" xfId="41291"/>
    <cellStyle name="Normal 5 12 3 4 2 2 2" xfId="41292"/>
    <cellStyle name="Normal 5 12 3 4 2 2 2 2" xfId="41293"/>
    <cellStyle name="Normal 5 12 3 4 2 2 3" xfId="41294"/>
    <cellStyle name="Normal 5 12 3 4 2 2 4" xfId="41295"/>
    <cellStyle name="Normal 5 12 3 4 2 3" xfId="41296"/>
    <cellStyle name="Normal 5 12 3 4 2 3 2" xfId="41297"/>
    <cellStyle name="Normal 5 12 3 4 2 3 2 2" xfId="41298"/>
    <cellStyle name="Normal 5 12 3 4 2 3 3" xfId="41299"/>
    <cellStyle name="Normal 5 12 3 4 2 3 4" xfId="41300"/>
    <cellStyle name="Normal 5 12 3 4 2 4" xfId="41301"/>
    <cellStyle name="Normal 5 12 3 4 2 4 2" xfId="41302"/>
    <cellStyle name="Normal 5 12 3 4 2 5" xfId="41303"/>
    <cellStyle name="Normal 5 12 3 4 2 6" xfId="41304"/>
    <cellStyle name="Normal 5 12 3 4 2 7" xfId="41305"/>
    <cellStyle name="Normal 5 12 3 4 3" xfId="41306"/>
    <cellStyle name="Normal 5 12 3 4 3 2" xfId="41307"/>
    <cellStyle name="Normal 5 12 3 4 3 2 2" xfId="41308"/>
    <cellStyle name="Normal 5 12 3 4 3 3" xfId="41309"/>
    <cellStyle name="Normal 5 12 3 4 3 4" xfId="41310"/>
    <cellStyle name="Normal 5 12 3 4 4" xfId="41311"/>
    <cellStyle name="Normal 5 12 3 4 4 2" xfId="41312"/>
    <cellStyle name="Normal 5 12 3 4 4 2 2" xfId="41313"/>
    <cellStyle name="Normal 5 12 3 4 4 3" xfId="41314"/>
    <cellStyle name="Normal 5 12 3 4 4 4" xfId="41315"/>
    <cellStyle name="Normal 5 12 3 4 5" xfId="41316"/>
    <cellStyle name="Normal 5 12 3 4 5 2" xfId="41317"/>
    <cellStyle name="Normal 5 12 3 4 6" xfId="41318"/>
    <cellStyle name="Normal 5 12 3 4 7" xfId="41319"/>
    <cellStyle name="Normal 5 12 3 4 8" xfId="41320"/>
    <cellStyle name="Normal 5 12 3 5" xfId="41321"/>
    <cellStyle name="Normal 5 12 3 5 2" xfId="41322"/>
    <cellStyle name="Normal 5 12 3 5 2 2" xfId="41323"/>
    <cellStyle name="Normal 5 12 3 5 2 2 2" xfId="41324"/>
    <cellStyle name="Normal 5 12 3 5 2 2 2 2" xfId="41325"/>
    <cellStyle name="Normal 5 12 3 5 2 2 3" xfId="41326"/>
    <cellStyle name="Normal 5 12 3 5 2 2 4" xfId="41327"/>
    <cellStyle name="Normal 5 12 3 5 2 3" xfId="41328"/>
    <cellStyle name="Normal 5 12 3 5 2 3 2" xfId="41329"/>
    <cellStyle name="Normal 5 12 3 5 2 4" xfId="41330"/>
    <cellStyle name="Normal 5 12 3 5 2 5" xfId="41331"/>
    <cellStyle name="Normal 5 12 3 5 2 6" xfId="41332"/>
    <cellStyle name="Normal 5 12 3 5 3" xfId="41333"/>
    <cellStyle name="Normal 5 12 3 5 3 2" xfId="41334"/>
    <cellStyle name="Normal 5 12 3 5 3 2 2" xfId="41335"/>
    <cellStyle name="Normal 5 12 3 5 3 3" xfId="41336"/>
    <cellStyle name="Normal 5 12 3 5 3 4" xfId="41337"/>
    <cellStyle name="Normal 5 12 3 5 4" xfId="41338"/>
    <cellStyle name="Normal 5 12 3 5 4 2" xfId="41339"/>
    <cellStyle name="Normal 5 12 3 5 4 2 2" xfId="41340"/>
    <cellStyle name="Normal 5 12 3 5 4 3" xfId="41341"/>
    <cellStyle name="Normal 5 12 3 5 4 4" xfId="41342"/>
    <cellStyle name="Normal 5 12 3 5 5" xfId="41343"/>
    <cellStyle name="Normal 5 12 3 5 5 2" xfId="41344"/>
    <cellStyle name="Normal 5 12 3 5 6" xfId="41345"/>
    <cellStyle name="Normal 5 12 3 5 7" xfId="41346"/>
    <cellStyle name="Normal 5 12 3 5 8" xfId="41347"/>
    <cellStyle name="Normal 5 12 3 6" xfId="41348"/>
    <cellStyle name="Normal 5 12 3 6 2" xfId="41349"/>
    <cellStyle name="Normal 5 12 3 6 2 2" xfId="41350"/>
    <cellStyle name="Normal 5 12 3 6 2 2 2" xfId="41351"/>
    <cellStyle name="Normal 5 12 3 6 2 2 2 2" xfId="41352"/>
    <cellStyle name="Normal 5 12 3 6 2 2 3" xfId="41353"/>
    <cellStyle name="Normal 5 12 3 6 2 2 4" xfId="41354"/>
    <cellStyle name="Normal 5 12 3 6 2 3" xfId="41355"/>
    <cellStyle name="Normal 5 12 3 6 2 3 2" xfId="41356"/>
    <cellStyle name="Normal 5 12 3 6 2 4" xfId="41357"/>
    <cellStyle name="Normal 5 12 3 6 2 5" xfId="41358"/>
    <cellStyle name="Normal 5 12 3 6 2 6" xfId="41359"/>
    <cellStyle name="Normal 5 12 3 6 3" xfId="41360"/>
    <cellStyle name="Normal 5 12 3 6 3 2" xfId="41361"/>
    <cellStyle name="Normal 5 12 3 6 3 2 2" xfId="41362"/>
    <cellStyle name="Normal 5 12 3 6 3 3" xfId="41363"/>
    <cellStyle name="Normal 5 12 3 6 3 4" xfId="41364"/>
    <cellStyle name="Normal 5 12 3 6 4" xfId="41365"/>
    <cellStyle name="Normal 5 12 3 6 4 2" xfId="41366"/>
    <cellStyle name="Normal 5 12 3 6 4 2 2" xfId="41367"/>
    <cellStyle name="Normal 5 12 3 6 4 3" xfId="41368"/>
    <cellStyle name="Normal 5 12 3 6 4 4" xfId="41369"/>
    <cellStyle name="Normal 5 12 3 6 5" xfId="41370"/>
    <cellStyle name="Normal 5 12 3 6 5 2" xfId="41371"/>
    <cellStyle name="Normal 5 12 3 6 6" xfId="41372"/>
    <cellStyle name="Normal 5 12 3 6 7" xfId="41373"/>
    <cellStyle name="Normal 5 12 3 6 8" xfId="41374"/>
    <cellStyle name="Normal 5 12 3 7" xfId="41375"/>
    <cellStyle name="Normal 5 12 3 7 2" xfId="41376"/>
    <cellStyle name="Normal 5 12 3 7 2 2" xfId="41377"/>
    <cellStyle name="Normal 5 12 3 7 2 2 2" xfId="41378"/>
    <cellStyle name="Normal 5 12 3 7 2 3" xfId="41379"/>
    <cellStyle name="Normal 5 12 3 7 2 4" xfId="41380"/>
    <cellStyle name="Normal 5 12 3 7 3" xfId="41381"/>
    <cellStyle name="Normal 5 12 3 7 3 2" xfId="41382"/>
    <cellStyle name="Normal 5 12 3 7 4" xfId="41383"/>
    <cellStyle name="Normal 5 12 3 7 5" xfId="41384"/>
    <cellStyle name="Normal 5 12 3 7 6" xfId="41385"/>
    <cellStyle name="Normal 5 12 3 8" xfId="41386"/>
    <cellStyle name="Normal 5 12 3 8 2" xfId="41387"/>
    <cellStyle name="Normal 5 12 3 8 2 2" xfId="41388"/>
    <cellStyle name="Normal 5 12 3 8 2 2 2" xfId="41389"/>
    <cellStyle name="Normal 5 12 3 8 2 3" xfId="41390"/>
    <cellStyle name="Normal 5 12 3 8 2 4" xfId="41391"/>
    <cellStyle name="Normal 5 12 3 8 3" xfId="41392"/>
    <cellStyle name="Normal 5 12 3 8 3 2" xfId="41393"/>
    <cellStyle name="Normal 5 12 3 8 4" xfId="41394"/>
    <cellStyle name="Normal 5 12 3 8 5" xfId="41395"/>
    <cellStyle name="Normal 5 12 3 8 6" xfId="41396"/>
    <cellStyle name="Normal 5 12 3 9" xfId="41397"/>
    <cellStyle name="Normal 5 12 3 9 2" xfId="41398"/>
    <cellStyle name="Normal 5 12 3 9 2 2" xfId="41399"/>
    <cellStyle name="Normal 5 12 3 9 3" xfId="41400"/>
    <cellStyle name="Normal 5 12 3 9 4" xfId="41401"/>
    <cellStyle name="Normal 5 12 3 9 5" xfId="41402"/>
    <cellStyle name="Normal 5 12 4" xfId="41403"/>
    <cellStyle name="Normal 5 12 4 10" xfId="41404"/>
    <cellStyle name="Normal 5 12 4 10 2" xfId="41405"/>
    <cellStyle name="Normal 5 12 4 11" xfId="41406"/>
    <cellStyle name="Normal 5 12 4 12" xfId="41407"/>
    <cellStyle name="Normal 5 12 4 13" xfId="41408"/>
    <cellStyle name="Normal 5 12 4 2" xfId="41409"/>
    <cellStyle name="Normal 5 12 4 2 2" xfId="41410"/>
    <cellStyle name="Normal 5 12 4 2 2 2" xfId="41411"/>
    <cellStyle name="Normal 5 12 4 2 2 2 2" xfId="41412"/>
    <cellStyle name="Normal 5 12 4 2 2 2 2 2" xfId="41413"/>
    <cellStyle name="Normal 5 12 4 2 2 2 3" xfId="41414"/>
    <cellStyle name="Normal 5 12 4 2 2 2 4" xfId="41415"/>
    <cellStyle name="Normal 5 12 4 2 2 3" xfId="41416"/>
    <cellStyle name="Normal 5 12 4 2 2 3 2" xfId="41417"/>
    <cellStyle name="Normal 5 12 4 2 2 3 2 2" xfId="41418"/>
    <cellStyle name="Normal 5 12 4 2 2 3 3" xfId="41419"/>
    <cellStyle name="Normal 5 12 4 2 2 3 4" xfId="41420"/>
    <cellStyle name="Normal 5 12 4 2 2 4" xfId="41421"/>
    <cellStyle name="Normal 5 12 4 2 2 4 2" xfId="41422"/>
    <cellStyle name="Normal 5 12 4 2 2 5" xfId="41423"/>
    <cellStyle name="Normal 5 12 4 2 2 6" xfId="41424"/>
    <cellStyle name="Normal 5 12 4 2 2 7" xfId="41425"/>
    <cellStyle name="Normal 5 12 4 2 3" xfId="41426"/>
    <cellStyle name="Normal 5 12 4 2 3 2" xfId="41427"/>
    <cellStyle name="Normal 5 12 4 2 3 2 2" xfId="41428"/>
    <cellStyle name="Normal 5 12 4 2 3 3" xfId="41429"/>
    <cellStyle name="Normal 5 12 4 2 3 4" xfId="41430"/>
    <cellStyle name="Normal 5 12 4 2 4" xfId="41431"/>
    <cellStyle name="Normal 5 12 4 2 4 2" xfId="41432"/>
    <cellStyle name="Normal 5 12 4 2 4 2 2" xfId="41433"/>
    <cellStyle name="Normal 5 12 4 2 4 3" xfId="41434"/>
    <cellStyle name="Normal 5 12 4 2 4 4" xfId="41435"/>
    <cellStyle name="Normal 5 12 4 2 5" xfId="41436"/>
    <cellStyle name="Normal 5 12 4 2 5 2" xfId="41437"/>
    <cellStyle name="Normal 5 12 4 2 6" xfId="41438"/>
    <cellStyle name="Normal 5 12 4 2 7" xfId="41439"/>
    <cellStyle name="Normal 5 12 4 2 8" xfId="41440"/>
    <cellStyle name="Normal 5 12 4 3" xfId="41441"/>
    <cellStyle name="Normal 5 12 4 3 2" xfId="41442"/>
    <cellStyle name="Normal 5 12 4 3 2 2" xfId="41443"/>
    <cellStyle name="Normal 5 12 4 3 2 2 2" xfId="41444"/>
    <cellStyle name="Normal 5 12 4 3 2 2 2 2" xfId="41445"/>
    <cellStyle name="Normal 5 12 4 3 2 2 3" xfId="41446"/>
    <cellStyle name="Normal 5 12 4 3 2 2 4" xfId="41447"/>
    <cellStyle name="Normal 5 12 4 3 2 3" xfId="41448"/>
    <cellStyle name="Normal 5 12 4 3 2 3 2" xfId="41449"/>
    <cellStyle name="Normal 5 12 4 3 2 3 2 2" xfId="41450"/>
    <cellStyle name="Normal 5 12 4 3 2 3 3" xfId="41451"/>
    <cellStyle name="Normal 5 12 4 3 2 3 4" xfId="41452"/>
    <cellStyle name="Normal 5 12 4 3 2 4" xfId="41453"/>
    <cellStyle name="Normal 5 12 4 3 2 4 2" xfId="41454"/>
    <cellStyle name="Normal 5 12 4 3 2 5" xfId="41455"/>
    <cellStyle name="Normal 5 12 4 3 2 6" xfId="41456"/>
    <cellStyle name="Normal 5 12 4 3 2 7" xfId="41457"/>
    <cellStyle name="Normal 5 12 4 3 3" xfId="41458"/>
    <cellStyle name="Normal 5 12 4 3 3 2" xfId="41459"/>
    <cellStyle name="Normal 5 12 4 3 3 2 2" xfId="41460"/>
    <cellStyle name="Normal 5 12 4 3 3 3" xfId="41461"/>
    <cellStyle name="Normal 5 12 4 3 3 4" xfId="41462"/>
    <cellStyle name="Normal 5 12 4 3 4" xfId="41463"/>
    <cellStyle name="Normal 5 12 4 3 4 2" xfId="41464"/>
    <cellStyle name="Normal 5 12 4 3 4 2 2" xfId="41465"/>
    <cellStyle name="Normal 5 12 4 3 4 3" xfId="41466"/>
    <cellStyle name="Normal 5 12 4 3 4 4" xfId="41467"/>
    <cellStyle name="Normal 5 12 4 3 5" xfId="41468"/>
    <cellStyle name="Normal 5 12 4 3 5 2" xfId="41469"/>
    <cellStyle name="Normal 5 12 4 3 6" xfId="41470"/>
    <cellStyle name="Normal 5 12 4 3 7" xfId="41471"/>
    <cellStyle name="Normal 5 12 4 3 8" xfId="41472"/>
    <cellStyle name="Normal 5 12 4 4" xfId="41473"/>
    <cellStyle name="Normal 5 12 4 4 2" xfId="41474"/>
    <cellStyle name="Normal 5 12 4 4 2 2" xfId="41475"/>
    <cellStyle name="Normal 5 12 4 4 2 2 2" xfId="41476"/>
    <cellStyle name="Normal 5 12 4 4 2 2 2 2" xfId="41477"/>
    <cellStyle name="Normal 5 12 4 4 2 2 3" xfId="41478"/>
    <cellStyle name="Normal 5 12 4 4 2 2 4" xfId="41479"/>
    <cellStyle name="Normal 5 12 4 4 2 3" xfId="41480"/>
    <cellStyle name="Normal 5 12 4 4 2 3 2" xfId="41481"/>
    <cellStyle name="Normal 5 12 4 4 2 4" xfId="41482"/>
    <cellStyle name="Normal 5 12 4 4 2 5" xfId="41483"/>
    <cellStyle name="Normal 5 12 4 4 2 6" xfId="41484"/>
    <cellStyle name="Normal 5 12 4 4 3" xfId="41485"/>
    <cellStyle name="Normal 5 12 4 4 3 2" xfId="41486"/>
    <cellStyle name="Normal 5 12 4 4 3 2 2" xfId="41487"/>
    <cellStyle name="Normal 5 12 4 4 3 3" xfId="41488"/>
    <cellStyle name="Normal 5 12 4 4 3 4" xfId="41489"/>
    <cellStyle name="Normal 5 12 4 4 4" xfId="41490"/>
    <cellStyle name="Normal 5 12 4 4 4 2" xfId="41491"/>
    <cellStyle name="Normal 5 12 4 4 4 2 2" xfId="41492"/>
    <cellStyle name="Normal 5 12 4 4 4 3" xfId="41493"/>
    <cellStyle name="Normal 5 12 4 4 4 4" xfId="41494"/>
    <cellStyle name="Normal 5 12 4 4 5" xfId="41495"/>
    <cellStyle name="Normal 5 12 4 4 5 2" xfId="41496"/>
    <cellStyle name="Normal 5 12 4 4 6" xfId="41497"/>
    <cellStyle name="Normal 5 12 4 4 7" xfId="41498"/>
    <cellStyle name="Normal 5 12 4 4 8" xfId="41499"/>
    <cellStyle name="Normal 5 12 4 5" xfId="41500"/>
    <cellStyle name="Normal 5 12 4 5 2" xfId="41501"/>
    <cellStyle name="Normal 5 12 4 5 2 2" xfId="41502"/>
    <cellStyle name="Normal 5 12 4 5 2 2 2" xfId="41503"/>
    <cellStyle name="Normal 5 12 4 5 2 2 2 2" xfId="41504"/>
    <cellStyle name="Normal 5 12 4 5 2 2 3" xfId="41505"/>
    <cellStyle name="Normal 5 12 4 5 2 2 4" xfId="41506"/>
    <cellStyle name="Normal 5 12 4 5 2 3" xfId="41507"/>
    <cellStyle name="Normal 5 12 4 5 2 3 2" xfId="41508"/>
    <cellStyle name="Normal 5 12 4 5 2 4" xfId="41509"/>
    <cellStyle name="Normal 5 12 4 5 2 5" xfId="41510"/>
    <cellStyle name="Normal 5 12 4 5 2 6" xfId="41511"/>
    <cellStyle name="Normal 5 12 4 5 3" xfId="41512"/>
    <cellStyle name="Normal 5 12 4 5 3 2" xfId="41513"/>
    <cellStyle name="Normal 5 12 4 5 3 2 2" xfId="41514"/>
    <cellStyle name="Normal 5 12 4 5 3 3" xfId="41515"/>
    <cellStyle name="Normal 5 12 4 5 3 4" xfId="41516"/>
    <cellStyle name="Normal 5 12 4 5 4" xfId="41517"/>
    <cellStyle name="Normal 5 12 4 5 4 2" xfId="41518"/>
    <cellStyle name="Normal 5 12 4 5 4 2 2" xfId="41519"/>
    <cellStyle name="Normal 5 12 4 5 4 3" xfId="41520"/>
    <cellStyle name="Normal 5 12 4 5 4 4" xfId="41521"/>
    <cellStyle name="Normal 5 12 4 5 5" xfId="41522"/>
    <cellStyle name="Normal 5 12 4 5 5 2" xfId="41523"/>
    <cellStyle name="Normal 5 12 4 5 6" xfId="41524"/>
    <cellStyle name="Normal 5 12 4 5 7" xfId="41525"/>
    <cellStyle name="Normal 5 12 4 5 8" xfId="41526"/>
    <cellStyle name="Normal 5 12 4 6" xfId="41527"/>
    <cellStyle name="Normal 5 12 4 6 2" xfId="41528"/>
    <cellStyle name="Normal 5 12 4 6 2 2" xfId="41529"/>
    <cellStyle name="Normal 5 12 4 6 2 2 2" xfId="41530"/>
    <cellStyle name="Normal 5 12 4 6 2 3" xfId="41531"/>
    <cellStyle name="Normal 5 12 4 6 2 4" xfId="41532"/>
    <cellStyle name="Normal 5 12 4 6 3" xfId="41533"/>
    <cellStyle name="Normal 5 12 4 6 3 2" xfId="41534"/>
    <cellStyle name="Normal 5 12 4 6 4" xfId="41535"/>
    <cellStyle name="Normal 5 12 4 6 5" xfId="41536"/>
    <cellStyle name="Normal 5 12 4 6 6" xfId="41537"/>
    <cellStyle name="Normal 5 12 4 7" xfId="41538"/>
    <cellStyle name="Normal 5 12 4 7 2" xfId="41539"/>
    <cellStyle name="Normal 5 12 4 7 2 2" xfId="41540"/>
    <cellStyle name="Normal 5 12 4 7 2 2 2" xfId="41541"/>
    <cellStyle name="Normal 5 12 4 7 2 3" xfId="41542"/>
    <cellStyle name="Normal 5 12 4 7 2 4" xfId="41543"/>
    <cellStyle name="Normal 5 12 4 7 3" xfId="41544"/>
    <cellStyle name="Normal 5 12 4 7 3 2" xfId="41545"/>
    <cellStyle name="Normal 5 12 4 7 4" xfId="41546"/>
    <cellStyle name="Normal 5 12 4 7 5" xfId="41547"/>
    <cellStyle name="Normal 5 12 4 7 6" xfId="41548"/>
    <cellStyle name="Normal 5 12 4 8" xfId="41549"/>
    <cellStyle name="Normal 5 12 4 8 2" xfId="41550"/>
    <cellStyle name="Normal 5 12 4 8 2 2" xfId="41551"/>
    <cellStyle name="Normal 5 12 4 8 3" xfId="41552"/>
    <cellStyle name="Normal 5 12 4 8 4" xfId="41553"/>
    <cellStyle name="Normal 5 12 4 8 5" xfId="41554"/>
    <cellStyle name="Normal 5 12 4 9" xfId="41555"/>
    <cellStyle name="Normal 5 12 4 9 2" xfId="41556"/>
    <cellStyle name="Normal 5 12 4 9 2 2" xfId="41557"/>
    <cellStyle name="Normal 5 12 4 9 3" xfId="41558"/>
    <cellStyle name="Normal 5 12 4 9 4" xfId="41559"/>
    <cellStyle name="Normal 5 12 5" xfId="41560"/>
    <cellStyle name="Normal 5 12 5 2" xfId="41561"/>
    <cellStyle name="Normal 5 12 5 2 2" xfId="41562"/>
    <cellStyle name="Normal 5 12 5 2 2 2" xfId="41563"/>
    <cellStyle name="Normal 5 12 5 2 2 2 2" xfId="41564"/>
    <cellStyle name="Normal 5 12 5 2 2 3" xfId="41565"/>
    <cellStyle name="Normal 5 12 5 2 2 4" xfId="41566"/>
    <cellStyle name="Normal 5 12 5 2 3" xfId="41567"/>
    <cellStyle name="Normal 5 12 5 2 3 2" xfId="41568"/>
    <cellStyle name="Normal 5 12 5 2 3 2 2" xfId="41569"/>
    <cellStyle name="Normal 5 12 5 2 3 3" xfId="41570"/>
    <cellStyle name="Normal 5 12 5 2 3 4" xfId="41571"/>
    <cellStyle name="Normal 5 12 5 2 4" xfId="41572"/>
    <cellStyle name="Normal 5 12 5 2 4 2" xfId="41573"/>
    <cellStyle name="Normal 5 12 5 2 5" xfId="41574"/>
    <cellStyle name="Normal 5 12 5 2 6" xfId="41575"/>
    <cellStyle name="Normal 5 12 5 2 7" xfId="41576"/>
    <cellStyle name="Normal 5 12 5 3" xfId="41577"/>
    <cellStyle name="Normal 5 12 5 3 2" xfId="41578"/>
    <cellStyle name="Normal 5 12 5 3 2 2" xfId="41579"/>
    <cellStyle name="Normal 5 12 5 3 3" xfId="41580"/>
    <cellStyle name="Normal 5 12 5 3 4" xfId="41581"/>
    <cellStyle name="Normal 5 12 5 4" xfId="41582"/>
    <cellStyle name="Normal 5 12 5 4 2" xfId="41583"/>
    <cellStyle name="Normal 5 12 5 4 2 2" xfId="41584"/>
    <cellStyle name="Normal 5 12 5 4 3" xfId="41585"/>
    <cellStyle name="Normal 5 12 5 4 4" xfId="41586"/>
    <cellStyle name="Normal 5 12 5 5" xfId="41587"/>
    <cellStyle name="Normal 5 12 5 5 2" xfId="41588"/>
    <cellStyle name="Normal 5 12 5 6" xfId="41589"/>
    <cellStyle name="Normal 5 12 5 7" xfId="41590"/>
    <cellStyle name="Normal 5 12 5 8" xfId="41591"/>
    <cellStyle name="Normal 5 12 6" xfId="41592"/>
    <cellStyle name="Normal 5 12 6 2" xfId="41593"/>
    <cellStyle name="Normal 5 12 6 2 2" xfId="41594"/>
    <cellStyle name="Normal 5 12 6 2 2 2" xfId="41595"/>
    <cellStyle name="Normal 5 12 6 2 2 2 2" xfId="41596"/>
    <cellStyle name="Normal 5 12 6 2 2 3" xfId="41597"/>
    <cellStyle name="Normal 5 12 6 2 2 4" xfId="41598"/>
    <cellStyle name="Normal 5 12 6 2 3" xfId="41599"/>
    <cellStyle name="Normal 5 12 6 2 3 2" xfId="41600"/>
    <cellStyle name="Normal 5 12 6 2 3 2 2" xfId="41601"/>
    <cellStyle name="Normal 5 12 6 2 3 3" xfId="41602"/>
    <cellStyle name="Normal 5 12 6 2 3 4" xfId="41603"/>
    <cellStyle name="Normal 5 12 6 2 4" xfId="41604"/>
    <cellStyle name="Normal 5 12 6 2 4 2" xfId="41605"/>
    <cellStyle name="Normal 5 12 6 2 5" xfId="41606"/>
    <cellStyle name="Normal 5 12 6 2 6" xfId="41607"/>
    <cellStyle name="Normal 5 12 6 2 7" xfId="41608"/>
    <cellStyle name="Normal 5 12 6 3" xfId="41609"/>
    <cellStyle name="Normal 5 12 6 3 2" xfId="41610"/>
    <cellStyle name="Normal 5 12 6 3 2 2" xfId="41611"/>
    <cellStyle name="Normal 5 12 6 3 3" xfId="41612"/>
    <cellStyle name="Normal 5 12 6 3 4" xfId="41613"/>
    <cellStyle name="Normal 5 12 6 4" xfId="41614"/>
    <cellStyle name="Normal 5 12 6 4 2" xfId="41615"/>
    <cellStyle name="Normal 5 12 6 4 2 2" xfId="41616"/>
    <cellStyle name="Normal 5 12 6 4 3" xfId="41617"/>
    <cellStyle name="Normal 5 12 6 4 4" xfId="41618"/>
    <cellStyle name="Normal 5 12 6 5" xfId="41619"/>
    <cellStyle name="Normal 5 12 6 5 2" xfId="41620"/>
    <cellStyle name="Normal 5 12 6 6" xfId="41621"/>
    <cellStyle name="Normal 5 12 6 7" xfId="41622"/>
    <cellStyle name="Normal 5 12 6 8" xfId="41623"/>
    <cellStyle name="Normal 5 12 7" xfId="41624"/>
    <cellStyle name="Normal 5 12 7 2" xfId="41625"/>
    <cellStyle name="Normal 5 12 7 2 2" xfId="41626"/>
    <cellStyle name="Normal 5 12 7 2 2 2" xfId="41627"/>
    <cellStyle name="Normal 5 12 7 2 2 2 2" xfId="41628"/>
    <cellStyle name="Normal 5 12 7 2 2 3" xfId="41629"/>
    <cellStyle name="Normal 5 12 7 2 2 4" xfId="41630"/>
    <cellStyle name="Normal 5 12 7 2 3" xfId="41631"/>
    <cellStyle name="Normal 5 12 7 2 3 2" xfId="41632"/>
    <cellStyle name="Normal 5 12 7 2 4" xfId="41633"/>
    <cellStyle name="Normal 5 12 7 2 5" xfId="41634"/>
    <cellStyle name="Normal 5 12 7 2 6" xfId="41635"/>
    <cellStyle name="Normal 5 12 7 3" xfId="41636"/>
    <cellStyle name="Normal 5 12 7 3 2" xfId="41637"/>
    <cellStyle name="Normal 5 12 7 3 2 2" xfId="41638"/>
    <cellStyle name="Normal 5 12 7 3 3" xfId="41639"/>
    <cellStyle name="Normal 5 12 7 3 4" xfId="41640"/>
    <cellStyle name="Normal 5 12 7 4" xfId="41641"/>
    <cellStyle name="Normal 5 12 7 4 2" xfId="41642"/>
    <cellStyle name="Normal 5 12 7 4 2 2" xfId="41643"/>
    <cellStyle name="Normal 5 12 7 4 3" xfId="41644"/>
    <cellStyle name="Normal 5 12 7 4 4" xfId="41645"/>
    <cellStyle name="Normal 5 12 7 5" xfId="41646"/>
    <cellStyle name="Normal 5 12 7 5 2" xfId="41647"/>
    <cellStyle name="Normal 5 12 7 6" xfId="41648"/>
    <cellStyle name="Normal 5 12 7 7" xfId="41649"/>
    <cellStyle name="Normal 5 12 7 8" xfId="41650"/>
    <cellStyle name="Normal 5 12 8" xfId="41651"/>
    <cellStyle name="Normal 5 12 8 2" xfId="41652"/>
    <cellStyle name="Normal 5 12 8 2 2" xfId="41653"/>
    <cellStyle name="Normal 5 12 8 2 2 2" xfId="41654"/>
    <cellStyle name="Normal 5 12 8 2 2 2 2" xfId="41655"/>
    <cellStyle name="Normal 5 12 8 2 2 3" xfId="41656"/>
    <cellStyle name="Normal 5 12 8 2 2 4" xfId="41657"/>
    <cellStyle name="Normal 5 12 8 2 3" xfId="41658"/>
    <cellStyle name="Normal 5 12 8 2 3 2" xfId="41659"/>
    <cellStyle name="Normal 5 12 8 2 4" xfId="41660"/>
    <cellStyle name="Normal 5 12 8 2 5" xfId="41661"/>
    <cellStyle name="Normal 5 12 8 2 6" xfId="41662"/>
    <cellStyle name="Normal 5 12 8 3" xfId="41663"/>
    <cellStyle name="Normal 5 12 8 3 2" xfId="41664"/>
    <cellStyle name="Normal 5 12 8 3 2 2" xfId="41665"/>
    <cellStyle name="Normal 5 12 8 3 3" xfId="41666"/>
    <cellStyle name="Normal 5 12 8 3 4" xfId="41667"/>
    <cellStyle name="Normal 5 12 8 4" xfId="41668"/>
    <cellStyle name="Normal 5 12 8 4 2" xfId="41669"/>
    <cellStyle name="Normal 5 12 8 4 2 2" xfId="41670"/>
    <cellStyle name="Normal 5 12 8 4 3" xfId="41671"/>
    <cellStyle name="Normal 5 12 8 4 4" xfId="41672"/>
    <cellStyle name="Normal 5 12 8 5" xfId="41673"/>
    <cellStyle name="Normal 5 12 8 5 2" xfId="41674"/>
    <cellStyle name="Normal 5 12 8 6" xfId="41675"/>
    <cellStyle name="Normal 5 12 8 7" xfId="41676"/>
    <cellStyle name="Normal 5 12 8 8" xfId="41677"/>
    <cellStyle name="Normal 5 12 9" xfId="41678"/>
    <cellStyle name="Normal 5 12 9 2" xfId="41679"/>
    <cellStyle name="Normal 5 12 9 2 2" xfId="41680"/>
    <cellStyle name="Normal 5 12 9 2 2 2" xfId="41681"/>
    <cellStyle name="Normal 5 12 9 2 3" xfId="41682"/>
    <cellStyle name="Normal 5 12 9 2 4" xfId="41683"/>
    <cellStyle name="Normal 5 12 9 3" xfId="41684"/>
    <cellStyle name="Normal 5 12 9 3 2" xfId="41685"/>
    <cellStyle name="Normal 5 12 9 4" xfId="41686"/>
    <cellStyle name="Normal 5 12 9 5" xfId="41687"/>
    <cellStyle name="Normal 5 12 9 6" xfId="41688"/>
    <cellStyle name="Normal 5 13" xfId="41689"/>
    <cellStyle name="Normal 5 13 10" xfId="41690"/>
    <cellStyle name="Normal 5 13 10 2" xfId="41691"/>
    <cellStyle name="Normal 5 13 10 2 2" xfId="41692"/>
    <cellStyle name="Normal 5 13 10 2 2 2" xfId="41693"/>
    <cellStyle name="Normal 5 13 10 2 3" xfId="41694"/>
    <cellStyle name="Normal 5 13 10 2 4" xfId="41695"/>
    <cellStyle name="Normal 5 13 10 3" xfId="41696"/>
    <cellStyle name="Normal 5 13 10 3 2" xfId="41697"/>
    <cellStyle name="Normal 5 13 10 4" xfId="41698"/>
    <cellStyle name="Normal 5 13 10 5" xfId="41699"/>
    <cellStyle name="Normal 5 13 10 6" xfId="41700"/>
    <cellStyle name="Normal 5 13 11" xfId="41701"/>
    <cellStyle name="Normal 5 13 11 2" xfId="41702"/>
    <cellStyle name="Normal 5 13 11 2 2" xfId="41703"/>
    <cellStyle name="Normal 5 13 11 3" xfId="41704"/>
    <cellStyle name="Normal 5 13 11 4" xfId="41705"/>
    <cellStyle name="Normal 5 13 11 5" xfId="41706"/>
    <cellStyle name="Normal 5 13 12" xfId="41707"/>
    <cellStyle name="Normal 5 13 12 2" xfId="41708"/>
    <cellStyle name="Normal 5 13 12 2 2" xfId="41709"/>
    <cellStyle name="Normal 5 13 12 3" xfId="41710"/>
    <cellStyle name="Normal 5 13 12 4" xfId="41711"/>
    <cellStyle name="Normal 5 13 13" xfId="41712"/>
    <cellStyle name="Normal 5 13 13 2" xfId="41713"/>
    <cellStyle name="Normal 5 13 14" xfId="41714"/>
    <cellStyle name="Normal 5 13 15" xfId="41715"/>
    <cellStyle name="Normal 5 13 16" xfId="41716"/>
    <cellStyle name="Normal 5 13 17" xfId="41717"/>
    <cellStyle name="Normal 5 13 2" xfId="41718"/>
    <cellStyle name="Normal 5 13 2 10" xfId="41719"/>
    <cellStyle name="Normal 5 13 2 10 2" xfId="41720"/>
    <cellStyle name="Normal 5 13 2 10 2 2" xfId="41721"/>
    <cellStyle name="Normal 5 13 2 10 3" xfId="41722"/>
    <cellStyle name="Normal 5 13 2 10 4" xfId="41723"/>
    <cellStyle name="Normal 5 13 2 11" xfId="41724"/>
    <cellStyle name="Normal 5 13 2 11 2" xfId="41725"/>
    <cellStyle name="Normal 5 13 2 12" xfId="41726"/>
    <cellStyle name="Normal 5 13 2 13" xfId="41727"/>
    <cellStyle name="Normal 5 13 2 14" xfId="41728"/>
    <cellStyle name="Normal 5 13 2 2" xfId="41729"/>
    <cellStyle name="Normal 5 13 2 2 10" xfId="41730"/>
    <cellStyle name="Normal 5 13 2 2 2" xfId="41731"/>
    <cellStyle name="Normal 5 13 2 2 2 2" xfId="41732"/>
    <cellStyle name="Normal 5 13 2 2 2 2 2" xfId="41733"/>
    <cellStyle name="Normal 5 13 2 2 2 2 2 2" xfId="41734"/>
    <cellStyle name="Normal 5 13 2 2 2 2 3" xfId="41735"/>
    <cellStyle name="Normal 5 13 2 2 2 2 4" xfId="41736"/>
    <cellStyle name="Normal 5 13 2 2 2 3" xfId="41737"/>
    <cellStyle name="Normal 5 13 2 2 2 3 2" xfId="41738"/>
    <cellStyle name="Normal 5 13 2 2 2 3 2 2" xfId="41739"/>
    <cellStyle name="Normal 5 13 2 2 2 3 3" xfId="41740"/>
    <cellStyle name="Normal 5 13 2 2 2 3 4" xfId="41741"/>
    <cellStyle name="Normal 5 13 2 2 2 4" xfId="41742"/>
    <cellStyle name="Normal 5 13 2 2 2 4 2" xfId="41743"/>
    <cellStyle name="Normal 5 13 2 2 2 5" xfId="41744"/>
    <cellStyle name="Normal 5 13 2 2 2 6" xfId="41745"/>
    <cellStyle name="Normal 5 13 2 2 2 7" xfId="41746"/>
    <cellStyle name="Normal 5 13 2 2 3" xfId="41747"/>
    <cellStyle name="Normal 5 13 2 2 3 2" xfId="41748"/>
    <cellStyle name="Normal 5 13 2 2 3 2 2" xfId="41749"/>
    <cellStyle name="Normal 5 13 2 2 3 3" xfId="41750"/>
    <cellStyle name="Normal 5 13 2 2 3 4" xfId="41751"/>
    <cellStyle name="Normal 5 13 2 2 4" xfId="41752"/>
    <cellStyle name="Normal 5 13 2 2 4 2" xfId="41753"/>
    <cellStyle name="Normal 5 13 2 2 4 2 2" xfId="41754"/>
    <cellStyle name="Normal 5 13 2 2 4 3" xfId="41755"/>
    <cellStyle name="Normal 5 13 2 2 4 4" xfId="41756"/>
    <cellStyle name="Normal 5 13 2 2 5" xfId="41757"/>
    <cellStyle name="Normal 5 13 2 2 5 2" xfId="41758"/>
    <cellStyle name="Normal 5 13 2 2 5 2 2" xfId="41759"/>
    <cellStyle name="Normal 5 13 2 2 5 3" xfId="41760"/>
    <cellStyle name="Normal 5 13 2 2 5 4" xfId="41761"/>
    <cellStyle name="Normal 5 13 2 2 6" xfId="41762"/>
    <cellStyle name="Normal 5 13 2 2 6 2" xfId="41763"/>
    <cellStyle name="Normal 5 13 2 2 6 2 2" xfId="41764"/>
    <cellStyle name="Normal 5 13 2 2 6 3" xfId="41765"/>
    <cellStyle name="Normal 5 13 2 2 6 4" xfId="41766"/>
    <cellStyle name="Normal 5 13 2 2 7" xfId="41767"/>
    <cellStyle name="Normal 5 13 2 2 7 2" xfId="41768"/>
    <cellStyle name="Normal 5 13 2 2 8" xfId="41769"/>
    <cellStyle name="Normal 5 13 2 2 9" xfId="41770"/>
    <cellStyle name="Normal 5 13 2 3" xfId="41771"/>
    <cellStyle name="Normal 5 13 2 3 2" xfId="41772"/>
    <cellStyle name="Normal 5 13 2 3 2 2" xfId="41773"/>
    <cellStyle name="Normal 5 13 2 3 2 2 2" xfId="41774"/>
    <cellStyle name="Normal 5 13 2 3 2 2 2 2" xfId="41775"/>
    <cellStyle name="Normal 5 13 2 3 2 2 3" xfId="41776"/>
    <cellStyle name="Normal 5 13 2 3 2 2 4" xfId="41777"/>
    <cellStyle name="Normal 5 13 2 3 2 3" xfId="41778"/>
    <cellStyle name="Normal 5 13 2 3 2 3 2" xfId="41779"/>
    <cellStyle name="Normal 5 13 2 3 2 3 2 2" xfId="41780"/>
    <cellStyle name="Normal 5 13 2 3 2 3 3" xfId="41781"/>
    <cellStyle name="Normal 5 13 2 3 2 3 4" xfId="41782"/>
    <cellStyle name="Normal 5 13 2 3 2 4" xfId="41783"/>
    <cellStyle name="Normal 5 13 2 3 2 4 2" xfId="41784"/>
    <cellStyle name="Normal 5 13 2 3 2 5" xfId="41785"/>
    <cellStyle name="Normal 5 13 2 3 2 6" xfId="41786"/>
    <cellStyle name="Normal 5 13 2 3 2 7" xfId="41787"/>
    <cellStyle name="Normal 5 13 2 3 3" xfId="41788"/>
    <cellStyle name="Normal 5 13 2 3 3 2" xfId="41789"/>
    <cellStyle name="Normal 5 13 2 3 3 2 2" xfId="41790"/>
    <cellStyle name="Normal 5 13 2 3 3 3" xfId="41791"/>
    <cellStyle name="Normal 5 13 2 3 3 4" xfId="41792"/>
    <cellStyle name="Normal 5 13 2 3 4" xfId="41793"/>
    <cellStyle name="Normal 5 13 2 3 4 2" xfId="41794"/>
    <cellStyle name="Normal 5 13 2 3 4 2 2" xfId="41795"/>
    <cellStyle name="Normal 5 13 2 3 4 3" xfId="41796"/>
    <cellStyle name="Normal 5 13 2 3 4 4" xfId="41797"/>
    <cellStyle name="Normal 5 13 2 3 5" xfId="41798"/>
    <cellStyle name="Normal 5 13 2 3 5 2" xfId="41799"/>
    <cellStyle name="Normal 5 13 2 3 6" xfId="41800"/>
    <cellStyle name="Normal 5 13 2 3 7" xfId="41801"/>
    <cellStyle name="Normal 5 13 2 3 8" xfId="41802"/>
    <cellStyle name="Normal 5 13 2 4" xfId="41803"/>
    <cellStyle name="Normal 5 13 2 4 2" xfId="41804"/>
    <cellStyle name="Normal 5 13 2 4 2 2" xfId="41805"/>
    <cellStyle name="Normal 5 13 2 4 2 2 2" xfId="41806"/>
    <cellStyle name="Normal 5 13 2 4 2 2 2 2" xfId="41807"/>
    <cellStyle name="Normal 5 13 2 4 2 2 3" xfId="41808"/>
    <cellStyle name="Normal 5 13 2 4 2 2 4" xfId="41809"/>
    <cellStyle name="Normal 5 13 2 4 2 3" xfId="41810"/>
    <cellStyle name="Normal 5 13 2 4 2 3 2" xfId="41811"/>
    <cellStyle name="Normal 5 13 2 4 2 3 2 2" xfId="41812"/>
    <cellStyle name="Normal 5 13 2 4 2 3 3" xfId="41813"/>
    <cellStyle name="Normal 5 13 2 4 2 3 4" xfId="41814"/>
    <cellStyle name="Normal 5 13 2 4 2 4" xfId="41815"/>
    <cellStyle name="Normal 5 13 2 4 2 4 2" xfId="41816"/>
    <cellStyle name="Normal 5 13 2 4 2 5" xfId="41817"/>
    <cellStyle name="Normal 5 13 2 4 2 6" xfId="41818"/>
    <cellStyle name="Normal 5 13 2 4 2 7" xfId="41819"/>
    <cellStyle name="Normal 5 13 2 4 3" xfId="41820"/>
    <cellStyle name="Normal 5 13 2 4 3 2" xfId="41821"/>
    <cellStyle name="Normal 5 13 2 4 3 2 2" xfId="41822"/>
    <cellStyle name="Normal 5 13 2 4 3 3" xfId="41823"/>
    <cellStyle name="Normal 5 13 2 4 3 4" xfId="41824"/>
    <cellStyle name="Normal 5 13 2 4 4" xfId="41825"/>
    <cellStyle name="Normal 5 13 2 4 4 2" xfId="41826"/>
    <cellStyle name="Normal 5 13 2 4 4 2 2" xfId="41827"/>
    <cellStyle name="Normal 5 13 2 4 4 3" xfId="41828"/>
    <cellStyle name="Normal 5 13 2 4 4 4" xfId="41829"/>
    <cellStyle name="Normal 5 13 2 4 5" xfId="41830"/>
    <cellStyle name="Normal 5 13 2 4 5 2" xfId="41831"/>
    <cellStyle name="Normal 5 13 2 4 6" xfId="41832"/>
    <cellStyle name="Normal 5 13 2 4 7" xfId="41833"/>
    <cellStyle name="Normal 5 13 2 4 8" xfId="41834"/>
    <cellStyle name="Normal 5 13 2 5" xfId="41835"/>
    <cellStyle name="Normal 5 13 2 5 2" xfId="41836"/>
    <cellStyle name="Normal 5 13 2 5 2 2" xfId="41837"/>
    <cellStyle name="Normal 5 13 2 5 2 2 2" xfId="41838"/>
    <cellStyle name="Normal 5 13 2 5 2 2 2 2" xfId="41839"/>
    <cellStyle name="Normal 5 13 2 5 2 2 3" xfId="41840"/>
    <cellStyle name="Normal 5 13 2 5 2 2 4" xfId="41841"/>
    <cellStyle name="Normal 5 13 2 5 2 3" xfId="41842"/>
    <cellStyle name="Normal 5 13 2 5 2 3 2" xfId="41843"/>
    <cellStyle name="Normal 5 13 2 5 2 4" xfId="41844"/>
    <cellStyle name="Normal 5 13 2 5 2 5" xfId="41845"/>
    <cellStyle name="Normal 5 13 2 5 2 6" xfId="41846"/>
    <cellStyle name="Normal 5 13 2 5 3" xfId="41847"/>
    <cellStyle name="Normal 5 13 2 5 3 2" xfId="41848"/>
    <cellStyle name="Normal 5 13 2 5 3 2 2" xfId="41849"/>
    <cellStyle name="Normal 5 13 2 5 3 3" xfId="41850"/>
    <cellStyle name="Normal 5 13 2 5 3 4" xfId="41851"/>
    <cellStyle name="Normal 5 13 2 5 4" xfId="41852"/>
    <cellStyle name="Normal 5 13 2 5 4 2" xfId="41853"/>
    <cellStyle name="Normal 5 13 2 5 4 2 2" xfId="41854"/>
    <cellStyle name="Normal 5 13 2 5 4 3" xfId="41855"/>
    <cellStyle name="Normal 5 13 2 5 4 4" xfId="41856"/>
    <cellStyle name="Normal 5 13 2 5 5" xfId="41857"/>
    <cellStyle name="Normal 5 13 2 5 5 2" xfId="41858"/>
    <cellStyle name="Normal 5 13 2 5 6" xfId="41859"/>
    <cellStyle name="Normal 5 13 2 5 7" xfId="41860"/>
    <cellStyle name="Normal 5 13 2 5 8" xfId="41861"/>
    <cellStyle name="Normal 5 13 2 6" xfId="41862"/>
    <cellStyle name="Normal 5 13 2 6 2" xfId="41863"/>
    <cellStyle name="Normal 5 13 2 6 2 2" xfId="41864"/>
    <cellStyle name="Normal 5 13 2 6 2 2 2" xfId="41865"/>
    <cellStyle name="Normal 5 13 2 6 2 2 2 2" xfId="41866"/>
    <cellStyle name="Normal 5 13 2 6 2 2 3" xfId="41867"/>
    <cellStyle name="Normal 5 13 2 6 2 2 4" xfId="41868"/>
    <cellStyle name="Normal 5 13 2 6 2 3" xfId="41869"/>
    <cellStyle name="Normal 5 13 2 6 2 3 2" xfId="41870"/>
    <cellStyle name="Normal 5 13 2 6 2 4" xfId="41871"/>
    <cellStyle name="Normal 5 13 2 6 2 5" xfId="41872"/>
    <cellStyle name="Normal 5 13 2 6 2 6" xfId="41873"/>
    <cellStyle name="Normal 5 13 2 6 3" xfId="41874"/>
    <cellStyle name="Normal 5 13 2 6 3 2" xfId="41875"/>
    <cellStyle name="Normal 5 13 2 6 3 2 2" xfId="41876"/>
    <cellStyle name="Normal 5 13 2 6 3 3" xfId="41877"/>
    <cellStyle name="Normal 5 13 2 6 3 4" xfId="41878"/>
    <cellStyle name="Normal 5 13 2 6 4" xfId="41879"/>
    <cellStyle name="Normal 5 13 2 6 4 2" xfId="41880"/>
    <cellStyle name="Normal 5 13 2 6 4 2 2" xfId="41881"/>
    <cellStyle name="Normal 5 13 2 6 4 3" xfId="41882"/>
    <cellStyle name="Normal 5 13 2 6 4 4" xfId="41883"/>
    <cellStyle name="Normal 5 13 2 6 5" xfId="41884"/>
    <cellStyle name="Normal 5 13 2 6 5 2" xfId="41885"/>
    <cellStyle name="Normal 5 13 2 6 6" xfId="41886"/>
    <cellStyle name="Normal 5 13 2 6 7" xfId="41887"/>
    <cellStyle name="Normal 5 13 2 6 8" xfId="41888"/>
    <cellStyle name="Normal 5 13 2 7" xfId="41889"/>
    <cellStyle name="Normal 5 13 2 7 2" xfId="41890"/>
    <cellStyle name="Normal 5 13 2 7 2 2" xfId="41891"/>
    <cellStyle name="Normal 5 13 2 7 2 2 2" xfId="41892"/>
    <cellStyle name="Normal 5 13 2 7 2 3" xfId="41893"/>
    <cellStyle name="Normal 5 13 2 7 2 4" xfId="41894"/>
    <cellStyle name="Normal 5 13 2 7 3" xfId="41895"/>
    <cellStyle name="Normal 5 13 2 7 3 2" xfId="41896"/>
    <cellStyle name="Normal 5 13 2 7 4" xfId="41897"/>
    <cellStyle name="Normal 5 13 2 7 5" xfId="41898"/>
    <cellStyle name="Normal 5 13 2 7 6" xfId="41899"/>
    <cellStyle name="Normal 5 13 2 8" xfId="41900"/>
    <cellStyle name="Normal 5 13 2 8 2" xfId="41901"/>
    <cellStyle name="Normal 5 13 2 8 2 2" xfId="41902"/>
    <cellStyle name="Normal 5 13 2 8 2 2 2" xfId="41903"/>
    <cellStyle name="Normal 5 13 2 8 2 3" xfId="41904"/>
    <cellStyle name="Normal 5 13 2 8 2 4" xfId="41905"/>
    <cellStyle name="Normal 5 13 2 8 3" xfId="41906"/>
    <cellStyle name="Normal 5 13 2 8 3 2" xfId="41907"/>
    <cellStyle name="Normal 5 13 2 8 4" xfId="41908"/>
    <cellStyle name="Normal 5 13 2 8 5" xfId="41909"/>
    <cellStyle name="Normal 5 13 2 8 6" xfId="41910"/>
    <cellStyle name="Normal 5 13 2 9" xfId="41911"/>
    <cellStyle name="Normal 5 13 2 9 2" xfId="41912"/>
    <cellStyle name="Normal 5 13 2 9 2 2" xfId="41913"/>
    <cellStyle name="Normal 5 13 2 9 3" xfId="41914"/>
    <cellStyle name="Normal 5 13 2 9 4" xfId="41915"/>
    <cellStyle name="Normal 5 13 2 9 5" xfId="41916"/>
    <cellStyle name="Normal 5 13 3" xfId="41917"/>
    <cellStyle name="Normal 5 13 3 10" xfId="41918"/>
    <cellStyle name="Normal 5 13 3 10 2" xfId="41919"/>
    <cellStyle name="Normal 5 13 3 10 2 2" xfId="41920"/>
    <cellStyle name="Normal 5 13 3 10 3" xfId="41921"/>
    <cellStyle name="Normal 5 13 3 10 4" xfId="41922"/>
    <cellStyle name="Normal 5 13 3 11" xfId="41923"/>
    <cellStyle name="Normal 5 13 3 11 2" xfId="41924"/>
    <cellStyle name="Normal 5 13 3 12" xfId="41925"/>
    <cellStyle name="Normal 5 13 3 13" xfId="41926"/>
    <cellStyle name="Normal 5 13 3 14" xfId="41927"/>
    <cellStyle name="Normal 5 13 3 2" xfId="41928"/>
    <cellStyle name="Normal 5 13 3 2 10" xfId="41929"/>
    <cellStyle name="Normal 5 13 3 2 2" xfId="41930"/>
    <cellStyle name="Normal 5 13 3 2 2 2" xfId="41931"/>
    <cellStyle name="Normal 5 13 3 2 2 2 2" xfId="41932"/>
    <cellStyle name="Normal 5 13 3 2 2 2 2 2" xfId="41933"/>
    <cellStyle name="Normal 5 13 3 2 2 2 3" xfId="41934"/>
    <cellStyle name="Normal 5 13 3 2 2 2 4" xfId="41935"/>
    <cellStyle name="Normal 5 13 3 2 2 3" xfId="41936"/>
    <cellStyle name="Normal 5 13 3 2 2 3 2" xfId="41937"/>
    <cellStyle name="Normal 5 13 3 2 2 3 2 2" xfId="41938"/>
    <cellStyle name="Normal 5 13 3 2 2 3 3" xfId="41939"/>
    <cellStyle name="Normal 5 13 3 2 2 3 4" xfId="41940"/>
    <cellStyle name="Normal 5 13 3 2 2 4" xfId="41941"/>
    <cellStyle name="Normal 5 13 3 2 2 4 2" xfId="41942"/>
    <cellStyle name="Normal 5 13 3 2 2 5" xfId="41943"/>
    <cellStyle name="Normal 5 13 3 2 2 6" xfId="41944"/>
    <cellStyle name="Normal 5 13 3 2 2 7" xfId="41945"/>
    <cellStyle name="Normal 5 13 3 2 3" xfId="41946"/>
    <cellStyle name="Normal 5 13 3 2 3 2" xfId="41947"/>
    <cellStyle name="Normal 5 13 3 2 3 2 2" xfId="41948"/>
    <cellStyle name="Normal 5 13 3 2 3 3" xfId="41949"/>
    <cellStyle name="Normal 5 13 3 2 3 4" xfId="41950"/>
    <cellStyle name="Normal 5 13 3 2 4" xfId="41951"/>
    <cellStyle name="Normal 5 13 3 2 4 2" xfId="41952"/>
    <cellStyle name="Normal 5 13 3 2 4 2 2" xfId="41953"/>
    <cellStyle name="Normal 5 13 3 2 4 3" xfId="41954"/>
    <cellStyle name="Normal 5 13 3 2 4 4" xfId="41955"/>
    <cellStyle name="Normal 5 13 3 2 5" xfId="41956"/>
    <cellStyle name="Normal 5 13 3 2 5 2" xfId="41957"/>
    <cellStyle name="Normal 5 13 3 2 5 2 2" xfId="41958"/>
    <cellStyle name="Normal 5 13 3 2 5 3" xfId="41959"/>
    <cellStyle name="Normal 5 13 3 2 5 4" xfId="41960"/>
    <cellStyle name="Normal 5 13 3 2 6" xfId="41961"/>
    <cellStyle name="Normal 5 13 3 2 6 2" xfId="41962"/>
    <cellStyle name="Normal 5 13 3 2 6 2 2" xfId="41963"/>
    <cellStyle name="Normal 5 13 3 2 6 3" xfId="41964"/>
    <cellStyle name="Normal 5 13 3 2 6 4" xfId="41965"/>
    <cellStyle name="Normal 5 13 3 2 7" xfId="41966"/>
    <cellStyle name="Normal 5 13 3 2 7 2" xfId="41967"/>
    <cellStyle name="Normal 5 13 3 2 8" xfId="41968"/>
    <cellStyle name="Normal 5 13 3 2 9" xfId="41969"/>
    <cellStyle name="Normal 5 13 3 3" xfId="41970"/>
    <cellStyle name="Normal 5 13 3 3 2" xfId="41971"/>
    <cellStyle name="Normal 5 13 3 3 2 2" xfId="41972"/>
    <cellStyle name="Normal 5 13 3 3 2 2 2" xfId="41973"/>
    <cellStyle name="Normal 5 13 3 3 2 2 2 2" xfId="41974"/>
    <cellStyle name="Normal 5 13 3 3 2 2 3" xfId="41975"/>
    <cellStyle name="Normal 5 13 3 3 2 2 4" xfId="41976"/>
    <cellStyle name="Normal 5 13 3 3 2 3" xfId="41977"/>
    <cellStyle name="Normal 5 13 3 3 2 3 2" xfId="41978"/>
    <cellStyle name="Normal 5 13 3 3 2 3 2 2" xfId="41979"/>
    <cellStyle name="Normal 5 13 3 3 2 3 3" xfId="41980"/>
    <cellStyle name="Normal 5 13 3 3 2 3 4" xfId="41981"/>
    <cellStyle name="Normal 5 13 3 3 2 4" xfId="41982"/>
    <cellStyle name="Normal 5 13 3 3 2 4 2" xfId="41983"/>
    <cellStyle name="Normal 5 13 3 3 2 5" xfId="41984"/>
    <cellStyle name="Normal 5 13 3 3 2 6" xfId="41985"/>
    <cellStyle name="Normal 5 13 3 3 2 7" xfId="41986"/>
    <cellStyle name="Normal 5 13 3 3 3" xfId="41987"/>
    <cellStyle name="Normal 5 13 3 3 3 2" xfId="41988"/>
    <cellStyle name="Normal 5 13 3 3 3 2 2" xfId="41989"/>
    <cellStyle name="Normal 5 13 3 3 3 3" xfId="41990"/>
    <cellStyle name="Normal 5 13 3 3 3 4" xfId="41991"/>
    <cellStyle name="Normal 5 13 3 3 4" xfId="41992"/>
    <cellStyle name="Normal 5 13 3 3 4 2" xfId="41993"/>
    <cellStyle name="Normal 5 13 3 3 4 2 2" xfId="41994"/>
    <cellStyle name="Normal 5 13 3 3 4 3" xfId="41995"/>
    <cellStyle name="Normal 5 13 3 3 4 4" xfId="41996"/>
    <cellStyle name="Normal 5 13 3 3 5" xfId="41997"/>
    <cellStyle name="Normal 5 13 3 3 5 2" xfId="41998"/>
    <cellStyle name="Normal 5 13 3 3 6" xfId="41999"/>
    <cellStyle name="Normal 5 13 3 3 7" xfId="42000"/>
    <cellStyle name="Normal 5 13 3 3 8" xfId="42001"/>
    <cellStyle name="Normal 5 13 3 4" xfId="42002"/>
    <cellStyle name="Normal 5 13 3 4 2" xfId="42003"/>
    <cellStyle name="Normal 5 13 3 4 2 2" xfId="42004"/>
    <cellStyle name="Normal 5 13 3 4 2 2 2" xfId="42005"/>
    <cellStyle name="Normal 5 13 3 4 2 2 2 2" xfId="42006"/>
    <cellStyle name="Normal 5 13 3 4 2 2 3" xfId="42007"/>
    <cellStyle name="Normal 5 13 3 4 2 2 4" xfId="42008"/>
    <cellStyle name="Normal 5 13 3 4 2 3" xfId="42009"/>
    <cellStyle name="Normal 5 13 3 4 2 3 2" xfId="42010"/>
    <cellStyle name="Normal 5 13 3 4 2 3 2 2" xfId="42011"/>
    <cellStyle name="Normal 5 13 3 4 2 3 3" xfId="42012"/>
    <cellStyle name="Normal 5 13 3 4 2 3 4" xfId="42013"/>
    <cellStyle name="Normal 5 13 3 4 2 4" xfId="42014"/>
    <cellStyle name="Normal 5 13 3 4 2 4 2" xfId="42015"/>
    <cellStyle name="Normal 5 13 3 4 2 5" xfId="42016"/>
    <cellStyle name="Normal 5 13 3 4 2 6" xfId="42017"/>
    <cellStyle name="Normal 5 13 3 4 2 7" xfId="42018"/>
    <cellStyle name="Normal 5 13 3 4 3" xfId="42019"/>
    <cellStyle name="Normal 5 13 3 4 3 2" xfId="42020"/>
    <cellStyle name="Normal 5 13 3 4 3 2 2" xfId="42021"/>
    <cellStyle name="Normal 5 13 3 4 3 3" xfId="42022"/>
    <cellStyle name="Normal 5 13 3 4 3 4" xfId="42023"/>
    <cellStyle name="Normal 5 13 3 4 4" xfId="42024"/>
    <cellStyle name="Normal 5 13 3 4 4 2" xfId="42025"/>
    <cellStyle name="Normal 5 13 3 4 4 2 2" xfId="42026"/>
    <cellStyle name="Normal 5 13 3 4 4 3" xfId="42027"/>
    <cellStyle name="Normal 5 13 3 4 4 4" xfId="42028"/>
    <cellStyle name="Normal 5 13 3 4 5" xfId="42029"/>
    <cellStyle name="Normal 5 13 3 4 5 2" xfId="42030"/>
    <cellStyle name="Normal 5 13 3 4 6" xfId="42031"/>
    <cellStyle name="Normal 5 13 3 4 7" xfId="42032"/>
    <cellStyle name="Normal 5 13 3 4 8" xfId="42033"/>
    <cellStyle name="Normal 5 13 3 5" xfId="42034"/>
    <cellStyle name="Normal 5 13 3 5 2" xfId="42035"/>
    <cellStyle name="Normal 5 13 3 5 2 2" xfId="42036"/>
    <cellStyle name="Normal 5 13 3 5 2 2 2" xfId="42037"/>
    <cellStyle name="Normal 5 13 3 5 2 2 2 2" xfId="42038"/>
    <cellStyle name="Normal 5 13 3 5 2 2 3" xfId="42039"/>
    <cellStyle name="Normal 5 13 3 5 2 2 4" xfId="42040"/>
    <cellStyle name="Normal 5 13 3 5 2 3" xfId="42041"/>
    <cellStyle name="Normal 5 13 3 5 2 3 2" xfId="42042"/>
    <cellStyle name="Normal 5 13 3 5 2 4" xfId="42043"/>
    <cellStyle name="Normal 5 13 3 5 2 5" xfId="42044"/>
    <cellStyle name="Normal 5 13 3 5 2 6" xfId="42045"/>
    <cellStyle name="Normal 5 13 3 5 3" xfId="42046"/>
    <cellStyle name="Normal 5 13 3 5 3 2" xfId="42047"/>
    <cellStyle name="Normal 5 13 3 5 3 2 2" xfId="42048"/>
    <cellStyle name="Normal 5 13 3 5 3 3" xfId="42049"/>
    <cellStyle name="Normal 5 13 3 5 3 4" xfId="42050"/>
    <cellStyle name="Normal 5 13 3 5 4" xfId="42051"/>
    <cellStyle name="Normal 5 13 3 5 4 2" xfId="42052"/>
    <cellStyle name="Normal 5 13 3 5 4 2 2" xfId="42053"/>
    <cellStyle name="Normal 5 13 3 5 4 3" xfId="42054"/>
    <cellStyle name="Normal 5 13 3 5 4 4" xfId="42055"/>
    <cellStyle name="Normal 5 13 3 5 5" xfId="42056"/>
    <cellStyle name="Normal 5 13 3 5 5 2" xfId="42057"/>
    <cellStyle name="Normal 5 13 3 5 6" xfId="42058"/>
    <cellStyle name="Normal 5 13 3 5 7" xfId="42059"/>
    <cellStyle name="Normal 5 13 3 5 8" xfId="42060"/>
    <cellStyle name="Normal 5 13 3 6" xfId="42061"/>
    <cellStyle name="Normal 5 13 3 6 2" xfId="42062"/>
    <cellStyle name="Normal 5 13 3 6 2 2" xfId="42063"/>
    <cellStyle name="Normal 5 13 3 6 2 2 2" xfId="42064"/>
    <cellStyle name="Normal 5 13 3 6 2 2 2 2" xfId="42065"/>
    <cellStyle name="Normal 5 13 3 6 2 2 3" xfId="42066"/>
    <cellStyle name="Normal 5 13 3 6 2 2 4" xfId="42067"/>
    <cellStyle name="Normal 5 13 3 6 2 3" xfId="42068"/>
    <cellStyle name="Normal 5 13 3 6 2 3 2" xfId="42069"/>
    <cellStyle name="Normal 5 13 3 6 2 4" xfId="42070"/>
    <cellStyle name="Normal 5 13 3 6 2 5" xfId="42071"/>
    <cellStyle name="Normal 5 13 3 6 2 6" xfId="42072"/>
    <cellStyle name="Normal 5 13 3 6 3" xfId="42073"/>
    <cellStyle name="Normal 5 13 3 6 3 2" xfId="42074"/>
    <cellStyle name="Normal 5 13 3 6 3 2 2" xfId="42075"/>
    <cellStyle name="Normal 5 13 3 6 3 3" xfId="42076"/>
    <cellStyle name="Normal 5 13 3 6 3 4" xfId="42077"/>
    <cellStyle name="Normal 5 13 3 6 4" xfId="42078"/>
    <cellStyle name="Normal 5 13 3 6 4 2" xfId="42079"/>
    <cellStyle name="Normal 5 13 3 6 4 2 2" xfId="42080"/>
    <cellStyle name="Normal 5 13 3 6 4 3" xfId="42081"/>
    <cellStyle name="Normal 5 13 3 6 4 4" xfId="42082"/>
    <cellStyle name="Normal 5 13 3 6 5" xfId="42083"/>
    <cellStyle name="Normal 5 13 3 6 5 2" xfId="42084"/>
    <cellStyle name="Normal 5 13 3 6 6" xfId="42085"/>
    <cellStyle name="Normal 5 13 3 6 7" xfId="42086"/>
    <cellStyle name="Normal 5 13 3 6 8" xfId="42087"/>
    <cellStyle name="Normal 5 13 3 7" xfId="42088"/>
    <cellStyle name="Normal 5 13 3 7 2" xfId="42089"/>
    <cellStyle name="Normal 5 13 3 7 2 2" xfId="42090"/>
    <cellStyle name="Normal 5 13 3 7 2 2 2" xfId="42091"/>
    <cellStyle name="Normal 5 13 3 7 2 3" xfId="42092"/>
    <cellStyle name="Normal 5 13 3 7 2 4" xfId="42093"/>
    <cellStyle name="Normal 5 13 3 7 3" xfId="42094"/>
    <cellStyle name="Normal 5 13 3 7 3 2" xfId="42095"/>
    <cellStyle name="Normal 5 13 3 7 4" xfId="42096"/>
    <cellStyle name="Normal 5 13 3 7 5" xfId="42097"/>
    <cellStyle name="Normal 5 13 3 7 6" xfId="42098"/>
    <cellStyle name="Normal 5 13 3 8" xfId="42099"/>
    <cellStyle name="Normal 5 13 3 8 2" xfId="42100"/>
    <cellStyle name="Normal 5 13 3 8 2 2" xfId="42101"/>
    <cellStyle name="Normal 5 13 3 8 2 2 2" xfId="42102"/>
    <cellStyle name="Normal 5 13 3 8 2 3" xfId="42103"/>
    <cellStyle name="Normal 5 13 3 8 2 4" xfId="42104"/>
    <cellStyle name="Normal 5 13 3 8 3" xfId="42105"/>
    <cellStyle name="Normal 5 13 3 8 3 2" xfId="42106"/>
    <cellStyle name="Normal 5 13 3 8 4" xfId="42107"/>
    <cellStyle name="Normal 5 13 3 8 5" xfId="42108"/>
    <cellStyle name="Normal 5 13 3 8 6" xfId="42109"/>
    <cellStyle name="Normal 5 13 3 9" xfId="42110"/>
    <cellStyle name="Normal 5 13 3 9 2" xfId="42111"/>
    <cellStyle name="Normal 5 13 3 9 2 2" xfId="42112"/>
    <cellStyle name="Normal 5 13 3 9 3" xfId="42113"/>
    <cellStyle name="Normal 5 13 3 9 4" xfId="42114"/>
    <cellStyle name="Normal 5 13 3 9 5" xfId="42115"/>
    <cellStyle name="Normal 5 13 4" xfId="42116"/>
    <cellStyle name="Normal 5 13 4 10" xfId="42117"/>
    <cellStyle name="Normal 5 13 4 10 2" xfId="42118"/>
    <cellStyle name="Normal 5 13 4 11" xfId="42119"/>
    <cellStyle name="Normal 5 13 4 12" xfId="42120"/>
    <cellStyle name="Normal 5 13 4 13" xfId="42121"/>
    <cellStyle name="Normal 5 13 4 2" xfId="42122"/>
    <cellStyle name="Normal 5 13 4 2 2" xfId="42123"/>
    <cellStyle name="Normal 5 13 4 2 2 2" xfId="42124"/>
    <cellStyle name="Normal 5 13 4 2 2 2 2" xfId="42125"/>
    <cellStyle name="Normal 5 13 4 2 2 2 2 2" xfId="42126"/>
    <cellStyle name="Normal 5 13 4 2 2 2 3" xfId="42127"/>
    <cellStyle name="Normal 5 13 4 2 2 2 4" xfId="42128"/>
    <cellStyle name="Normal 5 13 4 2 2 3" xfId="42129"/>
    <cellStyle name="Normal 5 13 4 2 2 3 2" xfId="42130"/>
    <cellStyle name="Normal 5 13 4 2 2 3 2 2" xfId="42131"/>
    <cellStyle name="Normal 5 13 4 2 2 3 3" xfId="42132"/>
    <cellStyle name="Normal 5 13 4 2 2 3 4" xfId="42133"/>
    <cellStyle name="Normal 5 13 4 2 2 4" xfId="42134"/>
    <cellStyle name="Normal 5 13 4 2 2 4 2" xfId="42135"/>
    <cellStyle name="Normal 5 13 4 2 2 5" xfId="42136"/>
    <cellStyle name="Normal 5 13 4 2 2 6" xfId="42137"/>
    <cellStyle name="Normal 5 13 4 2 2 7" xfId="42138"/>
    <cellStyle name="Normal 5 13 4 2 3" xfId="42139"/>
    <cellStyle name="Normal 5 13 4 2 3 2" xfId="42140"/>
    <cellStyle name="Normal 5 13 4 2 3 2 2" xfId="42141"/>
    <cellStyle name="Normal 5 13 4 2 3 3" xfId="42142"/>
    <cellStyle name="Normal 5 13 4 2 3 4" xfId="42143"/>
    <cellStyle name="Normal 5 13 4 2 4" xfId="42144"/>
    <cellStyle name="Normal 5 13 4 2 4 2" xfId="42145"/>
    <cellStyle name="Normal 5 13 4 2 4 2 2" xfId="42146"/>
    <cellStyle name="Normal 5 13 4 2 4 3" xfId="42147"/>
    <cellStyle name="Normal 5 13 4 2 4 4" xfId="42148"/>
    <cellStyle name="Normal 5 13 4 2 5" xfId="42149"/>
    <cellStyle name="Normal 5 13 4 2 5 2" xfId="42150"/>
    <cellStyle name="Normal 5 13 4 2 6" xfId="42151"/>
    <cellStyle name="Normal 5 13 4 2 7" xfId="42152"/>
    <cellStyle name="Normal 5 13 4 2 8" xfId="42153"/>
    <cellStyle name="Normal 5 13 4 3" xfId="42154"/>
    <cellStyle name="Normal 5 13 4 3 2" xfId="42155"/>
    <cellStyle name="Normal 5 13 4 3 2 2" xfId="42156"/>
    <cellStyle name="Normal 5 13 4 3 2 2 2" xfId="42157"/>
    <cellStyle name="Normal 5 13 4 3 2 2 2 2" xfId="42158"/>
    <cellStyle name="Normal 5 13 4 3 2 2 3" xfId="42159"/>
    <cellStyle name="Normal 5 13 4 3 2 2 4" xfId="42160"/>
    <cellStyle name="Normal 5 13 4 3 2 3" xfId="42161"/>
    <cellStyle name="Normal 5 13 4 3 2 3 2" xfId="42162"/>
    <cellStyle name="Normal 5 13 4 3 2 3 2 2" xfId="42163"/>
    <cellStyle name="Normal 5 13 4 3 2 3 3" xfId="42164"/>
    <cellStyle name="Normal 5 13 4 3 2 3 4" xfId="42165"/>
    <cellStyle name="Normal 5 13 4 3 2 4" xfId="42166"/>
    <cellStyle name="Normal 5 13 4 3 2 4 2" xfId="42167"/>
    <cellStyle name="Normal 5 13 4 3 2 5" xfId="42168"/>
    <cellStyle name="Normal 5 13 4 3 2 6" xfId="42169"/>
    <cellStyle name="Normal 5 13 4 3 2 7" xfId="42170"/>
    <cellStyle name="Normal 5 13 4 3 3" xfId="42171"/>
    <cellStyle name="Normal 5 13 4 3 3 2" xfId="42172"/>
    <cellStyle name="Normal 5 13 4 3 3 2 2" xfId="42173"/>
    <cellStyle name="Normal 5 13 4 3 3 3" xfId="42174"/>
    <cellStyle name="Normal 5 13 4 3 3 4" xfId="42175"/>
    <cellStyle name="Normal 5 13 4 3 4" xfId="42176"/>
    <cellStyle name="Normal 5 13 4 3 4 2" xfId="42177"/>
    <cellStyle name="Normal 5 13 4 3 4 2 2" xfId="42178"/>
    <cellStyle name="Normal 5 13 4 3 4 3" xfId="42179"/>
    <cellStyle name="Normal 5 13 4 3 4 4" xfId="42180"/>
    <cellStyle name="Normal 5 13 4 3 5" xfId="42181"/>
    <cellStyle name="Normal 5 13 4 3 5 2" xfId="42182"/>
    <cellStyle name="Normal 5 13 4 3 6" xfId="42183"/>
    <cellStyle name="Normal 5 13 4 3 7" xfId="42184"/>
    <cellStyle name="Normal 5 13 4 3 8" xfId="42185"/>
    <cellStyle name="Normal 5 13 4 4" xfId="42186"/>
    <cellStyle name="Normal 5 13 4 4 2" xfId="42187"/>
    <cellStyle name="Normal 5 13 4 4 2 2" xfId="42188"/>
    <cellStyle name="Normal 5 13 4 4 2 2 2" xfId="42189"/>
    <cellStyle name="Normal 5 13 4 4 2 2 2 2" xfId="42190"/>
    <cellStyle name="Normal 5 13 4 4 2 2 3" xfId="42191"/>
    <cellStyle name="Normal 5 13 4 4 2 2 4" xfId="42192"/>
    <cellStyle name="Normal 5 13 4 4 2 3" xfId="42193"/>
    <cellStyle name="Normal 5 13 4 4 2 3 2" xfId="42194"/>
    <cellStyle name="Normal 5 13 4 4 2 4" xfId="42195"/>
    <cellStyle name="Normal 5 13 4 4 2 5" xfId="42196"/>
    <cellStyle name="Normal 5 13 4 4 2 6" xfId="42197"/>
    <cellStyle name="Normal 5 13 4 4 3" xfId="42198"/>
    <cellStyle name="Normal 5 13 4 4 3 2" xfId="42199"/>
    <cellStyle name="Normal 5 13 4 4 3 2 2" xfId="42200"/>
    <cellStyle name="Normal 5 13 4 4 3 3" xfId="42201"/>
    <cellStyle name="Normal 5 13 4 4 3 4" xfId="42202"/>
    <cellStyle name="Normal 5 13 4 4 4" xfId="42203"/>
    <cellStyle name="Normal 5 13 4 4 4 2" xfId="42204"/>
    <cellStyle name="Normal 5 13 4 4 4 2 2" xfId="42205"/>
    <cellStyle name="Normal 5 13 4 4 4 3" xfId="42206"/>
    <cellStyle name="Normal 5 13 4 4 4 4" xfId="42207"/>
    <cellStyle name="Normal 5 13 4 4 5" xfId="42208"/>
    <cellStyle name="Normal 5 13 4 4 5 2" xfId="42209"/>
    <cellStyle name="Normal 5 13 4 4 6" xfId="42210"/>
    <cellStyle name="Normal 5 13 4 4 7" xfId="42211"/>
    <cellStyle name="Normal 5 13 4 4 8" xfId="42212"/>
    <cellStyle name="Normal 5 13 4 5" xfId="42213"/>
    <cellStyle name="Normal 5 13 4 5 2" xfId="42214"/>
    <cellStyle name="Normal 5 13 4 5 2 2" xfId="42215"/>
    <cellStyle name="Normal 5 13 4 5 2 2 2" xfId="42216"/>
    <cellStyle name="Normal 5 13 4 5 2 2 2 2" xfId="42217"/>
    <cellStyle name="Normal 5 13 4 5 2 2 3" xfId="42218"/>
    <cellStyle name="Normal 5 13 4 5 2 2 4" xfId="42219"/>
    <cellStyle name="Normal 5 13 4 5 2 3" xfId="42220"/>
    <cellStyle name="Normal 5 13 4 5 2 3 2" xfId="42221"/>
    <cellStyle name="Normal 5 13 4 5 2 4" xfId="42222"/>
    <cellStyle name="Normal 5 13 4 5 2 5" xfId="42223"/>
    <cellStyle name="Normal 5 13 4 5 2 6" xfId="42224"/>
    <cellStyle name="Normal 5 13 4 5 3" xfId="42225"/>
    <cellStyle name="Normal 5 13 4 5 3 2" xfId="42226"/>
    <cellStyle name="Normal 5 13 4 5 3 2 2" xfId="42227"/>
    <cellStyle name="Normal 5 13 4 5 3 3" xfId="42228"/>
    <cellStyle name="Normal 5 13 4 5 3 4" xfId="42229"/>
    <cellStyle name="Normal 5 13 4 5 4" xfId="42230"/>
    <cellStyle name="Normal 5 13 4 5 4 2" xfId="42231"/>
    <cellStyle name="Normal 5 13 4 5 4 2 2" xfId="42232"/>
    <cellStyle name="Normal 5 13 4 5 4 3" xfId="42233"/>
    <cellStyle name="Normal 5 13 4 5 4 4" xfId="42234"/>
    <cellStyle name="Normal 5 13 4 5 5" xfId="42235"/>
    <cellStyle name="Normal 5 13 4 5 5 2" xfId="42236"/>
    <cellStyle name="Normal 5 13 4 5 6" xfId="42237"/>
    <cellStyle name="Normal 5 13 4 5 7" xfId="42238"/>
    <cellStyle name="Normal 5 13 4 5 8" xfId="42239"/>
    <cellStyle name="Normal 5 13 4 6" xfId="42240"/>
    <cellStyle name="Normal 5 13 4 6 2" xfId="42241"/>
    <cellStyle name="Normal 5 13 4 6 2 2" xfId="42242"/>
    <cellStyle name="Normal 5 13 4 6 2 2 2" xfId="42243"/>
    <cellStyle name="Normal 5 13 4 6 2 3" xfId="42244"/>
    <cellStyle name="Normal 5 13 4 6 2 4" xfId="42245"/>
    <cellStyle name="Normal 5 13 4 6 3" xfId="42246"/>
    <cellStyle name="Normal 5 13 4 6 3 2" xfId="42247"/>
    <cellStyle name="Normal 5 13 4 6 4" xfId="42248"/>
    <cellStyle name="Normal 5 13 4 6 5" xfId="42249"/>
    <cellStyle name="Normal 5 13 4 6 6" xfId="42250"/>
    <cellStyle name="Normal 5 13 4 7" xfId="42251"/>
    <cellStyle name="Normal 5 13 4 7 2" xfId="42252"/>
    <cellStyle name="Normal 5 13 4 7 2 2" xfId="42253"/>
    <cellStyle name="Normal 5 13 4 7 2 2 2" xfId="42254"/>
    <cellStyle name="Normal 5 13 4 7 2 3" xfId="42255"/>
    <cellStyle name="Normal 5 13 4 7 2 4" xfId="42256"/>
    <cellStyle name="Normal 5 13 4 7 3" xfId="42257"/>
    <cellStyle name="Normal 5 13 4 7 3 2" xfId="42258"/>
    <cellStyle name="Normal 5 13 4 7 4" xfId="42259"/>
    <cellStyle name="Normal 5 13 4 7 5" xfId="42260"/>
    <cellStyle name="Normal 5 13 4 7 6" xfId="42261"/>
    <cellStyle name="Normal 5 13 4 8" xfId="42262"/>
    <cellStyle name="Normal 5 13 4 8 2" xfId="42263"/>
    <cellStyle name="Normal 5 13 4 8 2 2" xfId="42264"/>
    <cellStyle name="Normal 5 13 4 8 3" xfId="42265"/>
    <cellStyle name="Normal 5 13 4 8 4" xfId="42266"/>
    <cellStyle name="Normal 5 13 4 8 5" xfId="42267"/>
    <cellStyle name="Normal 5 13 4 9" xfId="42268"/>
    <cellStyle name="Normal 5 13 4 9 2" xfId="42269"/>
    <cellStyle name="Normal 5 13 4 9 2 2" xfId="42270"/>
    <cellStyle name="Normal 5 13 4 9 3" xfId="42271"/>
    <cellStyle name="Normal 5 13 4 9 4" xfId="42272"/>
    <cellStyle name="Normal 5 13 5" xfId="42273"/>
    <cellStyle name="Normal 5 13 5 2" xfId="42274"/>
    <cellStyle name="Normal 5 13 5 2 2" xfId="42275"/>
    <cellStyle name="Normal 5 13 5 2 2 2" xfId="42276"/>
    <cellStyle name="Normal 5 13 5 2 2 2 2" xfId="42277"/>
    <cellStyle name="Normal 5 13 5 2 2 3" xfId="42278"/>
    <cellStyle name="Normal 5 13 5 2 2 4" xfId="42279"/>
    <cellStyle name="Normal 5 13 5 2 3" xfId="42280"/>
    <cellStyle name="Normal 5 13 5 2 3 2" xfId="42281"/>
    <cellStyle name="Normal 5 13 5 2 3 2 2" xfId="42282"/>
    <cellStyle name="Normal 5 13 5 2 3 3" xfId="42283"/>
    <cellStyle name="Normal 5 13 5 2 3 4" xfId="42284"/>
    <cellStyle name="Normal 5 13 5 2 4" xfId="42285"/>
    <cellStyle name="Normal 5 13 5 2 4 2" xfId="42286"/>
    <cellStyle name="Normal 5 13 5 2 5" xfId="42287"/>
    <cellStyle name="Normal 5 13 5 2 6" xfId="42288"/>
    <cellStyle name="Normal 5 13 5 2 7" xfId="42289"/>
    <cellStyle name="Normal 5 13 5 3" xfId="42290"/>
    <cellStyle name="Normal 5 13 5 3 2" xfId="42291"/>
    <cellStyle name="Normal 5 13 5 3 2 2" xfId="42292"/>
    <cellStyle name="Normal 5 13 5 3 3" xfId="42293"/>
    <cellStyle name="Normal 5 13 5 3 4" xfId="42294"/>
    <cellStyle name="Normal 5 13 5 4" xfId="42295"/>
    <cellStyle name="Normal 5 13 5 4 2" xfId="42296"/>
    <cellStyle name="Normal 5 13 5 4 2 2" xfId="42297"/>
    <cellStyle name="Normal 5 13 5 4 3" xfId="42298"/>
    <cellStyle name="Normal 5 13 5 4 4" xfId="42299"/>
    <cellStyle name="Normal 5 13 5 5" xfId="42300"/>
    <cellStyle name="Normal 5 13 5 5 2" xfId="42301"/>
    <cellStyle name="Normal 5 13 5 6" xfId="42302"/>
    <cellStyle name="Normal 5 13 5 7" xfId="42303"/>
    <cellStyle name="Normal 5 13 5 8" xfId="42304"/>
    <cellStyle name="Normal 5 13 6" xfId="42305"/>
    <cellStyle name="Normal 5 13 6 2" xfId="42306"/>
    <cellStyle name="Normal 5 13 6 2 2" xfId="42307"/>
    <cellStyle name="Normal 5 13 6 2 2 2" xfId="42308"/>
    <cellStyle name="Normal 5 13 6 2 2 2 2" xfId="42309"/>
    <cellStyle name="Normal 5 13 6 2 2 3" xfId="42310"/>
    <cellStyle name="Normal 5 13 6 2 2 4" xfId="42311"/>
    <cellStyle name="Normal 5 13 6 2 3" xfId="42312"/>
    <cellStyle name="Normal 5 13 6 2 3 2" xfId="42313"/>
    <cellStyle name="Normal 5 13 6 2 3 2 2" xfId="42314"/>
    <cellStyle name="Normal 5 13 6 2 3 3" xfId="42315"/>
    <cellStyle name="Normal 5 13 6 2 3 4" xfId="42316"/>
    <cellStyle name="Normal 5 13 6 2 4" xfId="42317"/>
    <cellStyle name="Normal 5 13 6 2 4 2" xfId="42318"/>
    <cellStyle name="Normal 5 13 6 2 5" xfId="42319"/>
    <cellStyle name="Normal 5 13 6 2 6" xfId="42320"/>
    <cellStyle name="Normal 5 13 6 2 7" xfId="42321"/>
    <cellStyle name="Normal 5 13 6 3" xfId="42322"/>
    <cellStyle name="Normal 5 13 6 3 2" xfId="42323"/>
    <cellStyle name="Normal 5 13 6 3 2 2" xfId="42324"/>
    <cellStyle name="Normal 5 13 6 3 3" xfId="42325"/>
    <cellStyle name="Normal 5 13 6 3 4" xfId="42326"/>
    <cellStyle name="Normal 5 13 6 4" xfId="42327"/>
    <cellStyle name="Normal 5 13 6 4 2" xfId="42328"/>
    <cellStyle name="Normal 5 13 6 4 2 2" xfId="42329"/>
    <cellStyle name="Normal 5 13 6 4 3" xfId="42330"/>
    <cellStyle name="Normal 5 13 6 4 4" xfId="42331"/>
    <cellStyle name="Normal 5 13 6 5" xfId="42332"/>
    <cellStyle name="Normal 5 13 6 5 2" xfId="42333"/>
    <cellStyle name="Normal 5 13 6 6" xfId="42334"/>
    <cellStyle name="Normal 5 13 6 7" xfId="42335"/>
    <cellStyle name="Normal 5 13 6 8" xfId="42336"/>
    <cellStyle name="Normal 5 13 7" xfId="42337"/>
    <cellStyle name="Normal 5 13 7 2" xfId="42338"/>
    <cellStyle name="Normal 5 13 7 2 2" xfId="42339"/>
    <cellStyle name="Normal 5 13 7 2 2 2" xfId="42340"/>
    <cellStyle name="Normal 5 13 7 2 2 2 2" xfId="42341"/>
    <cellStyle name="Normal 5 13 7 2 2 3" xfId="42342"/>
    <cellStyle name="Normal 5 13 7 2 2 4" xfId="42343"/>
    <cellStyle name="Normal 5 13 7 2 3" xfId="42344"/>
    <cellStyle name="Normal 5 13 7 2 3 2" xfId="42345"/>
    <cellStyle name="Normal 5 13 7 2 4" xfId="42346"/>
    <cellStyle name="Normal 5 13 7 2 5" xfId="42347"/>
    <cellStyle name="Normal 5 13 7 2 6" xfId="42348"/>
    <cellStyle name="Normal 5 13 7 3" xfId="42349"/>
    <cellStyle name="Normal 5 13 7 3 2" xfId="42350"/>
    <cellStyle name="Normal 5 13 7 3 2 2" xfId="42351"/>
    <cellStyle name="Normal 5 13 7 3 3" xfId="42352"/>
    <cellStyle name="Normal 5 13 7 3 4" xfId="42353"/>
    <cellStyle name="Normal 5 13 7 4" xfId="42354"/>
    <cellStyle name="Normal 5 13 7 4 2" xfId="42355"/>
    <cellStyle name="Normal 5 13 7 4 2 2" xfId="42356"/>
    <cellStyle name="Normal 5 13 7 4 3" xfId="42357"/>
    <cellStyle name="Normal 5 13 7 4 4" xfId="42358"/>
    <cellStyle name="Normal 5 13 7 5" xfId="42359"/>
    <cellStyle name="Normal 5 13 7 5 2" xfId="42360"/>
    <cellStyle name="Normal 5 13 7 6" xfId="42361"/>
    <cellStyle name="Normal 5 13 7 7" xfId="42362"/>
    <cellStyle name="Normal 5 13 7 8" xfId="42363"/>
    <cellStyle name="Normal 5 13 8" xfId="42364"/>
    <cellStyle name="Normal 5 13 8 2" xfId="42365"/>
    <cellStyle name="Normal 5 13 8 2 2" xfId="42366"/>
    <cellStyle name="Normal 5 13 8 2 2 2" xfId="42367"/>
    <cellStyle name="Normal 5 13 8 2 2 2 2" xfId="42368"/>
    <cellStyle name="Normal 5 13 8 2 2 3" xfId="42369"/>
    <cellStyle name="Normal 5 13 8 2 2 4" xfId="42370"/>
    <cellStyle name="Normal 5 13 8 2 3" xfId="42371"/>
    <cellStyle name="Normal 5 13 8 2 3 2" xfId="42372"/>
    <cellStyle name="Normal 5 13 8 2 4" xfId="42373"/>
    <cellStyle name="Normal 5 13 8 2 5" xfId="42374"/>
    <cellStyle name="Normal 5 13 8 2 6" xfId="42375"/>
    <cellStyle name="Normal 5 13 8 3" xfId="42376"/>
    <cellStyle name="Normal 5 13 8 3 2" xfId="42377"/>
    <cellStyle name="Normal 5 13 8 3 2 2" xfId="42378"/>
    <cellStyle name="Normal 5 13 8 3 3" xfId="42379"/>
    <cellStyle name="Normal 5 13 8 3 4" xfId="42380"/>
    <cellStyle name="Normal 5 13 8 4" xfId="42381"/>
    <cellStyle name="Normal 5 13 8 4 2" xfId="42382"/>
    <cellStyle name="Normal 5 13 8 4 2 2" xfId="42383"/>
    <cellStyle name="Normal 5 13 8 4 3" xfId="42384"/>
    <cellStyle name="Normal 5 13 8 4 4" xfId="42385"/>
    <cellStyle name="Normal 5 13 8 5" xfId="42386"/>
    <cellStyle name="Normal 5 13 8 5 2" xfId="42387"/>
    <cellStyle name="Normal 5 13 8 6" xfId="42388"/>
    <cellStyle name="Normal 5 13 8 7" xfId="42389"/>
    <cellStyle name="Normal 5 13 8 8" xfId="42390"/>
    <cellStyle name="Normal 5 13 9" xfId="42391"/>
    <cellStyle name="Normal 5 13 9 2" xfId="42392"/>
    <cellStyle name="Normal 5 13 9 2 2" xfId="42393"/>
    <cellStyle name="Normal 5 13 9 2 2 2" xfId="42394"/>
    <cellStyle name="Normal 5 13 9 2 3" xfId="42395"/>
    <cellStyle name="Normal 5 13 9 2 4" xfId="42396"/>
    <cellStyle name="Normal 5 13 9 3" xfId="42397"/>
    <cellStyle name="Normal 5 13 9 3 2" xfId="42398"/>
    <cellStyle name="Normal 5 13 9 4" xfId="42399"/>
    <cellStyle name="Normal 5 13 9 5" xfId="42400"/>
    <cellStyle name="Normal 5 13 9 6" xfId="42401"/>
    <cellStyle name="Normal 5 14" xfId="42402"/>
    <cellStyle name="Normal 5 14 10" xfId="42403"/>
    <cellStyle name="Normal 5 14 10 2" xfId="42404"/>
    <cellStyle name="Normal 5 14 10 2 2" xfId="42405"/>
    <cellStyle name="Normal 5 14 10 2 2 2" xfId="42406"/>
    <cellStyle name="Normal 5 14 10 2 3" xfId="42407"/>
    <cellStyle name="Normal 5 14 10 2 4" xfId="42408"/>
    <cellStyle name="Normal 5 14 10 3" xfId="42409"/>
    <cellStyle name="Normal 5 14 10 3 2" xfId="42410"/>
    <cellStyle name="Normal 5 14 10 4" xfId="42411"/>
    <cellStyle name="Normal 5 14 10 5" xfId="42412"/>
    <cellStyle name="Normal 5 14 10 6" xfId="42413"/>
    <cellStyle name="Normal 5 14 11" xfId="42414"/>
    <cellStyle name="Normal 5 14 11 2" xfId="42415"/>
    <cellStyle name="Normal 5 14 11 2 2" xfId="42416"/>
    <cellStyle name="Normal 5 14 11 3" xfId="42417"/>
    <cellStyle name="Normal 5 14 11 4" xfId="42418"/>
    <cellStyle name="Normal 5 14 11 5" xfId="42419"/>
    <cellStyle name="Normal 5 14 12" xfId="42420"/>
    <cellStyle name="Normal 5 14 12 2" xfId="42421"/>
    <cellStyle name="Normal 5 14 12 2 2" xfId="42422"/>
    <cellStyle name="Normal 5 14 12 3" xfId="42423"/>
    <cellStyle name="Normal 5 14 12 4" xfId="42424"/>
    <cellStyle name="Normal 5 14 13" xfId="42425"/>
    <cellStyle name="Normal 5 14 13 2" xfId="42426"/>
    <cellStyle name="Normal 5 14 14" xfId="42427"/>
    <cellStyle name="Normal 5 14 15" xfId="42428"/>
    <cellStyle name="Normal 5 14 16" xfId="42429"/>
    <cellStyle name="Normal 5 14 17" xfId="42430"/>
    <cellStyle name="Normal 5 14 2" xfId="42431"/>
    <cellStyle name="Normal 5 14 2 10" xfId="42432"/>
    <cellStyle name="Normal 5 14 2 10 2" xfId="42433"/>
    <cellStyle name="Normal 5 14 2 10 2 2" xfId="42434"/>
    <cellStyle name="Normal 5 14 2 10 3" xfId="42435"/>
    <cellStyle name="Normal 5 14 2 10 4" xfId="42436"/>
    <cellStyle name="Normal 5 14 2 11" xfId="42437"/>
    <cellStyle name="Normal 5 14 2 11 2" xfId="42438"/>
    <cellStyle name="Normal 5 14 2 12" xfId="42439"/>
    <cellStyle name="Normal 5 14 2 13" xfId="42440"/>
    <cellStyle name="Normal 5 14 2 14" xfId="42441"/>
    <cellStyle name="Normal 5 14 2 2" xfId="42442"/>
    <cellStyle name="Normal 5 14 2 2 10" xfId="42443"/>
    <cellStyle name="Normal 5 14 2 2 2" xfId="42444"/>
    <cellStyle name="Normal 5 14 2 2 2 2" xfId="42445"/>
    <cellStyle name="Normal 5 14 2 2 2 2 2" xfId="42446"/>
    <cellStyle name="Normal 5 14 2 2 2 2 2 2" xfId="42447"/>
    <cellStyle name="Normal 5 14 2 2 2 2 3" xfId="42448"/>
    <cellStyle name="Normal 5 14 2 2 2 2 4" xfId="42449"/>
    <cellStyle name="Normal 5 14 2 2 2 3" xfId="42450"/>
    <cellStyle name="Normal 5 14 2 2 2 3 2" xfId="42451"/>
    <cellStyle name="Normal 5 14 2 2 2 3 2 2" xfId="42452"/>
    <cellStyle name="Normal 5 14 2 2 2 3 3" xfId="42453"/>
    <cellStyle name="Normal 5 14 2 2 2 3 4" xfId="42454"/>
    <cellStyle name="Normal 5 14 2 2 2 4" xfId="42455"/>
    <cellStyle name="Normal 5 14 2 2 2 4 2" xfId="42456"/>
    <cellStyle name="Normal 5 14 2 2 2 5" xfId="42457"/>
    <cellStyle name="Normal 5 14 2 2 2 6" xfId="42458"/>
    <cellStyle name="Normal 5 14 2 2 2 7" xfId="42459"/>
    <cellStyle name="Normal 5 14 2 2 3" xfId="42460"/>
    <cellStyle name="Normal 5 14 2 2 3 2" xfId="42461"/>
    <cellStyle name="Normal 5 14 2 2 3 2 2" xfId="42462"/>
    <cellStyle name="Normal 5 14 2 2 3 3" xfId="42463"/>
    <cellStyle name="Normal 5 14 2 2 3 4" xfId="42464"/>
    <cellStyle name="Normal 5 14 2 2 4" xfId="42465"/>
    <cellStyle name="Normal 5 14 2 2 4 2" xfId="42466"/>
    <cellStyle name="Normal 5 14 2 2 4 2 2" xfId="42467"/>
    <cellStyle name="Normal 5 14 2 2 4 3" xfId="42468"/>
    <cellStyle name="Normal 5 14 2 2 4 4" xfId="42469"/>
    <cellStyle name="Normal 5 14 2 2 5" xfId="42470"/>
    <cellStyle name="Normal 5 14 2 2 5 2" xfId="42471"/>
    <cellStyle name="Normal 5 14 2 2 5 2 2" xfId="42472"/>
    <cellStyle name="Normal 5 14 2 2 5 3" xfId="42473"/>
    <cellStyle name="Normal 5 14 2 2 5 4" xfId="42474"/>
    <cellStyle name="Normal 5 14 2 2 6" xfId="42475"/>
    <cellStyle name="Normal 5 14 2 2 6 2" xfId="42476"/>
    <cellStyle name="Normal 5 14 2 2 6 2 2" xfId="42477"/>
    <cellStyle name="Normal 5 14 2 2 6 3" xfId="42478"/>
    <cellStyle name="Normal 5 14 2 2 6 4" xfId="42479"/>
    <cellStyle name="Normal 5 14 2 2 7" xfId="42480"/>
    <cellStyle name="Normal 5 14 2 2 7 2" xfId="42481"/>
    <cellStyle name="Normal 5 14 2 2 8" xfId="42482"/>
    <cellStyle name="Normal 5 14 2 2 9" xfId="42483"/>
    <cellStyle name="Normal 5 14 2 3" xfId="42484"/>
    <cellStyle name="Normal 5 14 2 3 2" xfId="42485"/>
    <cellStyle name="Normal 5 14 2 3 2 2" xfId="42486"/>
    <cellStyle name="Normal 5 14 2 3 2 2 2" xfId="42487"/>
    <cellStyle name="Normal 5 14 2 3 2 2 2 2" xfId="42488"/>
    <cellStyle name="Normal 5 14 2 3 2 2 3" xfId="42489"/>
    <cellStyle name="Normal 5 14 2 3 2 2 4" xfId="42490"/>
    <cellStyle name="Normal 5 14 2 3 2 3" xfId="42491"/>
    <cellStyle name="Normal 5 14 2 3 2 3 2" xfId="42492"/>
    <cellStyle name="Normal 5 14 2 3 2 3 2 2" xfId="42493"/>
    <cellStyle name="Normal 5 14 2 3 2 3 3" xfId="42494"/>
    <cellStyle name="Normal 5 14 2 3 2 3 4" xfId="42495"/>
    <cellStyle name="Normal 5 14 2 3 2 4" xfId="42496"/>
    <cellStyle name="Normal 5 14 2 3 2 4 2" xfId="42497"/>
    <cellStyle name="Normal 5 14 2 3 2 5" xfId="42498"/>
    <cellStyle name="Normal 5 14 2 3 2 6" xfId="42499"/>
    <cellStyle name="Normal 5 14 2 3 2 7" xfId="42500"/>
    <cellStyle name="Normal 5 14 2 3 3" xfId="42501"/>
    <cellStyle name="Normal 5 14 2 3 3 2" xfId="42502"/>
    <cellStyle name="Normal 5 14 2 3 3 2 2" xfId="42503"/>
    <cellStyle name="Normal 5 14 2 3 3 3" xfId="42504"/>
    <cellStyle name="Normal 5 14 2 3 3 4" xfId="42505"/>
    <cellStyle name="Normal 5 14 2 3 4" xfId="42506"/>
    <cellStyle name="Normal 5 14 2 3 4 2" xfId="42507"/>
    <cellStyle name="Normal 5 14 2 3 4 2 2" xfId="42508"/>
    <cellStyle name="Normal 5 14 2 3 4 3" xfId="42509"/>
    <cellStyle name="Normal 5 14 2 3 4 4" xfId="42510"/>
    <cellStyle name="Normal 5 14 2 3 5" xfId="42511"/>
    <cellStyle name="Normal 5 14 2 3 5 2" xfId="42512"/>
    <cellStyle name="Normal 5 14 2 3 6" xfId="42513"/>
    <cellStyle name="Normal 5 14 2 3 7" xfId="42514"/>
    <cellStyle name="Normal 5 14 2 3 8" xfId="42515"/>
    <cellStyle name="Normal 5 14 2 4" xfId="42516"/>
    <cellStyle name="Normal 5 14 2 4 2" xfId="42517"/>
    <cellStyle name="Normal 5 14 2 4 2 2" xfId="42518"/>
    <cellStyle name="Normal 5 14 2 4 2 2 2" xfId="42519"/>
    <cellStyle name="Normal 5 14 2 4 2 2 2 2" xfId="42520"/>
    <cellStyle name="Normal 5 14 2 4 2 2 3" xfId="42521"/>
    <cellStyle name="Normal 5 14 2 4 2 2 4" xfId="42522"/>
    <cellStyle name="Normal 5 14 2 4 2 3" xfId="42523"/>
    <cellStyle name="Normal 5 14 2 4 2 3 2" xfId="42524"/>
    <cellStyle name="Normal 5 14 2 4 2 3 2 2" xfId="42525"/>
    <cellStyle name="Normal 5 14 2 4 2 3 3" xfId="42526"/>
    <cellStyle name="Normal 5 14 2 4 2 3 4" xfId="42527"/>
    <cellStyle name="Normal 5 14 2 4 2 4" xfId="42528"/>
    <cellStyle name="Normal 5 14 2 4 2 4 2" xfId="42529"/>
    <cellStyle name="Normal 5 14 2 4 2 5" xfId="42530"/>
    <cellStyle name="Normal 5 14 2 4 2 6" xfId="42531"/>
    <cellStyle name="Normal 5 14 2 4 2 7" xfId="42532"/>
    <cellStyle name="Normal 5 14 2 4 3" xfId="42533"/>
    <cellStyle name="Normal 5 14 2 4 3 2" xfId="42534"/>
    <cellStyle name="Normal 5 14 2 4 3 2 2" xfId="42535"/>
    <cellStyle name="Normal 5 14 2 4 3 3" xfId="42536"/>
    <cellStyle name="Normal 5 14 2 4 3 4" xfId="42537"/>
    <cellStyle name="Normal 5 14 2 4 4" xfId="42538"/>
    <cellStyle name="Normal 5 14 2 4 4 2" xfId="42539"/>
    <cellStyle name="Normal 5 14 2 4 4 2 2" xfId="42540"/>
    <cellStyle name="Normal 5 14 2 4 4 3" xfId="42541"/>
    <cellStyle name="Normal 5 14 2 4 4 4" xfId="42542"/>
    <cellStyle name="Normal 5 14 2 4 5" xfId="42543"/>
    <cellStyle name="Normal 5 14 2 4 5 2" xfId="42544"/>
    <cellStyle name="Normal 5 14 2 4 6" xfId="42545"/>
    <cellStyle name="Normal 5 14 2 4 7" xfId="42546"/>
    <cellStyle name="Normal 5 14 2 4 8" xfId="42547"/>
    <cellStyle name="Normal 5 14 2 5" xfId="42548"/>
    <cellStyle name="Normal 5 14 2 5 2" xfId="42549"/>
    <cellStyle name="Normal 5 14 2 5 2 2" xfId="42550"/>
    <cellStyle name="Normal 5 14 2 5 2 2 2" xfId="42551"/>
    <cellStyle name="Normal 5 14 2 5 2 2 2 2" xfId="42552"/>
    <cellStyle name="Normal 5 14 2 5 2 2 3" xfId="42553"/>
    <cellStyle name="Normal 5 14 2 5 2 2 4" xfId="42554"/>
    <cellStyle name="Normal 5 14 2 5 2 3" xfId="42555"/>
    <cellStyle name="Normal 5 14 2 5 2 3 2" xfId="42556"/>
    <cellStyle name="Normal 5 14 2 5 2 4" xfId="42557"/>
    <cellStyle name="Normal 5 14 2 5 2 5" xfId="42558"/>
    <cellStyle name="Normal 5 14 2 5 2 6" xfId="42559"/>
    <cellStyle name="Normal 5 14 2 5 3" xfId="42560"/>
    <cellStyle name="Normal 5 14 2 5 3 2" xfId="42561"/>
    <cellStyle name="Normal 5 14 2 5 3 2 2" xfId="42562"/>
    <cellStyle name="Normal 5 14 2 5 3 3" xfId="42563"/>
    <cellStyle name="Normal 5 14 2 5 3 4" xfId="42564"/>
    <cellStyle name="Normal 5 14 2 5 4" xfId="42565"/>
    <cellStyle name="Normal 5 14 2 5 4 2" xfId="42566"/>
    <cellStyle name="Normal 5 14 2 5 4 2 2" xfId="42567"/>
    <cellStyle name="Normal 5 14 2 5 4 3" xfId="42568"/>
    <cellStyle name="Normal 5 14 2 5 4 4" xfId="42569"/>
    <cellStyle name="Normal 5 14 2 5 5" xfId="42570"/>
    <cellStyle name="Normal 5 14 2 5 5 2" xfId="42571"/>
    <cellStyle name="Normal 5 14 2 5 6" xfId="42572"/>
    <cellStyle name="Normal 5 14 2 5 7" xfId="42573"/>
    <cellStyle name="Normal 5 14 2 5 8" xfId="42574"/>
    <cellStyle name="Normal 5 14 2 6" xfId="42575"/>
    <cellStyle name="Normal 5 14 2 6 2" xfId="42576"/>
    <cellStyle name="Normal 5 14 2 6 2 2" xfId="42577"/>
    <cellStyle name="Normal 5 14 2 6 2 2 2" xfId="42578"/>
    <cellStyle name="Normal 5 14 2 6 2 2 2 2" xfId="42579"/>
    <cellStyle name="Normal 5 14 2 6 2 2 3" xfId="42580"/>
    <cellStyle name="Normal 5 14 2 6 2 2 4" xfId="42581"/>
    <cellStyle name="Normal 5 14 2 6 2 3" xfId="42582"/>
    <cellStyle name="Normal 5 14 2 6 2 3 2" xfId="42583"/>
    <cellStyle name="Normal 5 14 2 6 2 4" xfId="42584"/>
    <cellStyle name="Normal 5 14 2 6 2 5" xfId="42585"/>
    <cellStyle name="Normal 5 14 2 6 2 6" xfId="42586"/>
    <cellStyle name="Normal 5 14 2 6 3" xfId="42587"/>
    <cellStyle name="Normal 5 14 2 6 3 2" xfId="42588"/>
    <cellStyle name="Normal 5 14 2 6 3 2 2" xfId="42589"/>
    <cellStyle name="Normal 5 14 2 6 3 3" xfId="42590"/>
    <cellStyle name="Normal 5 14 2 6 3 4" xfId="42591"/>
    <cellStyle name="Normal 5 14 2 6 4" xfId="42592"/>
    <cellStyle name="Normal 5 14 2 6 4 2" xfId="42593"/>
    <cellStyle name="Normal 5 14 2 6 4 2 2" xfId="42594"/>
    <cellStyle name="Normal 5 14 2 6 4 3" xfId="42595"/>
    <cellStyle name="Normal 5 14 2 6 4 4" xfId="42596"/>
    <cellStyle name="Normal 5 14 2 6 5" xfId="42597"/>
    <cellStyle name="Normal 5 14 2 6 5 2" xfId="42598"/>
    <cellStyle name="Normal 5 14 2 6 6" xfId="42599"/>
    <cellStyle name="Normal 5 14 2 6 7" xfId="42600"/>
    <cellStyle name="Normal 5 14 2 6 8" xfId="42601"/>
    <cellStyle name="Normal 5 14 2 7" xfId="42602"/>
    <cellStyle name="Normal 5 14 2 7 2" xfId="42603"/>
    <cellStyle name="Normal 5 14 2 7 2 2" xfId="42604"/>
    <cellStyle name="Normal 5 14 2 7 2 2 2" xfId="42605"/>
    <cellStyle name="Normal 5 14 2 7 2 3" xfId="42606"/>
    <cellStyle name="Normal 5 14 2 7 2 4" xfId="42607"/>
    <cellStyle name="Normal 5 14 2 7 3" xfId="42608"/>
    <cellStyle name="Normal 5 14 2 7 3 2" xfId="42609"/>
    <cellStyle name="Normal 5 14 2 7 4" xfId="42610"/>
    <cellStyle name="Normal 5 14 2 7 5" xfId="42611"/>
    <cellStyle name="Normal 5 14 2 7 6" xfId="42612"/>
    <cellStyle name="Normal 5 14 2 8" xfId="42613"/>
    <cellStyle name="Normal 5 14 2 8 2" xfId="42614"/>
    <cellStyle name="Normal 5 14 2 8 2 2" xfId="42615"/>
    <cellStyle name="Normal 5 14 2 8 2 2 2" xfId="42616"/>
    <cellStyle name="Normal 5 14 2 8 2 3" xfId="42617"/>
    <cellStyle name="Normal 5 14 2 8 2 4" xfId="42618"/>
    <cellStyle name="Normal 5 14 2 8 3" xfId="42619"/>
    <cellStyle name="Normal 5 14 2 8 3 2" xfId="42620"/>
    <cellStyle name="Normal 5 14 2 8 4" xfId="42621"/>
    <cellStyle name="Normal 5 14 2 8 5" xfId="42622"/>
    <cellStyle name="Normal 5 14 2 8 6" xfId="42623"/>
    <cellStyle name="Normal 5 14 2 9" xfId="42624"/>
    <cellStyle name="Normal 5 14 2 9 2" xfId="42625"/>
    <cellStyle name="Normal 5 14 2 9 2 2" xfId="42626"/>
    <cellStyle name="Normal 5 14 2 9 3" xfId="42627"/>
    <cellStyle name="Normal 5 14 2 9 4" xfId="42628"/>
    <cellStyle name="Normal 5 14 2 9 5" xfId="42629"/>
    <cellStyle name="Normal 5 14 3" xfId="42630"/>
    <cellStyle name="Normal 5 14 3 10" xfId="42631"/>
    <cellStyle name="Normal 5 14 3 10 2" xfId="42632"/>
    <cellStyle name="Normal 5 14 3 10 2 2" xfId="42633"/>
    <cellStyle name="Normal 5 14 3 10 3" xfId="42634"/>
    <cellStyle name="Normal 5 14 3 10 4" xfId="42635"/>
    <cellStyle name="Normal 5 14 3 11" xfId="42636"/>
    <cellStyle name="Normal 5 14 3 11 2" xfId="42637"/>
    <cellStyle name="Normal 5 14 3 12" xfId="42638"/>
    <cellStyle name="Normal 5 14 3 13" xfId="42639"/>
    <cellStyle name="Normal 5 14 3 14" xfId="42640"/>
    <cellStyle name="Normal 5 14 3 2" xfId="42641"/>
    <cellStyle name="Normal 5 14 3 2 10" xfId="42642"/>
    <cellStyle name="Normal 5 14 3 2 2" xfId="42643"/>
    <cellStyle name="Normal 5 14 3 2 2 2" xfId="42644"/>
    <cellStyle name="Normal 5 14 3 2 2 2 2" xfId="42645"/>
    <cellStyle name="Normal 5 14 3 2 2 2 2 2" xfId="42646"/>
    <cellStyle name="Normal 5 14 3 2 2 2 3" xfId="42647"/>
    <cellStyle name="Normal 5 14 3 2 2 2 4" xfId="42648"/>
    <cellStyle name="Normal 5 14 3 2 2 3" xfId="42649"/>
    <cellStyle name="Normal 5 14 3 2 2 3 2" xfId="42650"/>
    <cellStyle name="Normal 5 14 3 2 2 3 2 2" xfId="42651"/>
    <cellStyle name="Normal 5 14 3 2 2 3 3" xfId="42652"/>
    <cellStyle name="Normal 5 14 3 2 2 3 4" xfId="42653"/>
    <cellStyle name="Normal 5 14 3 2 2 4" xfId="42654"/>
    <cellStyle name="Normal 5 14 3 2 2 4 2" xfId="42655"/>
    <cellStyle name="Normal 5 14 3 2 2 5" xfId="42656"/>
    <cellStyle name="Normal 5 14 3 2 2 6" xfId="42657"/>
    <cellStyle name="Normal 5 14 3 2 2 7" xfId="42658"/>
    <cellStyle name="Normal 5 14 3 2 3" xfId="42659"/>
    <cellStyle name="Normal 5 14 3 2 3 2" xfId="42660"/>
    <cellStyle name="Normal 5 14 3 2 3 2 2" xfId="42661"/>
    <cellStyle name="Normal 5 14 3 2 3 3" xfId="42662"/>
    <cellStyle name="Normal 5 14 3 2 3 4" xfId="42663"/>
    <cellStyle name="Normal 5 14 3 2 4" xfId="42664"/>
    <cellStyle name="Normal 5 14 3 2 4 2" xfId="42665"/>
    <cellStyle name="Normal 5 14 3 2 4 2 2" xfId="42666"/>
    <cellStyle name="Normal 5 14 3 2 4 3" xfId="42667"/>
    <cellStyle name="Normal 5 14 3 2 4 4" xfId="42668"/>
    <cellStyle name="Normal 5 14 3 2 5" xfId="42669"/>
    <cellStyle name="Normal 5 14 3 2 5 2" xfId="42670"/>
    <cellStyle name="Normal 5 14 3 2 5 2 2" xfId="42671"/>
    <cellStyle name="Normal 5 14 3 2 5 3" xfId="42672"/>
    <cellStyle name="Normal 5 14 3 2 5 4" xfId="42673"/>
    <cellStyle name="Normal 5 14 3 2 6" xfId="42674"/>
    <cellStyle name="Normal 5 14 3 2 6 2" xfId="42675"/>
    <cellStyle name="Normal 5 14 3 2 6 2 2" xfId="42676"/>
    <cellStyle name="Normal 5 14 3 2 6 3" xfId="42677"/>
    <cellStyle name="Normal 5 14 3 2 6 4" xfId="42678"/>
    <cellStyle name="Normal 5 14 3 2 7" xfId="42679"/>
    <cellStyle name="Normal 5 14 3 2 7 2" xfId="42680"/>
    <cellStyle name="Normal 5 14 3 2 8" xfId="42681"/>
    <cellStyle name="Normal 5 14 3 2 9" xfId="42682"/>
    <cellStyle name="Normal 5 14 3 3" xfId="42683"/>
    <cellStyle name="Normal 5 14 3 3 2" xfId="42684"/>
    <cellStyle name="Normal 5 14 3 3 2 2" xfId="42685"/>
    <cellStyle name="Normal 5 14 3 3 2 2 2" xfId="42686"/>
    <cellStyle name="Normal 5 14 3 3 2 2 2 2" xfId="42687"/>
    <cellStyle name="Normal 5 14 3 3 2 2 3" xfId="42688"/>
    <cellStyle name="Normal 5 14 3 3 2 2 4" xfId="42689"/>
    <cellStyle name="Normal 5 14 3 3 2 3" xfId="42690"/>
    <cellStyle name="Normal 5 14 3 3 2 3 2" xfId="42691"/>
    <cellStyle name="Normal 5 14 3 3 2 3 2 2" xfId="42692"/>
    <cellStyle name="Normal 5 14 3 3 2 3 3" xfId="42693"/>
    <cellStyle name="Normal 5 14 3 3 2 3 4" xfId="42694"/>
    <cellStyle name="Normal 5 14 3 3 2 4" xfId="42695"/>
    <cellStyle name="Normal 5 14 3 3 2 4 2" xfId="42696"/>
    <cellStyle name="Normal 5 14 3 3 2 5" xfId="42697"/>
    <cellStyle name="Normal 5 14 3 3 2 6" xfId="42698"/>
    <cellStyle name="Normal 5 14 3 3 2 7" xfId="42699"/>
    <cellStyle name="Normal 5 14 3 3 3" xfId="42700"/>
    <cellStyle name="Normal 5 14 3 3 3 2" xfId="42701"/>
    <cellStyle name="Normal 5 14 3 3 3 2 2" xfId="42702"/>
    <cellStyle name="Normal 5 14 3 3 3 3" xfId="42703"/>
    <cellStyle name="Normal 5 14 3 3 3 4" xfId="42704"/>
    <cellStyle name="Normal 5 14 3 3 4" xfId="42705"/>
    <cellStyle name="Normal 5 14 3 3 4 2" xfId="42706"/>
    <cellStyle name="Normal 5 14 3 3 4 2 2" xfId="42707"/>
    <cellStyle name="Normal 5 14 3 3 4 3" xfId="42708"/>
    <cellStyle name="Normal 5 14 3 3 4 4" xfId="42709"/>
    <cellStyle name="Normal 5 14 3 3 5" xfId="42710"/>
    <cellStyle name="Normal 5 14 3 3 5 2" xfId="42711"/>
    <cellStyle name="Normal 5 14 3 3 6" xfId="42712"/>
    <cellStyle name="Normal 5 14 3 3 7" xfId="42713"/>
    <cellStyle name="Normal 5 14 3 3 8" xfId="42714"/>
    <cellStyle name="Normal 5 14 3 4" xfId="42715"/>
    <cellStyle name="Normal 5 14 3 4 2" xfId="42716"/>
    <cellStyle name="Normal 5 14 3 4 2 2" xfId="42717"/>
    <cellStyle name="Normal 5 14 3 4 2 2 2" xfId="42718"/>
    <cellStyle name="Normal 5 14 3 4 2 2 2 2" xfId="42719"/>
    <cellStyle name="Normal 5 14 3 4 2 2 3" xfId="42720"/>
    <cellStyle name="Normal 5 14 3 4 2 2 4" xfId="42721"/>
    <cellStyle name="Normal 5 14 3 4 2 3" xfId="42722"/>
    <cellStyle name="Normal 5 14 3 4 2 3 2" xfId="42723"/>
    <cellStyle name="Normal 5 14 3 4 2 3 2 2" xfId="42724"/>
    <cellStyle name="Normal 5 14 3 4 2 3 3" xfId="42725"/>
    <cellStyle name="Normal 5 14 3 4 2 3 4" xfId="42726"/>
    <cellStyle name="Normal 5 14 3 4 2 4" xfId="42727"/>
    <cellStyle name="Normal 5 14 3 4 2 4 2" xfId="42728"/>
    <cellStyle name="Normal 5 14 3 4 2 5" xfId="42729"/>
    <cellStyle name="Normal 5 14 3 4 2 6" xfId="42730"/>
    <cellStyle name="Normal 5 14 3 4 2 7" xfId="42731"/>
    <cellStyle name="Normal 5 14 3 4 3" xfId="42732"/>
    <cellStyle name="Normal 5 14 3 4 3 2" xfId="42733"/>
    <cellStyle name="Normal 5 14 3 4 3 2 2" xfId="42734"/>
    <cellStyle name="Normal 5 14 3 4 3 3" xfId="42735"/>
    <cellStyle name="Normal 5 14 3 4 3 4" xfId="42736"/>
    <cellStyle name="Normal 5 14 3 4 4" xfId="42737"/>
    <cellStyle name="Normal 5 14 3 4 4 2" xfId="42738"/>
    <cellStyle name="Normal 5 14 3 4 4 2 2" xfId="42739"/>
    <cellStyle name="Normal 5 14 3 4 4 3" xfId="42740"/>
    <cellStyle name="Normal 5 14 3 4 4 4" xfId="42741"/>
    <cellStyle name="Normal 5 14 3 4 5" xfId="42742"/>
    <cellStyle name="Normal 5 14 3 4 5 2" xfId="42743"/>
    <cellStyle name="Normal 5 14 3 4 6" xfId="42744"/>
    <cellStyle name="Normal 5 14 3 4 7" xfId="42745"/>
    <cellStyle name="Normal 5 14 3 4 8" xfId="42746"/>
    <cellStyle name="Normal 5 14 3 5" xfId="42747"/>
    <cellStyle name="Normal 5 14 3 5 2" xfId="42748"/>
    <cellStyle name="Normal 5 14 3 5 2 2" xfId="42749"/>
    <cellStyle name="Normal 5 14 3 5 2 2 2" xfId="42750"/>
    <cellStyle name="Normal 5 14 3 5 2 2 2 2" xfId="42751"/>
    <cellStyle name="Normal 5 14 3 5 2 2 3" xfId="42752"/>
    <cellStyle name="Normal 5 14 3 5 2 2 4" xfId="42753"/>
    <cellStyle name="Normal 5 14 3 5 2 3" xfId="42754"/>
    <cellStyle name="Normal 5 14 3 5 2 3 2" xfId="42755"/>
    <cellStyle name="Normal 5 14 3 5 2 4" xfId="42756"/>
    <cellStyle name="Normal 5 14 3 5 2 5" xfId="42757"/>
    <cellStyle name="Normal 5 14 3 5 2 6" xfId="42758"/>
    <cellStyle name="Normal 5 14 3 5 3" xfId="42759"/>
    <cellStyle name="Normal 5 14 3 5 3 2" xfId="42760"/>
    <cellStyle name="Normal 5 14 3 5 3 2 2" xfId="42761"/>
    <cellStyle name="Normal 5 14 3 5 3 3" xfId="42762"/>
    <cellStyle name="Normal 5 14 3 5 3 4" xfId="42763"/>
    <cellStyle name="Normal 5 14 3 5 4" xfId="42764"/>
    <cellStyle name="Normal 5 14 3 5 4 2" xfId="42765"/>
    <cellStyle name="Normal 5 14 3 5 4 2 2" xfId="42766"/>
    <cellStyle name="Normal 5 14 3 5 4 3" xfId="42767"/>
    <cellStyle name="Normal 5 14 3 5 4 4" xfId="42768"/>
    <cellStyle name="Normal 5 14 3 5 5" xfId="42769"/>
    <cellStyle name="Normal 5 14 3 5 5 2" xfId="42770"/>
    <cellStyle name="Normal 5 14 3 5 6" xfId="42771"/>
    <cellStyle name="Normal 5 14 3 5 7" xfId="42772"/>
    <cellStyle name="Normal 5 14 3 5 8" xfId="42773"/>
    <cellStyle name="Normal 5 14 3 6" xfId="42774"/>
    <cellStyle name="Normal 5 14 3 6 2" xfId="42775"/>
    <cellStyle name="Normal 5 14 3 6 2 2" xfId="42776"/>
    <cellStyle name="Normal 5 14 3 6 2 2 2" xfId="42777"/>
    <cellStyle name="Normal 5 14 3 6 2 2 2 2" xfId="42778"/>
    <cellStyle name="Normal 5 14 3 6 2 2 3" xfId="42779"/>
    <cellStyle name="Normal 5 14 3 6 2 2 4" xfId="42780"/>
    <cellStyle name="Normal 5 14 3 6 2 3" xfId="42781"/>
    <cellStyle name="Normal 5 14 3 6 2 3 2" xfId="42782"/>
    <cellStyle name="Normal 5 14 3 6 2 4" xfId="42783"/>
    <cellStyle name="Normal 5 14 3 6 2 5" xfId="42784"/>
    <cellStyle name="Normal 5 14 3 6 2 6" xfId="42785"/>
    <cellStyle name="Normal 5 14 3 6 3" xfId="42786"/>
    <cellStyle name="Normal 5 14 3 6 3 2" xfId="42787"/>
    <cellStyle name="Normal 5 14 3 6 3 2 2" xfId="42788"/>
    <cellStyle name="Normal 5 14 3 6 3 3" xfId="42789"/>
    <cellStyle name="Normal 5 14 3 6 3 4" xfId="42790"/>
    <cellStyle name="Normal 5 14 3 6 4" xfId="42791"/>
    <cellStyle name="Normal 5 14 3 6 4 2" xfId="42792"/>
    <cellStyle name="Normal 5 14 3 6 4 2 2" xfId="42793"/>
    <cellStyle name="Normal 5 14 3 6 4 3" xfId="42794"/>
    <cellStyle name="Normal 5 14 3 6 4 4" xfId="42795"/>
    <cellStyle name="Normal 5 14 3 6 5" xfId="42796"/>
    <cellStyle name="Normal 5 14 3 6 5 2" xfId="42797"/>
    <cellStyle name="Normal 5 14 3 6 6" xfId="42798"/>
    <cellStyle name="Normal 5 14 3 6 7" xfId="42799"/>
    <cellStyle name="Normal 5 14 3 6 8" xfId="42800"/>
    <cellStyle name="Normal 5 14 3 7" xfId="42801"/>
    <cellStyle name="Normal 5 14 3 7 2" xfId="42802"/>
    <cellStyle name="Normal 5 14 3 7 2 2" xfId="42803"/>
    <cellStyle name="Normal 5 14 3 7 2 2 2" xfId="42804"/>
    <cellStyle name="Normal 5 14 3 7 2 3" xfId="42805"/>
    <cellStyle name="Normal 5 14 3 7 2 4" xfId="42806"/>
    <cellStyle name="Normal 5 14 3 7 3" xfId="42807"/>
    <cellStyle name="Normal 5 14 3 7 3 2" xfId="42808"/>
    <cellStyle name="Normal 5 14 3 7 4" xfId="42809"/>
    <cellStyle name="Normal 5 14 3 7 5" xfId="42810"/>
    <cellStyle name="Normal 5 14 3 7 6" xfId="42811"/>
    <cellStyle name="Normal 5 14 3 8" xfId="42812"/>
    <cellStyle name="Normal 5 14 3 8 2" xfId="42813"/>
    <cellStyle name="Normal 5 14 3 8 2 2" xfId="42814"/>
    <cellStyle name="Normal 5 14 3 8 2 2 2" xfId="42815"/>
    <cellStyle name="Normal 5 14 3 8 2 3" xfId="42816"/>
    <cellStyle name="Normal 5 14 3 8 2 4" xfId="42817"/>
    <cellStyle name="Normal 5 14 3 8 3" xfId="42818"/>
    <cellStyle name="Normal 5 14 3 8 3 2" xfId="42819"/>
    <cellStyle name="Normal 5 14 3 8 4" xfId="42820"/>
    <cellStyle name="Normal 5 14 3 8 5" xfId="42821"/>
    <cellStyle name="Normal 5 14 3 8 6" xfId="42822"/>
    <cellStyle name="Normal 5 14 3 9" xfId="42823"/>
    <cellStyle name="Normal 5 14 3 9 2" xfId="42824"/>
    <cellStyle name="Normal 5 14 3 9 2 2" xfId="42825"/>
    <cellStyle name="Normal 5 14 3 9 3" xfId="42826"/>
    <cellStyle name="Normal 5 14 3 9 4" xfId="42827"/>
    <cellStyle name="Normal 5 14 3 9 5" xfId="42828"/>
    <cellStyle name="Normal 5 14 4" xfId="42829"/>
    <cellStyle name="Normal 5 14 4 10" xfId="42830"/>
    <cellStyle name="Normal 5 14 4 10 2" xfId="42831"/>
    <cellStyle name="Normal 5 14 4 11" xfId="42832"/>
    <cellStyle name="Normal 5 14 4 12" xfId="42833"/>
    <cellStyle name="Normal 5 14 4 13" xfId="42834"/>
    <cellStyle name="Normal 5 14 4 2" xfId="42835"/>
    <cellStyle name="Normal 5 14 4 2 2" xfId="42836"/>
    <cellStyle name="Normal 5 14 4 2 2 2" xfId="42837"/>
    <cellStyle name="Normal 5 14 4 2 2 2 2" xfId="42838"/>
    <cellStyle name="Normal 5 14 4 2 2 2 2 2" xfId="42839"/>
    <cellStyle name="Normal 5 14 4 2 2 2 3" xfId="42840"/>
    <cellStyle name="Normal 5 14 4 2 2 2 4" xfId="42841"/>
    <cellStyle name="Normal 5 14 4 2 2 3" xfId="42842"/>
    <cellStyle name="Normal 5 14 4 2 2 3 2" xfId="42843"/>
    <cellStyle name="Normal 5 14 4 2 2 3 2 2" xfId="42844"/>
    <cellStyle name="Normal 5 14 4 2 2 3 3" xfId="42845"/>
    <cellStyle name="Normal 5 14 4 2 2 3 4" xfId="42846"/>
    <cellStyle name="Normal 5 14 4 2 2 4" xfId="42847"/>
    <cellStyle name="Normal 5 14 4 2 2 4 2" xfId="42848"/>
    <cellStyle name="Normal 5 14 4 2 2 5" xfId="42849"/>
    <cellStyle name="Normal 5 14 4 2 2 6" xfId="42850"/>
    <cellStyle name="Normal 5 14 4 2 2 7" xfId="42851"/>
    <cellStyle name="Normal 5 14 4 2 3" xfId="42852"/>
    <cellStyle name="Normal 5 14 4 2 3 2" xfId="42853"/>
    <cellStyle name="Normal 5 14 4 2 3 2 2" xfId="42854"/>
    <cellStyle name="Normal 5 14 4 2 3 3" xfId="42855"/>
    <cellStyle name="Normal 5 14 4 2 3 4" xfId="42856"/>
    <cellStyle name="Normal 5 14 4 2 4" xfId="42857"/>
    <cellStyle name="Normal 5 14 4 2 4 2" xfId="42858"/>
    <cellStyle name="Normal 5 14 4 2 4 2 2" xfId="42859"/>
    <cellStyle name="Normal 5 14 4 2 4 3" xfId="42860"/>
    <cellStyle name="Normal 5 14 4 2 4 4" xfId="42861"/>
    <cellStyle name="Normal 5 14 4 2 5" xfId="42862"/>
    <cellStyle name="Normal 5 14 4 2 5 2" xfId="42863"/>
    <cellStyle name="Normal 5 14 4 2 6" xfId="42864"/>
    <cellStyle name="Normal 5 14 4 2 7" xfId="42865"/>
    <cellStyle name="Normal 5 14 4 2 8" xfId="42866"/>
    <cellStyle name="Normal 5 14 4 3" xfId="42867"/>
    <cellStyle name="Normal 5 14 4 3 2" xfId="42868"/>
    <cellStyle name="Normal 5 14 4 3 2 2" xfId="42869"/>
    <cellStyle name="Normal 5 14 4 3 2 2 2" xfId="42870"/>
    <cellStyle name="Normal 5 14 4 3 2 2 2 2" xfId="42871"/>
    <cellStyle name="Normal 5 14 4 3 2 2 3" xfId="42872"/>
    <cellStyle name="Normal 5 14 4 3 2 2 4" xfId="42873"/>
    <cellStyle name="Normal 5 14 4 3 2 3" xfId="42874"/>
    <cellStyle name="Normal 5 14 4 3 2 3 2" xfId="42875"/>
    <cellStyle name="Normal 5 14 4 3 2 3 2 2" xfId="42876"/>
    <cellStyle name="Normal 5 14 4 3 2 3 3" xfId="42877"/>
    <cellStyle name="Normal 5 14 4 3 2 3 4" xfId="42878"/>
    <cellStyle name="Normal 5 14 4 3 2 4" xfId="42879"/>
    <cellStyle name="Normal 5 14 4 3 2 4 2" xfId="42880"/>
    <cellStyle name="Normal 5 14 4 3 2 5" xfId="42881"/>
    <cellStyle name="Normal 5 14 4 3 2 6" xfId="42882"/>
    <cellStyle name="Normal 5 14 4 3 2 7" xfId="42883"/>
    <cellStyle name="Normal 5 14 4 3 3" xfId="42884"/>
    <cellStyle name="Normal 5 14 4 3 3 2" xfId="42885"/>
    <cellStyle name="Normal 5 14 4 3 3 2 2" xfId="42886"/>
    <cellStyle name="Normal 5 14 4 3 3 3" xfId="42887"/>
    <cellStyle name="Normal 5 14 4 3 3 4" xfId="42888"/>
    <cellStyle name="Normal 5 14 4 3 4" xfId="42889"/>
    <cellStyle name="Normal 5 14 4 3 4 2" xfId="42890"/>
    <cellStyle name="Normal 5 14 4 3 4 2 2" xfId="42891"/>
    <cellStyle name="Normal 5 14 4 3 4 3" xfId="42892"/>
    <cellStyle name="Normal 5 14 4 3 4 4" xfId="42893"/>
    <cellStyle name="Normal 5 14 4 3 5" xfId="42894"/>
    <cellStyle name="Normal 5 14 4 3 5 2" xfId="42895"/>
    <cellStyle name="Normal 5 14 4 3 6" xfId="42896"/>
    <cellStyle name="Normal 5 14 4 3 7" xfId="42897"/>
    <cellStyle name="Normal 5 14 4 3 8" xfId="42898"/>
    <cellStyle name="Normal 5 14 4 4" xfId="42899"/>
    <cellStyle name="Normal 5 14 4 4 2" xfId="42900"/>
    <cellStyle name="Normal 5 14 4 4 2 2" xfId="42901"/>
    <cellStyle name="Normal 5 14 4 4 2 2 2" xfId="42902"/>
    <cellStyle name="Normal 5 14 4 4 2 2 2 2" xfId="42903"/>
    <cellStyle name="Normal 5 14 4 4 2 2 3" xfId="42904"/>
    <cellStyle name="Normal 5 14 4 4 2 2 4" xfId="42905"/>
    <cellStyle name="Normal 5 14 4 4 2 3" xfId="42906"/>
    <cellStyle name="Normal 5 14 4 4 2 3 2" xfId="42907"/>
    <cellStyle name="Normal 5 14 4 4 2 4" xfId="42908"/>
    <cellStyle name="Normal 5 14 4 4 2 5" xfId="42909"/>
    <cellStyle name="Normal 5 14 4 4 2 6" xfId="42910"/>
    <cellStyle name="Normal 5 14 4 4 3" xfId="42911"/>
    <cellStyle name="Normal 5 14 4 4 3 2" xfId="42912"/>
    <cellStyle name="Normal 5 14 4 4 3 2 2" xfId="42913"/>
    <cellStyle name="Normal 5 14 4 4 3 3" xfId="42914"/>
    <cellStyle name="Normal 5 14 4 4 3 4" xfId="42915"/>
    <cellStyle name="Normal 5 14 4 4 4" xfId="42916"/>
    <cellStyle name="Normal 5 14 4 4 4 2" xfId="42917"/>
    <cellStyle name="Normal 5 14 4 4 4 2 2" xfId="42918"/>
    <cellStyle name="Normal 5 14 4 4 4 3" xfId="42919"/>
    <cellStyle name="Normal 5 14 4 4 4 4" xfId="42920"/>
    <cellStyle name="Normal 5 14 4 4 5" xfId="42921"/>
    <cellStyle name="Normal 5 14 4 4 5 2" xfId="42922"/>
    <cellStyle name="Normal 5 14 4 4 6" xfId="42923"/>
    <cellStyle name="Normal 5 14 4 4 7" xfId="42924"/>
    <cellStyle name="Normal 5 14 4 4 8" xfId="42925"/>
    <cellStyle name="Normal 5 14 4 5" xfId="42926"/>
    <cellStyle name="Normal 5 14 4 5 2" xfId="42927"/>
    <cellStyle name="Normal 5 14 4 5 2 2" xfId="42928"/>
    <cellStyle name="Normal 5 14 4 5 2 2 2" xfId="42929"/>
    <cellStyle name="Normal 5 14 4 5 2 2 2 2" xfId="42930"/>
    <cellStyle name="Normal 5 14 4 5 2 2 3" xfId="42931"/>
    <cellStyle name="Normal 5 14 4 5 2 2 4" xfId="42932"/>
    <cellStyle name="Normal 5 14 4 5 2 3" xfId="42933"/>
    <cellStyle name="Normal 5 14 4 5 2 3 2" xfId="42934"/>
    <cellStyle name="Normal 5 14 4 5 2 4" xfId="42935"/>
    <cellStyle name="Normal 5 14 4 5 2 5" xfId="42936"/>
    <cellStyle name="Normal 5 14 4 5 2 6" xfId="42937"/>
    <cellStyle name="Normal 5 14 4 5 3" xfId="42938"/>
    <cellStyle name="Normal 5 14 4 5 3 2" xfId="42939"/>
    <cellStyle name="Normal 5 14 4 5 3 2 2" xfId="42940"/>
    <cellStyle name="Normal 5 14 4 5 3 3" xfId="42941"/>
    <cellStyle name="Normal 5 14 4 5 3 4" xfId="42942"/>
    <cellStyle name="Normal 5 14 4 5 4" xfId="42943"/>
    <cellStyle name="Normal 5 14 4 5 4 2" xfId="42944"/>
    <cellStyle name="Normal 5 14 4 5 4 2 2" xfId="42945"/>
    <cellStyle name="Normal 5 14 4 5 4 3" xfId="42946"/>
    <cellStyle name="Normal 5 14 4 5 4 4" xfId="42947"/>
    <cellStyle name="Normal 5 14 4 5 5" xfId="42948"/>
    <cellStyle name="Normal 5 14 4 5 5 2" xfId="42949"/>
    <cellStyle name="Normal 5 14 4 5 6" xfId="42950"/>
    <cellStyle name="Normal 5 14 4 5 7" xfId="42951"/>
    <cellStyle name="Normal 5 14 4 5 8" xfId="42952"/>
    <cellStyle name="Normal 5 14 4 6" xfId="42953"/>
    <cellStyle name="Normal 5 14 4 6 2" xfId="42954"/>
    <cellStyle name="Normal 5 14 4 6 2 2" xfId="42955"/>
    <cellStyle name="Normal 5 14 4 6 2 2 2" xfId="42956"/>
    <cellStyle name="Normal 5 14 4 6 2 3" xfId="42957"/>
    <cellStyle name="Normal 5 14 4 6 2 4" xfId="42958"/>
    <cellStyle name="Normal 5 14 4 6 3" xfId="42959"/>
    <cellStyle name="Normal 5 14 4 6 3 2" xfId="42960"/>
    <cellStyle name="Normal 5 14 4 6 4" xfId="42961"/>
    <cellStyle name="Normal 5 14 4 6 5" xfId="42962"/>
    <cellStyle name="Normal 5 14 4 6 6" xfId="42963"/>
    <cellStyle name="Normal 5 14 4 7" xfId="42964"/>
    <cellStyle name="Normal 5 14 4 7 2" xfId="42965"/>
    <cellStyle name="Normal 5 14 4 7 2 2" xfId="42966"/>
    <cellStyle name="Normal 5 14 4 7 2 2 2" xfId="42967"/>
    <cellStyle name="Normal 5 14 4 7 2 3" xfId="42968"/>
    <cellStyle name="Normal 5 14 4 7 2 4" xfId="42969"/>
    <cellStyle name="Normal 5 14 4 7 3" xfId="42970"/>
    <cellStyle name="Normal 5 14 4 7 3 2" xfId="42971"/>
    <cellStyle name="Normal 5 14 4 7 4" xfId="42972"/>
    <cellStyle name="Normal 5 14 4 7 5" xfId="42973"/>
    <cellStyle name="Normal 5 14 4 7 6" xfId="42974"/>
    <cellStyle name="Normal 5 14 4 8" xfId="42975"/>
    <cellStyle name="Normal 5 14 4 8 2" xfId="42976"/>
    <cellStyle name="Normal 5 14 4 8 2 2" xfId="42977"/>
    <cellStyle name="Normal 5 14 4 8 3" xfId="42978"/>
    <cellStyle name="Normal 5 14 4 8 4" xfId="42979"/>
    <cellStyle name="Normal 5 14 4 8 5" xfId="42980"/>
    <cellStyle name="Normal 5 14 4 9" xfId="42981"/>
    <cellStyle name="Normal 5 14 4 9 2" xfId="42982"/>
    <cellStyle name="Normal 5 14 4 9 2 2" xfId="42983"/>
    <cellStyle name="Normal 5 14 4 9 3" xfId="42984"/>
    <cellStyle name="Normal 5 14 4 9 4" xfId="42985"/>
    <cellStyle name="Normal 5 14 5" xfId="42986"/>
    <cellStyle name="Normal 5 14 5 2" xfId="42987"/>
    <cellStyle name="Normal 5 14 5 2 2" xfId="42988"/>
    <cellStyle name="Normal 5 14 5 2 2 2" xfId="42989"/>
    <cellStyle name="Normal 5 14 5 2 2 2 2" xfId="42990"/>
    <cellStyle name="Normal 5 14 5 2 2 3" xfId="42991"/>
    <cellStyle name="Normal 5 14 5 2 2 4" xfId="42992"/>
    <cellStyle name="Normal 5 14 5 2 3" xfId="42993"/>
    <cellStyle name="Normal 5 14 5 2 3 2" xfId="42994"/>
    <cellStyle name="Normal 5 14 5 2 3 2 2" xfId="42995"/>
    <cellStyle name="Normal 5 14 5 2 3 3" xfId="42996"/>
    <cellStyle name="Normal 5 14 5 2 3 4" xfId="42997"/>
    <cellStyle name="Normal 5 14 5 2 4" xfId="42998"/>
    <cellStyle name="Normal 5 14 5 2 4 2" xfId="42999"/>
    <cellStyle name="Normal 5 14 5 2 5" xfId="43000"/>
    <cellStyle name="Normal 5 14 5 2 6" xfId="43001"/>
    <cellStyle name="Normal 5 14 5 2 7" xfId="43002"/>
    <cellStyle name="Normal 5 14 5 3" xfId="43003"/>
    <cellStyle name="Normal 5 14 5 3 2" xfId="43004"/>
    <cellStyle name="Normal 5 14 5 3 2 2" xfId="43005"/>
    <cellStyle name="Normal 5 14 5 3 3" xfId="43006"/>
    <cellStyle name="Normal 5 14 5 3 4" xfId="43007"/>
    <cellStyle name="Normal 5 14 5 4" xfId="43008"/>
    <cellStyle name="Normal 5 14 5 4 2" xfId="43009"/>
    <cellStyle name="Normal 5 14 5 4 2 2" xfId="43010"/>
    <cellStyle name="Normal 5 14 5 4 3" xfId="43011"/>
    <cellStyle name="Normal 5 14 5 4 4" xfId="43012"/>
    <cellStyle name="Normal 5 14 5 5" xfId="43013"/>
    <cellStyle name="Normal 5 14 5 5 2" xfId="43014"/>
    <cellStyle name="Normal 5 14 5 6" xfId="43015"/>
    <cellStyle name="Normal 5 14 5 7" xfId="43016"/>
    <cellStyle name="Normal 5 14 5 8" xfId="43017"/>
    <cellStyle name="Normal 5 14 6" xfId="43018"/>
    <cellStyle name="Normal 5 14 6 2" xfId="43019"/>
    <cellStyle name="Normal 5 14 6 2 2" xfId="43020"/>
    <cellStyle name="Normal 5 14 6 2 2 2" xfId="43021"/>
    <cellStyle name="Normal 5 14 6 2 2 2 2" xfId="43022"/>
    <cellStyle name="Normal 5 14 6 2 2 3" xfId="43023"/>
    <cellStyle name="Normal 5 14 6 2 2 4" xfId="43024"/>
    <cellStyle name="Normal 5 14 6 2 3" xfId="43025"/>
    <cellStyle name="Normal 5 14 6 2 3 2" xfId="43026"/>
    <cellStyle name="Normal 5 14 6 2 3 2 2" xfId="43027"/>
    <cellStyle name="Normal 5 14 6 2 3 3" xfId="43028"/>
    <cellStyle name="Normal 5 14 6 2 3 4" xfId="43029"/>
    <cellStyle name="Normal 5 14 6 2 4" xfId="43030"/>
    <cellStyle name="Normal 5 14 6 2 4 2" xfId="43031"/>
    <cellStyle name="Normal 5 14 6 2 5" xfId="43032"/>
    <cellStyle name="Normal 5 14 6 2 6" xfId="43033"/>
    <cellStyle name="Normal 5 14 6 2 7" xfId="43034"/>
    <cellStyle name="Normal 5 14 6 3" xfId="43035"/>
    <cellStyle name="Normal 5 14 6 3 2" xfId="43036"/>
    <cellStyle name="Normal 5 14 6 3 2 2" xfId="43037"/>
    <cellStyle name="Normal 5 14 6 3 3" xfId="43038"/>
    <cellStyle name="Normal 5 14 6 3 4" xfId="43039"/>
    <cellStyle name="Normal 5 14 6 4" xfId="43040"/>
    <cellStyle name="Normal 5 14 6 4 2" xfId="43041"/>
    <cellStyle name="Normal 5 14 6 4 2 2" xfId="43042"/>
    <cellStyle name="Normal 5 14 6 4 3" xfId="43043"/>
    <cellStyle name="Normal 5 14 6 4 4" xfId="43044"/>
    <cellStyle name="Normal 5 14 6 5" xfId="43045"/>
    <cellStyle name="Normal 5 14 6 5 2" xfId="43046"/>
    <cellStyle name="Normal 5 14 6 6" xfId="43047"/>
    <cellStyle name="Normal 5 14 6 7" xfId="43048"/>
    <cellStyle name="Normal 5 14 6 8" xfId="43049"/>
    <cellStyle name="Normal 5 14 7" xfId="43050"/>
    <cellStyle name="Normal 5 14 7 2" xfId="43051"/>
    <cellStyle name="Normal 5 14 7 2 2" xfId="43052"/>
    <cellStyle name="Normal 5 14 7 2 2 2" xfId="43053"/>
    <cellStyle name="Normal 5 14 7 2 2 2 2" xfId="43054"/>
    <cellStyle name="Normal 5 14 7 2 2 3" xfId="43055"/>
    <cellStyle name="Normal 5 14 7 2 2 4" xfId="43056"/>
    <cellStyle name="Normal 5 14 7 2 3" xfId="43057"/>
    <cellStyle name="Normal 5 14 7 2 3 2" xfId="43058"/>
    <cellStyle name="Normal 5 14 7 2 4" xfId="43059"/>
    <cellStyle name="Normal 5 14 7 2 5" xfId="43060"/>
    <cellStyle name="Normal 5 14 7 2 6" xfId="43061"/>
    <cellStyle name="Normal 5 14 7 3" xfId="43062"/>
    <cellStyle name="Normal 5 14 7 3 2" xfId="43063"/>
    <cellStyle name="Normal 5 14 7 3 2 2" xfId="43064"/>
    <cellStyle name="Normal 5 14 7 3 3" xfId="43065"/>
    <cellStyle name="Normal 5 14 7 3 4" xfId="43066"/>
    <cellStyle name="Normal 5 14 7 4" xfId="43067"/>
    <cellStyle name="Normal 5 14 7 4 2" xfId="43068"/>
    <cellStyle name="Normal 5 14 7 4 2 2" xfId="43069"/>
    <cellStyle name="Normal 5 14 7 4 3" xfId="43070"/>
    <cellStyle name="Normal 5 14 7 4 4" xfId="43071"/>
    <cellStyle name="Normal 5 14 7 5" xfId="43072"/>
    <cellStyle name="Normal 5 14 7 5 2" xfId="43073"/>
    <cellStyle name="Normal 5 14 7 6" xfId="43074"/>
    <cellStyle name="Normal 5 14 7 7" xfId="43075"/>
    <cellStyle name="Normal 5 14 7 8" xfId="43076"/>
    <cellStyle name="Normal 5 14 8" xfId="43077"/>
    <cellStyle name="Normal 5 14 8 2" xfId="43078"/>
    <cellStyle name="Normal 5 14 8 2 2" xfId="43079"/>
    <cellStyle name="Normal 5 14 8 2 2 2" xfId="43080"/>
    <cellStyle name="Normal 5 14 8 2 2 2 2" xfId="43081"/>
    <cellStyle name="Normal 5 14 8 2 2 3" xfId="43082"/>
    <cellStyle name="Normal 5 14 8 2 2 4" xfId="43083"/>
    <cellStyle name="Normal 5 14 8 2 3" xfId="43084"/>
    <cellStyle name="Normal 5 14 8 2 3 2" xfId="43085"/>
    <cellStyle name="Normal 5 14 8 2 4" xfId="43086"/>
    <cellStyle name="Normal 5 14 8 2 5" xfId="43087"/>
    <cellStyle name="Normal 5 14 8 2 6" xfId="43088"/>
    <cellStyle name="Normal 5 14 8 3" xfId="43089"/>
    <cellStyle name="Normal 5 14 8 3 2" xfId="43090"/>
    <cellStyle name="Normal 5 14 8 3 2 2" xfId="43091"/>
    <cellStyle name="Normal 5 14 8 3 3" xfId="43092"/>
    <cellStyle name="Normal 5 14 8 3 4" xfId="43093"/>
    <cellStyle name="Normal 5 14 8 4" xfId="43094"/>
    <cellStyle name="Normal 5 14 8 4 2" xfId="43095"/>
    <cellStyle name="Normal 5 14 8 4 2 2" xfId="43096"/>
    <cellStyle name="Normal 5 14 8 4 3" xfId="43097"/>
    <cellStyle name="Normal 5 14 8 4 4" xfId="43098"/>
    <cellStyle name="Normal 5 14 8 5" xfId="43099"/>
    <cellStyle name="Normal 5 14 8 5 2" xfId="43100"/>
    <cellStyle name="Normal 5 14 8 6" xfId="43101"/>
    <cellStyle name="Normal 5 14 8 7" xfId="43102"/>
    <cellStyle name="Normal 5 14 8 8" xfId="43103"/>
    <cellStyle name="Normal 5 14 9" xfId="43104"/>
    <cellStyle name="Normal 5 14 9 2" xfId="43105"/>
    <cellStyle name="Normal 5 14 9 2 2" xfId="43106"/>
    <cellStyle name="Normal 5 14 9 2 2 2" xfId="43107"/>
    <cellStyle name="Normal 5 14 9 2 3" xfId="43108"/>
    <cellStyle name="Normal 5 14 9 2 4" xfId="43109"/>
    <cellStyle name="Normal 5 14 9 3" xfId="43110"/>
    <cellStyle name="Normal 5 14 9 3 2" xfId="43111"/>
    <cellStyle name="Normal 5 14 9 4" xfId="43112"/>
    <cellStyle name="Normal 5 14 9 5" xfId="43113"/>
    <cellStyle name="Normal 5 14 9 6" xfId="43114"/>
    <cellStyle name="Normal 5 15" xfId="43115"/>
    <cellStyle name="Normal 5 15 10" xfId="43116"/>
    <cellStyle name="Normal 5 15 10 2" xfId="43117"/>
    <cellStyle name="Normal 5 15 10 2 2" xfId="43118"/>
    <cellStyle name="Normal 5 15 10 2 2 2" xfId="43119"/>
    <cellStyle name="Normal 5 15 10 2 3" xfId="43120"/>
    <cellStyle name="Normal 5 15 10 2 4" xfId="43121"/>
    <cellStyle name="Normal 5 15 10 3" xfId="43122"/>
    <cellStyle name="Normal 5 15 10 3 2" xfId="43123"/>
    <cellStyle name="Normal 5 15 10 4" xfId="43124"/>
    <cellStyle name="Normal 5 15 10 5" xfId="43125"/>
    <cellStyle name="Normal 5 15 10 6" xfId="43126"/>
    <cellStyle name="Normal 5 15 11" xfId="43127"/>
    <cellStyle name="Normal 5 15 11 2" xfId="43128"/>
    <cellStyle name="Normal 5 15 11 2 2" xfId="43129"/>
    <cellStyle name="Normal 5 15 11 3" xfId="43130"/>
    <cellStyle name="Normal 5 15 11 4" xfId="43131"/>
    <cellStyle name="Normal 5 15 11 5" xfId="43132"/>
    <cellStyle name="Normal 5 15 12" xfId="43133"/>
    <cellStyle name="Normal 5 15 12 2" xfId="43134"/>
    <cellStyle name="Normal 5 15 12 2 2" xfId="43135"/>
    <cellStyle name="Normal 5 15 12 3" xfId="43136"/>
    <cellStyle name="Normal 5 15 12 4" xfId="43137"/>
    <cellStyle name="Normal 5 15 13" xfId="43138"/>
    <cellStyle name="Normal 5 15 13 2" xfId="43139"/>
    <cellStyle name="Normal 5 15 14" xfId="43140"/>
    <cellStyle name="Normal 5 15 15" xfId="43141"/>
    <cellStyle name="Normal 5 15 16" xfId="43142"/>
    <cellStyle name="Normal 5 15 17" xfId="43143"/>
    <cellStyle name="Normal 5 15 2" xfId="43144"/>
    <cellStyle name="Normal 5 15 2 10" xfId="43145"/>
    <cellStyle name="Normal 5 15 2 10 2" xfId="43146"/>
    <cellStyle name="Normal 5 15 2 10 2 2" xfId="43147"/>
    <cellStyle name="Normal 5 15 2 10 3" xfId="43148"/>
    <cellStyle name="Normal 5 15 2 10 4" xfId="43149"/>
    <cellStyle name="Normal 5 15 2 11" xfId="43150"/>
    <cellStyle name="Normal 5 15 2 11 2" xfId="43151"/>
    <cellStyle name="Normal 5 15 2 12" xfId="43152"/>
    <cellStyle name="Normal 5 15 2 13" xfId="43153"/>
    <cellStyle name="Normal 5 15 2 14" xfId="43154"/>
    <cellStyle name="Normal 5 15 2 2" xfId="43155"/>
    <cellStyle name="Normal 5 15 2 2 10" xfId="43156"/>
    <cellStyle name="Normal 5 15 2 2 2" xfId="43157"/>
    <cellStyle name="Normal 5 15 2 2 2 2" xfId="43158"/>
    <cellStyle name="Normal 5 15 2 2 2 2 2" xfId="43159"/>
    <cellStyle name="Normal 5 15 2 2 2 2 2 2" xfId="43160"/>
    <cellStyle name="Normal 5 15 2 2 2 2 3" xfId="43161"/>
    <cellStyle name="Normal 5 15 2 2 2 2 4" xfId="43162"/>
    <cellStyle name="Normal 5 15 2 2 2 3" xfId="43163"/>
    <cellStyle name="Normal 5 15 2 2 2 3 2" xfId="43164"/>
    <cellStyle name="Normal 5 15 2 2 2 3 2 2" xfId="43165"/>
    <cellStyle name="Normal 5 15 2 2 2 3 3" xfId="43166"/>
    <cellStyle name="Normal 5 15 2 2 2 3 4" xfId="43167"/>
    <cellStyle name="Normal 5 15 2 2 2 4" xfId="43168"/>
    <cellStyle name="Normal 5 15 2 2 2 4 2" xfId="43169"/>
    <cellStyle name="Normal 5 15 2 2 2 5" xfId="43170"/>
    <cellStyle name="Normal 5 15 2 2 2 6" xfId="43171"/>
    <cellStyle name="Normal 5 15 2 2 2 7" xfId="43172"/>
    <cellStyle name="Normal 5 15 2 2 3" xfId="43173"/>
    <cellStyle name="Normal 5 15 2 2 3 2" xfId="43174"/>
    <cellStyle name="Normal 5 15 2 2 3 2 2" xfId="43175"/>
    <cellStyle name="Normal 5 15 2 2 3 3" xfId="43176"/>
    <cellStyle name="Normal 5 15 2 2 3 4" xfId="43177"/>
    <cellStyle name="Normal 5 15 2 2 4" xfId="43178"/>
    <cellStyle name="Normal 5 15 2 2 4 2" xfId="43179"/>
    <cellStyle name="Normal 5 15 2 2 4 2 2" xfId="43180"/>
    <cellStyle name="Normal 5 15 2 2 4 3" xfId="43181"/>
    <cellStyle name="Normal 5 15 2 2 4 4" xfId="43182"/>
    <cellStyle name="Normal 5 15 2 2 5" xfId="43183"/>
    <cellStyle name="Normal 5 15 2 2 5 2" xfId="43184"/>
    <cellStyle name="Normal 5 15 2 2 5 2 2" xfId="43185"/>
    <cellStyle name="Normal 5 15 2 2 5 3" xfId="43186"/>
    <cellStyle name="Normal 5 15 2 2 5 4" xfId="43187"/>
    <cellStyle name="Normal 5 15 2 2 6" xfId="43188"/>
    <cellStyle name="Normal 5 15 2 2 6 2" xfId="43189"/>
    <cellStyle name="Normal 5 15 2 2 6 2 2" xfId="43190"/>
    <cellStyle name="Normal 5 15 2 2 6 3" xfId="43191"/>
    <cellStyle name="Normal 5 15 2 2 6 4" xfId="43192"/>
    <cellStyle name="Normal 5 15 2 2 7" xfId="43193"/>
    <cellStyle name="Normal 5 15 2 2 7 2" xfId="43194"/>
    <cellStyle name="Normal 5 15 2 2 8" xfId="43195"/>
    <cellStyle name="Normal 5 15 2 2 9" xfId="43196"/>
    <cellStyle name="Normal 5 15 2 3" xfId="43197"/>
    <cellStyle name="Normal 5 15 2 3 2" xfId="43198"/>
    <cellStyle name="Normal 5 15 2 3 2 2" xfId="43199"/>
    <cellStyle name="Normal 5 15 2 3 2 2 2" xfId="43200"/>
    <cellStyle name="Normal 5 15 2 3 2 2 2 2" xfId="43201"/>
    <cellStyle name="Normal 5 15 2 3 2 2 3" xfId="43202"/>
    <cellStyle name="Normal 5 15 2 3 2 2 4" xfId="43203"/>
    <cellStyle name="Normal 5 15 2 3 2 3" xfId="43204"/>
    <cellStyle name="Normal 5 15 2 3 2 3 2" xfId="43205"/>
    <cellStyle name="Normal 5 15 2 3 2 3 2 2" xfId="43206"/>
    <cellStyle name="Normal 5 15 2 3 2 3 3" xfId="43207"/>
    <cellStyle name="Normal 5 15 2 3 2 3 4" xfId="43208"/>
    <cellStyle name="Normal 5 15 2 3 2 4" xfId="43209"/>
    <cellStyle name="Normal 5 15 2 3 2 4 2" xfId="43210"/>
    <cellStyle name="Normal 5 15 2 3 2 5" xfId="43211"/>
    <cellStyle name="Normal 5 15 2 3 2 6" xfId="43212"/>
    <cellStyle name="Normal 5 15 2 3 2 7" xfId="43213"/>
    <cellStyle name="Normal 5 15 2 3 3" xfId="43214"/>
    <cellStyle name="Normal 5 15 2 3 3 2" xfId="43215"/>
    <cellStyle name="Normal 5 15 2 3 3 2 2" xfId="43216"/>
    <cellStyle name="Normal 5 15 2 3 3 3" xfId="43217"/>
    <cellStyle name="Normal 5 15 2 3 3 4" xfId="43218"/>
    <cellStyle name="Normal 5 15 2 3 4" xfId="43219"/>
    <cellStyle name="Normal 5 15 2 3 4 2" xfId="43220"/>
    <cellStyle name="Normal 5 15 2 3 4 2 2" xfId="43221"/>
    <cellStyle name="Normal 5 15 2 3 4 3" xfId="43222"/>
    <cellStyle name="Normal 5 15 2 3 4 4" xfId="43223"/>
    <cellStyle name="Normal 5 15 2 3 5" xfId="43224"/>
    <cellStyle name="Normal 5 15 2 3 5 2" xfId="43225"/>
    <cellStyle name="Normal 5 15 2 3 6" xfId="43226"/>
    <cellStyle name="Normal 5 15 2 3 7" xfId="43227"/>
    <cellStyle name="Normal 5 15 2 3 8" xfId="43228"/>
    <cellStyle name="Normal 5 15 2 4" xfId="43229"/>
    <cellStyle name="Normal 5 15 2 4 2" xfId="43230"/>
    <cellStyle name="Normal 5 15 2 4 2 2" xfId="43231"/>
    <cellStyle name="Normal 5 15 2 4 2 2 2" xfId="43232"/>
    <cellStyle name="Normal 5 15 2 4 2 2 2 2" xfId="43233"/>
    <cellStyle name="Normal 5 15 2 4 2 2 3" xfId="43234"/>
    <cellStyle name="Normal 5 15 2 4 2 2 4" xfId="43235"/>
    <cellStyle name="Normal 5 15 2 4 2 3" xfId="43236"/>
    <cellStyle name="Normal 5 15 2 4 2 3 2" xfId="43237"/>
    <cellStyle name="Normal 5 15 2 4 2 3 2 2" xfId="43238"/>
    <cellStyle name="Normal 5 15 2 4 2 3 3" xfId="43239"/>
    <cellStyle name="Normal 5 15 2 4 2 3 4" xfId="43240"/>
    <cellStyle name="Normal 5 15 2 4 2 4" xfId="43241"/>
    <cellStyle name="Normal 5 15 2 4 2 4 2" xfId="43242"/>
    <cellStyle name="Normal 5 15 2 4 2 5" xfId="43243"/>
    <cellStyle name="Normal 5 15 2 4 2 6" xfId="43244"/>
    <cellStyle name="Normal 5 15 2 4 2 7" xfId="43245"/>
    <cellStyle name="Normal 5 15 2 4 3" xfId="43246"/>
    <cellStyle name="Normal 5 15 2 4 3 2" xfId="43247"/>
    <cellStyle name="Normal 5 15 2 4 3 2 2" xfId="43248"/>
    <cellStyle name="Normal 5 15 2 4 3 3" xfId="43249"/>
    <cellStyle name="Normal 5 15 2 4 3 4" xfId="43250"/>
    <cellStyle name="Normal 5 15 2 4 4" xfId="43251"/>
    <cellStyle name="Normal 5 15 2 4 4 2" xfId="43252"/>
    <cellStyle name="Normal 5 15 2 4 4 2 2" xfId="43253"/>
    <cellStyle name="Normal 5 15 2 4 4 3" xfId="43254"/>
    <cellStyle name="Normal 5 15 2 4 4 4" xfId="43255"/>
    <cellStyle name="Normal 5 15 2 4 5" xfId="43256"/>
    <cellStyle name="Normal 5 15 2 4 5 2" xfId="43257"/>
    <cellStyle name="Normal 5 15 2 4 6" xfId="43258"/>
    <cellStyle name="Normal 5 15 2 4 7" xfId="43259"/>
    <cellStyle name="Normal 5 15 2 4 8" xfId="43260"/>
    <cellStyle name="Normal 5 15 2 5" xfId="43261"/>
    <cellStyle name="Normal 5 15 2 5 2" xfId="43262"/>
    <cellStyle name="Normal 5 15 2 5 2 2" xfId="43263"/>
    <cellStyle name="Normal 5 15 2 5 2 2 2" xfId="43264"/>
    <cellStyle name="Normal 5 15 2 5 2 2 2 2" xfId="43265"/>
    <cellStyle name="Normal 5 15 2 5 2 2 3" xfId="43266"/>
    <cellStyle name="Normal 5 15 2 5 2 2 4" xfId="43267"/>
    <cellStyle name="Normal 5 15 2 5 2 3" xfId="43268"/>
    <cellStyle name="Normal 5 15 2 5 2 3 2" xfId="43269"/>
    <cellStyle name="Normal 5 15 2 5 2 4" xfId="43270"/>
    <cellStyle name="Normal 5 15 2 5 2 5" xfId="43271"/>
    <cellStyle name="Normal 5 15 2 5 2 6" xfId="43272"/>
    <cellStyle name="Normal 5 15 2 5 3" xfId="43273"/>
    <cellStyle name="Normal 5 15 2 5 3 2" xfId="43274"/>
    <cellStyle name="Normal 5 15 2 5 3 2 2" xfId="43275"/>
    <cellStyle name="Normal 5 15 2 5 3 3" xfId="43276"/>
    <cellStyle name="Normal 5 15 2 5 3 4" xfId="43277"/>
    <cellStyle name="Normal 5 15 2 5 4" xfId="43278"/>
    <cellStyle name="Normal 5 15 2 5 4 2" xfId="43279"/>
    <cellStyle name="Normal 5 15 2 5 4 2 2" xfId="43280"/>
    <cellStyle name="Normal 5 15 2 5 4 3" xfId="43281"/>
    <cellStyle name="Normal 5 15 2 5 4 4" xfId="43282"/>
    <cellStyle name="Normal 5 15 2 5 5" xfId="43283"/>
    <cellStyle name="Normal 5 15 2 5 5 2" xfId="43284"/>
    <cellStyle name="Normal 5 15 2 5 6" xfId="43285"/>
    <cellStyle name="Normal 5 15 2 5 7" xfId="43286"/>
    <cellStyle name="Normal 5 15 2 5 8" xfId="43287"/>
    <cellStyle name="Normal 5 15 2 6" xfId="43288"/>
    <cellStyle name="Normal 5 15 2 6 2" xfId="43289"/>
    <cellStyle name="Normal 5 15 2 6 2 2" xfId="43290"/>
    <cellStyle name="Normal 5 15 2 6 2 2 2" xfId="43291"/>
    <cellStyle name="Normal 5 15 2 6 2 2 2 2" xfId="43292"/>
    <cellStyle name="Normal 5 15 2 6 2 2 3" xfId="43293"/>
    <cellStyle name="Normal 5 15 2 6 2 2 4" xfId="43294"/>
    <cellStyle name="Normal 5 15 2 6 2 3" xfId="43295"/>
    <cellStyle name="Normal 5 15 2 6 2 3 2" xfId="43296"/>
    <cellStyle name="Normal 5 15 2 6 2 4" xfId="43297"/>
    <cellStyle name="Normal 5 15 2 6 2 5" xfId="43298"/>
    <cellStyle name="Normal 5 15 2 6 2 6" xfId="43299"/>
    <cellStyle name="Normal 5 15 2 6 3" xfId="43300"/>
    <cellStyle name="Normal 5 15 2 6 3 2" xfId="43301"/>
    <cellStyle name="Normal 5 15 2 6 3 2 2" xfId="43302"/>
    <cellStyle name="Normal 5 15 2 6 3 3" xfId="43303"/>
    <cellStyle name="Normal 5 15 2 6 3 4" xfId="43304"/>
    <cellStyle name="Normal 5 15 2 6 4" xfId="43305"/>
    <cellStyle name="Normal 5 15 2 6 4 2" xfId="43306"/>
    <cellStyle name="Normal 5 15 2 6 4 2 2" xfId="43307"/>
    <cellStyle name="Normal 5 15 2 6 4 3" xfId="43308"/>
    <cellStyle name="Normal 5 15 2 6 4 4" xfId="43309"/>
    <cellStyle name="Normal 5 15 2 6 5" xfId="43310"/>
    <cellStyle name="Normal 5 15 2 6 5 2" xfId="43311"/>
    <cellStyle name="Normal 5 15 2 6 6" xfId="43312"/>
    <cellStyle name="Normal 5 15 2 6 7" xfId="43313"/>
    <cellStyle name="Normal 5 15 2 6 8" xfId="43314"/>
    <cellStyle name="Normal 5 15 2 7" xfId="43315"/>
    <cellStyle name="Normal 5 15 2 7 2" xfId="43316"/>
    <cellStyle name="Normal 5 15 2 7 2 2" xfId="43317"/>
    <cellStyle name="Normal 5 15 2 7 2 2 2" xfId="43318"/>
    <cellStyle name="Normal 5 15 2 7 2 3" xfId="43319"/>
    <cellStyle name="Normal 5 15 2 7 2 4" xfId="43320"/>
    <cellStyle name="Normal 5 15 2 7 3" xfId="43321"/>
    <cellStyle name="Normal 5 15 2 7 3 2" xfId="43322"/>
    <cellStyle name="Normal 5 15 2 7 4" xfId="43323"/>
    <cellStyle name="Normal 5 15 2 7 5" xfId="43324"/>
    <cellStyle name="Normal 5 15 2 7 6" xfId="43325"/>
    <cellStyle name="Normal 5 15 2 8" xfId="43326"/>
    <cellStyle name="Normal 5 15 2 8 2" xfId="43327"/>
    <cellStyle name="Normal 5 15 2 8 2 2" xfId="43328"/>
    <cellStyle name="Normal 5 15 2 8 2 2 2" xfId="43329"/>
    <cellStyle name="Normal 5 15 2 8 2 3" xfId="43330"/>
    <cellStyle name="Normal 5 15 2 8 2 4" xfId="43331"/>
    <cellStyle name="Normal 5 15 2 8 3" xfId="43332"/>
    <cellStyle name="Normal 5 15 2 8 3 2" xfId="43333"/>
    <cellStyle name="Normal 5 15 2 8 4" xfId="43334"/>
    <cellStyle name="Normal 5 15 2 8 5" xfId="43335"/>
    <cellStyle name="Normal 5 15 2 8 6" xfId="43336"/>
    <cellStyle name="Normal 5 15 2 9" xfId="43337"/>
    <cellStyle name="Normal 5 15 2 9 2" xfId="43338"/>
    <cellStyle name="Normal 5 15 2 9 2 2" xfId="43339"/>
    <cellStyle name="Normal 5 15 2 9 3" xfId="43340"/>
    <cellStyle name="Normal 5 15 2 9 4" xfId="43341"/>
    <cellStyle name="Normal 5 15 2 9 5" xfId="43342"/>
    <cellStyle name="Normal 5 15 3" xfId="43343"/>
    <cellStyle name="Normal 5 15 3 10" xfId="43344"/>
    <cellStyle name="Normal 5 15 3 10 2" xfId="43345"/>
    <cellStyle name="Normal 5 15 3 10 2 2" xfId="43346"/>
    <cellStyle name="Normal 5 15 3 10 3" xfId="43347"/>
    <cellStyle name="Normal 5 15 3 10 4" xfId="43348"/>
    <cellStyle name="Normal 5 15 3 11" xfId="43349"/>
    <cellStyle name="Normal 5 15 3 11 2" xfId="43350"/>
    <cellStyle name="Normal 5 15 3 12" xfId="43351"/>
    <cellStyle name="Normal 5 15 3 13" xfId="43352"/>
    <cellStyle name="Normal 5 15 3 14" xfId="43353"/>
    <cellStyle name="Normal 5 15 3 2" xfId="43354"/>
    <cellStyle name="Normal 5 15 3 2 10" xfId="43355"/>
    <cellStyle name="Normal 5 15 3 2 2" xfId="43356"/>
    <cellStyle name="Normal 5 15 3 2 2 2" xfId="43357"/>
    <cellStyle name="Normal 5 15 3 2 2 2 2" xfId="43358"/>
    <cellStyle name="Normal 5 15 3 2 2 2 2 2" xfId="43359"/>
    <cellStyle name="Normal 5 15 3 2 2 2 3" xfId="43360"/>
    <cellStyle name="Normal 5 15 3 2 2 2 4" xfId="43361"/>
    <cellStyle name="Normal 5 15 3 2 2 3" xfId="43362"/>
    <cellStyle name="Normal 5 15 3 2 2 3 2" xfId="43363"/>
    <cellStyle name="Normal 5 15 3 2 2 3 2 2" xfId="43364"/>
    <cellStyle name="Normal 5 15 3 2 2 3 3" xfId="43365"/>
    <cellStyle name="Normal 5 15 3 2 2 3 4" xfId="43366"/>
    <cellStyle name="Normal 5 15 3 2 2 4" xfId="43367"/>
    <cellStyle name="Normal 5 15 3 2 2 4 2" xfId="43368"/>
    <cellStyle name="Normal 5 15 3 2 2 5" xfId="43369"/>
    <cellStyle name="Normal 5 15 3 2 2 6" xfId="43370"/>
    <cellStyle name="Normal 5 15 3 2 2 7" xfId="43371"/>
    <cellStyle name="Normal 5 15 3 2 3" xfId="43372"/>
    <cellStyle name="Normal 5 15 3 2 3 2" xfId="43373"/>
    <cellStyle name="Normal 5 15 3 2 3 2 2" xfId="43374"/>
    <cellStyle name="Normal 5 15 3 2 3 3" xfId="43375"/>
    <cellStyle name="Normal 5 15 3 2 3 4" xfId="43376"/>
    <cellStyle name="Normal 5 15 3 2 4" xfId="43377"/>
    <cellStyle name="Normal 5 15 3 2 4 2" xfId="43378"/>
    <cellStyle name="Normal 5 15 3 2 4 2 2" xfId="43379"/>
    <cellStyle name="Normal 5 15 3 2 4 3" xfId="43380"/>
    <cellStyle name="Normal 5 15 3 2 4 4" xfId="43381"/>
    <cellStyle name="Normal 5 15 3 2 5" xfId="43382"/>
    <cellStyle name="Normal 5 15 3 2 5 2" xfId="43383"/>
    <cellStyle name="Normal 5 15 3 2 5 2 2" xfId="43384"/>
    <cellStyle name="Normal 5 15 3 2 5 3" xfId="43385"/>
    <cellStyle name="Normal 5 15 3 2 5 4" xfId="43386"/>
    <cellStyle name="Normal 5 15 3 2 6" xfId="43387"/>
    <cellStyle name="Normal 5 15 3 2 6 2" xfId="43388"/>
    <cellStyle name="Normal 5 15 3 2 6 2 2" xfId="43389"/>
    <cellStyle name="Normal 5 15 3 2 6 3" xfId="43390"/>
    <cellStyle name="Normal 5 15 3 2 6 4" xfId="43391"/>
    <cellStyle name="Normal 5 15 3 2 7" xfId="43392"/>
    <cellStyle name="Normal 5 15 3 2 7 2" xfId="43393"/>
    <cellStyle name="Normal 5 15 3 2 8" xfId="43394"/>
    <cellStyle name="Normal 5 15 3 2 9" xfId="43395"/>
    <cellStyle name="Normal 5 15 3 3" xfId="43396"/>
    <cellStyle name="Normal 5 15 3 3 2" xfId="43397"/>
    <cellStyle name="Normal 5 15 3 3 2 2" xfId="43398"/>
    <cellStyle name="Normal 5 15 3 3 2 2 2" xfId="43399"/>
    <cellStyle name="Normal 5 15 3 3 2 2 2 2" xfId="43400"/>
    <cellStyle name="Normal 5 15 3 3 2 2 3" xfId="43401"/>
    <cellStyle name="Normal 5 15 3 3 2 2 4" xfId="43402"/>
    <cellStyle name="Normal 5 15 3 3 2 3" xfId="43403"/>
    <cellStyle name="Normal 5 15 3 3 2 3 2" xfId="43404"/>
    <cellStyle name="Normal 5 15 3 3 2 3 2 2" xfId="43405"/>
    <cellStyle name="Normal 5 15 3 3 2 3 3" xfId="43406"/>
    <cellStyle name="Normal 5 15 3 3 2 3 4" xfId="43407"/>
    <cellStyle name="Normal 5 15 3 3 2 4" xfId="43408"/>
    <cellStyle name="Normal 5 15 3 3 2 4 2" xfId="43409"/>
    <cellStyle name="Normal 5 15 3 3 2 5" xfId="43410"/>
    <cellStyle name="Normal 5 15 3 3 2 6" xfId="43411"/>
    <cellStyle name="Normal 5 15 3 3 2 7" xfId="43412"/>
    <cellStyle name="Normal 5 15 3 3 3" xfId="43413"/>
    <cellStyle name="Normal 5 15 3 3 3 2" xfId="43414"/>
    <cellStyle name="Normal 5 15 3 3 3 2 2" xfId="43415"/>
    <cellStyle name="Normal 5 15 3 3 3 3" xfId="43416"/>
    <cellStyle name="Normal 5 15 3 3 3 4" xfId="43417"/>
    <cellStyle name="Normal 5 15 3 3 4" xfId="43418"/>
    <cellStyle name="Normal 5 15 3 3 4 2" xfId="43419"/>
    <cellStyle name="Normal 5 15 3 3 4 2 2" xfId="43420"/>
    <cellStyle name="Normal 5 15 3 3 4 3" xfId="43421"/>
    <cellStyle name="Normal 5 15 3 3 4 4" xfId="43422"/>
    <cellStyle name="Normal 5 15 3 3 5" xfId="43423"/>
    <cellStyle name="Normal 5 15 3 3 5 2" xfId="43424"/>
    <cellStyle name="Normal 5 15 3 3 6" xfId="43425"/>
    <cellStyle name="Normal 5 15 3 3 7" xfId="43426"/>
    <cellStyle name="Normal 5 15 3 3 8" xfId="43427"/>
    <cellStyle name="Normal 5 15 3 4" xfId="43428"/>
    <cellStyle name="Normal 5 15 3 4 2" xfId="43429"/>
    <cellStyle name="Normal 5 15 3 4 2 2" xfId="43430"/>
    <cellStyle name="Normal 5 15 3 4 2 2 2" xfId="43431"/>
    <cellStyle name="Normal 5 15 3 4 2 2 2 2" xfId="43432"/>
    <cellStyle name="Normal 5 15 3 4 2 2 3" xfId="43433"/>
    <cellStyle name="Normal 5 15 3 4 2 2 4" xfId="43434"/>
    <cellStyle name="Normal 5 15 3 4 2 3" xfId="43435"/>
    <cellStyle name="Normal 5 15 3 4 2 3 2" xfId="43436"/>
    <cellStyle name="Normal 5 15 3 4 2 3 2 2" xfId="43437"/>
    <cellStyle name="Normal 5 15 3 4 2 3 3" xfId="43438"/>
    <cellStyle name="Normal 5 15 3 4 2 3 4" xfId="43439"/>
    <cellStyle name="Normal 5 15 3 4 2 4" xfId="43440"/>
    <cellStyle name="Normal 5 15 3 4 2 4 2" xfId="43441"/>
    <cellStyle name="Normal 5 15 3 4 2 5" xfId="43442"/>
    <cellStyle name="Normal 5 15 3 4 2 6" xfId="43443"/>
    <cellStyle name="Normal 5 15 3 4 2 7" xfId="43444"/>
    <cellStyle name="Normal 5 15 3 4 3" xfId="43445"/>
    <cellStyle name="Normal 5 15 3 4 3 2" xfId="43446"/>
    <cellStyle name="Normal 5 15 3 4 3 2 2" xfId="43447"/>
    <cellStyle name="Normal 5 15 3 4 3 3" xfId="43448"/>
    <cellStyle name="Normal 5 15 3 4 3 4" xfId="43449"/>
    <cellStyle name="Normal 5 15 3 4 4" xfId="43450"/>
    <cellStyle name="Normal 5 15 3 4 4 2" xfId="43451"/>
    <cellStyle name="Normal 5 15 3 4 4 2 2" xfId="43452"/>
    <cellStyle name="Normal 5 15 3 4 4 3" xfId="43453"/>
    <cellStyle name="Normal 5 15 3 4 4 4" xfId="43454"/>
    <cellStyle name="Normal 5 15 3 4 5" xfId="43455"/>
    <cellStyle name="Normal 5 15 3 4 5 2" xfId="43456"/>
    <cellStyle name="Normal 5 15 3 4 6" xfId="43457"/>
    <cellStyle name="Normal 5 15 3 4 7" xfId="43458"/>
    <cellStyle name="Normal 5 15 3 4 8" xfId="43459"/>
    <cellStyle name="Normal 5 15 3 5" xfId="43460"/>
    <cellStyle name="Normal 5 15 3 5 2" xfId="43461"/>
    <cellStyle name="Normal 5 15 3 5 2 2" xfId="43462"/>
    <cellStyle name="Normal 5 15 3 5 2 2 2" xfId="43463"/>
    <cellStyle name="Normal 5 15 3 5 2 2 2 2" xfId="43464"/>
    <cellStyle name="Normal 5 15 3 5 2 2 3" xfId="43465"/>
    <cellStyle name="Normal 5 15 3 5 2 2 4" xfId="43466"/>
    <cellStyle name="Normal 5 15 3 5 2 3" xfId="43467"/>
    <cellStyle name="Normal 5 15 3 5 2 3 2" xfId="43468"/>
    <cellStyle name="Normal 5 15 3 5 2 4" xfId="43469"/>
    <cellStyle name="Normal 5 15 3 5 2 5" xfId="43470"/>
    <cellStyle name="Normal 5 15 3 5 2 6" xfId="43471"/>
    <cellStyle name="Normal 5 15 3 5 3" xfId="43472"/>
    <cellStyle name="Normal 5 15 3 5 3 2" xfId="43473"/>
    <cellStyle name="Normal 5 15 3 5 3 2 2" xfId="43474"/>
    <cellStyle name="Normal 5 15 3 5 3 3" xfId="43475"/>
    <cellStyle name="Normal 5 15 3 5 3 4" xfId="43476"/>
    <cellStyle name="Normal 5 15 3 5 4" xfId="43477"/>
    <cellStyle name="Normal 5 15 3 5 4 2" xfId="43478"/>
    <cellStyle name="Normal 5 15 3 5 4 2 2" xfId="43479"/>
    <cellStyle name="Normal 5 15 3 5 4 3" xfId="43480"/>
    <cellStyle name="Normal 5 15 3 5 4 4" xfId="43481"/>
    <cellStyle name="Normal 5 15 3 5 5" xfId="43482"/>
    <cellStyle name="Normal 5 15 3 5 5 2" xfId="43483"/>
    <cellStyle name="Normal 5 15 3 5 6" xfId="43484"/>
    <cellStyle name="Normal 5 15 3 5 7" xfId="43485"/>
    <cellStyle name="Normal 5 15 3 5 8" xfId="43486"/>
    <cellStyle name="Normal 5 15 3 6" xfId="43487"/>
    <cellStyle name="Normal 5 15 3 6 2" xfId="43488"/>
    <cellStyle name="Normal 5 15 3 6 2 2" xfId="43489"/>
    <cellStyle name="Normal 5 15 3 6 2 2 2" xfId="43490"/>
    <cellStyle name="Normal 5 15 3 6 2 2 2 2" xfId="43491"/>
    <cellStyle name="Normal 5 15 3 6 2 2 3" xfId="43492"/>
    <cellStyle name="Normal 5 15 3 6 2 2 4" xfId="43493"/>
    <cellStyle name="Normal 5 15 3 6 2 3" xfId="43494"/>
    <cellStyle name="Normal 5 15 3 6 2 3 2" xfId="43495"/>
    <cellStyle name="Normal 5 15 3 6 2 4" xfId="43496"/>
    <cellStyle name="Normal 5 15 3 6 2 5" xfId="43497"/>
    <cellStyle name="Normal 5 15 3 6 2 6" xfId="43498"/>
    <cellStyle name="Normal 5 15 3 6 3" xfId="43499"/>
    <cellStyle name="Normal 5 15 3 6 3 2" xfId="43500"/>
    <cellStyle name="Normal 5 15 3 6 3 2 2" xfId="43501"/>
    <cellStyle name="Normal 5 15 3 6 3 3" xfId="43502"/>
    <cellStyle name="Normal 5 15 3 6 3 4" xfId="43503"/>
    <cellStyle name="Normal 5 15 3 6 4" xfId="43504"/>
    <cellStyle name="Normal 5 15 3 6 4 2" xfId="43505"/>
    <cellStyle name="Normal 5 15 3 6 4 2 2" xfId="43506"/>
    <cellStyle name="Normal 5 15 3 6 4 3" xfId="43507"/>
    <cellStyle name="Normal 5 15 3 6 4 4" xfId="43508"/>
    <cellStyle name="Normal 5 15 3 6 5" xfId="43509"/>
    <cellStyle name="Normal 5 15 3 6 5 2" xfId="43510"/>
    <cellStyle name="Normal 5 15 3 6 6" xfId="43511"/>
    <cellStyle name="Normal 5 15 3 6 7" xfId="43512"/>
    <cellStyle name="Normal 5 15 3 6 8" xfId="43513"/>
    <cellStyle name="Normal 5 15 3 7" xfId="43514"/>
    <cellStyle name="Normal 5 15 3 7 2" xfId="43515"/>
    <cellStyle name="Normal 5 15 3 7 2 2" xfId="43516"/>
    <cellStyle name="Normal 5 15 3 7 2 2 2" xfId="43517"/>
    <cellStyle name="Normal 5 15 3 7 2 3" xfId="43518"/>
    <cellStyle name="Normal 5 15 3 7 2 4" xfId="43519"/>
    <cellStyle name="Normal 5 15 3 7 3" xfId="43520"/>
    <cellStyle name="Normal 5 15 3 7 3 2" xfId="43521"/>
    <cellStyle name="Normal 5 15 3 7 4" xfId="43522"/>
    <cellStyle name="Normal 5 15 3 7 5" xfId="43523"/>
    <cellStyle name="Normal 5 15 3 7 6" xfId="43524"/>
    <cellStyle name="Normal 5 15 3 8" xfId="43525"/>
    <cellStyle name="Normal 5 15 3 8 2" xfId="43526"/>
    <cellStyle name="Normal 5 15 3 8 2 2" xfId="43527"/>
    <cellStyle name="Normal 5 15 3 8 2 2 2" xfId="43528"/>
    <cellStyle name="Normal 5 15 3 8 2 3" xfId="43529"/>
    <cellStyle name="Normal 5 15 3 8 2 4" xfId="43530"/>
    <cellStyle name="Normal 5 15 3 8 3" xfId="43531"/>
    <cellStyle name="Normal 5 15 3 8 3 2" xfId="43532"/>
    <cellStyle name="Normal 5 15 3 8 4" xfId="43533"/>
    <cellStyle name="Normal 5 15 3 8 5" xfId="43534"/>
    <cellStyle name="Normal 5 15 3 8 6" xfId="43535"/>
    <cellStyle name="Normal 5 15 3 9" xfId="43536"/>
    <cellStyle name="Normal 5 15 3 9 2" xfId="43537"/>
    <cellStyle name="Normal 5 15 3 9 2 2" xfId="43538"/>
    <cellStyle name="Normal 5 15 3 9 3" xfId="43539"/>
    <cellStyle name="Normal 5 15 3 9 4" xfId="43540"/>
    <cellStyle name="Normal 5 15 3 9 5" xfId="43541"/>
    <cellStyle name="Normal 5 15 4" xfId="43542"/>
    <cellStyle name="Normal 5 15 4 10" xfId="43543"/>
    <cellStyle name="Normal 5 15 4 10 2" xfId="43544"/>
    <cellStyle name="Normal 5 15 4 11" xfId="43545"/>
    <cellStyle name="Normal 5 15 4 12" xfId="43546"/>
    <cellStyle name="Normal 5 15 4 13" xfId="43547"/>
    <cellStyle name="Normal 5 15 4 2" xfId="43548"/>
    <cellStyle name="Normal 5 15 4 2 2" xfId="43549"/>
    <cellStyle name="Normal 5 15 4 2 2 2" xfId="43550"/>
    <cellStyle name="Normal 5 15 4 2 2 2 2" xfId="43551"/>
    <cellStyle name="Normal 5 15 4 2 2 2 2 2" xfId="43552"/>
    <cellStyle name="Normal 5 15 4 2 2 2 3" xfId="43553"/>
    <cellStyle name="Normal 5 15 4 2 2 2 4" xfId="43554"/>
    <cellStyle name="Normal 5 15 4 2 2 3" xfId="43555"/>
    <cellStyle name="Normal 5 15 4 2 2 3 2" xfId="43556"/>
    <cellStyle name="Normal 5 15 4 2 2 3 2 2" xfId="43557"/>
    <cellStyle name="Normal 5 15 4 2 2 3 3" xfId="43558"/>
    <cellStyle name="Normal 5 15 4 2 2 3 4" xfId="43559"/>
    <cellStyle name="Normal 5 15 4 2 2 4" xfId="43560"/>
    <cellStyle name="Normal 5 15 4 2 2 4 2" xfId="43561"/>
    <cellStyle name="Normal 5 15 4 2 2 5" xfId="43562"/>
    <cellStyle name="Normal 5 15 4 2 2 6" xfId="43563"/>
    <cellStyle name="Normal 5 15 4 2 2 7" xfId="43564"/>
    <cellStyle name="Normal 5 15 4 2 3" xfId="43565"/>
    <cellStyle name="Normal 5 15 4 2 3 2" xfId="43566"/>
    <cellStyle name="Normal 5 15 4 2 3 2 2" xfId="43567"/>
    <cellStyle name="Normal 5 15 4 2 3 3" xfId="43568"/>
    <cellStyle name="Normal 5 15 4 2 3 4" xfId="43569"/>
    <cellStyle name="Normal 5 15 4 2 4" xfId="43570"/>
    <cellStyle name="Normal 5 15 4 2 4 2" xfId="43571"/>
    <cellStyle name="Normal 5 15 4 2 4 2 2" xfId="43572"/>
    <cellStyle name="Normal 5 15 4 2 4 3" xfId="43573"/>
    <cellStyle name="Normal 5 15 4 2 4 4" xfId="43574"/>
    <cellStyle name="Normal 5 15 4 2 5" xfId="43575"/>
    <cellStyle name="Normal 5 15 4 2 5 2" xfId="43576"/>
    <cellStyle name="Normal 5 15 4 2 6" xfId="43577"/>
    <cellStyle name="Normal 5 15 4 2 7" xfId="43578"/>
    <cellStyle name="Normal 5 15 4 2 8" xfId="43579"/>
    <cellStyle name="Normal 5 15 4 3" xfId="43580"/>
    <cellStyle name="Normal 5 15 4 3 2" xfId="43581"/>
    <cellStyle name="Normal 5 15 4 3 2 2" xfId="43582"/>
    <cellStyle name="Normal 5 15 4 3 2 2 2" xfId="43583"/>
    <cellStyle name="Normal 5 15 4 3 2 2 2 2" xfId="43584"/>
    <cellStyle name="Normal 5 15 4 3 2 2 3" xfId="43585"/>
    <cellStyle name="Normal 5 15 4 3 2 2 4" xfId="43586"/>
    <cellStyle name="Normal 5 15 4 3 2 3" xfId="43587"/>
    <cellStyle name="Normal 5 15 4 3 2 3 2" xfId="43588"/>
    <cellStyle name="Normal 5 15 4 3 2 3 2 2" xfId="43589"/>
    <cellStyle name="Normal 5 15 4 3 2 3 3" xfId="43590"/>
    <cellStyle name="Normal 5 15 4 3 2 3 4" xfId="43591"/>
    <cellStyle name="Normal 5 15 4 3 2 4" xfId="43592"/>
    <cellStyle name="Normal 5 15 4 3 2 4 2" xfId="43593"/>
    <cellStyle name="Normal 5 15 4 3 2 5" xfId="43594"/>
    <cellStyle name="Normal 5 15 4 3 2 6" xfId="43595"/>
    <cellStyle name="Normal 5 15 4 3 2 7" xfId="43596"/>
    <cellStyle name="Normal 5 15 4 3 3" xfId="43597"/>
    <cellStyle name="Normal 5 15 4 3 3 2" xfId="43598"/>
    <cellStyle name="Normal 5 15 4 3 3 2 2" xfId="43599"/>
    <cellStyle name="Normal 5 15 4 3 3 3" xfId="43600"/>
    <cellStyle name="Normal 5 15 4 3 3 4" xfId="43601"/>
    <cellStyle name="Normal 5 15 4 3 4" xfId="43602"/>
    <cellStyle name="Normal 5 15 4 3 4 2" xfId="43603"/>
    <cellStyle name="Normal 5 15 4 3 4 2 2" xfId="43604"/>
    <cellStyle name="Normal 5 15 4 3 4 3" xfId="43605"/>
    <cellStyle name="Normal 5 15 4 3 4 4" xfId="43606"/>
    <cellStyle name="Normal 5 15 4 3 5" xfId="43607"/>
    <cellStyle name="Normal 5 15 4 3 5 2" xfId="43608"/>
    <cellStyle name="Normal 5 15 4 3 6" xfId="43609"/>
    <cellStyle name="Normal 5 15 4 3 7" xfId="43610"/>
    <cellStyle name="Normal 5 15 4 3 8" xfId="43611"/>
    <cellStyle name="Normal 5 15 4 4" xfId="43612"/>
    <cellStyle name="Normal 5 15 4 4 2" xfId="43613"/>
    <cellStyle name="Normal 5 15 4 4 2 2" xfId="43614"/>
    <cellStyle name="Normal 5 15 4 4 2 2 2" xfId="43615"/>
    <cellStyle name="Normal 5 15 4 4 2 2 2 2" xfId="43616"/>
    <cellStyle name="Normal 5 15 4 4 2 2 3" xfId="43617"/>
    <cellStyle name="Normal 5 15 4 4 2 2 4" xfId="43618"/>
    <cellStyle name="Normal 5 15 4 4 2 3" xfId="43619"/>
    <cellStyle name="Normal 5 15 4 4 2 3 2" xfId="43620"/>
    <cellStyle name="Normal 5 15 4 4 2 4" xfId="43621"/>
    <cellStyle name="Normal 5 15 4 4 2 5" xfId="43622"/>
    <cellStyle name="Normal 5 15 4 4 2 6" xfId="43623"/>
    <cellStyle name="Normal 5 15 4 4 3" xfId="43624"/>
    <cellStyle name="Normal 5 15 4 4 3 2" xfId="43625"/>
    <cellStyle name="Normal 5 15 4 4 3 2 2" xfId="43626"/>
    <cellStyle name="Normal 5 15 4 4 3 3" xfId="43627"/>
    <cellStyle name="Normal 5 15 4 4 3 4" xfId="43628"/>
    <cellStyle name="Normal 5 15 4 4 4" xfId="43629"/>
    <cellStyle name="Normal 5 15 4 4 4 2" xfId="43630"/>
    <cellStyle name="Normal 5 15 4 4 4 2 2" xfId="43631"/>
    <cellStyle name="Normal 5 15 4 4 4 3" xfId="43632"/>
    <cellStyle name="Normal 5 15 4 4 4 4" xfId="43633"/>
    <cellStyle name="Normal 5 15 4 4 5" xfId="43634"/>
    <cellStyle name="Normal 5 15 4 4 5 2" xfId="43635"/>
    <cellStyle name="Normal 5 15 4 4 6" xfId="43636"/>
    <cellStyle name="Normal 5 15 4 4 7" xfId="43637"/>
    <cellStyle name="Normal 5 15 4 4 8" xfId="43638"/>
    <cellStyle name="Normal 5 15 4 5" xfId="43639"/>
    <cellStyle name="Normal 5 15 4 5 2" xfId="43640"/>
    <cellStyle name="Normal 5 15 4 5 2 2" xfId="43641"/>
    <cellStyle name="Normal 5 15 4 5 2 2 2" xfId="43642"/>
    <cellStyle name="Normal 5 15 4 5 2 2 2 2" xfId="43643"/>
    <cellStyle name="Normal 5 15 4 5 2 2 3" xfId="43644"/>
    <cellStyle name="Normal 5 15 4 5 2 2 4" xfId="43645"/>
    <cellStyle name="Normal 5 15 4 5 2 3" xfId="43646"/>
    <cellStyle name="Normal 5 15 4 5 2 3 2" xfId="43647"/>
    <cellStyle name="Normal 5 15 4 5 2 4" xfId="43648"/>
    <cellStyle name="Normal 5 15 4 5 2 5" xfId="43649"/>
    <cellStyle name="Normal 5 15 4 5 2 6" xfId="43650"/>
    <cellStyle name="Normal 5 15 4 5 3" xfId="43651"/>
    <cellStyle name="Normal 5 15 4 5 3 2" xfId="43652"/>
    <cellStyle name="Normal 5 15 4 5 3 2 2" xfId="43653"/>
    <cellStyle name="Normal 5 15 4 5 3 3" xfId="43654"/>
    <cellStyle name="Normal 5 15 4 5 3 4" xfId="43655"/>
    <cellStyle name="Normal 5 15 4 5 4" xfId="43656"/>
    <cellStyle name="Normal 5 15 4 5 4 2" xfId="43657"/>
    <cellStyle name="Normal 5 15 4 5 4 2 2" xfId="43658"/>
    <cellStyle name="Normal 5 15 4 5 4 3" xfId="43659"/>
    <cellStyle name="Normal 5 15 4 5 4 4" xfId="43660"/>
    <cellStyle name="Normal 5 15 4 5 5" xfId="43661"/>
    <cellStyle name="Normal 5 15 4 5 5 2" xfId="43662"/>
    <cellStyle name="Normal 5 15 4 5 6" xfId="43663"/>
    <cellStyle name="Normal 5 15 4 5 7" xfId="43664"/>
    <cellStyle name="Normal 5 15 4 5 8" xfId="43665"/>
    <cellStyle name="Normal 5 15 4 6" xfId="43666"/>
    <cellStyle name="Normal 5 15 4 6 2" xfId="43667"/>
    <cellStyle name="Normal 5 15 4 6 2 2" xfId="43668"/>
    <cellStyle name="Normal 5 15 4 6 2 2 2" xfId="43669"/>
    <cellStyle name="Normal 5 15 4 6 2 3" xfId="43670"/>
    <cellStyle name="Normal 5 15 4 6 2 4" xfId="43671"/>
    <cellStyle name="Normal 5 15 4 6 3" xfId="43672"/>
    <cellStyle name="Normal 5 15 4 6 3 2" xfId="43673"/>
    <cellStyle name="Normal 5 15 4 6 4" xfId="43674"/>
    <cellStyle name="Normal 5 15 4 6 5" xfId="43675"/>
    <cellStyle name="Normal 5 15 4 6 6" xfId="43676"/>
    <cellStyle name="Normal 5 15 4 7" xfId="43677"/>
    <cellStyle name="Normal 5 15 4 7 2" xfId="43678"/>
    <cellStyle name="Normal 5 15 4 7 2 2" xfId="43679"/>
    <cellStyle name="Normal 5 15 4 7 2 2 2" xfId="43680"/>
    <cellStyle name="Normal 5 15 4 7 2 3" xfId="43681"/>
    <cellStyle name="Normal 5 15 4 7 2 4" xfId="43682"/>
    <cellStyle name="Normal 5 15 4 7 3" xfId="43683"/>
    <cellStyle name="Normal 5 15 4 7 3 2" xfId="43684"/>
    <cellStyle name="Normal 5 15 4 7 4" xfId="43685"/>
    <cellStyle name="Normal 5 15 4 7 5" xfId="43686"/>
    <cellStyle name="Normal 5 15 4 7 6" xfId="43687"/>
    <cellStyle name="Normal 5 15 4 8" xfId="43688"/>
    <cellStyle name="Normal 5 15 4 8 2" xfId="43689"/>
    <cellStyle name="Normal 5 15 4 8 2 2" xfId="43690"/>
    <cellStyle name="Normal 5 15 4 8 3" xfId="43691"/>
    <cellStyle name="Normal 5 15 4 8 4" xfId="43692"/>
    <cellStyle name="Normal 5 15 4 8 5" xfId="43693"/>
    <cellStyle name="Normal 5 15 4 9" xfId="43694"/>
    <cellStyle name="Normal 5 15 4 9 2" xfId="43695"/>
    <cellStyle name="Normal 5 15 4 9 2 2" xfId="43696"/>
    <cellStyle name="Normal 5 15 4 9 3" xfId="43697"/>
    <cellStyle name="Normal 5 15 4 9 4" xfId="43698"/>
    <cellStyle name="Normal 5 15 5" xfId="43699"/>
    <cellStyle name="Normal 5 15 5 2" xfId="43700"/>
    <cellStyle name="Normal 5 15 5 2 2" xfId="43701"/>
    <cellStyle name="Normal 5 15 5 2 2 2" xfId="43702"/>
    <cellStyle name="Normal 5 15 5 2 2 2 2" xfId="43703"/>
    <cellStyle name="Normal 5 15 5 2 2 3" xfId="43704"/>
    <cellStyle name="Normal 5 15 5 2 2 4" xfId="43705"/>
    <cellStyle name="Normal 5 15 5 2 3" xfId="43706"/>
    <cellStyle name="Normal 5 15 5 2 3 2" xfId="43707"/>
    <cellStyle name="Normal 5 15 5 2 3 2 2" xfId="43708"/>
    <cellStyle name="Normal 5 15 5 2 3 3" xfId="43709"/>
    <cellStyle name="Normal 5 15 5 2 3 4" xfId="43710"/>
    <cellStyle name="Normal 5 15 5 2 4" xfId="43711"/>
    <cellStyle name="Normal 5 15 5 2 4 2" xfId="43712"/>
    <cellStyle name="Normal 5 15 5 2 5" xfId="43713"/>
    <cellStyle name="Normal 5 15 5 2 6" xfId="43714"/>
    <cellStyle name="Normal 5 15 5 2 7" xfId="43715"/>
    <cellStyle name="Normal 5 15 5 3" xfId="43716"/>
    <cellStyle name="Normal 5 15 5 3 2" xfId="43717"/>
    <cellStyle name="Normal 5 15 5 3 2 2" xfId="43718"/>
    <cellStyle name="Normal 5 15 5 3 3" xfId="43719"/>
    <cellStyle name="Normal 5 15 5 3 4" xfId="43720"/>
    <cellStyle name="Normal 5 15 5 4" xfId="43721"/>
    <cellStyle name="Normal 5 15 5 4 2" xfId="43722"/>
    <cellStyle name="Normal 5 15 5 4 2 2" xfId="43723"/>
    <cellStyle name="Normal 5 15 5 4 3" xfId="43724"/>
    <cellStyle name="Normal 5 15 5 4 4" xfId="43725"/>
    <cellStyle name="Normal 5 15 5 5" xfId="43726"/>
    <cellStyle name="Normal 5 15 5 5 2" xfId="43727"/>
    <cellStyle name="Normal 5 15 5 6" xfId="43728"/>
    <cellStyle name="Normal 5 15 5 7" xfId="43729"/>
    <cellStyle name="Normal 5 15 5 8" xfId="43730"/>
    <cellStyle name="Normal 5 15 6" xfId="43731"/>
    <cellStyle name="Normal 5 15 6 2" xfId="43732"/>
    <cellStyle name="Normal 5 15 6 2 2" xfId="43733"/>
    <cellStyle name="Normal 5 15 6 2 2 2" xfId="43734"/>
    <cellStyle name="Normal 5 15 6 2 2 2 2" xfId="43735"/>
    <cellStyle name="Normal 5 15 6 2 2 3" xfId="43736"/>
    <cellStyle name="Normal 5 15 6 2 2 4" xfId="43737"/>
    <cellStyle name="Normal 5 15 6 2 3" xfId="43738"/>
    <cellStyle name="Normal 5 15 6 2 3 2" xfId="43739"/>
    <cellStyle name="Normal 5 15 6 2 3 2 2" xfId="43740"/>
    <cellStyle name="Normal 5 15 6 2 3 3" xfId="43741"/>
    <cellStyle name="Normal 5 15 6 2 3 4" xfId="43742"/>
    <cellStyle name="Normal 5 15 6 2 4" xfId="43743"/>
    <cellStyle name="Normal 5 15 6 2 4 2" xfId="43744"/>
    <cellStyle name="Normal 5 15 6 2 5" xfId="43745"/>
    <cellStyle name="Normal 5 15 6 2 6" xfId="43746"/>
    <cellStyle name="Normal 5 15 6 2 7" xfId="43747"/>
    <cellStyle name="Normal 5 15 6 3" xfId="43748"/>
    <cellStyle name="Normal 5 15 6 3 2" xfId="43749"/>
    <cellStyle name="Normal 5 15 6 3 2 2" xfId="43750"/>
    <cellStyle name="Normal 5 15 6 3 3" xfId="43751"/>
    <cellStyle name="Normal 5 15 6 3 4" xfId="43752"/>
    <cellStyle name="Normal 5 15 6 4" xfId="43753"/>
    <cellStyle name="Normal 5 15 6 4 2" xfId="43754"/>
    <cellStyle name="Normal 5 15 6 4 2 2" xfId="43755"/>
    <cellStyle name="Normal 5 15 6 4 3" xfId="43756"/>
    <cellStyle name="Normal 5 15 6 4 4" xfId="43757"/>
    <cellStyle name="Normal 5 15 6 5" xfId="43758"/>
    <cellStyle name="Normal 5 15 6 5 2" xfId="43759"/>
    <cellStyle name="Normal 5 15 6 6" xfId="43760"/>
    <cellStyle name="Normal 5 15 6 7" xfId="43761"/>
    <cellStyle name="Normal 5 15 6 8" xfId="43762"/>
    <cellStyle name="Normal 5 15 7" xfId="43763"/>
    <cellStyle name="Normal 5 15 7 2" xfId="43764"/>
    <cellStyle name="Normal 5 15 7 2 2" xfId="43765"/>
    <cellStyle name="Normal 5 15 7 2 2 2" xfId="43766"/>
    <cellStyle name="Normal 5 15 7 2 2 2 2" xfId="43767"/>
    <cellStyle name="Normal 5 15 7 2 2 3" xfId="43768"/>
    <cellStyle name="Normal 5 15 7 2 2 4" xfId="43769"/>
    <cellStyle name="Normal 5 15 7 2 3" xfId="43770"/>
    <cellStyle name="Normal 5 15 7 2 3 2" xfId="43771"/>
    <cellStyle name="Normal 5 15 7 2 4" xfId="43772"/>
    <cellStyle name="Normal 5 15 7 2 5" xfId="43773"/>
    <cellStyle name="Normal 5 15 7 2 6" xfId="43774"/>
    <cellStyle name="Normal 5 15 7 3" xfId="43775"/>
    <cellStyle name="Normal 5 15 7 3 2" xfId="43776"/>
    <cellStyle name="Normal 5 15 7 3 2 2" xfId="43777"/>
    <cellStyle name="Normal 5 15 7 3 3" xfId="43778"/>
    <cellStyle name="Normal 5 15 7 3 4" xfId="43779"/>
    <cellStyle name="Normal 5 15 7 4" xfId="43780"/>
    <cellStyle name="Normal 5 15 7 4 2" xfId="43781"/>
    <cellStyle name="Normal 5 15 7 4 2 2" xfId="43782"/>
    <cellStyle name="Normal 5 15 7 4 3" xfId="43783"/>
    <cellStyle name="Normal 5 15 7 4 4" xfId="43784"/>
    <cellStyle name="Normal 5 15 7 5" xfId="43785"/>
    <cellStyle name="Normal 5 15 7 5 2" xfId="43786"/>
    <cellStyle name="Normal 5 15 7 6" xfId="43787"/>
    <cellStyle name="Normal 5 15 7 7" xfId="43788"/>
    <cellStyle name="Normal 5 15 7 8" xfId="43789"/>
    <cellStyle name="Normal 5 15 8" xfId="43790"/>
    <cellStyle name="Normal 5 15 8 2" xfId="43791"/>
    <cellStyle name="Normal 5 15 8 2 2" xfId="43792"/>
    <cellStyle name="Normal 5 15 8 2 2 2" xfId="43793"/>
    <cellStyle name="Normal 5 15 8 2 2 2 2" xfId="43794"/>
    <cellStyle name="Normal 5 15 8 2 2 3" xfId="43795"/>
    <cellStyle name="Normal 5 15 8 2 2 4" xfId="43796"/>
    <cellStyle name="Normal 5 15 8 2 3" xfId="43797"/>
    <cellStyle name="Normal 5 15 8 2 3 2" xfId="43798"/>
    <cellStyle name="Normal 5 15 8 2 4" xfId="43799"/>
    <cellStyle name="Normal 5 15 8 2 5" xfId="43800"/>
    <cellStyle name="Normal 5 15 8 2 6" xfId="43801"/>
    <cellStyle name="Normal 5 15 8 3" xfId="43802"/>
    <cellStyle name="Normal 5 15 8 3 2" xfId="43803"/>
    <cellStyle name="Normal 5 15 8 3 2 2" xfId="43804"/>
    <cellStyle name="Normal 5 15 8 3 3" xfId="43805"/>
    <cellStyle name="Normal 5 15 8 3 4" xfId="43806"/>
    <cellStyle name="Normal 5 15 8 4" xfId="43807"/>
    <cellStyle name="Normal 5 15 8 4 2" xfId="43808"/>
    <cellStyle name="Normal 5 15 8 4 2 2" xfId="43809"/>
    <cellStyle name="Normal 5 15 8 4 3" xfId="43810"/>
    <cellStyle name="Normal 5 15 8 4 4" xfId="43811"/>
    <cellStyle name="Normal 5 15 8 5" xfId="43812"/>
    <cellStyle name="Normal 5 15 8 5 2" xfId="43813"/>
    <cellStyle name="Normal 5 15 8 6" xfId="43814"/>
    <cellStyle name="Normal 5 15 8 7" xfId="43815"/>
    <cellStyle name="Normal 5 15 8 8" xfId="43816"/>
    <cellStyle name="Normal 5 15 9" xfId="43817"/>
    <cellStyle name="Normal 5 15 9 2" xfId="43818"/>
    <cellStyle name="Normal 5 15 9 2 2" xfId="43819"/>
    <cellStyle name="Normal 5 15 9 2 2 2" xfId="43820"/>
    <cellStyle name="Normal 5 15 9 2 3" xfId="43821"/>
    <cellStyle name="Normal 5 15 9 2 4" xfId="43822"/>
    <cellStyle name="Normal 5 15 9 3" xfId="43823"/>
    <cellStyle name="Normal 5 15 9 3 2" xfId="43824"/>
    <cellStyle name="Normal 5 15 9 4" xfId="43825"/>
    <cellStyle name="Normal 5 15 9 5" xfId="43826"/>
    <cellStyle name="Normal 5 15 9 6" xfId="43827"/>
    <cellStyle name="Normal 5 16" xfId="43828"/>
    <cellStyle name="Normal 5 16 10" xfId="43829"/>
    <cellStyle name="Normal 5 16 10 2" xfId="43830"/>
    <cellStyle name="Normal 5 16 10 2 2" xfId="43831"/>
    <cellStyle name="Normal 5 16 10 2 2 2" xfId="43832"/>
    <cellStyle name="Normal 5 16 10 2 3" xfId="43833"/>
    <cellStyle name="Normal 5 16 10 2 4" xfId="43834"/>
    <cellStyle name="Normal 5 16 10 3" xfId="43835"/>
    <cellStyle name="Normal 5 16 10 3 2" xfId="43836"/>
    <cellStyle name="Normal 5 16 10 4" xfId="43837"/>
    <cellStyle name="Normal 5 16 10 5" xfId="43838"/>
    <cellStyle name="Normal 5 16 10 6" xfId="43839"/>
    <cellStyle name="Normal 5 16 11" xfId="43840"/>
    <cellStyle name="Normal 5 16 11 2" xfId="43841"/>
    <cellStyle name="Normal 5 16 11 2 2" xfId="43842"/>
    <cellStyle name="Normal 5 16 11 2 2 2" xfId="43843"/>
    <cellStyle name="Normal 5 16 11 2 3" xfId="43844"/>
    <cellStyle name="Normal 5 16 11 2 4" xfId="43845"/>
    <cellStyle name="Normal 5 16 11 3" xfId="43846"/>
    <cellStyle name="Normal 5 16 11 3 2" xfId="43847"/>
    <cellStyle name="Normal 5 16 11 4" xfId="43848"/>
    <cellStyle name="Normal 5 16 11 5" xfId="43849"/>
    <cellStyle name="Normal 5 16 11 6" xfId="43850"/>
    <cellStyle name="Normal 5 16 12" xfId="43851"/>
    <cellStyle name="Normal 5 16 12 2" xfId="43852"/>
    <cellStyle name="Normal 5 16 12 2 2" xfId="43853"/>
    <cellStyle name="Normal 5 16 12 3" xfId="43854"/>
    <cellStyle name="Normal 5 16 12 4" xfId="43855"/>
    <cellStyle name="Normal 5 16 12 5" xfId="43856"/>
    <cellStyle name="Normal 5 16 13" xfId="43857"/>
    <cellStyle name="Normal 5 16 13 2" xfId="43858"/>
    <cellStyle name="Normal 5 16 13 2 2" xfId="43859"/>
    <cellStyle name="Normal 5 16 13 3" xfId="43860"/>
    <cellStyle name="Normal 5 16 13 4" xfId="43861"/>
    <cellStyle name="Normal 5 16 14" xfId="43862"/>
    <cellStyle name="Normal 5 16 14 2" xfId="43863"/>
    <cellStyle name="Normal 5 16 15" xfId="43864"/>
    <cellStyle name="Normal 5 16 16" xfId="43865"/>
    <cellStyle name="Normal 5 16 17" xfId="43866"/>
    <cellStyle name="Normal 5 16 2" xfId="43867"/>
    <cellStyle name="Normal 5 16 2 10" xfId="43868"/>
    <cellStyle name="Normal 5 16 2 10 2" xfId="43869"/>
    <cellStyle name="Normal 5 16 2 10 2 2" xfId="43870"/>
    <cellStyle name="Normal 5 16 2 10 2 2 2" xfId="43871"/>
    <cellStyle name="Normal 5 16 2 10 2 3" xfId="43872"/>
    <cellStyle name="Normal 5 16 2 10 2 4" xfId="43873"/>
    <cellStyle name="Normal 5 16 2 10 3" xfId="43874"/>
    <cellStyle name="Normal 5 16 2 10 3 2" xfId="43875"/>
    <cellStyle name="Normal 5 16 2 10 4" xfId="43876"/>
    <cellStyle name="Normal 5 16 2 10 5" xfId="43877"/>
    <cellStyle name="Normal 5 16 2 10 6" xfId="43878"/>
    <cellStyle name="Normal 5 16 2 11" xfId="43879"/>
    <cellStyle name="Normal 5 16 2 11 2" xfId="43880"/>
    <cellStyle name="Normal 5 16 2 11 2 2" xfId="43881"/>
    <cellStyle name="Normal 5 16 2 11 3" xfId="43882"/>
    <cellStyle name="Normal 5 16 2 11 4" xfId="43883"/>
    <cellStyle name="Normal 5 16 2 11 5" xfId="43884"/>
    <cellStyle name="Normal 5 16 2 12" xfId="43885"/>
    <cellStyle name="Normal 5 16 2 12 2" xfId="43886"/>
    <cellStyle name="Normal 5 16 2 12 2 2" xfId="43887"/>
    <cellStyle name="Normal 5 16 2 12 3" xfId="43888"/>
    <cellStyle name="Normal 5 16 2 12 4" xfId="43889"/>
    <cellStyle name="Normal 5 16 2 13" xfId="43890"/>
    <cellStyle name="Normal 5 16 2 13 2" xfId="43891"/>
    <cellStyle name="Normal 5 16 2 14" xfId="43892"/>
    <cellStyle name="Normal 5 16 2 15" xfId="43893"/>
    <cellStyle name="Normal 5 16 2 16" xfId="43894"/>
    <cellStyle name="Normal 5 16 2 2" xfId="43895"/>
    <cellStyle name="Normal 5 16 2 2 10" xfId="43896"/>
    <cellStyle name="Normal 5 16 2 2 10 2" xfId="43897"/>
    <cellStyle name="Normal 5 16 2 2 10 2 2" xfId="43898"/>
    <cellStyle name="Normal 5 16 2 2 10 3" xfId="43899"/>
    <cellStyle name="Normal 5 16 2 2 10 4" xfId="43900"/>
    <cellStyle name="Normal 5 16 2 2 11" xfId="43901"/>
    <cellStyle name="Normal 5 16 2 2 11 2" xfId="43902"/>
    <cellStyle name="Normal 5 16 2 2 12" xfId="43903"/>
    <cellStyle name="Normal 5 16 2 2 13" xfId="43904"/>
    <cellStyle name="Normal 5 16 2 2 14" xfId="43905"/>
    <cellStyle name="Normal 5 16 2 2 2" xfId="43906"/>
    <cellStyle name="Normal 5 16 2 2 2 10" xfId="43907"/>
    <cellStyle name="Normal 5 16 2 2 2 2" xfId="43908"/>
    <cellStyle name="Normal 5 16 2 2 2 2 2" xfId="43909"/>
    <cellStyle name="Normal 5 16 2 2 2 2 2 2" xfId="43910"/>
    <cellStyle name="Normal 5 16 2 2 2 2 2 2 2" xfId="43911"/>
    <cellStyle name="Normal 5 16 2 2 2 2 2 3" xfId="43912"/>
    <cellStyle name="Normal 5 16 2 2 2 2 2 4" xfId="43913"/>
    <cellStyle name="Normal 5 16 2 2 2 2 3" xfId="43914"/>
    <cellStyle name="Normal 5 16 2 2 2 2 3 2" xfId="43915"/>
    <cellStyle name="Normal 5 16 2 2 2 2 3 2 2" xfId="43916"/>
    <cellStyle name="Normal 5 16 2 2 2 2 3 3" xfId="43917"/>
    <cellStyle name="Normal 5 16 2 2 2 2 3 4" xfId="43918"/>
    <cellStyle name="Normal 5 16 2 2 2 2 4" xfId="43919"/>
    <cellStyle name="Normal 5 16 2 2 2 2 4 2" xfId="43920"/>
    <cellStyle name="Normal 5 16 2 2 2 2 5" xfId="43921"/>
    <cellStyle name="Normal 5 16 2 2 2 2 6" xfId="43922"/>
    <cellStyle name="Normal 5 16 2 2 2 2 7" xfId="43923"/>
    <cellStyle name="Normal 5 16 2 2 2 3" xfId="43924"/>
    <cellStyle name="Normal 5 16 2 2 2 3 2" xfId="43925"/>
    <cellStyle name="Normal 5 16 2 2 2 3 2 2" xfId="43926"/>
    <cellStyle name="Normal 5 16 2 2 2 3 3" xfId="43927"/>
    <cellStyle name="Normal 5 16 2 2 2 3 4" xfId="43928"/>
    <cellStyle name="Normal 5 16 2 2 2 4" xfId="43929"/>
    <cellStyle name="Normal 5 16 2 2 2 4 2" xfId="43930"/>
    <cellStyle name="Normal 5 16 2 2 2 4 2 2" xfId="43931"/>
    <cellStyle name="Normal 5 16 2 2 2 4 3" xfId="43932"/>
    <cellStyle name="Normal 5 16 2 2 2 4 4" xfId="43933"/>
    <cellStyle name="Normal 5 16 2 2 2 5" xfId="43934"/>
    <cellStyle name="Normal 5 16 2 2 2 5 2" xfId="43935"/>
    <cellStyle name="Normal 5 16 2 2 2 5 2 2" xfId="43936"/>
    <cellStyle name="Normal 5 16 2 2 2 5 3" xfId="43937"/>
    <cellStyle name="Normal 5 16 2 2 2 5 4" xfId="43938"/>
    <cellStyle name="Normal 5 16 2 2 2 6" xfId="43939"/>
    <cellStyle name="Normal 5 16 2 2 2 6 2" xfId="43940"/>
    <cellStyle name="Normal 5 16 2 2 2 6 2 2" xfId="43941"/>
    <cellStyle name="Normal 5 16 2 2 2 6 3" xfId="43942"/>
    <cellStyle name="Normal 5 16 2 2 2 6 4" xfId="43943"/>
    <cellStyle name="Normal 5 16 2 2 2 7" xfId="43944"/>
    <cellStyle name="Normal 5 16 2 2 2 7 2" xfId="43945"/>
    <cellStyle name="Normal 5 16 2 2 2 8" xfId="43946"/>
    <cellStyle name="Normal 5 16 2 2 2 9" xfId="43947"/>
    <cellStyle name="Normal 5 16 2 2 3" xfId="43948"/>
    <cellStyle name="Normal 5 16 2 2 3 2" xfId="43949"/>
    <cellStyle name="Normal 5 16 2 2 3 2 2" xfId="43950"/>
    <cellStyle name="Normal 5 16 2 2 3 2 2 2" xfId="43951"/>
    <cellStyle name="Normal 5 16 2 2 3 2 2 2 2" xfId="43952"/>
    <cellStyle name="Normal 5 16 2 2 3 2 2 3" xfId="43953"/>
    <cellStyle name="Normal 5 16 2 2 3 2 2 4" xfId="43954"/>
    <cellStyle name="Normal 5 16 2 2 3 2 3" xfId="43955"/>
    <cellStyle name="Normal 5 16 2 2 3 2 3 2" xfId="43956"/>
    <cellStyle name="Normal 5 16 2 2 3 2 3 2 2" xfId="43957"/>
    <cellStyle name="Normal 5 16 2 2 3 2 3 3" xfId="43958"/>
    <cellStyle name="Normal 5 16 2 2 3 2 3 4" xfId="43959"/>
    <cellStyle name="Normal 5 16 2 2 3 2 4" xfId="43960"/>
    <cellStyle name="Normal 5 16 2 2 3 2 4 2" xfId="43961"/>
    <cellStyle name="Normal 5 16 2 2 3 2 5" xfId="43962"/>
    <cellStyle name="Normal 5 16 2 2 3 2 6" xfId="43963"/>
    <cellStyle name="Normal 5 16 2 2 3 2 7" xfId="43964"/>
    <cellStyle name="Normal 5 16 2 2 3 3" xfId="43965"/>
    <cellStyle name="Normal 5 16 2 2 3 3 2" xfId="43966"/>
    <cellStyle name="Normal 5 16 2 2 3 3 2 2" xfId="43967"/>
    <cellStyle name="Normal 5 16 2 2 3 3 3" xfId="43968"/>
    <cellStyle name="Normal 5 16 2 2 3 3 4" xfId="43969"/>
    <cellStyle name="Normal 5 16 2 2 3 4" xfId="43970"/>
    <cellStyle name="Normal 5 16 2 2 3 4 2" xfId="43971"/>
    <cellStyle name="Normal 5 16 2 2 3 4 2 2" xfId="43972"/>
    <cellStyle name="Normal 5 16 2 2 3 4 3" xfId="43973"/>
    <cellStyle name="Normal 5 16 2 2 3 4 4" xfId="43974"/>
    <cellStyle name="Normal 5 16 2 2 3 5" xfId="43975"/>
    <cellStyle name="Normal 5 16 2 2 3 5 2" xfId="43976"/>
    <cellStyle name="Normal 5 16 2 2 3 6" xfId="43977"/>
    <cellStyle name="Normal 5 16 2 2 3 7" xfId="43978"/>
    <cellStyle name="Normal 5 16 2 2 3 8" xfId="43979"/>
    <cellStyle name="Normal 5 16 2 2 4" xfId="43980"/>
    <cellStyle name="Normal 5 16 2 2 4 2" xfId="43981"/>
    <cellStyle name="Normal 5 16 2 2 4 2 2" xfId="43982"/>
    <cellStyle name="Normal 5 16 2 2 4 2 2 2" xfId="43983"/>
    <cellStyle name="Normal 5 16 2 2 4 2 2 2 2" xfId="43984"/>
    <cellStyle name="Normal 5 16 2 2 4 2 2 3" xfId="43985"/>
    <cellStyle name="Normal 5 16 2 2 4 2 2 4" xfId="43986"/>
    <cellStyle name="Normal 5 16 2 2 4 2 3" xfId="43987"/>
    <cellStyle name="Normal 5 16 2 2 4 2 3 2" xfId="43988"/>
    <cellStyle name="Normal 5 16 2 2 4 2 3 2 2" xfId="43989"/>
    <cellStyle name="Normal 5 16 2 2 4 2 3 3" xfId="43990"/>
    <cellStyle name="Normal 5 16 2 2 4 2 3 4" xfId="43991"/>
    <cellStyle name="Normal 5 16 2 2 4 2 4" xfId="43992"/>
    <cellStyle name="Normal 5 16 2 2 4 2 4 2" xfId="43993"/>
    <cellStyle name="Normal 5 16 2 2 4 2 5" xfId="43994"/>
    <cellStyle name="Normal 5 16 2 2 4 2 6" xfId="43995"/>
    <cellStyle name="Normal 5 16 2 2 4 2 7" xfId="43996"/>
    <cellStyle name="Normal 5 16 2 2 4 3" xfId="43997"/>
    <cellStyle name="Normal 5 16 2 2 4 3 2" xfId="43998"/>
    <cellStyle name="Normal 5 16 2 2 4 3 2 2" xfId="43999"/>
    <cellStyle name="Normal 5 16 2 2 4 3 3" xfId="44000"/>
    <cellStyle name="Normal 5 16 2 2 4 3 4" xfId="44001"/>
    <cellStyle name="Normal 5 16 2 2 4 4" xfId="44002"/>
    <cellStyle name="Normal 5 16 2 2 4 4 2" xfId="44003"/>
    <cellStyle name="Normal 5 16 2 2 4 4 2 2" xfId="44004"/>
    <cellStyle name="Normal 5 16 2 2 4 4 3" xfId="44005"/>
    <cellStyle name="Normal 5 16 2 2 4 4 4" xfId="44006"/>
    <cellStyle name="Normal 5 16 2 2 4 5" xfId="44007"/>
    <cellStyle name="Normal 5 16 2 2 4 5 2" xfId="44008"/>
    <cellStyle name="Normal 5 16 2 2 4 6" xfId="44009"/>
    <cellStyle name="Normal 5 16 2 2 4 7" xfId="44010"/>
    <cellStyle name="Normal 5 16 2 2 4 8" xfId="44011"/>
    <cellStyle name="Normal 5 16 2 2 5" xfId="44012"/>
    <cellStyle name="Normal 5 16 2 2 5 2" xfId="44013"/>
    <cellStyle name="Normal 5 16 2 2 5 2 2" xfId="44014"/>
    <cellStyle name="Normal 5 16 2 2 5 2 2 2" xfId="44015"/>
    <cellStyle name="Normal 5 16 2 2 5 2 2 2 2" xfId="44016"/>
    <cellStyle name="Normal 5 16 2 2 5 2 2 3" xfId="44017"/>
    <cellStyle name="Normal 5 16 2 2 5 2 2 4" xfId="44018"/>
    <cellStyle name="Normal 5 16 2 2 5 2 3" xfId="44019"/>
    <cellStyle name="Normal 5 16 2 2 5 2 3 2" xfId="44020"/>
    <cellStyle name="Normal 5 16 2 2 5 2 4" xfId="44021"/>
    <cellStyle name="Normal 5 16 2 2 5 2 5" xfId="44022"/>
    <cellStyle name="Normal 5 16 2 2 5 2 6" xfId="44023"/>
    <cellStyle name="Normal 5 16 2 2 5 3" xfId="44024"/>
    <cellStyle name="Normal 5 16 2 2 5 3 2" xfId="44025"/>
    <cellStyle name="Normal 5 16 2 2 5 3 2 2" xfId="44026"/>
    <cellStyle name="Normal 5 16 2 2 5 3 3" xfId="44027"/>
    <cellStyle name="Normal 5 16 2 2 5 3 4" xfId="44028"/>
    <cellStyle name="Normal 5 16 2 2 5 4" xfId="44029"/>
    <cellStyle name="Normal 5 16 2 2 5 4 2" xfId="44030"/>
    <cellStyle name="Normal 5 16 2 2 5 4 2 2" xfId="44031"/>
    <cellStyle name="Normal 5 16 2 2 5 4 3" xfId="44032"/>
    <cellStyle name="Normal 5 16 2 2 5 4 4" xfId="44033"/>
    <cellStyle name="Normal 5 16 2 2 5 5" xfId="44034"/>
    <cellStyle name="Normal 5 16 2 2 5 5 2" xfId="44035"/>
    <cellStyle name="Normal 5 16 2 2 5 6" xfId="44036"/>
    <cellStyle name="Normal 5 16 2 2 5 7" xfId="44037"/>
    <cellStyle name="Normal 5 16 2 2 5 8" xfId="44038"/>
    <cellStyle name="Normal 5 16 2 2 6" xfId="44039"/>
    <cellStyle name="Normal 5 16 2 2 6 2" xfId="44040"/>
    <cellStyle name="Normal 5 16 2 2 6 2 2" xfId="44041"/>
    <cellStyle name="Normal 5 16 2 2 6 2 2 2" xfId="44042"/>
    <cellStyle name="Normal 5 16 2 2 6 2 2 2 2" xfId="44043"/>
    <cellStyle name="Normal 5 16 2 2 6 2 2 3" xfId="44044"/>
    <cellStyle name="Normal 5 16 2 2 6 2 2 4" xfId="44045"/>
    <cellStyle name="Normal 5 16 2 2 6 2 3" xfId="44046"/>
    <cellStyle name="Normal 5 16 2 2 6 2 3 2" xfId="44047"/>
    <cellStyle name="Normal 5 16 2 2 6 2 4" xfId="44048"/>
    <cellStyle name="Normal 5 16 2 2 6 2 5" xfId="44049"/>
    <cellStyle name="Normal 5 16 2 2 6 2 6" xfId="44050"/>
    <cellStyle name="Normal 5 16 2 2 6 3" xfId="44051"/>
    <cellStyle name="Normal 5 16 2 2 6 3 2" xfId="44052"/>
    <cellStyle name="Normal 5 16 2 2 6 3 2 2" xfId="44053"/>
    <cellStyle name="Normal 5 16 2 2 6 3 3" xfId="44054"/>
    <cellStyle name="Normal 5 16 2 2 6 3 4" xfId="44055"/>
    <cellStyle name="Normal 5 16 2 2 6 4" xfId="44056"/>
    <cellStyle name="Normal 5 16 2 2 6 4 2" xfId="44057"/>
    <cellStyle name="Normal 5 16 2 2 6 4 2 2" xfId="44058"/>
    <cellStyle name="Normal 5 16 2 2 6 4 3" xfId="44059"/>
    <cellStyle name="Normal 5 16 2 2 6 4 4" xfId="44060"/>
    <cellStyle name="Normal 5 16 2 2 6 5" xfId="44061"/>
    <cellStyle name="Normal 5 16 2 2 6 5 2" xfId="44062"/>
    <cellStyle name="Normal 5 16 2 2 6 6" xfId="44063"/>
    <cellStyle name="Normal 5 16 2 2 6 7" xfId="44064"/>
    <cellStyle name="Normal 5 16 2 2 6 8" xfId="44065"/>
    <cellStyle name="Normal 5 16 2 2 7" xfId="44066"/>
    <cellStyle name="Normal 5 16 2 2 7 2" xfId="44067"/>
    <cellStyle name="Normal 5 16 2 2 7 2 2" xfId="44068"/>
    <cellStyle name="Normal 5 16 2 2 7 2 2 2" xfId="44069"/>
    <cellStyle name="Normal 5 16 2 2 7 2 3" xfId="44070"/>
    <cellStyle name="Normal 5 16 2 2 7 2 4" xfId="44071"/>
    <cellStyle name="Normal 5 16 2 2 7 3" xfId="44072"/>
    <cellStyle name="Normal 5 16 2 2 7 3 2" xfId="44073"/>
    <cellStyle name="Normal 5 16 2 2 7 4" xfId="44074"/>
    <cellStyle name="Normal 5 16 2 2 7 5" xfId="44075"/>
    <cellStyle name="Normal 5 16 2 2 7 6" xfId="44076"/>
    <cellStyle name="Normal 5 16 2 2 8" xfId="44077"/>
    <cellStyle name="Normal 5 16 2 2 8 2" xfId="44078"/>
    <cellStyle name="Normal 5 16 2 2 8 2 2" xfId="44079"/>
    <cellStyle name="Normal 5 16 2 2 8 2 2 2" xfId="44080"/>
    <cellStyle name="Normal 5 16 2 2 8 2 3" xfId="44081"/>
    <cellStyle name="Normal 5 16 2 2 8 2 4" xfId="44082"/>
    <cellStyle name="Normal 5 16 2 2 8 3" xfId="44083"/>
    <cellStyle name="Normal 5 16 2 2 8 3 2" xfId="44084"/>
    <cellStyle name="Normal 5 16 2 2 8 4" xfId="44085"/>
    <cellStyle name="Normal 5 16 2 2 8 5" xfId="44086"/>
    <cellStyle name="Normal 5 16 2 2 8 6" xfId="44087"/>
    <cellStyle name="Normal 5 16 2 2 9" xfId="44088"/>
    <cellStyle name="Normal 5 16 2 2 9 2" xfId="44089"/>
    <cellStyle name="Normal 5 16 2 2 9 2 2" xfId="44090"/>
    <cellStyle name="Normal 5 16 2 2 9 3" xfId="44091"/>
    <cellStyle name="Normal 5 16 2 2 9 4" xfId="44092"/>
    <cellStyle name="Normal 5 16 2 2 9 5" xfId="44093"/>
    <cellStyle name="Normal 5 16 2 3" xfId="44094"/>
    <cellStyle name="Normal 5 16 2 3 10" xfId="44095"/>
    <cellStyle name="Normal 5 16 2 3 10 2" xfId="44096"/>
    <cellStyle name="Normal 5 16 2 3 10 2 2" xfId="44097"/>
    <cellStyle name="Normal 5 16 2 3 10 3" xfId="44098"/>
    <cellStyle name="Normal 5 16 2 3 10 4" xfId="44099"/>
    <cellStyle name="Normal 5 16 2 3 11" xfId="44100"/>
    <cellStyle name="Normal 5 16 2 3 11 2" xfId="44101"/>
    <cellStyle name="Normal 5 16 2 3 12" xfId="44102"/>
    <cellStyle name="Normal 5 16 2 3 13" xfId="44103"/>
    <cellStyle name="Normal 5 16 2 3 14" xfId="44104"/>
    <cellStyle name="Normal 5 16 2 3 2" xfId="44105"/>
    <cellStyle name="Normal 5 16 2 3 2 10" xfId="44106"/>
    <cellStyle name="Normal 5 16 2 3 2 2" xfId="44107"/>
    <cellStyle name="Normal 5 16 2 3 2 2 2" xfId="44108"/>
    <cellStyle name="Normal 5 16 2 3 2 2 2 2" xfId="44109"/>
    <cellStyle name="Normal 5 16 2 3 2 2 2 2 2" xfId="44110"/>
    <cellStyle name="Normal 5 16 2 3 2 2 2 3" xfId="44111"/>
    <cellStyle name="Normal 5 16 2 3 2 2 2 4" xfId="44112"/>
    <cellStyle name="Normal 5 16 2 3 2 2 3" xfId="44113"/>
    <cellStyle name="Normal 5 16 2 3 2 2 3 2" xfId="44114"/>
    <cellStyle name="Normal 5 16 2 3 2 2 3 2 2" xfId="44115"/>
    <cellStyle name="Normal 5 16 2 3 2 2 3 3" xfId="44116"/>
    <cellStyle name="Normal 5 16 2 3 2 2 3 4" xfId="44117"/>
    <cellStyle name="Normal 5 16 2 3 2 2 4" xfId="44118"/>
    <cellStyle name="Normal 5 16 2 3 2 2 4 2" xfId="44119"/>
    <cellStyle name="Normal 5 16 2 3 2 2 5" xfId="44120"/>
    <cellStyle name="Normal 5 16 2 3 2 2 6" xfId="44121"/>
    <cellStyle name="Normal 5 16 2 3 2 2 7" xfId="44122"/>
    <cellStyle name="Normal 5 16 2 3 2 3" xfId="44123"/>
    <cellStyle name="Normal 5 16 2 3 2 3 2" xfId="44124"/>
    <cellStyle name="Normal 5 16 2 3 2 3 2 2" xfId="44125"/>
    <cellStyle name="Normal 5 16 2 3 2 3 3" xfId="44126"/>
    <cellStyle name="Normal 5 16 2 3 2 3 4" xfId="44127"/>
    <cellStyle name="Normal 5 16 2 3 2 4" xfId="44128"/>
    <cellStyle name="Normal 5 16 2 3 2 4 2" xfId="44129"/>
    <cellStyle name="Normal 5 16 2 3 2 4 2 2" xfId="44130"/>
    <cellStyle name="Normal 5 16 2 3 2 4 3" xfId="44131"/>
    <cellStyle name="Normal 5 16 2 3 2 4 4" xfId="44132"/>
    <cellStyle name="Normal 5 16 2 3 2 5" xfId="44133"/>
    <cellStyle name="Normal 5 16 2 3 2 5 2" xfId="44134"/>
    <cellStyle name="Normal 5 16 2 3 2 5 2 2" xfId="44135"/>
    <cellStyle name="Normal 5 16 2 3 2 5 3" xfId="44136"/>
    <cellStyle name="Normal 5 16 2 3 2 5 4" xfId="44137"/>
    <cellStyle name="Normal 5 16 2 3 2 6" xfId="44138"/>
    <cellStyle name="Normal 5 16 2 3 2 6 2" xfId="44139"/>
    <cellStyle name="Normal 5 16 2 3 2 6 2 2" xfId="44140"/>
    <cellStyle name="Normal 5 16 2 3 2 6 3" xfId="44141"/>
    <cellStyle name="Normal 5 16 2 3 2 6 4" xfId="44142"/>
    <cellStyle name="Normal 5 16 2 3 2 7" xfId="44143"/>
    <cellStyle name="Normal 5 16 2 3 2 7 2" xfId="44144"/>
    <cellStyle name="Normal 5 16 2 3 2 8" xfId="44145"/>
    <cellStyle name="Normal 5 16 2 3 2 9" xfId="44146"/>
    <cellStyle name="Normal 5 16 2 3 3" xfId="44147"/>
    <cellStyle name="Normal 5 16 2 3 3 2" xfId="44148"/>
    <cellStyle name="Normal 5 16 2 3 3 2 2" xfId="44149"/>
    <cellStyle name="Normal 5 16 2 3 3 2 2 2" xfId="44150"/>
    <cellStyle name="Normal 5 16 2 3 3 2 2 2 2" xfId="44151"/>
    <cellStyle name="Normal 5 16 2 3 3 2 2 3" xfId="44152"/>
    <cellStyle name="Normal 5 16 2 3 3 2 2 4" xfId="44153"/>
    <cellStyle name="Normal 5 16 2 3 3 2 3" xfId="44154"/>
    <cellStyle name="Normal 5 16 2 3 3 2 3 2" xfId="44155"/>
    <cellStyle name="Normal 5 16 2 3 3 2 3 2 2" xfId="44156"/>
    <cellStyle name="Normal 5 16 2 3 3 2 3 3" xfId="44157"/>
    <cellStyle name="Normal 5 16 2 3 3 2 3 4" xfId="44158"/>
    <cellStyle name="Normal 5 16 2 3 3 2 4" xfId="44159"/>
    <cellStyle name="Normal 5 16 2 3 3 2 4 2" xfId="44160"/>
    <cellStyle name="Normal 5 16 2 3 3 2 5" xfId="44161"/>
    <cellStyle name="Normal 5 16 2 3 3 2 6" xfId="44162"/>
    <cellStyle name="Normal 5 16 2 3 3 2 7" xfId="44163"/>
    <cellStyle name="Normal 5 16 2 3 3 3" xfId="44164"/>
    <cellStyle name="Normal 5 16 2 3 3 3 2" xfId="44165"/>
    <cellStyle name="Normal 5 16 2 3 3 3 2 2" xfId="44166"/>
    <cellStyle name="Normal 5 16 2 3 3 3 3" xfId="44167"/>
    <cellStyle name="Normal 5 16 2 3 3 3 4" xfId="44168"/>
    <cellStyle name="Normal 5 16 2 3 3 4" xfId="44169"/>
    <cellStyle name="Normal 5 16 2 3 3 4 2" xfId="44170"/>
    <cellStyle name="Normal 5 16 2 3 3 4 2 2" xfId="44171"/>
    <cellStyle name="Normal 5 16 2 3 3 4 3" xfId="44172"/>
    <cellStyle name="Normal 5 16 2 3 3 4 4" xfId="44173"/>
    <cellStyle name="Normal 5 16 2 3 3 5" xfId="44174"/>
    <cellStyle name="Normal 5 16 2 3 3 5 2" xfId="44175"/>
    <cellStyle name="Normal 5 16 2 3 3 6" xfId="44176"/>
    <cellStyle name="Normal 5 16 2 3 3 7" xfId="44177"/>
    <cellStyle name="Normal 5 16 2 3 3 8" xfId="44178"/>
    <cellStyle name="Normal 5 16 2 3 4" xfId="44179"/>
    <cellStyle name="Normal 5 16 2 3 4 2" xfId="44180"/>
    <cellStyle name="Normal 5 16 2 3 4 2 2" xfId="44181"/>
    <cellStyle name="Normal 5 16 2 3 4 2 2 2" xfId="44182"/>
    <cellStyle name="Normal 5 16 2 3 4 2 2 2 2" xfId="44183"/>
    <cellStyle name="Normal 5 16 2 3 4 2 2 3" xfId="44184"/>
    <cellStyle name="Normal 5 16 2 3 4 2 2 4" xfId="44185"/>
    <cellStyle name="Normal 5 16 2 3 4 2 3" xfId="44186"/>
    <cellStyle name="Normal 5 16 2 3 4 2 3 2" xfId="44187"/>
    <cellStyle name="Normal 5 16 2 3 4 2 3 2 2" xfId="44188"/>
    <cellStyle name="Normal 5 16 2 3 4 2 3 3" xfId="44189"/>
    <cellStyle name="Normal 5 16 2 3 4 2 3 4" xfId="44190"/>
    <cellStyle name="Normal 5 16 2 3 4 2 4" xfId="44191"/>
    <cellStyle name="Normal 5 16 2 3 4 2 4 2" xfId="44192"/>
    <cellStyle name="Normal 5 16 2 3 4 2 5" xfId="44193"/>
    <cellStyle name="Normal 5 16 2 3 4 2 6" xfId="44194"/>
    <cellStyle name="Normal 5 16 2 3 4 2 7" xfId="44195"/>
    <cellStyle name="Normal 5 16 2 3 4 3" xfId="44196"/>
    <cellStyle name="Normal 5 16 2 3 4 3 2" xfId="44197"/>
    <cellStyle name="Normal 5 16 2 3 4 3 2 2" xfId="44198"/>
    <cellStyle name="Normal 5 16 2 3 4 3 3" xfId="44199"/>
    <cellStyle name="Normal 5 16 2 3 4 3 4" xfId="44200"/>
    <cellStyle name="Normal 5 16 2 3 4 4" xfId="44201"/>
    <cellStyle name="Normal 5 16 2 3 4 4 2" xfId="44202"/>
    <cellStyle name="Normal 5 16 2 3 4 4 2 2" xfId="44203"/>
    <cellStyle name="Normal 5 16 2 3 4 4 3" xfId="44204"/>
    <cellStyle name="Normal 5 16 2 3 4 4 4" xfId="44205"/>
    <cellStyle name="Normal 5 16 2 3 4 5" xfId="44206"/>
    <cellStyle name="Normal 5 16 2 3 4 5 2" xfId="44207"/>
    <cellStyle name="Normal 5 16 2 3 4 6" xfId="44208"/>
    <cellStyle name="Normal 5 16 2 3 4 7" xfId="44209"/>
    <cellStyle name="Normal 5 16 2 3 4 8" xfId="44210"/>
    <cellStyle name="Normal 5 16 2 3 5" xfId="44211"/>
    <cellStyle name="Normal 5 16 2 3 5 2" xfId="44212"/>
    <cellStyle name="Normal 5 16 2 3 5 2 2" xfId="44213"/>
    <cellStyle name="Normal 5 16 2 3 5 2 2 2" xfId="44214"/>
    <cellStyle name="Normal 5 16 2 3 5 2 2 2 2" xfId="44215"/>
    <cellStyle name="Normal 5 16 2 3 5 2 2 3" xfId="44216"/>
    <cellStyle name="Normal 5 16 2 3 5 2 2 4" xfId="44217"/>
    <cellStyle name="Normal 5 16 2 3 5 2 3" xfId="44218"/>
    <cellStyle name="Normal 5 16 2 3 5 2 3 2" xfId="44219"/>
    <cellStyle name="Normal 5 16 2 3 5 2 4" xfId="44220"/>
    <cellStyle name="Normal 5 16 2 3 5 2 5" xfId="44221"/>
    <cellStyle name="Normal 5 16 2 3 5 2 6" xfId="44222"/>
    <cellStyle name="Normal 5 16 2 3 5 3" xfId="44223"/>
    <cellStyle name="Normal 5 16 2 3 5 3 2" xfId="44224"/>
    <cellStyle name="Normal 5 16 2 3 5 3 2 2" xfId="44225"/>
    <cellStyle name="Normal 5 16 2 3 5 3 3" xfId="44226"/>
    <cellStyle name="Normal 5 16 2 3 5 3 4" xfId="44227"/>
    <cellStyle name="Normal 5 16 2 3 5 4" xfId="44228"/>
    <cellStyle name="Normal 5 16 2 3 5 4 2" xfId="44229"/>
    <cellStyle name="Normal 5 16 2 3 5 4 2 2" xfId="44230"/>
    <cellStyle name="Normal 5 16 2 3 5 4 3" xfId="44231"/>
    <cellStyle name="Normal 5 16 2 3 5 4 4" xfId="44232"/>
    <cellStyle name="Normal 5 16 2 3 5 5" xfId="44233"/>
    <cellStyle name="Normal 5 16 2 3 5 5 2" xfId="44234"/>
    <cellStyle name="Normal 5 16 2 3 5 6" xfId="44235"/>
    <cellStyle name="Normal 5 16 2 3 5 7" xfId="44236"/>
    <cellStyle name="Normal 5 16 2 3 5 8" xfId="44237"/>
    <cellStyle name="Normal 5 16 2 3 6" xfId="44238"/>
    <cellStyle name="Normal 5 16 2 3 6 2" xfId="44239"/>
    <cellStyle name="Normal 5 16 2 3 6 2 2" xfId="44240"/>
    <cellStyle name="Normal 5 16 2 3 6 2 2 2" xfId="44241"/>
    <cellStyle name="Normal 5 16 2 3 6 2 2 2 2" xfId="44242"/>
    <cellStyle name="Normal 5 16 2 3 6 2 2 3" xfId="44243"/>
    <cellStyle name="Normal 5 16 2 3 6 2 2 4" xfId="44244"/>
    <cellStyle name="Normal 5 16 2 3 6 2 3" xfId="44245"/>
    <cellStyle name="Normal 5 16 2 3 6 2 3 2" xfId="44246"/>
    <cellStyle name="Normal 5 16 2 3 6 2 4" xfId="44247"/>
    <cellStyle name="Normal 5 16 2 3 6 2 5" xfId="44248"/>
    <cellStyle name="Normal 5 16 2 3 6 2 6" xfId="44249"/>
    <cellStyle name="Normal 5 16 2 3 6 3" xfId="44250"/>
    <cellStyle name="Normal 5 16 2 3 6 3 2" xfId="44251"/>
    <cellStyle name="Normal 5 16 2 3 6 3 2 2" xfId="44252"/>
    <cellStyle name="Normal 5 16 2 3 6 3 3" xfId="44253"/>
    <cellStyle name="Normal 5 16 2 3 6 3 4" xfId="44254"/>
    <cellStyle name="Normal 5 16 2 3 6 4" xfId="44255"/>
    <cellStyle name="Normal 5 16 2 3 6 4 2" xfId="44256"/>
    <cellStyle name="Normal 5 16 2 3 6 4 2 2" xfId="44257"/>
    <cellStyle name="Normal 5 16 2 3 6 4 3" xfId="44258"/>
    <cellStyle name="Normal 5 16 2 3 6 4 4" xfId="44259"/>
    <cellStyle name="Normal 5 16 2 3 6 5" xfId="44260"/>
    <cellStyle name="Normal 5 16 2 3 6 5 2" xfId="44261"/>
    <cellStyle name="Normal 5 16 2 3 6 6" xfId="44262"/>
    <cellStyle name="Normal 5 16 2 3 6 7" xfId="44263"/>
    <cellStyle name="Normal 5 16 2 3 6 8" xfId="44264"/>
    <cellStyle name="Normal 5 16 2 3 7" xfId="44265"/>
    <cellStyle name="Normal 5 16 2 3 7 2" xfId="44266"/>
    <cellStyle name="Normal 5 16 2 3 7 2 2" xfId="44267"/>
    <cellStyle name="Normal 5 16 2 3 7 2 2 2" xfId="44268"/>
    <cellStyle name="Normal 5 16 2 3 7 2 3" xfId="44269"/>
    <cellStyle name="Normal 5 16 2 3 7 2 4" xfId="44270"/>
    <cellStyle name="Normal 5 16 2 3 7 3" xfId="44271"/>
    <cellStyle name="Normal 5 16 2 3 7 3 2" xfId="44272"/>
    <cellStyle name="Normal 5 16 2 3 7 4" xfId="44273"/>
    <cellStyle name="Normal 5 16 2 3 7 5" xfId="44274"/>
    <cellStyle name="Normal 5 16 2 3 7 6" xfId="44275"/>
    <cellStyle name="Normal 5 16 2 3 8" xfId="44276"/>
    <cellStyle name="Normal 5 16 2 3 8 2" xfId="44277"/>
    <cellStyle name="Normal 5 16 2 3 8 2 2" xfId="44278"/>
    <cellStyle name="Normal 5 16 2 3 8 2 2 2" xfId="44279"/>
    <cellStyle name="Normal 5 16 2 3 8 2 3" xfId="44280"/>
    <cellStyle name="Normal 5 16 2 3 8 2 4" xfId="44281"/>
    <cellStyle name="Normal 5 16 2 3 8 3" xfId="44282"/>
    <cellStyle name="Normal 5 16 2 3 8 3 2" xfId="44283"/>
    <cellStyle name="Normal 5 16 2 3 8 4" xfId="44284"/>
    <cellStyle name="Normal 5 16 2 3 8 5" xfId="44285"/>
    <cellStyle name="Normal 5 16 2 3 8 6" xfId="44286"/>
    <cellStyle name="Normal 5 16 2 3 9" xfId="44287"/>
    <cellStyle name="Normal 5 16 2 3 9 2" xfId="44288"/>
    <cellStyle name="Normal 5 16 2 3 9 2 2" xfId="44289"/>
    <cellStyle name="Normal 5 16 2 3 9 3" xfId="44290"/>
    <cellStyle name="Normal 5 16 2 3 9 4" xfId="44291"/>
    <cellStyle name="Normal 5 16 2 3 9 5" xfId="44292"/>
    <cellStyle name="Normal 5 16 2 4" xfId="44293"/>
    <cellStyle name="Normal 5 16 2 4 10" xfId="44294"/>
    <cellStyle name="Normal 5 16 2 4 10 2" xfId="44295"/>
    <cellStyle name="Normal 5 16 2 4 11" xfId="44296"/>
    <cellStyle name="Normal 5 16 2 4 12" xfId="44297"/>
    <cellStyle name="Normal 5 16 2 4 13" xfId="44298"/>
    <cellStyle name="Normal 5 16 2 4 2" xfId="44299"/>
    <cellStyle name="Normal 5 16 2 4 2 2" xfId="44300"/>
    <cellStyle name="Normal 5 16 2 4 2 2 2" xfId="44301"/>
    <cellStyle name="Normal 5 16 2 4 2 2 2 2" xfId="44302"/>
    <cellStyle name="Normal 5 16 2 4 2 2 2 2 2" xfId="44303"/>
    <cellStyle name="Normal 5 16 2 4 2 2 2 3" xfId="44304"/>
    <cellStyle name="Normal 5 16 2 4 2 2 2 4" xfId="44305"/>
    <cellStyle name="Normal 5 16 2 4 2 2 3" xfId="44306"/>
    <cellStyle name="Normal 5 16 2 4 2 2 3 2" xfId="44307"/>
    <cellStyle name="Normal 5 16 2 4 2 2 3 2 2" xfId="44308"/>
    <cellStyle name="Normal 5 16 2 4 2 2 3 3" xfId="44309"/>
    <cellStyle name="Normal 5 16 2 4 2 2 3 4" xfId="44310"/>
    <cellStyle name="Normal 5 16 2 4 2 2 4" xfId="44311"/>
    <cellStyle name="Normal 5 16 2 4 2 2 4 2" xfId="44312"/>
    <cellStyle name="Normal 5 16 2 4 2 2 5" xfId="44313"/>
    <cellStyle name="Normal 5 16 2 4 2 2 6" xfId="44314"/>
    <cellStyle name="Normal 5 16 2 4 2 2 7" xfId="44315"/>
    <cellStyle name="Normal 5 16 2 4 2 3" xfId="44316"/>
    <cellStyle name="Normal 5 16 2 4 2 3 2" xfId="44317"/>
    <cellStyle name="Normal 5 16 2 4 2 3 2 2" xfId="44318"/>
    <cellStyle name="Normal 5 16 2 4 2 3 3" xfId="44319"/>
    <cellStyle name="Normal 5 16 2 4 2 3 4" xfId="44320"/>
    <cellStyle name="Normal 5 16 2 4 2 4" xfId="44321"/>
    <cellStyle name="Normal 5 16 2 4 2 4 2" xfId="44322"/>
    <cellStyle name="Normal 5 16 2 4 2 4 2 2" xfId="44323"/>
    <cellStyle name="Normal 5 16 2 4 2 4 3" xfId="44324"/>
    <cellStyle name="Normal 5 16 2 4 2 4 4" xfId="44325"/>
    <cellStyle name="Normal 5 16 2 4 2 5" xfId="44326"/>
    <cellStyle name="Normal 5 16 2 4 2 5 2" xfId="44327"/>
    <cellStyle name="Normal 5 16 2 4 2 6" xfId="44328"/>
    <cellStyle name="Normal 5 16 2 4 2 7" xfId="44329"/>
    <cellStyle name="Normal 5 16 2 4 2 8" xfId="44330"/>
    <cellStyle name="Normal 5 16 2 4 3" xfId="44331"/>
    <cellStyle name="Normal 5 16 2 4 3 2" xfId="44332"/>
    <cellStyle name="Normal 5 16 2 4 3 2 2" xfId="44333"/>
    <cellStyle name="Normal 5 16 2 4 3 2 2 2" xfId="44334"/>
    <cellStyle name="Normal 5 16 2 4 3 2 2 2 2" xfId="44335"/>
    <cellStyle name="Normal 5 16 2 4 3 2 2 3" xfId="44336"/>
    <cellStyle name="Normal 5 16 2 4 3 2 2 4" xfId="44337"/>
    <cellStyle name="Normal 5 16 2 4 3 2 3" xfId="44338"/>
    <cellStyle name="Normal 5 16 2 4 3 2 3 2" xfId="44339"/>
    <cellStyle name="Normal 5 16 2 4 3 2 3 2 2" xfId="44340"/>
    <cellStyle name="Normal 5 16 2 4 3 2 3 3" xfId="44341"/>
    <cellStyle name="Normal 5 16 2 4 3 2 3 4" xfId="44342"/>
    <cellStyle name="Normal 5 16 2 4 3 2 4" xfId="44343"/>
    <cellStyle name="Normal 5 16 2 4 3 2 4 2" xfId="44344"/>
    <cellStyle name="Normal 5 16 2 4 3 2 5" xfId="44345"/>
    <cellStyle name="Normal 5 16 2 4 3 2 6" xfId="44346"/>
    <cellStyle name="Normal 5 16 2 4 3 2 7" xfId="44347"/>
    <cellStyle name="Normal 5 16 2 4 3 3" xfId="44348"/>
    <cellStyle name="Normal 5 16 2 4 3 3 2" xfId="44349"/>
    <cellStyle name="Normal 5 16 2 4 3 3 2 2" xfId="44350"/>
    <cellStyle name="Normal 5 16 2 4 3 3 3" xfId="44351"/>
    <cellStyle name="Normal 5 16 2 4 3 3 4" xfId="44352"/>
    <cellStyle name="Normal 5 16 2 4 3 4" xfId="44353"/>
    <cellStyle name="Normal 5 16 2 4 3 4 2" xfId="44354"/>
    <cellStyle name="Normal 5 16 2 4 3 4 2 2" xfId="44355"/>
    <cellStyle name="Normal 5 16 2 4 3 4 3" xfId="44356"/>
    <cellStyle name="Normal 5 16 2 4 3 4 4" xfId="44357"/>
    <cellStyle name="Normal 5 16 2 4 3 5" xfId="44358"/>
    <cellStyle name="Normal 5 16 2 4 3 5 2" xfId="44359"/>
    <cellStyle name="Normal 5 16 2 4 3 6" xfId="44360"/>
    <cellStyle name="Normal 5 16 2 4 3 7" xfId="44361"/>
    <cellStyle name="Normal 5 16 2 4 3 8" xfId="44362"/>
    <cellStyle name="Normal 5 16 2 4 4" xfId="44363"/>
    <cellStyle name="Normal 5 16 2 4 4 2" xfId="44364"/>
    <cellStyle name="Normal 5 16 2 4 4 2 2" xfId="44365"/>
    <cellStyle name="Normal 5 16 2 4 4 2 2 2" xfId="44366"/>
    <cellStyle name="Normal 5 16 2 4 4 2 2 2 2" xfId="44367"/>
    <cellStyle name="Normal 5 16 2 4 4 2 2 3" xfId="44368"/>
    <cellStyle name="Normal 5 16 2 4 4 2 2 4" xfId="44369"/>
    <cellStyle name="Normal 5 16 2 4 4 2 3" xfId="44370"/>
    <cellStyle name="Normal 5 16 2 4 4 2 3 2" xfId="44371"/>
    <cellStyle name="Normal 5 16 2 4 4 2 4" xfId="44372"/>
    <cellStyle name="Normal 5 16 2 4 4 2 5" xfId="44373"/>
    <cellStyle name="Normal 5 16 2 4 4 2 6" xfId="44374"/>
    <cellStyle name="Normal 5 16 2 4 4 3" xfId="44375"/>
    <cellStyle name="Normal 5 16 2 4 4 3 2" xfId="44376"/>
    <cellStyle name="Normal 5 16 2 4 4 3 2 2" xfId="44377"/>
    <cellStyle name="Normal 5 16 2 4 4 3 3" xfId="44378"/>
    <cellStyle name="Normal 5 16 2 4 4 3 4" xfId="44379"/>
    <cellStyle name="Normal 5 16 2 4 4 4" xfId="44380"/>
    <cellStyle name="Normal 5 16 2 4 4 4 2" xfId="44381"/>
    <cellStyle name="Normal 5 16 2 4 4 4 2 2" xfId="44382"/>
    <cellStyle name="Normal 5 16 2 4 4 4 3" xfId="44383"/>
    <cellStyle name="Normal 5 16 2 4 4 4 4" xfId="44384"/>
    <cellStyle name="Normal 5 16 2 4 4 5" xfId="44385"/>
    <cellStyle name="Normal 5 16 2 4 4 5 2" xfId="44386"/>
    <cellStyle name="Normal 5 16 2 4 4 6" xfId="44387"/>
    <cellStyle name="Normal 5 16 2 4 4 7" xfId="44388"/>
    <cellStyle name="Normal 5 16 2 4 4 8" xfId="44389"/>
    <cellStyle name="Normal 5 16 2 4 5" xfId="44390"/>
    <cellStyle name="Normal 5 16 2 4 5 2" xfId="44391"/>
    <cellStyle name="Normal 5 16 2 4 5 2 2" xfId="44392"/>
    <cellStyle name="Normal 5 16 2 4 5 2 2 2" xfId="44393"/>
    <cellStyle name="Normal 5 16 2 4 5 2 2 2 2" xfId="44394"/>
    <cellStyle name="Normal 5 16 2 4 5 2 2 3" xfId="44395"/>
    <cellStyle name="Normal 5 16 2 4 5 2 2 4" xfId="44396"/>
    <cellStyle name="Normal 5 16 2 4 5 2 3" xfId="44397"/>
    <cellStyle name="Normal 5 16 2 4 5 2 3 2" xfId="44398"/>
    <cellStyle name="Normal 5 16 2 4 5 2 4" xfId="44399"/>
    <cellStyle name="Normal 5 16 2 4 5 2 5" xfId="44400"/>
    <cellStyle name="Normal 5 16 2 4 5 2 6" xfId="44401"/>
    <cellStyle name="Normal 5 16 2 4 5 3" xfId="44402"/>
    <cellStyle name="Normal 5 16 2 4 5 3 2" xfId="44403"/>
    <cellStyle name="Normal 5 16 2 4 5 3 2 2" xfId="44404"/>
    <cellStyle name="Normal 5 16 2 4 5 3 3" xfId="44405"/>
    <cellStyle name="Normal 5 16 2 4 5 3 4" xfId="44406"/>
    <cellStyle name="Normal 5 16 2 4 5 4" xfId="44407"/>
    <cellStyle name="Normal 5 16 2 4 5 4 2" xfId="44408"/>
    <cellStyle name="Normal 5 16 2 4 5 4 2 2" xfId="44409"/>
    <cellStyle name="Normal 5 16 2 4 5 4 3" xfId="44410"/>
    <cellStyle name="Normal 5 16 2 4 5 4 4" xfId="44411"/>
    <cellStyle name="Normal 5 16 2 4 5 5" xfId="44412"/>
    <cellStyle name="Normal 5 16 2 4 5 5 2" xfId="44413"/>
    <cellStyle name="Normal 5 16 2 4 5 6" xfId="44414"/>
    <cellStyle name="Normal 5 16 2 4 5 7" xfId="44415"/>
    <cellStyle name="Normal 5 16 2 4 5 8" xfId="44416"/>
    <cellStyle name="Normal 5 16 2 4 6" xfId="44417"/>
    <cellStyle name="Normal 5 16 2 4 6 2" xfId="44418"/>
    <cellStyle name="Normal 5 16 2 4 6 2 2" xfId="44419"/>
    <cellStyle name="Normal 5 16 2 4 6 2 2 2" xfId="44420"/>
    <cellStyle name="Normal 5 16 2 4 6 2 3" xfId="44421"/>
    <cellStyle name="Normal 5 16 2 4 6 2 4" xfId="44422"/>
    <cellStyle name="Normal 5 16 2 4 6 3" xfId="44423"/>
    <cellStyle name="Normal 5 16 2 4 6 3 2" xfId="44424"/>
    <cellStyle name="Normal 5 16 2 4 6 4" xfId="44425"/>
    <cellStyle name="Normal 5 16 2 4 6 5" xfId="44426"/>
    <cellStyle name="Normal 5 16 2 4 6 6" xfId="44427"/>
    <cellStyle name="Normal 5 16 2 4 7" xfId="44428"/>
    <cellStyle name="Normal 5 16 2 4 7 2" xfId="44429"/>
    <cellStyle name="Normal 5 16 2 4 7 2 2" xfId="44430"/>
    <cellStyle name="Normal 5 16 2 4 7 2 2 2" xfId="44431"/>
    <cellStyle name="Normal 5 16 2 4 7 2 3" xfId="44432"/>
    <cellStyle name="Normal 5 16 2 4 7 2 4" xfId="44433"/>
    <cellStyle name="Normal 5 16 2 4 7 3" xfId="44434"/>
    <cellStyle name="Normal 5 16 2 4 7 3 2" xfId="44435"/>
    <cellStyle name="Normal 5 16 2 4 7 4" xfId="44436"/>
    <cellStyle name="Normal 5 16 2 4 7 5" xfId="44437"/>
    <cellStyle name="Normal 5 16 2 4 7 6" xfId="44438"/>
    <cellStyle name="Normal 5 16 2 4 8" xfId="44439"/>
    <cellStyle name="Normal 5 16 2 4 8 2" xfId="44440"/>
    <cellStyle name="Normal 5 16 2 4 8 2 2" xfId="44441"/>
    <cellStyle name="Normal 5 16 2 4 8 3" xfId="44442"/>
    <cellStyle name="Normal 5 16 2 4 8 4" xfId="44443"/>
    <cellStyle name="Normal 5 16 2 4 8 5" xfId="44444"/>
    <cellStyle name="Normal 5 16 2 4 9" xfId="44445"/>
    <cellStyle name="Normal 5 16 2 4 9 2" xfId="44446"/>
    <cellStyle name="Normal 5 16 2 4 9 2 2" xfId="44447"/>
    <cellStyle name="Normal 5 16 2 4 9 3" xfId="44448"/>
    <cellStyle name="Normal 5 16 2 4 9 4" xfId="44449"/>
    <cellStyle name="Normal 5 16 2 5" xfId="44450"/>
    <cellStyle name="Normal 5 16 2 5 2" xfId="44451"/>
    <cellStyle name="Normal 5 16 2 5 2 2" xfId="44452"/>
    <cellStyle name="Normal 5 16 2 5 2 2 2" xfId="44453"/>
    <cellStyle name="Normal 5 16 2 5 2 2 2 2" xfId="44454"/>
    <cellStyle name="Normal 5 16 2 5 2 2 3" xfId="44455"/>
    <cellStyle name="Normal 5 16 2 5 2 2 4" xfId="44456"/>
    <cellStyle name="Normal 5 16 2 5 2 3" xfId="44457"/>
    <cellStyle name="Normal 5 16 2 5 2 3 2" xfId="44458"/>
    <cellStyle name="Normal 5 16 2 5 2 3 2 2" xfId="44459"/>
    <cellStyle name="Normal 5 16 2 5 2 3 3" xfId="44460"/>
    <cellStyle name="Normal 5 16 2 5 2 3 4" xfId="44461"/>
    <cellStyle name="Normal 5 16 2 5 2 4" xfId="44462"/>
    <cellStyle name="Normal 5 16 2 5 2 4 2" xfId="44463"/>
    <cellStyle name="Normal 5 16 2 5 2 5" xfId="44464"/>
    <cellStyle name="Normal 5 16 2 5 2 6" xfId="44465"/>
    <cellStyle name="Normal 5 16 2 5 2 7" xfId="44466"/>
    <cellStyle name="Normal 5 16 2 5 3" xfId="44467"/>
    <cellStyle name="Normal 5 16 2 5 3 2" xfId="44468"/>
    <cellStyle name="Normal 5 16 2 5 3 2 2" xfId="44469"/>
    <cellStyle name="Normal 5 16 2 5 3 3" xfId="44470"/>
    <cellStyle name="Normal 5 16 2 5 3 4" xfId="44471"/>
    <cellStyle name="Normal 5 16 2 5 4" xfId="44472"/>
    <cellStyle name="Normal 5 16 2 5 4 2" xfId="44473"/>
    <cellStyle name="Normal 5 16 2 5 4 2 2" xfId="44474"/>
    <cellStyle name="Normal 5 16 2 5 4 3" xfId="44475"/>
    <cellStyle name="Normal 5 16 2 5 4 4" xfId="44476"/>
    <cellStyle name="Normal 5 16 2 5 5" xfId="44477"/>
    <cellStyle name="Normal 5 16 2 5 5 2" xfId="44478"/>
    <cellStyle name="Normal 5 16 2 5 6" xfId="44479"/>
    <cellStyle name="Normal 5 16 2 5 7" xfId="44480"/>
    <cellStyle name="Normal 5 16 2 5 8" xfId="44481"/>
    <cellStyle name="Normal 5 16 2 6" xfId="44482"/>
    <cellStyle name="Normal 5 16 2 6 2" xfId="44483"/>
    <cellStyle name="Normal 5 16 2 6 2 2" xfId="44484"/>
    <cellStyle name="Normal 5 16 2 6 2 2 2" xfId="44485"/>
    <cellStyle name="Normal 5 16 2 6 2 2 2 2" xfId="44486"/>
    <cellStyle name="Normal 5 16 2 6 2 2 3" xfId="44487"/>
    <cellStyle name="Normal 5 16 2 6 2 2 4" xfId="44488"/>
    <cellStyle name="Normal 5 16 2 6 2 3" xfId="44489"/>
    <cellStyle name="Normal 5 16 2 6 2 3 2" xfId="44490"/>
    <cellStyle name="Normal 5 16 2 6 2 3 2 2" xfId="44491"/>
    <cellStyle name="Normal 5 16 2 6 2 3 3" xfId="44492"/>
    <cellStyle name="Normal 5 16 2 6 2 3 4" xfId="44493"/>
    <cellStyle name="Normal 5 16 2 6 2 4" xfId="44494"/>
    <cellStyle name="Normal 5 16 2 6 2 4 2" xfId="44495"/>
    <cellStyle name="Normal 5 16 2 6 2 5" xfId="44496"/>
    <cellStyle name="Normal 5 16 2 6 2 6" xfId="44497"/>
    <cellStyle name="Normal 5 16 2 6 2 7" xfId="44498"/>
    <cellStyle name="Normal 5 16 2 6 3" xfId="44499"/>
    <cellStyle name="Normal 5 16 2 6 3 2" xfId="44500"/>
    <cellStyle name="Normal 5 16 2 6 3 2 2" xfId="44501"/>
    <cellStyle name="Normal 5 16 2 6 3 3" xfId="44502"/>
    <cellStyle name="Normal 5 16 2 6 3 4" xfId="44503"/>
    <cellStyle name="Normal 5 16 2 6 4" xfId="44504"/>
    <cellStyle name="Normal 5 16 2 6 4 2" xfId="44505"/>
    <cellStyle name="Normal 5 16 2 6 4 2 2" xfId="44506"/>
    <cellStyle name="Normal 5 16 2 6 4 3" xfId="44507"/>
    <cellStyle name="Normal 5 16 2 6 4 4" xfId="44508"/>
    <cellStyle name="Normal 5 16 2 6 5" xfId="44509"/>
    <cellStyle name="Normal 5 16 2 6 5 2" xfId="44510"/>
    <cellStyle name="Normal 5 16 2 6 6" xfId="44511"/>
    <cellStyle name="Normal 5 16 2 6 7" xfId="44512"/>
    <cellStyle name="Normal 5 16 2 6 8" xfId="44513"/>
    <cellStyle name="Normal 5 16 2 7" xfId="44514"/>
    <cellStyle name="Normal 5 16 2 7 2" xfId="44515"/>
    <cellStyle name="Normal 5 16 2 7 2 2" xfId="44516"/>
    <cellStyle name="Normal 5 16 2 7 2 2 2" xfId="44517"/>
    <cellStyle name="Normal 5 16 2 7 2 2 2 2" xfId="44518"/>
    <cellStyle name="Normal 5 16 2 7 2 2 3" xfId="44519"/>
    <cellStyle name="Normal 5 16 2 7 2 2 4" xfId="44520"/>
    <cellStyle name="Normal 5 16 2 7 2 3" xfId="44521"/>
    <cellStyle name="Normal 5 16 2 7 2 3 2" xfId="44522"/>
    <cellStyle name="Normal 5 16 2 7 2 4" xfId="44523"/>
    <cellStyle name="Normal 5 16 2 7 2 5" xfId="44524"/>
    <cellStyle name="Normal 5 16 2 7 2 6" xfId="44525"/>
    <cellStyle name="Normal 5 16 2 7 3" xfId="44526"/>
    <cellStyle name="Normal 5 16 2 7 3 2" xfId="44527"/>
    <cellStyle name="Normal 5 16 2 7 3 2 2" xfId="44528"/>
    <cellStyle name="Normal 5 16 2 7 3 3" xfId="44529"/>
    <cellStyle name="Normal 5 16 2 7 3 4" xfId="44530"/>
    <cellStyle name="Normal 5 16 2 7 4" xfId="44531"/>
    <cellStyle name="Normal 5 16 2 7 4 2" xfId="44532"/>
    <cellStyle name="Normal 5 16 2 7 4 2 2" xfId="44533"/>
    <cellStyle name="Normal 5 16 2 7 4 3" xfId="44534"/>
    <cellStyle name="Normal 5 16 2 7 4 4" xfId="44535"/>
    <cellStyle name="Normal 5 16 2 7 5" xfId="44536"/>
    <cellStyle name="Normal 5 16 2 7 5 2" xfId="44537"/>
    <cellStyle name="Normal 5 16 2 7 6" xfId="44538"/>
    <cellStyle name="Normal 5 16 2 7 7" xfId="44539"/>
    <cellStyle name="Normal 5 16 2 7 8" xfId="44540"/>
    <cellStyle name="Normal 5 16 2 8" xfId="44541"/>
    <cellStyle name="Normal 5 16 2 8 2" xfId="44542"/>
    <cellStyle name="Normal 5 16 2 8 2 2" xfId="44543"/>
    <cellStyle name="Normal 5 16 2 8 2 2 2" xfId="44544"/>
    <cellStyle name="Normal 5 16 2 8 2 2 2 2" xfId="44545"/>
    <cellStyle name="Normal 5 16 2 8 2 2 3" xfId="44546"/>
    <cellStyle name="Normal 5 16 2 8 2 2 4" xfId="44547"/>
    <cellStyle name="Normal 5 16 2 8 2 3" xfId="44548"/>
    <cellStyle name="Normal 5 16 2 8 2 3 2" xfId="44549"/>
    <cellStyle name="Normal 5 16 2 8 2 4" xfId="44550"/>
    <cellStyle name="Normal 5 16 2 8 2 5" xfId="44551"/>
    <cellStyle name="Normal 5 16 2 8 2 6" xfId="44552"/>
    <cellStyle name="Normal 5 16 2 8 3" xfId="44553"/>
    <cellStyle name="Normal 5 16 2 8 3 2" xfId="44554"/>
    <cellStyle name="Normal 5 16 2 8 3 2 2" xfId="44555"/>
    <cellStyle name="Normal 5 16 2 8 3 3" xfId="44556"/>
    <cellStyle name="Normal 5 16 2 8 3 4" xfId="44557"/>
    <cellStyle name="Normal 5 16 2 8 4" xfId="44558"/>
    <cellStyle name="Normal 5 16 2 8 4 2" xfId="44559"/>
    <cellStyle name="Normal 5 16 2 8 4 2 2" xfId="44560"/>
    <cellStyle name="Normal 5 16 2 8 4 3" xfId="44561"/>
    <cellStyle name="Normal 5 16 2 8 4 4" xfId="44562"/>
    <cellStyle name="Normal 5 16 2 8 5" xfId="44563"/>
    <cellStyle name="Normal 5 16 2 8 5 2" xfId="44564"/>
    <cellStyle name="Normal 5 16 2 8 6" xfId="44565"/>
    <cellStyle name="Normal 5 16 2 8 7" xfId="44566"/>
    <cellStyle name="Normal 5 16 2 8 8" xfId="44567"/>
    <cellStyle name="Normal 5 16 2 9" xfId="44568"/>
    <cellStyle name="Normal 5 16 2 9 2" xfId="44569"/>
    <cellStyle name="Normal 5 16 2 9 2 2" xfId="44570"/>
    <cellStyle name="Normal 5 16 2 9 2 2 2" xfId="44571"/>
    <cellStyle name="Normal 5 16 2 9 2 3" xfId="44572"/>
    <cellStyle name="Normal 5 16 2 9 2 4" xfId="44573"/>
    <cellStyle name="Normal 5 16 2 9 3" xfId="44574"/>
    <cellStyle name="Normal 5 16 2 9 3 2" xfId="44575"/>
    <cellStyle name="Normal 5 16 2 9 4" xfId="44576"/>
    <cellStyle name="Normal 5 16 2 9 5" xfId="44577"/>
    <cellStyle name="Normal 5 16 2 9 6" xfId="44578"/>
    <cellStyle name="Normal 5 16 3" xfId="44579"/>
    <cellStyle name="Normal 5 16 3 10" xfId="44580"/>
    <cellStyle name="Normal 5 16 3 10 2" xfId="44581"/>
    <cellStyle name="Normal 5 16 3 10 2 2" xfId="44582"/>
    <cellStyle name="Normal 5 16 3 10 3" xfId="44583"/>
    <cellStyle name="Normal 5 16 3 10 4" xfId="44584"/>
    <cellStyle name="Normal 5 16 3 11" xfId="44585"/>
    <cellStyle name="Normal 5 16 3 11 2" xfId="44586"/>
    <cellStyle name="Normal 5 16 3 12" xfId="44587"/>
    <cellStyle name="Normal 5 16 3 13" xfId="44588"/>
    <cellStyle name="Normal 5 16 3 14" xfId="44589"/>
    <cellStyle name="Normal 5 16 3 2" xfId="44590"/>
    <cellStyle name="Normal 5 16 3 2 10" xfId="44591"/>
    <cellStyle name="Normal 5 16 3 2 2" xfId="44592"/>
    <cellStyle name="Normal 5 16 3 2 2 2" xfId="44593"/>
    <cellStyle name="Normal 5 16 3 2 2 2 2" xfId="44594"/>
    <cellStyle name="Normal 5 16 3 2 2 2 2 2" xfId="44595"/>
    <cellStyle name="Normal 5 16 3 2 2 2 3" xfId="44596"/>
    <cellStyle name="Normal 5 16 3 2 2 2 4" xfId="44597"/>
    <cellStyle name="Normal 5 16 3 2 2 3" xfId="44598"/>
    <cellStyle name="Normal 5 16 3 2 2 3 2" xfId="44599"/>
    <cellStyle name="Normal 5 16 3 2 2 3 2 2" xfId="44600"/>
    <cellStyle name="Normal 5 16 3 2 2 3 3" xfId="44601"/>
    <cellStyle name="Normal 5 16 3 2 2 3 4" xfId="44602"/>
    <cellStyle name="Normal 5 16 3 2 2 4" xfId="44603"/>
    <cellStyle name="Normal 5 16 3 2 2 4 2" xfId="44604"/>
    <cellStyle name="Normal 5 16 3 2 2 5" xfId="44605"/>
    <cellStyle name="Normal 5 16 3 2 2 6" xfId="44606"/>
    <cellStyle name="Normal 5 16 3 2 2 7" xfId="44607"/>
    <cellStyle name="Normal 5 16 3 2 3" xfId="44608"/>
    <cellStyle name="Normal 5 16 3 2 3 2" xfId="44609"/>
    <cellStyle name="Normal 5 16 3 2 3 2 2" xfId="44610"/>
    <cellStyle name="Normal 5 16 3 2 3 3" xfId="44611"/>
    <cellStyle name="Normal 5 16 3 2 3 4" xfId="44612"/>
    <cellStyle name="Normal 5 16 3 2 4" xfId="44613"/>
    <cellStyle name="Normal 5 16 3 2 4 2" xfId="44614"/>
    <cellStyle name="Normal 5 16 3 2 4 2 2" xfId="44615"/>
    <cellStyle name="Normal 5 16 3 2 4 3" xfId="44616"/>
    <cellStyle name="Normal 5 16 3 2 4 4" xfId="44617"/>
    <cellStyle name="Normal 5 16 3 2 5" xfId="44618"/>
    <cellStyle name="Normal 5 16 3 2 5 2" xfId="44619"/>
    <cellStyle name="Normal 5 16 3 2 5 2 2" xfId="44620"/>
    <cellStyle name="Normal 5 16 3 2 5 3" xfId="44621"/>
    <cellStyle name="Normal 5 16 3 2 5 4" xfId="44622"/>
    <cellStyle name="Normal 5 16 3 2 6" xfId="44623"/>
    <cellStyle name="Normal 5 16 3 2 6 2" xfId="44624"/>
    <cellStyle name="Normal 5 16 3 2 6 2 2" xfId="44625"/>
    <cellStyle name="Normal 5 16 3 2 6 3" xfId="44626"/>
    <cellStyle name="Normal 5 16 3 2 6 4" xfId="44627"/>
    <cellStyle name="Normal 5 16 3 2 7" xfId="44628"/>
    <cellStyle name="Normal 5 16 3 2 7 2" xfId="44629"/>
    <cellStyle name="Normal 5 16 3 2 8" xfId="44630"/>
    <cellStyle name="Normal 5 16 3 2 9" xfId="44631"/>
    <cellStyle name="Normal 5 16 3 3" xfId="44632"/>
    <cellStyle name="Normal 5 16 3 3 2" xfId="44633"/>
    <cellStyle name="Normal 5 16 3 3 2 2" xfId="44634"/>
    <cellStyle name="Normal 5 16 3 3 2 2 2" xfId="44635"/>
    <cellStyle name="Normal 5 16 3 3 2 2 2 2" xfId="44636"/>
    <cellStyle name="Normal 5 16 3 3 2 2 3" xfId="44637"/>
    <cellStyle name="Normal 5 16 3 3 2 2 4" xfId="44638"/>
    <cellStyle name="Normal 5 16 3 3 2 3" xfId="44639"/>
    <cellStyle name="Normal 5 16 3 3 2 3 2" xfId="44640"/>
    <cellStyle name="Normal 5 16 3 3 2 3 2 2" xfId="44641"/>
    <cellStyle name="Normal 5 16 3 3 2 3 3" xfId="44642"/>
    <cellStyle name="Normal 5 16 3 3 2 3 4" xfId="44643"/>
    <cellStyle name="Normal 5 16 3 3 2 4" xfId="44644"/>
    <cellStyle name="Normal 5 16 3 3 2 4 2" xfId="44645"/>
    <cellStyle name="Normal 5 16 3 3 2 5" xfId="44646"/>
    <cellStyle name="Normal 5 16 3 3 2 6" xfId="44647"/>
    <cellStyle name="Normal 5 16 3 3 2 7" xfId="44648"/>
    <cellStyle name="Normal 5 16 3 3 3" xfId="44649"/>
    <cellStyle name="Normal 5 16 3 3 3 2" xfId="44650"/>
    <cellStyle name="Normal 5 16 3 3 3 2 2" xfId="44651"/>
    <cellStyle name="Normal 5 16 3 3 3 3" xfId="44652"/>
    <cellStyle name="Normal 5 16 3 3 3 4" xfId="44653"/>
    <cellStyle name="Normal 5 16 3 3 4" xfId="44654"/>
    <cellStyle name="Normal 5 16 3 3 4 2" xfId="44655"/>
    <cellStyle name="Normal 5 16 3 3 4 2 2" xfId="44656"/>
    <cellStyle name="Normal 5 16 3 3 4 3" xfId="44657"/>
    <cellStyle name="Normal 5 16 3 3 4 4" xfId="44658"/>
    <cellStyle name="Normal 5 16 3 3 5" xfId="44659"/>
    <cellStyle name="Normal 5 16 3 3 5 2" xfId="44660"/>
    <cellStyle name="Normal 5 16 3 3 6" xfId="44661"/>
    <cellStyle name="Normal 5 16 3 3 7" xfId="44662"/>
    <cellStyle name="Normal 5 16 3 3 8" xfId="44663"/>
    <cellStyle name="Normal 5 16 3 4" xfId="44664"/>
    <cellStyle name="Normal 5 16 3 4 2" xfId="44665"/>
    <cellStyle name="Normal 5 16 3 4 2 2" xfId="44666"/>
    <cellStyle name="Normal 5 16 3 4 2 2 2" xfId="44667"/>
    <cellStyle name="Normal 5 16 3 4 2 2 2 2" xfId="44668"/>
    <cellStyle name="Normal 5 16 3 4 2 2 3" xfId="44669"/>
    <cellStyle name="Normal 5 16 3 4 2 2 4" xfId="44670"/>
    <cellStyle name="Normal 5 16 3 4 2 3" xfId="44671"/>
    <cellStyle name="Normal 5 16 3 4 2 3 2" xfId="44672"/>
    <cellStyle name="Normal 5 16 3 4 2 3 2 2" xfId="44673"/>
    <cellStyle name="Normal 5 16 3 4 2 3 3" xfId="44674"/>
    <cellStyle name="Normal 5 16 3 4 2 3 4" xfId="44675"/>
    <cellStyle name="Normal 5 16 3 4 2 4" xfId="44676"/>
    <cellStyle name="Normal 5 16 3 4 2 4 2" xfId="44677"/>
    <cellStyle name="Normal 5 16 3 4 2 5" xfId="44678"/>
    <cellStyle name="Normal 5 16 3 4 2 6" xfId="44679"/>
    <cellStyle name="Normal 5 16 3 4 2 7" xfId="44680"/>
    <cellStyle name="Normal 5 16 3 4 3" xfId="44681"/>
    <cellStyle name="Normal 5 16 3 4 3 2" xfId="44682"/>
    <cellStyle name="Normal 5 16 3 4 3 2 2" xfId="44683"/>
    <cellStyle name="Normal 5 16 3 4 3 3" xfId="44684"/>
    <cellStyle name="Normal 5 16 3 4 3 4" xfId="44685"/>
    <cellStyle name="Normal 5 16 3 4 4" xfId="44686"/>
    <cellStyle name="Normal 5 16 3 4 4 2" xfId="44687"/>
    <cellStyle name="Normal 5 16 3 4 4 2 2" xfId="44688"/>
    <cellStyle name="Normal 5 16 3 4 4 3" xfId="44689"/>
    <cellStyle name="Normal 5 16 3 4 4 4" xfId="44690"/>
    <cellStyle name="Normal 5 16 3 4 5" xfId="44691"/>
    <cellStyle name="Normal 5 16 3 4 5 2" xfId="44692"/>
    <cellStyle name="Normal 5 16 3 4 6" xfId="44693"/>
    <cellStyle name="Normal 5 16 3 4 7" xfId="44694"/>
    <cellStyle name="Normal 5 16 3 4 8" xfId="44695"/>
    <cellStyle name="Normal 5 16 3 5" xfId="44696"/>
    <cellStyle name="Normal 5 16 3 5 2" xfId="44697"/>
    <cellStyle name="Normal 5 16 3 5 2 2" xfId="44698"/>
    <cellStyle name="Normal 5 16 3 5 2 2 2" xfId="44699"/>
    <cellStyle name="Normal 5 16 3 5 2 2 2 2" xfId="44700"/>
    <cellStyle name="Normal 5 16 3 5 2 2 3" xfId="44701"/>
    <cellStyle name="Normal 5 16 3 5 2 2 4" xfId="44702"/>
    <cellStyle name="Normal 5 16 3 5 2 3" xfId="44703"/>
    <cellStyle name="Normal 5 16 3 5 2 3 2" xfId="44704"/>
    <cellStyle name="Normal 5 16 3 5 2 4" xfId="44705"/>
    <cellStyle name="Normal 5 16 3 5 2 5" xfId="44706"/>
    <cellStyle name="Normal 5 16 3 5 2 6" xfId="44707"/>
    <cellStyle name="Normal 5 16 3 5 3" xfId="44708"/>
    <cellStyle name="Normal 5 16 3 5 3 2" xfId="44709"/>
    <cellStyle name="Normal 5 16 3 5 3 2 2" xfId="44710"/>
    <cellStyle name="Normal 5 16 3 5 3 3" xfId="44711"/>
    <cellStyle name="Normal 5 16 3 5 3 4" xfId="44712"/>
    <cellStyle name="Normal 5 16 3 5 4" xfId="44713"/>
    <cellStyle name="Normal 5 16 3 5 4 2" xfId="44714"/>
    <cellStyle name="Normal 5 16 3 5 4 2 2" xfId="44715"/>
    <cellStyle name="Normal 5 16 3 5 4 3" xfId="44716"/>
    <cellStyle name="Normal 5 16 3 5 4 4" xfId="44717"/>
    <cellStyle name="Normal 5 16 3 5 5" xfId="44718"/>
    <cellStyle name="Normal 5 16 3 5 5 2" xfId="44719"/>
    <cellStyle name="Normal 5 16 3 5 6" xfId="44720"/>
    <cellStyle name="Normal 5 16 3 5 7" xfId="44721"/>
    <cellStyle name="Normal 5 16 3 5 8" xfId="44722"/>
    <cellStyle name="Normal 5 16 3 6" xfId="44723"/>
    <cellStyle name="Normal 5 16 3 6 2" xfId="44724"/>
    <cellStyle name="Normal 5 16 3 6 2 2" xfId="44725"/>
    <cellStyle name="Normal 5 16 3 6 2 2 2" xfId="44726"/>
    <cellStyle name="Normal 5 16 3 6 2 2 2 2" xfId="44727"/>
    <cellStyle name="Normal 5 16 3 6 2 2 3" xfId="44728"/>
    <cellStyle name="Normal 5 16 3 6 2 2 4" xfId="44729"/>
    <cellStyle name="Normal 5 16 3 6 2 3" xfId="44730"/>
    <cellStyle name="Normal 5 16 3 6 2 3 2" xfId="44731"/>
    <cellStyle name="Normal 5 16 3 6 2 4" xfId="44732"/>
    <cellStyle name="Normal 5 16 3 6 2 5" xfId="44733"/>
    <cellStyle name="Normal 5 16 3 6 2 6" xfId="44734"/>
    <cellStyle name="Normal 5 16 3 6 3" xfId="44735"/>
    <cellStyle name="Normal 5 16 3 6 3 2" xfId="44736"/>
    <cellStyle name="Normal 5 16 3 6 3 2 2" xfId="44737"/>
    <cellStyle name="Normal 5 16 3 6 3 3" xfId="44738"/>
    <cellStyle name="Normal 5 16 3 6 3 4" xfId="44739"/>
    <cellStyle name="Normal 5 16 3 6 4" xfId="44740"/>
    <cellStyle name="Normal 5 16 3 6 4 2" xfId="44741"/>
    <cellStyle name="Normal 5 16 3 6 4 2 2" xfId="44742"/>
    <cellStyle name="Normal 5 16 3 6 4 3" xfId="44743"/>
    <cellStyle name="Normal 5 16 3 6 4 4" xfId="44744"/>
    <cellStyle name="Normal 5 16 3 6 5" xfId="44745"/>
    <cellStyle name="Normal 5 16 3 6 5 2" xfId="44746"/>
    <cellStyle name="Normal 5 16 3 6 6" xfId="44747"/>
    <cellStyle name="Normal 5 16 3 6 7" xfId="44748"/>
    <cellStyle name="Normal 5 16 3 6 8" xfId="44749"/>
    <cellStyle name="Normal 5 16 3 7" xfId="44750"/>
    <cellStyle name="Normal 5 16 3 7 2" xfId="44751"/>
    <cellStyle name="Normal 5 16 3 7 2 2" xfId="44752"/>
    <cellStyle name="Normal 5 16 3 7 2 2 2" xfId="44753"/>
    <cellStyle name="Normal 5 16 3 7 2 3" xfId="44754"/>
    <cellStyle name="Normal 5 16 3 7 2 4" xfId="44755"/>
    <cellStyle name="Normal 5 16 3 7 3" xfId="44756"/>
    <cellStyle name="Normal 5 16 3 7 3 2" xfId="44757"/>
    <cellStyle name="Normal 5 16 3 7 4" xfId="44758"/>
    <cellStyle name="Normal 5 16 3 7 5" xfId="44759"/>
    <cellStyle name="Normal 5 16 3 7 6" xfId="44760"/>
    <cellStyle name="Normal 5 16 3 8" xfId="44761"/>
    <cellStyle name="Normal 5 16 3 8 2" xfId="44762"/>
    <cellStyle name="Normal 5 16 3 8 2 2" xfId="44763"/>
    <cellStyle name="Normal 5 16 3 8 2 2 2" xfId="44764"/>
    <cellStyle name="Normal 5 16 3 8 2 3" xfId="44765"/>
    <cellStyle name="Normal 5 16 3 8 2 4" xfId="44766"/>
    <cellStyle name="Normal 5 16 3 8 3" xfId="44767"/>
    <cellStyle name="Normal 5 16 3 8 3 2" xfId="44768"/>
    <cellStyle name="Normal 5 16 3 8 4" xfId="44769"/>
    <cellStyle name="Normal 5 16 3 8 5" xfId="44770"/>
    <cellStyle name="Normal 5 16 3 8 6" xfId="44771"/>
    <cellStyle name="Normal 5 16 3 9" xfId="44772"/>
    <cellStyle name="Normal 5 16 3 9 2" xfId="44773"/>
    <cellStyle name="Normal 5 16 3 9 2 2" xfId="44774"/>
    <cellStyle name="Normal 5 16 3 9 3" xfId="44775"/>
    <cellStyle name="Normal 5 16 3 9 4" xfId="44776"/>
    <cellStyle name="Normal 5 16 3 9 5" xfId="44777"/>
    <cellStyle name="Normal 5 16 4" xfId="44778"/>
    <cellStyle name="Normal 5 16 4 10" xfId="44779"/>
    <cellStyle name="Normal 5 16 4 10 2" xfId="44780"/>
    <cellStyle name="Normal 5 16 4 10 2 2" xfId="44781"/>
    <cellStyle name="Normal 5 16 4 10 3" xfId="44782"/>
    <cellStyle name="Normal 5 16 4 10 4" xfId="44783"/>
    <cellStyle name="Normal 5 16 4 11" xfId="44784"/>
    <cellStyle name="Normal 5 16 4 11 2" xfId="44785"/>
    <cellStyle name="Normal 5 16 4 12" xfId="44786"/>
    <cellStyle name="Normal 5 16 4 13" xfId="44787"/>
    <cellStyle name="Normal 5 16 4 14" xfId="44788"/>
    <cellStyle name="Normal 5 16 4 2" xfId="44789"/>
    <cellStyle name="Normal 5 16 4 2 10" xfId="44790"/>
    <cellStyle name="Normal 5 16 4 2 2" xfId="44791"/>
    <cellStyle name="Normal 5 16 4 2 2 2" xfId="44792"/>
    <cellStyle name="Normal 5 16 4 2 2 2 2" xfId="44793"/>
    <cellStyle name="Normal 5 16 4 2 2 2 2 2" xfId="44794"/>
    <cellStyle name="Normal 5 16 4 2 2 2 3" xfId="44795"/>
    <cellStyle name="Normal 5 16 4 2 2 2 4" xfId="44796"/>
    <cellStyle name="Normal 5 16 4 2 2 3" xfId="44797"/>
    <cellStyle name="Normal 5 16 4 2 2 3 2" xfId="44798"/>
    <cellStyle name="Normal 5 16 4 2 2 3 2 2" xfId="44799"/>
    <cellStyle name="Normal 5 16 4 2 2 3 3" xfId="44800"/>
    <cellStyle name="Normal 5 16 4 2 2 3 4" xfId="44801"/>
    <cellStyle name="Normal 5 16 4 2 2 4" xfId="44802"/>
    <cellStyle name="Normal 5 16 4 2 2 4 2" xfId="44803"/>
    <cellStyle name="Normal 5 16 4 2 2 5" xfId="44804"/>
    <cellStyle name="Normal 5 16 4 2 2 6" xfId="44805"/>
    <cellStyle name="Normal 5 16 4 2 2 7" xfId="44806"/>
    <cellStyle name="Normal 5 16 4 2 3" xfId="44807"/>
    <cellStyle name="Normal 5 16 4 2 3 2" xfId="44808"/>
    <cellStyle name="Normal 5 16 4 2 3 2 2" xfId="44809"/>
    <cellStyle name="Normal 5 16 4 2 3 3" xfId="44810"/>
    <cellStyle name="Normal 5 16 4 2 3 4" xfId="44811"/>
    <cellStyle name="Normal 5 16 4 2 4" xfId="44812"/>
    <cellStyle name="Normal 5 16 4 2 4 2" xfId="44813"/>
    <cellStyle name="Normal 5 16 4 2 4 2 2" xfId="44814"/>
    <cellStyle name="Normal 5 16 4 2 4 3" xfId="44815"/>
    <cellStyle name="Normal 5 16 4 2 4 4" xfId="44816"/>
    <cellStyle name="Normal 5 16 4 2 5" xfId="44817"/>
    <cellStyle name="Normal 5 16 4 2 5 2" xfId="44818"/>
    <cellStyle name="Normal 5 16 4 2 5 2 2" xfId="44819"/>
    <cellStyle name="Normal 5 16 4 2 5 3" xfId="44820"/>
    <cellStyle name="Normal 5 16 4 2 5 4" xfId="44821"/>
    <cellStyle name="Normal 5 16 4 2 6" xfId="44822"/>
    <cellStyle name="Normal 5 16 4 2 6 2" xfId="44823"/>
    <cellStyle name="Normal 5 16 4 2 6 2 2" xfId="44824"/>
    <cellStyle name="Normal 5 16 4 2 6 3" xfId="44825"/>
    <cellStyle name="Normal 5 16 4 2 6 4" xfId="44826"/>
    <cellStyle name="Normal 5 16 4 2 7" xfId="44827"/>
    <cellStyle name="Normal 5 16 4 2 7 2" xfId="44828"/>
    <cellStyle name="Normal 5 16 4 2 8" xfId="44829"/>
    <cellStyle name="Normal 5 16 4 2 9" xfId="44830"/>
    <cellStyle name="Normal 5 16 4 3" xfId="44831"/>
    <cellStyle name="Normal 5 16 4 3 2" xfId="44832"/>
    <cellStyle name="Normal 5 16 4 3 2 2" xfId="44833"/>
    <cellStyle name="Normal 5 16 4 3 2 2 2" xfId="44834"/>
    <cellStyle name="Normal 5 16 4 3 2 2 2 2" xfId="44835"/>
    <cellStyle name="Normal 5 16 4 3 2 2 3" xfId="44836"/>
    <cellStyle name="Normal 5 16 4 3 2 2 4" xfId="44837"/>
    <cellStyle name="Normal 5 16 4 3 2 3" xfId="44838"/>
    <cellStyle name="Normal 5 16 4 3 2 3 2" xfId="44839"/>
    <cellStyle name="Normal 5 16 4 3 2 3 2 2" xfId="44840"/>
    <cellStyle name="Normal 5 16 4 3 2 3 3" xfId="44841"/>
    <cellStyle name="Normal 5 16 4 3 2 3 4" xfId="44842"/>
    <cellStyle name="Normal 5 16 4 3 2 4" xfId="44843"/>
    <cellStyle name="Normal 5 16 4 3 2 4 2" xfId="44844"/>
    <cellStyle name="Normal 5 16 4 3 2 5" xfId="44845"/>
    <cellStyle name="Normal 5 16 4 3 2 6" xfId="44846"/>
    <cellStyle name="Normal 5 16 4 3 2 7" xfId="44847"/>
    <cellStyle name="Normal 5 16 4 3 3" xfId="44848"/>
    <cellStyle name="Normal 5 16 4 3 3 2" xfId="44849"/>
    <cellStyle name="Normal 5 16 4 3 3 2 2" xfId="44850"/>
    <cellStyle name="Normal 5 16 4 3 3 3" xfId="44851"/>
    <cellStyle name="Normal 5 16 4 3 3 4" xfId="44852"/>
    <cellStyle name="Normal 5 16 4 3 4" xfId="44853"/>
    <cellStyle name="Normal 5 16 4 3 4 2" xfId="44854"/>
    <cellStyle name="Normal 5 16 4 3 4 2 2" xfId="44855"/>
    <cellStyle name="Normal 5 16 4 3 4 3" xfId="44856"/>
    <cellStyle name="Normal 5 16 4 3 4 4" xfId="44857"/>
    <cellStyle name="Normal 5 16 4 3 5" xfId="44858"/>
    <cellStyle name="Normal 5 16 4 3 5 2" xfId="44859"/>
    <cellStyle name="Normal 5 16 4 3 6" xfId="44860"/>
    <cellStyle name="Normal 5 16 4 3 7" xfId="44861"/>
    <cellStyle name="Normal 5 16 4 3 8" xfId="44862"/>
    <cellStyle name="Normal 5 16 4 4" xfId="44863"/>
    <cellStyle name="Normal 5 16 4 4 2" xfId="44864"/>
    <cellStyle name="Normal 5 16 4 4 2 2" xfId="44865"/>
    <cellStyle name="Normal 5 16 4 4 2 2 2" xfId="44866"/>
    <cellStyle name="Normal 5 16 4 4 2 2 2 2" xfId="44867"/>
    <cellStyle name="Normal 5 16 4 4 2 2 3" xfId="44868"/>
    <cellStyle name="Normal 5 16 4 4 2 2 4" xfId="44869"/>
    <cellStyle name="Normal 5 16 4 4 2 3" xfId="44870"/>
    <cellStyle name="Normal 5 16 4 4 2 3 2" xfId="44871"/>
    <cellStyle name="Normal 5 16 4 4 2 3 2 2" xfId="44872"/>
    <cellStyle name="Normal 5 16 4 4 2 3 3" xfId="44873"/>
    <cellStyle name="Normal 5 16 4 4 2 3 4" xfId="44874"/>
    <cellStyle name="Normal 5 16 4 4 2 4" xfId="44875"/>
    <cellStyle name="Normal 5 16 4 4 2 4 2" xfId="44876"/>
    <cellStyle name="Normal 5 16 4 4 2 5" xfId="44877"/>
    <cellStyle name="Normal 5 16 4 4 2 6" xfId="44878"/>
    <cellStyle name="Normal 5 16 4 4 2 7" xfId="44879"/>
    <cellStyle name="Normal 5 16 4 4 3" xfId="44880"/>
    <cellStyle name="Normal 5 16 4 4 3 2" xfId="44881"/>
    <cellStyle name="Normal 5 16 4 4 3 2 2" xfId="44882"/>
    <cellStyle name="Normal 5 16 4 4 3 3" xfId="44883"/>
    <cellStyle name="Normal 5 16 4 4 3 4" xfId="44884"/>
    <cellStyle name="Normal 5 16 4 4 4" xfId="44885"/>
    <cellStyle name="Normal 5 16 4 4 4 2" xfId="44886"/>
    <cellStyle name="Normal 5 16 4 4 4 2 2" xfId="44887"/>
    <cellStyle name="Normal 5 16 4 4 4 3" xfId="44888"/>
    <cellStyle name="Normal 5 16 4 4 4 4" xfId="44889"/>
    <cellStyle name="Normal 5 16 4 4 5" xfId="44890"/>
    <cellStyle name="Normal 5 16 4 4 5 2" xfId="44891"/>
    <cellStyle name="Normal 5 16 4 4 6" xfId="44892"/>
    <cellStyle name="Normal 5 16 4 4 7" xfId="44893"/>
    <cellStyle name="Normal 5 16 4 4 8" xfId="44894"/>
    <cellStyle name="Normal 5 16 4 5" xfId="44895"/>
    <cellStyle name="Normal 5 16 4 5 2" xfId="44896"/>
    <cellStyle name="Normal 5 16 4 5 2 2" xfId="44897"/>
    <cellStyle name="Normal 5 16 4 5 2 2 2" xfId="44898"/>
    <cellStyle name="Normal 5 16 4 5 2 2 2 2" xfId="44899"/>
    <cellStyle name="Normal 5 16 4 5 2 2 3" xfId="44900"/>
    <cellStyle name="Normal 5 16 4 5 2 2 4" xfId="44901"/>
    <cellStyle name="Normal 5 16 4 5 2 3" xfId="44902"/>
    <cellStyle name="Normal 5 16 4 5 2 3 2" xfId="44903"/>
    <cellStyle name="Normal 5 16 4 5 2 4" xfId="44904"/>
    <cellStyle name="Normal 5 16 4 5 2 5" xfId="44905"/>
    <cellStyle name="Normal 5 16 4 5 2 6" xfId="44906"/>
    <cellStyle name="Normal 5 16 4 5 3" xfId="44907"/>
    <cellStyle name="Normal 5 16 4 5 3 2" xfId="44908"/>
    <cellStyle name="Normal 5 16 4 5 3 2 2" xfId="44909"/>
    <cellStyle name="Normal 5 16 4 5 3 3" xfId="44910"/>
    <cellStyle name="Normal 5 16 4 5 3 4" xfId="44911"/>
    <cellStyle name="Normal 5 16 4 5 4" xfId="44912"/>
    <cellStyle name="Normal 5 16 4 5 4 2" xfId="44913"/>
    <cellStyle name="Normal 5 16 4 5 4 2 2" xfId="44914"/>
    <cellStyle name="Normal 5 16 4 5 4 3" xfId="44915"/>
    <cellStyle name="Normal 5 16 4 5 4 4" xfId="44916"/>
    <cellStyle name="Normal 5 16 4 5 5" xfId="44917"/>
    <cellStyle name="Normal 5 16 4 5 5 2" xfId="44918"/>
    <cellStyle name="Normal 5 16 4 5 6" xfId="44919"/>
    <cellStyle name="Normal 5 16 4 5 7" xfId="44920"/>
    <cellStyle name="Normal 5 16 4 5 8" xfId="44921"/>
    <cellStyle name="Normal 5 16 4 6" xfId="44922"/>
    <cellStyle name="Normal 5 16 4 6 2" xfId="44923"/>
    <cellStyle name="Normal 5 16 4 6 2 2" xfId="44924"/>
    <cellStyle name="Normal 5 16 4 6 2 2 2" xfId="44925"/>
    <cellStyle name="Normal 5 16 4 6 2 2 2 2" xfId="44926"/>
    <cellStyle name="Normal 5 16 4 6 2 2 3" xfId="44927"/>
    <cellStyle name="Normal 5 16 4 6 2 2 4" xfId="44928"/>
    <cellStyle name="Normal 5 16 4 6 2 3" xfId="44929"/>
    <cellStyle name="Normal 5 16 4 6 2 3 2" xfId="44930"/>
    <cellStyle name="Normal 5 16 4 6 2 4" xfId="44931"/>
    <cellStyle name="Normal 5 16 4 6 2 5" xfId="44932"/>
    <cellStyle name="Normal 5 16 4 6 2 6" xfId="44933"/>
    <cellStyle name="Normal 5 16 4 6 3" xfId="44934"/>
    <cellStyle name="Normal 5 16 4 6 3 2" xfId="44935"/>
    <cellStyle name="Normal 5 16 4 6 3 2 2" xfId="44936"/>
    <cellStyle name="Normal 5 16 4 6 3 3" xfId="44937"/>
    <cellStyle name="Normal 5 16 4 6 3 4" xfId="44938"/>
    <cellStyle name="Normal 5 16 4 6 4" xfId="44939"/>
    <cellStyle name="Normal 5 16 4 6 4 2" xfId="44940"/>
    <cellStyle name="Normal 5 16 4 6 4 2 2" xfId="44941"/>
    <cellStyle name="Normal 5 16 4 6 4 3" xfId="44942"/>
    <cellStyle name="Normal 5 16 4 6 4 4" xfId="44943"/>
    <cellStyle name="Normal 5 16 4 6 5" xfId="44944"/>
    <cellStyle name="Normal 5 16 4 6 5 2" xfId="44945"/>
    <cellStyle name="Normal 5 16 4 6 6" xfId="44946"/>
    <cellStyle name="Normal 5 16 4 6 7" xfId="44947"/>
    <cellStyle name="Normal 5 16 4 6 8" xfId="44948"/>
    <cellStyle name="Normal 5 16 4 7" xfId="44949"/>
    <cellStyle name="Normal 5 16 4 7 2" xfId="44950"/>
    <cellStyle name="Normal 5 16 4 7 2 2" xfId="44951"/>
    <cellStyle name="Normal 5 16 4 7 2 2 2" xfId="44952"/>
    <cellStyle name="Normal 5 16 4 7 2 3" xfId="44953"/>
    <cellStyle name="Normal 5 16 4 7 2 4" xfId="44954"/>
    <cellStyle name="Normal 5 16 4 7 3" xfId="44955"/>
    <cellStyle name="Normal 5 16 4 7 3 2" xfId="44956"/>
    <cellStyle name="Normal 5 16 4 7 4" xfId="44957"/>
    <cellStyle name="Normal 5 16 4 7 5" xfId="44958"/>
    <cellStyle name="Normal 5 16 4 7 6" xfId="44959"/>
    <cellStyle name="Normal 5 16 4 8" xfId="44960"/>
    <cellStyle name="Normal 5 16 4 8 2" xfId="44961"/>
    <cellStyle name="Normal 5 16 4 8 2 2" xfId="44962"/>
    <cellStyle name="Normal 5 16 4 8 2 2 2" xfId="44963"/>
    <cellStyle name="Normal 5 16 4 8 2 3" xfId="44964"/>
    <cellStyle name="Normal 5 16 4 8 2 4" xfId="44965"/>
    <cellStyle name="Normal 5 16 4 8 3" xfId="44966"/>
    <cellStyle name="Normal 5 16 4 8 3 2" xfId="44967"/>
    <cellStyle name="Normal 5 16 4 8 4" xfId="44968"/>
    <cellStyle name="Normal 5 16 4 8 5" xfId="44969"/>
    <cellStyle name="Normal 5 16 4 8 6" xfId="44970"/>
    <cellStyle name="Normal 5 16 4 9" xfId="44971"/>
    <cellStyle name="Normal 5 16 4 9 2" xfId="44972"/>
    <cellStyle name="Normal 5 16 4 9 2 2" xfId="44973"/>
    <cellStyle name="Normal 5 16 4 9 3" xfId="44974"/>
    <cellStyle name="Normal 5 16 4 9 4" xfId="44975"/>
    <cellStyle name="Normal 5 16 4 9 5" xfId="44976"/>
    <cellStyle name="Normal 5 16 5" xfId="44977"/>
    <cellStyle name="Normal 5 16 5 10" xfId="44978"/>
    <cellStyle name="Normal 5 16 5 10 2" xfId="44979"/>
    <cellStyle name="Normal 5 16 5 11" xfId="44980"/>
    <cellStyle name="Normal 5 16 5 12" xfId="44981"/>
    <cellStyle name="Normal 5 16 5 13" xfId="44982"/>
    <cellStyle name="Normal 5 16 5 2" xfId="44983"/>
    <cellStyle name="Normal 5 16 5 2 2" xfId="44984"/>
    <cellStyle name="Normal 5 16 5 2 2 2" xfId="44985"/>
    <cellStyle name="Normal 5 16 5 2 2 2 2" xfId="44986"/>
    <cellStyle name="Normal 5 16 5 2 2 2 2 2" xfId="44987"/>
    <cellStyle name="Normal 5 16 5 2 2 2 3" xfId="44988"/>
    <cellStyle name="Normal 5 16 5 2 2 2 4" xfId="44989"/>
    <cellStyle name="Normal 5 16 5 2 2 3" xfId="44990"/>
    <cellStyle name="Normal 5 16 5 2 2 3 2" xfId="44991"/>
    <cellStyle name="Normal 5 16 5 2 2 3 2 2" xfId="44992"/>
    <cellStyle name="Normal 5 16 5 2 2 3 3" xfId="44993"/>
    <cellStyle name="Normal 5 16 5 2 2 3 4" xfId="44994"/>
    <cellStyle name="Normal 5 16 5 2 2 4" xfId="44995"/>
    <cellStyle name="Normal 5 16 5 2 2 4 2" xfId="44996"/>
    <cellStyle name="Normal 5 16 5 2 2 5" xfId="44997"/>
    <cellStyle name="Normal 5 16 5 2 2 6" xfId="44998"/>
    <cellStyle name="Normal 5 16 5 2 2 7" xfId="44999"/>
    <cellStyle name="Normal 5 16 5 2 3" xfId="45000"/>
    <cellStyle name="Normal 5 16 5 2 3 2" xfId="45001"/>
    <cellStyle name="Normal 5 16 5 2 3 2 2" xfId="45002"/>
    <cellStyle name="Normal 5 16 5 2 3 3" xfId="45003"/>
    <cellStyle name="Normal 5 16 5 2 3 4" xfId="45004"/>
    <cellStyle name="Normal 5 16 5 2 4" xfId="45005"/>
    <cellStyle name="Normal 5 16 5 2 4 2" xfId="45006"/>
    <cellStyle name="Normal 5 16 5 2 4 2 2" xfId="45007"/>
    <cellStyle name="Normal 5 16 5 2 4 3" xfId="45008"/>
    <cellStyle name="Normal 5 16 5 2 4 4" xfId="45009"/>
    <cellStyle name="Normal 5 16 5 2 5" xfId="45010"/>
    <cellStyle name="Normal 5 16 5 2 5 2" xfId="45011"/>
    <cellStyle name="Normal 5 16 5 2 6" xfId="45012"/>
    <cellStyle name="Normal 5 16 5 2 7" xfId="45013"/>
    <cellStyle name="Normal 5 16 5 2 8" xfId="45014"/>
    <cellStyle name="Normal 5 16 5 3" xfId="45015"/>
    <cellStyle name="Normal 5 16 5 3 2" xfId="45016"/>
    <cellStyle name="Normal 5 16 5 3 2 2" xfId="45017"/>
    <cellStyle name="Normal 5 16 5 3 2 2 2" xfId="45018"/>
    <cellStyle name="Normal 5 16 5 3 2 2 2 2" xfId="45019"/>
    <cellStyle name="Normal 5 16 5 3 2 2 3" xfId="45020"/>
    <cellStyle name="Normal 5 16 5 3 2 2 4" xfId="45021"/>
    <cellStyle name="Normal 5 16 5 3 2 3" xfId="45022"/>
    <cellStyle name="Normal 5 16 5 3 2 3 2" xfId="45023"/>
    <cellStyle name="Normal 5 16 5 3 2 3 2 2" xfId="45024"/>
    <cellStyle name="Normal 5 16 5 3 2 3 3" xfId="45025"/>
    <cellStyle name="Normal 5 16 5 3 2 3 4" xfId="45026"/>
    <cellStyle name="Normal 5 16 5 3 2 4" xfId="45027"/>
    <cellStyle name="Normal 5 16 5 3 2 4 2" xfId="45028"/>
    <cellStyle name="Normal 5 16 5 3 2 5" xfId="45029"/>
    <cellStyle name="Normal 5 16 5 3 2 6" xfId="45030"/>
    <cellStyle name="Normal 5 16 5 3 2 7" xfId="45031"/>
    <cellStyle name="Normal 5 16 5 3 3" xfId="45032"/>
    <cellStyle name="Normal 5 16 5 3 3 2" xfId="45033"/>
    <cellStyle name="Normal 5 16 5 3 3 2 2" xfId="45034"/>
    <cellStyle name="Normal 5 16 5 3 3 3" xfId="45035"/>
    <cellStyle name="Normal 5 16 5 3 3 4" xfId="45036"/>
    <cellStyle name="Normal 5 16 5 3 4" xfId="45037"/>
    <cellStyle name="Normal 5 16 5 3 4 2" xfId="45038"/>
    <cellStyle name="Normal 5 16 5 3 4 2 2" xfId="45039"/>
    <cellStyle name="Normal 5 16 5 3 4 3" xfId="45040"/>
    <cellStyle name="Normal 5 16 5 3 4 4" xfId="45041"/>
    <cellStyle name="Normal 5 16 5 3 5" xfId="45042"/>
    <cellStyle name="Normal 5 16 5 3 5 2" xfId="45043"/>
    <cellStyle name="Normal 5 16 5 3 6" xfId="45044"/>
    <cellStyle name="Normal 5 16 5 3 7" xfId="45045"/>
    <cellStyle name="Normal 5 16 5 3 8" xfId="45046"/>
    <cellStyle name="Normal 5 16 5 4" xfId="45047"/>
    <cellStyle name="Normal 5 16 5 4 2" xfId="45048"/>
    <cellStyle name="Normal 5 16 5 4 2 2" xfId="45049"/>
    <cellStyle name="Normal 5 16 5 4 2 2 2" xfId="45050"/>
    <cellStyle name="Normal 5 16 5 4 2 2 2 2" xfId="45051"/>
    <cellStyle name="Normal 5 16 5 4 2 2 3" xfId="45052"/>
    <cellStyle name="Normal 5 16 5 4 2 2 4" xfId="45053"/>
    <cellStyle name="Normal 5 16 5 4 2 3" xfId="45054"/>
    <cellStyle name="Normal 5 16 5 4 2 3 2" xfId="45055"/>
    <cellStyle name="Normal 5 16 5 4 2 4" xfId="45056"/>
    <cellStyle name="Normal 5 16 5 4 2 5" xfId="45057"/>
    <cellStyle name="Normal 5 16 5 4 2 6" xfId="45058"/>
    <cellStyle name="Normal 5 16 5 4 3" xfId="45059"/>
    <cellStyle name="Normal 5 16 5 4 3 2" xfId="45060"/>
    <cellStyle name="Normal 5 16 5 4 3 2 2" xfId="45061"/>
    <cellStyle name="Normal 5 16 5 4 3 3" xfId="45062"/>
    <cellStyle name="Normal 5 16 5 4 3 4" xfId="45063"/>
    <cellStyle name="Normal 5 16 5 4 4" xfId="45064"/>
    <cellStyle name="Normal 5 16 5 4 4 2" xfId="45065"/>
    <cellStyle name="Normal 5 16 5 4 4 2 2" xfId="45066"/>
    <cellStyle name="Normal 5 16 5 4 4 3" xfId="45067"/>
    <cellStyle name="Normal 5 16 5 4 4 4" xfId="45068"/>
    <cellStyle name="Normal 5 16 5 4 5" xfId="45069"/>
    <cellStyle name="Normal 5 16 5 4 5 2" xfId="45070"/>
    <cellStyle name="Normal 5 16 5 4 6" xfId="45071"/>
    <cellStyle name="Normal 5 16 5 4 7" xfId="45072"/>
    <cellStyle name="Normal 5 16 5 4 8" xfId="45073"/>
    <cellStyle name="Normal 5 16 5 5" xfId="45074"/>
    <cellStyle name="Normal 5 16 5 5 2" xfId="45075"/>
    <cellStyle name="Normal 5 16 5 5 2 2" xfId="45076"/>
    <cellStyle name="Normal 5 16 5 5 2 2 2" xfId="45077"/>
    <cellStyle name="Normal 5 16 5 5 2 2 2 2" xfId="45078"/>
    <cellStyle name="Normal 5 16 5 5 2 2 3" xfId="45079"/>
    <cellStyle name="Normal 5 16 5 5 2 2 4" xfId="45080"/>
    <cellStyle name="Normal 5 16 5 5 2 3" xfId="45081"/>
    <cellStyle name="Normal 5 16 5 5 2 3 2" xfId="45082"/>
    <cellStyle name="Normal 5 16 5 5 2 4" xfId="45083"/>
    <cellStyle name="Normal 5 16 5 5 2 5" xfId="45084"/>
    <cellStyle name="Normal 5 16 5 5 2 6" xfId="45085"/>
    <cellStyle name="Normal 5 16 5 5 3" xfId="45086"/>
    <cellStyle name="Normal 5 16 5 5 3 2" xfId="45087"/>
    <cellStyle name="Normal 5 16 5 5 3 2 2" xfId="45088"/>
    <cellStyle name="Normal 5 16 5 5 3 3" xfId="45089"/>
    <cellStyle name="Normal 5 16 5 5 3 4" xfId="45090"/>
    <cellStyle name="Normal 5 16 5 5 4" xfId="45091"/>
    <cellStyle name="Normal 5 16 5 5 4 2" xfId="45092"/>
    <cellStyle name="Normal 5 16 5 5 4 2 2" xfId="45093"/>
    <cellStyle name="Normal 5 16 5 5 4 3" xfId="45094"/>
    <cellStyle name="Normal 5 16 5 5 4 4" xfId="45095"/>
    <cellStyle name="Normal 5 16 5 5 5" xfId="45096"/>
    <cellStyle name="Normal 5 16 5 5 5 2" xfId="45097"/>
    <cellStyle name="Normal 5 16 5 5 6" xfId="45098"/>
    <cellStyle name="Normal 5 16 5 5 7" xfId="45099"/>
    <cellStyle name="Normal 5 16 5 5 8" xfId="45100"/>
    <cellStyle name="Normal 5 16 5 6" xfId="45101"/>
    <cellStyle name="Normal 5 16 5 6 2" xfId="45102"/>
    <cellStyle name="Normal 5 16 5 6 2 2" xfId="45103"/>
    <cellStyle name="Normal 5 16 5 6 2 2 2" xfId="45104"/>
    <cellStyle name="Normal 5 16 5 6 2 3" xfId="45105"/>
    <cellStyle name="Normal 5 16 5 6 2 4" xfId="45106"/>
    <cellStyle name="Normal 5 16 5 6 3" xfId="45107"/>
    <cellStyle name="Normal 5 16 5 6 3 2" xfId="45108"/>
    <cellStyle name="Normal 5 16 5 6 4" xfId="45109"/>
    <cellStyle name="Normal 5 16 5 6 5" xfId="45110"/>
    <cellStyle name="Normal 5 16 5 6 6" xfId="45111"/>
    <cellStyle name="Normal 5 16 5 7" xfId="45112"/>
    <cellStyle name="Normal 5 16 5 7 2" xfId="45113"/>
    <cellStyle name="Normal 5 16 5 7 2 2" xfId="45114"/>
    <cellStyle name="Normal 5 16 5 7 2 2 2" xfId="45115"/>
    <cellStyle name="Normal 5 16 5 7 2 3" xfId="45116"/>
    <cellStyle name="Normal 5 16 5 7 2 4" xfId="45117"/>
    <cellStyle name="Normal 5 16 5 7 3" xfId="45118"/>
    <cellStyle name="Normal 5 16 5 7 3 2" xfId="45119"/>
    <cellStyle name="Normal 5 16 5 7 4" xfId="45120"/>
    <cellStyle name="Normal 5 16 5 7 5" xfId="45121"/>
    <cellStyle name="Normal 5 16 5 7 6" xfId="45122"/>
    <cellStyle name="Normal 5 16 5 8" xfId="45123"/>
    <cellStyle name="Normal 5 16 5 8 2" xfId="45124"/>
    <cellStyle name="Normal 5 16 5 8 2 2" xfId="45125"/>
    <cellStyle name="Normal 5 16 5 8 3" xfId="45126"/>
    <cellStyle name="Normal 5 16 5 8 4" xfId="45127"/>
    <cellStyle name="Normal 5 16 5 8 5" xfId="45128"/>
    <cellStyle name="Normal 5 16 5 9" xfId="45129"/>
    <cellStyle name="Normal 5 16 5 9 2" xfId="45130"/>
    <cellStyle name="Normal 5 16 5 9 2 2" xfId="45131"/>
    <cellStyle name="Normal 5 16 5 9 3" xfId="45132"/>
    <cellStyle name="Normal 5 16 5 9 4" xfId="45133"/>
    <cellStyle name="Normal 5 16 6" xfId="45134"/>
    <cellStyle name="Normal 5 16 6 2" xfId="45135"/>
    <cellStyle name="Normal 5 16 6 2 2" xfId="45136"/>
    <cellStyle name="Normal 5 16 6 2 2 2" xfId="45137"/>
    <cellStyle name="Normal 5 16 6 2 2 2 2" xfId="45138"/>
    <cellStyle name="Normal 5 16 6 2 2 3" xfId="45139"/>
    <cellStyle name="Normal 5 16 6 2 2 4" xfId="45140"/>
    <cellStyle name="Normal 5 16 6 2 3" xfId="45141"/>
    <cellStyle name="Normal 5 16 6 2 3 2" xfId="45142"/>
    <cellStyle name="Normal 5 16 6 2 3 2 2" xfId="45143"/>
    <cellStyle name="Normal 5 16 6 2 3 3" xfId="45144"/>
    <cellStyle name="Normal 5 16 6 2 3 4" xfId="45145"/>
    <cellStyle name="Normal 5 16 6 2 4" xfId="45146"/>
    <cellStyle name="Normal 5 16 6 2 4 2" xfId="45147"/>
    <cellStyle name="Normal 5 16 6 2 5" xfId="45148"/>
    <cellStyle name="Normal 5 16 6 2 6" xfId="45149"/>
    <cellStyle name="Normal 5 16 6 2 7" xfId="45150"/>
    <cellStyle name="Normal 5 16 6 3" xfId="45151"/>
    <cellStyle name="Normal 5 16 6 3 2" xfId="45152"/>
    <cellStyle name="Normal 5 16 6 3 2 2" xfId="45153"/>
    <cellStyle name="Normal 5 16 6 3 3" xfId="45154"/>
    <cellStyle name="Normal 5 16 6 3 4" xfId="45155"/>
    <cellStyle name="Normal 5 16 6 4" xfId="45156"/>
    <cellStyle name="Normal 5 16 6 4 2" xfId="45157"/>
    <cellStyle name="Normal 5 16 6 4 2 2" xfId="45158"/>
    <cellStyle name="Normal 5 16 6 4 3" xfId="45159"/>
    <cellStyle name="Normal 5 16 6 4 4" xfId="45160"/>
    <cellStyle name="Normal 5 16 6 5" xfId="45161"/>
    <cellStyle name="Normal 5 16 6 5 2" xfId="45162"/>
    <cellStyle name="Normal 5 16 6 6" xfId="45163"/>
    <cellStyle name="Normal 5 16 6 7" xfId="45164"/>
    <cellStyle name="Normal 5 16 6 8" xfId="45165"/>
    <cellStyle name="Normal 5 16 7" xfId="45166"/>
    <cellStyle name="Normal 5 16 7 2" xfId="45167"/>
    <cellStyle name="Normal 5 16 7 2 2" xfId="45168"/>
    <cellStyle name="Normal 5 16 7 2 2 2" xfId="45169"/>
    <cellStyle name="Normal 5 16 7 2 2 2 2" xfId="45170"/>
    <cellStyle name="Normal 5 16 7 2 2 3" xfId="45171"/>
    <cellStyle name="Normal 5 16 7 2 2 4" xfId="45172"/>
    <cellStyle name="Normal 5 16 7 2 3" xfId="45173"/>
    <cellStyle name="Normal 5 16 7 2 3 2" xfId="45174"/>
    <cellStyle name="Normal 5 16 7 2 3 2 2" xfId="45175"/>
    <cellStyle name="Normal 5 16 7 2 3 3" xfId="45176"/>
    <cellStyle name="Normal 5 16 7 2 3 4" xfId="45177"/>
    <cellStyle name="Normal 5 16 7 2 4" xfId="45178"/>
    <cellStyle name="Normal 5 16 7 2 4 2" xfId="45179"/>
    <cellStyle name="Normal 5 16 7 2 5" xfId="45180"/>
    <cellStyle name="Normal 5 16 7 2 6" xfId="45181"/>
    <cellStyle name="Normal 5 16 7 2 7" xfId="45182"/>
    <cellStyle name="Normal 5 16 7 3" xfId="45183"/>
    <cellStyle name="Normal 5 16 7 3 2" xfId="45184"/>
    <cellStyle name="Normal 5 16 7 3 2 2" xfId="45185"/>
    <cellStyle name="Normal 5 16 7 3 3" xfId="45186"/>
    <cellStyle name="Normal 5 16 7 3 4" xfId="45187"/>
    <cellStyle name="Normal 5 16 7 4" xfId="45188"/>
    <cellStyle name="Normal 5 16 7 4 2" xfId="45189"/>
    <cellStyle name="Normal 5 16 7 4 2 2" xfId="45190"/>
    <cellStyle name="Normal 5 16 7 4 3" xfId="45191"/>
    <cellStyle name="Normal 5 16 7 4 4" xfId="45192"/>
    <cellStyle name="Normal 5 16 7 5" xfId="45193"/>
    <cellStyle name="Normal 5 16 7 5 2" xfId="45194"/>
    <cellStyle name="Normal 5 16 7 6" xfId="45195"/>
    <cellStyle name="Normal 5 16 7 7" xfId="45196"/>
    <cellStyle name="Normal 5 16 7 8" xfId="45197"/>
    <cellStyle name="Normal 5 16 8" xfId="45198"/>
    <cellStyle name="Normal 5 16 8 2" xfId="45199"/>
    <cellStyle name="Normal 5 16 8 2 2" xfId="45200"/>
    <cellStyle name="Normal 5 16 8 2 2 2" xfId="45201"/>
    <cellStyle name="Normal 5 16 8 2 2 2 2" xfId="45202"/>
    <cellStyle name="Normal 5 16 8 2 2 3" xfId="45203"/>
    <cellStyle name="Normal 5 16 8 2 2 4" xfId="45204"/>
    <cellStyle name="Normal 5 16 8 2 3" xfId="45205"/>
    <cellStyle name="Normal 5 16 8 2 3 2" xfId="45206"/>
    <cellStyle name="Normal 5 16 8 2 4" xfId="45207"/>
    <cellStyle name="Normal 5 16 8 2 5" xfId="45208"/>
    <cellStyle name="Normal 5 16 8 2 6" xfId="45209"/>
    <cellStyle name="Normal 5 16 8 3" xfId="45210"/>
    <cellStyle name="Normal 5 16 8 3 2" xfId="45211"/>
    <cellStyle name="Normal 5 16 8 3 2 2" xfId="45212"/>
    <cellStyle name="Normal 5 16 8 3 3" xfId="45213"/>
    <cellStyle name="Normal 5 16 8 3 4" xfId="45214"/>
    <cellStyle name="Normal 5 16 8 4" xfId="45215"/>
    <cellStyle name="Normal 5 16 8 4 2" xfId="45216"/>
    <cellStyle name="Normal 5 16 8 4 2 2" xfId="45217"/>
    <cellStyle name="Normal 5 16 8 4 3" xfId="45218"/>
    <cellStyle name="Normal 5 16 8 4 4" xfId="45219"/>
    <cellStyle name="Normal 5 16 8 5" xfId="45220"/>
    <cellStyle name="Normal 5 16 8 5 2" xfId="45221"/>
    <cellStyle name="Normal 5 16 8 6" xfId="45222"/>
    <cellStyle name="Normal 5 16 8 7" xfId="45223"/>
    <cellStyle name="Normal 5 16 8 8" xfId="45224"/>
    <cellStyle name="Normal 5 16 9" xfId="45225"/>
    <cellStyle name="Normal 5 16 9 2" xfId="45226"/>
    <cellStyle name="Normal 5 16 9 2 2" xfId="45227"/>
    <cellStyle name="Normal 5 16 9 2 2 2" xfId="45228"/>
    <cellStyle name="Normal 5 16 9 2 2 2 2" xfId="45229"/>
    <cellStyle name="Normal 5 16 9 2 2 3" xfId="45230"/>
    <cellStyle name="Normal 5 16 9 2 2 4" xfId="45231"/>
    <cellStyle name="Normal 5 16 9 2 3" xfId="45232"/>
    <cellStyle name="Normal 5 16 9 2 3 2" xfId="45233"/>
    <cellStyle name="Normal 5 16 9 2 4" xfId="45234"/>
    <cellStyle name="Normal 5 16 9 2 5" xfId="45235"/>
    <cellStyle name="Normal 5 16 9 2 6" xfId="45236"/>
    <cellStyle name="Normal 5 16 9 3" xfId="45237"/>
    <cellStyle name="Normal 5 16 9 3 2" xfId="45238"/>
    <cellStyle name="Normal 5 16 9 3 2 2" xfId="45239"/>
    <cellStyle name="Normal 5 16 9 3 3" xfId="45240"/>
    <cellStyle name="Normal 5 16 9 3 4" xfId="45241"/>
    <cellStyle name="Normal 5 16 9 4" xfId="45242"/>
    <cellStyle name="Normal 5 16 9 4 2" xfId="45243"/>
    <cellStyle name="Normal 5 16 9 4 2 2" xfId="45244"/>
    <cellStyle name="Normal 5 16 9 4 3" xfId="45245"/>
    <cellStyle name="Normal 5 16 9 4 4" xfId="45246"/>
    <cellStyle name="Normal 5 16 9 5" xfId="45247"/>
    <cellStyle name="Normal 5 16 9 5 2" xfId="45248"/>
    <cellStyle name="Normal 5 16 9 6" xfId="45249"/>
    <cellStyle name="Normal 5 16 9 7" xfId="45250"/>
    <cellStyle name="Normal 5 16 9 8" xfId="45251"/>
    <cellStyle name="Normal 5 17" xfId="45252"/>
    <cellStyle name="Normal 5 17 10" xfId="45253"/>
    <cellStyle name="Normal 5 17 10 2" xfId="45254"/>
    <cellStyle name="Normal 5 17 10 2 2" xfId="45255"/>
    <cellStyle name="Normal 5 17 10 2 2 2" xfId="45256"/>
    <cellStyle name="Normal 5 17 10 2 3" xfId="45257"/>
    <cellStyle name="Normal 5 17 10 2 4" xfId="45258"/>
    <cellStyle name="Normal 5 17 10 3" xfId="45259"/>
    <cellStyle name="Normal 5 17 10 3 2" xfId="45260"/>
    <cellStyle name="Normal 5 17 10 4" xfId="45261"/>
    <cellStyle name="Normal 5 17 10 5" xfId="45262"/>
    <cellStyle name="Normal 5 17 10 6" xfId="45263"/>
    <cellStyle name="Normal 5 17 11" xfId="45264"/>
    <cellStyle name="Normal 5 17 11 2" xfId="45265"/>
    <cellStyle name="Normal 5 17 11 2 2" xfId="45266"/>
    <cellStyle name="Normal 5 17 11 3" xfId="45267"/>
    <cellStyle name="Normal 5 17 11 4" xfId="45268"/>
    <cellStyle name="Normal 5 17 11 5" xfId="45269"/>
    <cellStyle name="Normal 5 17 12" xfId="45270"/>
    <cellStyle name="Normal 5 17 12 2" xfId="45271"/>
    <cellStyle name="Normal 5 17 12 2 2" xfId="45272"/>
    <cellStyle name="Normal 5 17 12 3" xfId="45273"/>
    <cellStyle name="Normal 5 17 12 4" xfId="45274"/>
    <cellStyle name="Normal 5 17 13" xfId="45275"/>
    <cellStyle name="Normal 5 17 13 2" xfId="45276"/>
    <cellStyle name="Normal 5 17 14" xfId="45277"/>
    <cellStyle name="Normal 5 17 15" xfId="45278"/>
    <cellStyle name="Normal 5 17 16" xfId="45279"/>
    <cellStyle name="Normal 5 17 2" xfId="45280"/>
    <cellStyle name="Normal 5 17 2 10" xfId="45281"/>
    <cellStyle name="Normal 5 17 2 10 2" xfId="45282"/>
    <cellStyle name="Normal 5 17 2 10 2 2" xfId="45283"/>
    <cellStyle name="Normal 5 17 2 10 3" xfId="45284"/>
    <cellStyle name="Normal 5 17 2 10 4" xfId="45285"/>
    <cellStyle name="Normal 5 17 2 11" xfId="45286"/>
    <cellStyle name="Normal 5 17 2 11 2" xfId="45287"/>
    <cellStyle name="Normal 5 17 2 12" xfId="45288"/>
    <cellStyle name="Normal 5 17 2 13" xfId="45289"/>
    <cellStyle name="Normal 5 17 2 14" xfId="45290"/>
    <cellStyle name="Normal 5 17 2 2" xfId="45291"/>
    <cellStyle name="Normal 5 17 2 2 10" xfId="45292"/>
    <cellStyle name="Normal 5 17 2 2 2" xfId="45293"/>
    <cellStyle name="Normal 5 17 2 2 2 2" xfId="45294"/>
    <cellStyle name="Normal 5 17 2 2 2 2 2" xfId="45295"/>
    <cellStyle name="Normal 5 17 2 2 2 2 2 2" xfId="45296"/>
    <cellStyle name="Normal 5 17 2 2 2 2 3" xfId="45297"/>
    <cellStyle name="Normal 5 17 2 2 2 2 4" xfId="45298"/>
    <cellStyle name="Normal 5 17 2 2 2 3" xfId="45299"/>
    <cellStyle name="Normal 5 17 2 2 2 3 2" xfId="45300"/>
    <cellStyle name="Normal 5 17 2 2 2 3 2 2" xfId="45301"/>
    <cellStyle name="Normal 5 17 2 2 2 3 3" xfId="45302"/>
    <cellStyle name="Normal 5 17 2 2 2 3 4" xfId="45303"/>
    <cellStyle name="Normal 5 17 2 2 2 4" xfId="45304"/>
    <cellStyle name="Normal 5 17 2 2 2 4 2" xfId="45305"/>
    <cellStyle name="Normal 5 17 2 2 2 5" xfId="45306"/>
    <cellStyle name="Normal 5 17 2 2 2 6" xfId="45307"/>
    <cellStyle name="Normal 5 17 2 2 2 7" xfId="45308"/>
    <cellStyle name="Normal 5 17 2 2 3" xfId="45309"/>
    <cellStyle name="Normal 5 17 2 2 3 2" xfId="45310"/>
    <cellStyle name="Normal 5 17 2 2 3 2 2" xfId="45311"/>
    <cellStyle name="Normal 5 17 2 2 3 3" xfId="45312"/>
    <cellStyle name="Normal 5 17 2 2 3 4" xfId="45313"/>
    <cellStyle name="Normal 5 17 2 2 4" xfId="45314"/>
    <cellStyle name="Normal 5 17 2 2 4 2" xfId="45315"/>
    <cellStyle name="Normal 5 17 2 2 4 2 2" xfId="45316"/>
    <cellStyle name="Normal 5 17 2 2 4 3" xfId="45317"/>
    <cellStyle name="Normal 5 17 2 2 4 4" xfId="45318"/>
    <cellStyle name="Normal 5 17 2 2 5" xfId="45319"/>
    <cellStyle name="Normal 5 17 2 2 5 2" xfId="45320"/>
    <cellStyle name="Normal 5 17 2 2 5 2 2" xfId="45321"/>
    <cellStyle name="Normal 5 17 2 2 5 3" xfId="45322"/>
    <cellStyle name="Normal 5 17 2 2 5 4" xfId="45323"/>
    <cellStyle name="Normal 5 17 2 2 6" xfId="45324"/>
    <cellStyle name="Normal 5 17 2 2 6 2" xfId="45325"/>
    <cellStyle name="Normal 5 17 2 2 6 2 2" xfId="45326"/>
    <cellStyle name="Normal 5 17 2 2 6 3" xfId="45327"/>
    <cellStyle name="Normal 5 17 2 2 6 4" xfId="45328"/>
    <cellStyle name="Normal 5 17 2 2 7" xfId="45329"/>
    <cellStyle name="Normal 5 17 2 2 7 2" xfId="45330"/>
    <cellStyle name="Normal 5 17 2 2 8" xfId="45331"/>
    <cellStyle name="Normal 5 17 2 2 9" xfId="45332"/>
    <cellStyle name="Normal 5 17 2 3" xfId="45333"/>
    <cellStyle name="Normal 5 17 2 3 2" xfId="45334"/>
    <cellStyle name="Normal 5 17 2 3 2 2" xfId="45335"/>
    <cellStyle name="Normal 5 17 2 3 2 2 2" xfId="45336"/>
    <cellStyle name="Normal 5 17 2 3 2 2 2 2" xfId="45337"/>
    <cellStyle name="Normal 5 17 2 3 2 2 3" xfId="45338"/>
    <cellStyle name="Normal 5 17 2 3 2 2 4" xfId="45339"/>
    <cellStyle name="Normal 5 17 2 3 2 3" xfId="45340"/>
    <cellStyle name="Normal 5 17 2 3 2 3 2" xfId="45341"/>
    <cellStyle name="Normal 5 17 2 3 2 3 2 2" xfId="45342"/>
    <cellStyle name="Normal 5 17 2 3 2 3 3" xfId="45343"/>
    <cellStyle name="Normal 5 17 2 3 2 3 4" xfId="45344"/>
    <cellStyle name="Normal 5 17 2 3 2 4" xfId="45345"/>
    <cellStyle name="Normal 5 17 2 3 2 4 2" xfId="45346"/>
    <cellStyle name="Normal 5 17 2 3 2 5" xfId="45347"/>
    <cellStyle name="Normal 5 17 2 3 2 6" xfId="45348"/>
    <cellStyle name="Normal 5 17 2 3 2 7" xfId="45349"/>
    <cellStyle name="Normal 5 17 2 3 3" xfId="45350"/>
    <cellStyle name="Normal 5 17 2 3 3 2" xfId="45351"/>
    <cellStyle name="Normal 5 17 2 3 3 2 2" xfId="45352"/>
    <cellStyle name="Normal 5 17 2 3 3 3" xfId="45353"/>
    <cellStyle name="Normal 5 17 2 3 3 4" xfId="45354"/>
    <cellStyle name="Normal 5 17 2 3 4" xfId="45355"/>
    <cellStyle name="Normal 5 17 2 3 4 2" xfId="45356"/>
    <cellStyle name="Normal 5 17 2 3 4 2 2" xfId="45357"/>
    <cellStyle name="Normal 5 17 2 3 4 3" xfId="45358"/>
    <cellStyle name="Normal 5 17 2 3 4 4" xfId="45359"/>
    <cellStyle name="Normal 5 17 2 3 5" xfId="45360"/>
    <cellStyle name="Normal 5 17 2 3 5 2" xfId="45361"/>
    <cellStyle name="Normal 5 17 2 3 6" xfId="45362"/>
    <cellStyle name="Normal 5 17 2 3 7" xfId="45363"/>
    <cellStyle name="Normal 5 17 2 3 8" xfId="45364"/>
    <cellStyle name="Normal 5 17 2 4" xfId="45365"/>
    <cellStyle name="Normal 5 17 2 4 2" xfId="45366"/>
    <cellStyle name="Normal 5 17 2 4 2 2" xfId="45367"/>
    <cellStyle name="Normal 5 17 2 4 2 2 2" xfId="45368"/>
    <cellStyle name="Normal 5 17 2 4 2 2 2 2" xfId="45369"/>
    <cellStyle name="Normal 5 17 2 4 2 2 3" xfId="45370"/>
    <cellStyle name="Normal 5 17 2 4 2 2 4" xfId="45371"/>
    <cellStyle name="Normal 5 17 2 4 2 3" xfId="45372"/>
    <cellStyle name="Normal 5 17 2 4 2 3 2" xfId="45373"/>
    <cellStyle name="Normal 5 17 2 4 2 3 2 2" xfId="45374"/>
    <cellStyle name="Normal 5 17 2 4 2 3 3" xfId="45375"/>
    <cellStyle name="Normal 5 17 2 4 2 3 4" xfId="45376"/>
    <cellStyle name="Normal 5 17 2 4 2 4" xfId="45377"/>
    <cellStyle name="Normal 5 17 2 4 2 4 2" xfId="45378"/>
    <cellStyle name="Normal 5 17 2 4 2 5" xfId="45379"/>
    <cellStyle name="Normal 5 17 2 4 2 6" xfId="45380"/>
    <cellStyle name="Normal 5 17 2 4 2 7" xfId="45381"/>
    <cellStyle name="Normal 5 17 2 4 3" xfId="45382"/>
    <cellStyle name="Normal 5 17 2 4 3 2" xfId="45383"/>
    <cellStyle name="Normal 5 17 2 4 3 2 2" xfId="45384"/>
    <cellStyle name="Normal 5 17 2 4 3 3" xfId="45385"/>
    <cellStyle name="Normal 5 17 2 4 3 4" xfId="45386"/>
    <cellStyle name="Normal 5 17 2 4 4" xfId="45387"/>
    <cellStyle name="Normal 5 17 2 4 4 2" xfId="45388"/>
    <cellStyle name="Normal 5 17 2 4 4 2 2" xfId="45389"/>
    <cellStyle name="Normal 5 17 2 4 4 3" xfId="45390"/>
    <cellStyle name="Normal 5 17 2 4 4 4" xfId="45391"/>
    <cellStyle name="Normal 5 17 2 4 5" xfId="45392"/>
    <cellStyle name="Normal 5 17 2 4 5 2" xfId="45393"/>
    <cellStyle name="Normal 5 17 2 4 6" xfId="45394"/>
    <cellStyle name="Normal 5 17 2 4 7" xfId="45395"/>
    <cellStyle name="Normal 5 17 2 4 8" xfId="45396"/>
    <cellStyle name="Normal 5 17 2 5" xfId="45397"/>
    <cellStyle name="Normal 5 17 2 5 2" xfId="45398"/>
    <cellStyle name="Normal 5 17 2 5 2 2" xfId="45399"/>
    <cellStyle name="Normal 5 17 2 5 2 2 2" xfId="45400"/>
    <cellStyle name="Normal 5 17 2 5 2 2 2 2" xfId="45401"/>
    <cellStyle name="Normal 5 17 2 5 2 2 3" xfId="45402"/>
    <cellStyle name="Normal 5 17 2 5 2 2 4" xfId="45403"/>
    <cellStyle name="Normal 5 17 2 5 2 3" xfId="45404"/>
    <cellStyle name="Normal 5 17 2 5 2 3 2" xfId="45405"/>
    <cellStyle name="Normal 5 17 2 5 2 4" xfId="45406"/>
    <cellStyle name="Normal 5 17 2 5 2 5" xfId="45407"/>
    <cellStyle name="Normal 5 17 2 5 2 6" xfId="45408"/>
    <cellStyle name="Normal 5 17 2 5 3" xfId="45409"/>
    <cellStyle name="Normal 5 17 2 5 3 2" xfId="45410"/>
    <cellStyle name="Normal 5 17 2 5 3 2 2" xfId="45411"/>
    <cellStyle name="Normal 5 17 2 5 3 3" xfId="45412"/>
    <cellStyle name="Normal 5 17 2 5 3 4" xfId="45413"/>
    <cellStyle name="Normal 5 17 2 5 4" xfId="45414"/>
    <cellStyle name="Normal 5 17 2 5 4 2" xfId="45415"/>
    <cellStyle name="Normal 5 17 2 5 4 2 2" xfId="45416"/>
    <cellStyle name="Normal 5 17 2 5 4 3" xfId="45417"/>
    <cellStyle name="Normal 5 17 2 5 4 4" xfId="45418"/>
    <cellStyle name="Normal 5 17 2 5 5" xfId="45419"/>
    <cellStyle name="Normal 5 17 2 5 5 2" xfId="45420"/>
    <cellStyle name="Normal 5 17 2 5 6" xfId="45421"/>
    <cellStyle name="Normal 5 17 2 5 7" xfId="45422"/>
    <cellStyle name="Normal 5 17 2 5 8" xfId="45423"/>
    <cellStyle name="Normal 5 17 2 6" xfId="45424"/>
    <cellStyle name="Normal 5 17 2 6 2" xfId="45425"/>
    <cellStyle name="Normal 5 17 2 6 2 2" xfId="45426"/>
    <cellStyle name="Normal 5 17 2 6 2 2 2" xfId="45427"/>
    <cellStyle name="Normal 5 17 2 6 2 2 2 2" xfId="45428"/>
    <cellStyle name="Normal 5 17 2 6 2 2 3" xfId="45429"/>
    <cellStyle name="Normal 5 17 2 6 2 2 4" xfId="45430"/>
    <cellStyle name="Normal 5 17 2 6 2 3" xfId="45431"/>
    <cellStyle name="Normal 5 17 2 6 2 3 2" xfId="45432"/>
    <cellStyle name="Normal 5 17 2 6 2 4" xfId="45433"/>
    <cellStyle name="Normal 5 17 2 6 2 5" xfId="45434"/>
    <cellStyle name="Normal 5 17 2 6 2 6" xfId="45435"/>
    <cellStyle name="Normal 5 17 2 6 3" xfId="45436"/>
    <cellStyle name="Normal 5 17 2 6 3 2" xfId="45437"/>
    <cellStyle name="Normal 5 17 2 6 3 2 2" xfId="45438"/>
    <cellStyle name="Normal 5 17 2 6 3 3" xfId="45439"/>
    <cellStyle name="Normal 5 17 2 6 3 4" xfId="45440"/>
    <cellStyle name="Normal 5 17 2 6 4" xfId="45441"/>
    <cellStyle name="Normal 5 17 2 6 4 2" xfId="45442"/>
    <cellStyle name="Normal 5 17 2 6 4 2 2" xfId="45443"/>
    <cellStyle name="Normal 5 17 2 6 4 3" xfId="45444"/>
    <cellStyle name="Normal 5 17 2 6 4 4" xfId="45445"/>
    <cellStyle name="Normal 5 17 2 6 5" xfId="45446"/>
    <cellStyle name="Normal 5 17 2 6 5 2" xfId="45447"/>
    <cellStyle name="Normal 5 17 2 6 6" xfId="45448"/>
    <cellStyle name="Normal 5 17 2 6 7" xfId="45449"/>
    <cellStyle name="Normal 5 17 2 6 8" xfId="45450"/>
    <cellStyle name="Normal 5 17 2 7" xfId="45451"/>
    <cellStyle name="Normal 5 17 2 7 2" xfId="45452"/>
    <cellStyle name="Normal 5 17 2 7 2 2" xfId="45453"/>
    <cellStyle name="Normal 5 17 2 7 2 2 2" xfId="45454"/>
    <cellStyle name="Normal 5 17 2 7 2 3" xfId="45455"/>
    <cellStyle name="Normal 5 17 2 7 2 4" xfId="45456"/>
    <cellStyle name="Normal 5 17 2 7 3" xfId="45457"/>
    <cellStyle name="Normal 5 17 2 7 3 2" xfId="45458"/>
    <cellStyle name="Normal 5 17 2 7 4" xfId="45459"/>
    <cellStyle name="Normal 5 17 2 7 5" xfId="45460"/>
    <cellStyle name="Normal 5 17 2 7 6" xfId="45461"/>
    <cellStyle name="Normal 5 17 2 8" xfId="45462"/>
    <cellStyle name="Normal 5 17 2 8 2" xfId="45463"/>
    <cellStyle name="Normal 5 17 2 8 2 2" xfId="45464"/>
    <cellStyle name="Normal 5 17 2 8 2 2 2" xfId="45465"/>
    <cellStyle name="Normal 5 17 2 8 2 3" xfId="45466"/>
    <cellStyle name="Normal 5 17 2 8 2 4" xfId="45467"/>
    <cellStyle name="Normal 5 17 2 8 3" xfId="45468"/>
    <cellStyle name="Normal 5 17 2 8 3 2" xfId="45469"/>
    <cellStyle name="Normal 5 17 2 8 4" xfId="45470"/>
    <cellStyle name="Normal 5 17 2 8 5" xfId="45471"/>
    <cellStyle name="Normal 5 17 2 8 6" xfId="45472"/>
    <cellStyle name="Normal 5 17 2 9" xfId="45473"/>
    <cellStyle name="Normal 5 17 2 9 2" xfId="45474"/>
    <cellStyle name="Normal 5 17 2 9 2 2" xfId="45475"/>
    <cellStyle name="Normal 5 17 2 9 3" xfId="45476"/>
    <cellStyle name="Normal 5 17 2 9 4" xfId="45477"/>
    <cellStyle name="Normal 5 17 2 9 5" xfId="45478"/>
    <cellStyle name="Normal 5 17 3" xfId="45479"/>
    <cellStyle name="Normal 5 17 3 10" xfId="45480"/>
    <cellStyle name="Normal 5 17 3 10 2" xfId="45481"/>
    <cellStyle name="Normal 5 17 3 10 2 2" xfId="45482"/>
    <cellStyle name="Normal 5 17 3 10 3" xfId="45483"/>
    <cellStyle name="Normal 5 17 3 10 4" xfId="45484"/>
    <cellStyle name="Normal 5 17 3 11" xfId="45485"/>
    <cellStyle name="Normal 5 17 3 11 2" xfId="45486"/>
    <cellStyle name="Normal 5 17 3 12" xfId="45487"/>
    <cellStyle name="Normal 5 17 3 13" xfId="45488"/>
    <cellStyle name="Normal 5 17 3 14" xfId="45489"/>
    <cellStyle name="Normal 5 17 3 2" xfId="45490"/>
    <cellStyle name="Normal 5 17 3 2 10" xfId="45491"/>
    <cellStyle name="Normal 5 17 3 2 2" xfId="45492"/>
    <cellStyle name="Normal 5 17 3 2 2 2" xfId="45493"/>
    <cellStyle name="Normal 5 17 3 2 2 2 2" xfId="45494"/>
    <cellStyle name="Normal 5 17 3 2 2 2 2 2" xfId="45495"/>
    <cellStyle name="Normal 5 17 3 2 2 2 3" xfId="45496"/>
    <cellStyle name="Normal 5 17 3 2 2 2 4" xfId="45497"/>
    <cellStyle name="Normal 5 17 3 2 2 3" xfId="45498"/>
    <cellStyle name="Normal 5 17 3 2 2 3 2" xfId="45499"/>
    <cellStyle name="Normal 5 17 3 2 2 3 2 2" xfId="45500"/>
    <cellStyle name="Normal 5 17 3 2 2 3 3" xfId="45501"/>
    <cellStyle name="Normal 5 17 3 2 2 3 4" xfId="45502"/>
    <cellStyle name="Normal 5 17 3 2 2 4" xfId="45503"/>
    <cellStyle name="Normal 5 17 3 2 2 4 2" xfId="45504"/>
    <cellStyle name="Normal 5 17 3 2 2 5" xfId="45505"/>
    <cellStyle name="Normal 5 17 3 2 2 6" xfId="45506"/>
    <cellStyle name="Normal 5 17 3 2 2 7" xfId="45507"/>
    <cellStyle name="Normal 5 17 3 2 3" xfId="45508"/>
    <cellStyle name="Normal 5 17 3 2 3 2" xfId="45509"/>
    <cellStyle name="Normal 5 17 3 2 3 2 2" xfId="45510"/>
    <cellStyle name="Normal 5 17 3 2 3 3" xfId="45511"/>
    <cellStyle name="Normal 5 17 3 2 3 4" xfId="45512"/>
    <cellStyle name="Normal 5 17 3 2 4" xfId="45513"/>
    <cellStyle name="Normal 5 17 3 2 4 2" xfId="45514"/>
    <cellStyle name="Normal 5 17 3 2 4 2 2" xfId="45515"/>
    <cellStyle name="Normal 5 17 3 2 4 3" xfId="45516"/>
    <cellStyle name="Normal 5 17 3 2 4 4" xfId="45517"/>
    <cellStyle name="Normal 5 17 3 2 5" xfId="45518"/>
    <cellStyle name="Normal 5 17 3 2 5 2" xfId="45519"/>
    <cellStyle name="Normal 5 17 3 2 5 2 2" xfId="45520"/>
    <cellStyle name="Normal 5 17 3 2 5 3" xfId="45521"/>
    <cellStyle name="Normal 5 17 3 2 5 4" xfId="45522"/>
    <cellStyle name="Normal 5 17 3 2 6" xfId="45523"/>
    <cellStyle name="Normal 5 17 3 2 6 2" xfId="45524"/>
    <cellStyle name="Normal 5 17 3 2 6 2 2" xfId="45525"/>
    <cellStyle name="Normal 5 17 3 2 6 3" xfId="45526"/>
    <cellStyle name="Normal 5 17 3 2 6 4" xfId="45527"/>
    <cellStyle name="Normal 5 17 3 2 7" xfId="45528"/>
    <cellStyle name="Normal 5 17 3 2 7 2" xfId="45529"/>
    <cellStyle name="Normal 5 17 3 2 8" xfId="45530"/>
    <cellStyle name="Normal 5 17 3 2 9" xfId="45531"/>
    <cellStyle name="Normal 5 17 3 3" xfId="45532"/>
    <cellStyle name="Normal 5 17 3 3 2" xfId="45533"/>
    <cellStyle name="Normal 5 17 3 3 2 2" xfId="45534"/>
    <cellStyle name="Normal 5 17 3 3 2 2 2" xfId="45535"/>
    <cellStyle name="Normal 5 17 3 3 2 2 2 2" xfId="45536"/>
    <cellStyle name="Normal 5 17 3 3 2 2 3" xfId="45537"/>
    <cellStyle name="Normal 5 17 3 3 2 2 4" xfId="45538"/>
    <cellStyle name="Normal 5 17 3 3 2 3" xfId="45539"/>
    <cellStyle name="Normal 5 17 3 3 2 3 2" xfId="45540"/>
    <cellStyle name="Normal 5 17 3 3 2 3 2 2" xfId="45541"/>
    <cellStyle name="Normal 5 17 3 3 2 3 3" xfId="45542"/>
    <cellStyle name="Normal 5 17 3 3 2 3 4" xfId="45543"/>
    <cellStyle name="Normal 5 17 3 3 2 4" xfId="45544"/>
    <cellStyle name="Normal 5 17 3 3 2 4 2" xfId="45545"/>
    <cellStyle name="Normal 5 17 3 3 2 5" xfId="45546"/>
    <cellStyle name="Normal 5 17 3 3 2 6" xfId="45547"/>
    <cellStyle name="Normal 5 17 3 3 2 7" xfId="45548"/>
    <cellStyle name="Normal 5 17 3 3 3" xfId="45549"/>
    <cellStyle name="Normal 5 17 3 3 3 2" xfId="45550"/>
    <cellStyle name="Normal 5 17 3 3 3 2 2" xfId="45551"/>
    <cellStyle name="Normal 5 17 3 3 3 3" xfId="45552"/>
    <cellStyle name="Normal 5 17 3 3 3 4" xfId="45553"/>
    <cellStyle name="Normal 5 17 3 3 4" xfId="45554"/>
    <cellStyle name="Normal 5 17 3 3 4 2" xfId="45555"/>
    <cellStyle name="Normal 5 17 3 3 4 2 2" xfId="45556"/>
    <cellStyle name="Normal 5 17 3 3 4 3" xfId="45557"/>
    <cellStyle name="Normal 5 17 3 3 4 4" xfId="45558"/>
    <cellStyle name="Normal 5 17 3 3 5" xfId="45559"/>
    <cellStyle name="Normal 5 17 3 3 5 2" xfId="45560"/>
    <cellStyle name="Normal 5 17 3 3 6" xfId="45561"/>
    <cellStyle name="Normal 5 17 3 3 7" xfId="45562"/>
    <cellStyle name="Normal 5 17 3 3 8" xfId="45563"/>
    <cellStyle name="Normal 5 17 3 4" xfId="45564"/>
    <cellStyle name="Normal 5 17 3 4 2" xfId="45565"/>
    <cellStyle name="Normal 5 17 3 4 2 2" xfId="45566"/>
    <cellStyle name="Normal 5 17 3 4 2 2 2" xfId="45567"/>
    <cellStyle name="Normal 5 17 3 4 2 2 2 2" xfId="45568"/>
    <cellStyle name="Normal 5 17 3 4 2 2 3" xfId="45569"/>
    <cellStyle name="Normal 5 17 3 4 2 2 4" xfId="45570"/>
    <cellStyle name="Normal 5 17 3 4 2 3" xfId="45571"/>
    <cellStyle name="Normal 5 17 3 4 2 3 2" xfId="45572"/>
    <cellStyle name="Normal 5 17 3 4 2 3 2 2" xfId="45573"/>
    <cellStyle name="Normal 5 17 3 4 2 3 3" xfId="45574"/>
    <cellStyle name="Normal 5 17 3 4 2 3 4" xfId="45575"/>
    <cellStyle name="Normal 5 17 3 4 2 4" xfId="45576"/>
    <cellStyle name="Normal 5 17 3 4 2 4 2" xfId="45577"/>
    <cellStyle name="Normal 5 17 3 4 2 5" xfId="45578"/>
    <cellStyle name="Normal 5 17 3 4 2 6" xfId="45579"/>
    <cellStyle name="Normal 5 17 3 4 2 7" xfId="45580"/>
    <cellStyle name="Normal 5 17 3 4 3" xfId="45581"/>
    <cellStyle name="Normal 5 17 3 4 3 2" xfId="45582"/>
    <cellStyle name="Normal 5 17 3 4 3 2 2" xfId="45583"/>
    <cellStyle name="Normal 5 17 3 4 3 3" xfId="45584"/>
    <cellStyle name="Normal 5 17 3 4 3 4" xfId="45585"/>
    <cellStyle name="Normal 5 17 3 4 4" xfId="45586"/>
    <cellStyle name="Normal 5 17 3 4 4 2" xfId="45587"/>
    <cellStyle name="Normal 5 17 3 4 4 2 2" xfId="45588"/>
    <cellStyle name="Normal 5 17 3 4 4 3" xfId="45589"/>
    <cellStyle name="Normal 5 17 3 4 4 4" xfId="45590"/>
    <cellStyle name="Normal 5 17 3 4 5" xfId="45591"/>
    <cellStyle name="Normal 5 17 3 4 5 2" xfId="45592"/>
    <cellStyle name="Normal 5 17 3 4 6" xfId="45593"/>
    <cellStyle name="Normal 5 17 3 4 7" xfId="45594"/>
    <cellStyle name="Normal 5 17 3 4 8" xfId="45595"/>
    <cellStyle name="Normal 5 17 3 5" xfId="45596"/>
    <cellStyle name="Normal 5 17 3 5 2" xfId="45597"/>
    <cellStyle name="Normal 5 17 3 5 2 2" xfId="45598"/>
    <cellStyle name="Normal 5 17 3 5 2 2 2" xfId="45599"/>
    <cellStyle name="Normal 5 17 3 5 2 2 2 2" xfId="45600"/>
    <cellStyle name="Normal 5 17 3 5 2 2 3" xfId="45601"/>
    <cellStyle name="Normal 5 17 3 5 2 2 4" xfId="45602"/>
    <cellStyle name="Normal 5 17 3 5 2 3" xfId="45603"/>
    <cellStyle name="Normal 5 17 3 5 2 3 2" xfId="45604"/>
    <cellStyle name="Normal 5 17 3 5 2 4" xfId="45605"/>
    <cellStyle name="Normal 5 17 3 5 2 5" xfId="45606"/>
    <cellStyle name="Normal 5 17 3 5 2 6" xfId="45607"/>
    <cellStyle name="Normal 5 17 3 5 3" xfId="45608"/>
    <cellStyle name="Normal 5 17 3 5 3 2" xfId="45609"/>
    <cellStyle name="Normal 5 17 3 5 3 2 2" xfId="45610"/>
    <cellStyle name="Normal 5 17 3 5 3 3" xfId="45611"/>
    <cellStyle name="Normal 5 17 3 5 3 4" xfId="45612"/>
    <cellStyle name="Normal 5 17 3 5 4" xfId="45613"/>
    <cellStyle name="Normal 5 17 3 5 4 2" xfId="45614"/>
    <cellStyle name="Normal 5 17 3 5 4 2 2" xfId="45615"/>
    <cellStyle name="Normal 5 17 3 5 4 3" xfId="45616"/>
    <cellStyle name="Normal 5 17 3 5 4 4" xfId="45617"/>
    <cellStyle name="Normal 5 17 3 5 5" xfId="45618"/>
    <cellStyle name="Normal 5 17 3 5 5 2" xfId="45619"/>
    <cellStyle name="Normal 5 17 3 5 6" xfId="45620"/>
    <cellStyle name="Normal 5 17 3 5 7" xfId="45621"/>
    <cellStyle name="Normal 5 17 3 5 8" xfId="45622"/>
    <cellStyle name="Normal 5 17 3 6" xfId="45623"/>
    <cellStyle name="Normal 5 17 3 6 2" xfId="45624"/>
    <cellStyle name="Normal 5 17 3 6 2 2" xfId="45625"/>
    <cellStyle name="Normal 5 17 3 6 2 2 2" xfId="45626"/>
    <cellStyle name="Normal 5 17 3 6 2 2 2 2" xfId="45627"/>
    <cellStyle name="Normal 5 17 3 6 2 2 3" xfId="45628"/>
    <cellStyle name="Normal 5 17 3 6 2 2 4" xfId="45629"/>
    <cellStyle name="Normal 5 17 3 6 2 3" xfId="45630"/>
    <cellStyle name="Normal 5 17 3 6 2 3 2" xfId="45631"/>
    <cellStyle name="Normal 5 17 3 6 2 4" xfId="45632"/>
    <cellStyle name="Normal 5 17 3 6 2 5" xfId="45633"/>
    <cellStyle name="Normal 5 17 3 6 2 6" xfId="45634"/>
    <cellStyle name="Normal 5 17 3 6 3" xfId="45635"/>
    <cellStyle name="Normal 5 17 3 6 3 2" xfId="45636"/>
    <cellStyle name="Normal 5 17 3 6 3 2 2" xfId="45637"/>
    <cellStyle name="Normal 5 17 3 6 3 3" xfId="45638"/>
    <cellStyle name="Normal 5 17 3 6 3 4" xfId="45639"/>
    <cellStyle name="Normal 5 17 3 6 4" xfId="45640"/>
    <cellStyle name="Normal 5 17 3 6 4 2" xfId="45641"/>
    <cellStyle name="Normal 5 17 3 6 4 2 2" xfId="45642"/>
    <cellStyle name="Normal 5 17 3 6 4 3" xfId="45643"/>
    <cellStyle name="Normal 5 17 3 6 4 4" xfId="45644"/>
    <cellStyle name="Normal 5 17 3 6 5" xfId="45645"/>
    <cellStyle name="Normal 5 17 3 6 5 2" xfId="45646"/>
    <cellStyle name="Normal 5 17 3 6 6" xfId="45647"/>
    <cellStyle name="Normal 5 17 3 6 7" xfId="45648"/>
    <cellStyle name="Normal 5 17 3 6 8" xfId="45649"/>
    <cellStyle name="Normal 5 17 3 7" xfId="45650"/>
    <cellStyle name="Normal 5 17 3 7 2" xfId="45651"/>
    <cellStyle name="Normal 5 17 3 7 2 2" xfId="45652"/>
    <cellStyle name="Normal 5 17 3 7 2 2 2" xfId="45653"/>
    <cellStyle name="Normal 5 17 3 7 2 3" xfId="45654"/>
    <cellStyle name="Normal 5 17 3 7 2 4" xfId="45655"/>
    <cellStyle name="Normal 5 17 3 7 3" xfId="45656"/>
    <cellStyle name="Normal 5 17 3 7 3 2" xfId="45657"/>
    <cellStyle name="Normal 5 17 3 7 4" xfId="45658"/>
    <cellStyle name="Normal 5 17 3 7 5" xfId="45659"/>
    <cellStyle name="Normal 5 17 3 7 6" xfId="45660"/>
    <cellStyle name="Normal 5 17 3 8" xfId="45661"/>
    <cellStyle name="Normal 5 17 3 8 2" xfId="45662"/>
    <cellStyle name="Normal 5 17 3 8 2 2" xfId="45663"/>
    <cellStyle name="Normal 5 17 3 8 2 2 2" xfId="45664"/>
    <cellStyle name="Normal 5 17 3 8 2 3" xfId="45665"/>
    <cellStyle name="Normal 5 17 3 8 2 4" xfId="45666"/>
    <cellStyle name="Normal 5 17 3 8 3" xfId="45667"/>
    <cellStyle name="Normal 5 17 3 8 3 2" xfId="45668"/>
    <cellStyle name="Normal 5 17 3 8 4" xfId="45669"/>
    <cellStyle name="Normal 5 17 3 8 5" xfId="45670"/>
    <cellStyle name="Normal 5 17 3 8 6" xfId="45671"/>
    <cellStyle name="Normal 5 17 3 9" xfId="45672"/>
    <cellStyle name="Normal 5 17 3 9 2" xfId="45673"/>
    <cellStyle name="Normal 5 17 3 9 2 2" xfId="45674"/>
    <cellStyle name="Normal 5 17 3 9 3" xfId="45675"/>
    <cellStyle name="Normal 5 17 3 9 4" xfId="45676"/>
    <cellStyle name="Normal 5 17 3 9 5" xfId="45677"/>
    <cellStyle name="Normal 5 17 4" xfId="45678"/>
    <cellStyle name="Normal 5 17 4 10" xfId="45679"/>
    <cellStyle name="Normal 5 17 4 10 2" xfId="45680"/>
    <cellStyle name="Normal 5 17 4 11" xfId="45681"/>
    <cellStyle name="Normal 5 17 4 12" xfId="45682"/>
    <cellStyle name="Normal 5 17 4 13" xfId="45683"/>
    <cellStyle name="Normal 5 17 4 2" xfId="45684"/>
    <cellStyle name="Normal 5 17 4 2 2" xfId="45685"/>
    <cellStyle name="Normal 5 17 4 2 2 2" xfId="45686"/>
    <cellStyle name="Normal 5 17 4 2 2 2 2" xfId="45687"/>
    <cellStyle name="Normal 5 17 4 2 2 2 2 2" xfId="45688"/>
    <cellStyle name="Normal 5 17 4 2 2 2 3" xfId="45689"/>
    <cellStyle name="Normal 5 17 4 2 2 2 4" xfId="45690"/>
    <cellStyle name="Normal 5 17 4 2 2 3" xfId="45691"/>
    <cellStyle name="Normal 5 17 4 2 2 3 2" xfId="45692"/>
    <cellStyle name="Normal 5 17 4 2 2 3 2 2" xfId="45693"/>
    <cellStyle name="Normal 5 17 4 2 2 3 3" xfId="45694"/>
    <cellStyle name="Normal 5 17 4 2 2 3 4" xfId="45695"/>
    <cellStyle name="Normal 5 17 4 2 2 4" xfId="45696"/>
    <cellStyle name="Normal 5 17 4 2 2 4 2" xfId="45697"/>
    <cellStyle name="Normal 5 17 4 2 2 5" xfId="45698"/>
    <cellStyle name="Normal 5 17 4 2 2 6" xfId="45699"/>
    <cellStyle name="Normal 5 17 4 2 2 7" xfId="45700"/>
    <cellStyle name="Normal 5 17 4 2 3" xfId="45701"/>
    <cellStyle name="Normal 5 17 4 2 3 2" xfId="45702"/>
    <cellStyle name="Normal 5 17 4 2 3 2 2" xfId="45703"/>
    <cellStyle name="Normal 5 17 4 2 3 3" xfId="45704"/>
    <cellStyle name="Normal 5 17 4 2 3 4" xfId="45705"/>
    <cellStyle name="Normal 5 17 4 2 4" xfId="45706"/>
    <cellStyle name="Normal 5 17 4 2 4 2" xfId="45707"/>
    <cellStyle name="Normal 5 17 4 2 4 2 2" xfId="45708"/>
    <cellStyle name="Normal 5 17 4 2 4 3" xfId="45709"/>
    <cellStyle name="Normal 5 17 4 2 4 4" xfId="45710"/>
    <cellStyle name="Normal 5 17 4 2 5" xfId="45711"/>
    <cellStyle name="Normal 5 17 4 2 5 2" xfId="45712"/>
    <cellStyle name="Normal 5 17 4 2 6" xfId="45713"/>
    <cellStyle name="Normal 5 17 4 2 7" xfId="45714"/>
    <cellStyle name="Normal 5 17 4 2 8" xfId="45715"/>
    <cellStyle name="Normal 5 17 4 3" xfId="45716"/>
    <cellStyle name="Normal 5 17 4 3 2" xfId="45717"/>
    <cellStyle name="Normal 5 17 4 3 2 2" xfId="45718"/>
    <cellStyle name="Normal 5 17 4 3 2 2 2" xfId="45719"/>
    <cellStyle name="Normal 5 17 4 3 2 2 2 2" xfId="45720"/>
    <cellStyle name="Normal 5 17 4 3 2 2 3" xfId="45721"/>
    <cellStyle name="Normal 5 17 4 3 2 2 4" xfId="45722"/>
    <cellStyle name="Normal 5 17 4 3 2 3" xfId="45723"/>
    <cellStyle name="Normal 5 17 4 3 2 3 2" xfId="45724"/>
    <cellStyle name="Normal 5 17 4 3 2 3 2 2" xfId="45725"/>
    <cellStyle name="Normal 5 17 4 3 2 3 3" xfId="45726"/>
    <cellStyle name="Normal 5 17 4 3 2 3 4" xfId="45727"/>
    <cellStyle name="Normal 5 17 4 3 2 4" xfId="45728"/>
    <cellStyle name="Normal 5 17 4 3 2 4 2" xfId="45729"/>
    <cellStyle name="Normal 5 17 4 3 2 5" xfId="45730"/>
    <cellStyle name="Normal 5 17 4 3 2 6" xfId="45731"/>
    <cellStyle name="Normal 5 17 4 3 2 7" xfId="45732"/>
    <cellStyle name="Normal 5 17 4 3 3" xfId="45733"/>
    <cellStyle name="Normal 5 17 4 3 3 2" xfId="45734"/>
    <cellStyle name="Normal 5 17 4 3 3 2 2" xfId="45735"/>
    <cellStyle name="Normal 5 17 4 3 3 3" xfId="45736"/>
    <cellStyle name="Normal 5 17 4 3 3 4" xfId="45737"/>
    <cellStyle name="Normal 5 17 4 3 4" xfId="45738"/>
    <cellStyle name="Normal 5 17 4 3 4 2" xfId="45739"/>
    <cellStyle name="Normal 5 17 4 3 4 2 2" xfId="45740"/>
    <cellStyle name="Normal 5 17 4 3 4 3" xfId="45741"/>
    <cellStyle name="Normal 5 17 4 3 4 4" xfId="45742"/>
    <cellStyle name="Normal 5 17 4 3 5" xfId="45743"/>
    <cellStyle name="Normal 5 17 4 3 5 2" xfId="45744"/>
    <cellStyle name="Normal 5 17 4 3 6" xfId="45745"/>
    <cellStyle name="Normal 5 17 4 3 7" xfId="45746"/>
    <cellStyle name="Normal 5 17 4 3 8" xfId="45747"/>
    <cellStyle name="Normal 5 17 4 4" xfId="45748"/>
    <cellStyle name="Normal 5 17 4 4 2" xfId="45749"/>
    <cellStyle name="Normal 5 17 4 4 2 2" xfId="45750"/>
    <cellStyle name="Normal 5 17 4 4 2 2 2" xfId="45751"/>
    <cellStyle name="Normal 5 17 4 4 2 2 2 2" xfId="45752"/>
    <cellStyle name="Normal 5 17 4 4 2 2 3" xfId="45753"/>
    <cellStyle name="Normal 5 17 4 4 2 2 4" xfId="45754"/>
    <cellStyle name="Normal 5 17 4 4 2 3" xfId="45755"/>
    <cellStyle name="Normal 5 17 4 4 2 3 2" xfId="45756"/>
    <cellStyle name="Normal 5 17 4 4 2 4" xfId="45757"/>
    <cellStyle name="Normal 5 17 4 4 2 5" xfId="45758"/>
    <cellStyle name="Normal 5 17 4 4 2 6" xfId="45759"/>
    <cellStyle name="Normal 5 17 4 4 3" xfId="45760"/>
    <cellStyle name="Normal 5 17 4 4 3 2" xfId="45761"/>
    <cellStyle name="Normal 5 17 4 4 3 2 2" xfId="45762"/>
    <cellStyle name="Normal 5 17 4 4 3 3" xfId="45763"/>
    <cellStyle name="Normal 5 17 4 4 3 4" xfId="45764"/>
    <cellStyle name="Normal 5 17 4 4 4" xfId="45765"/>
    <cellStyle name="Normal 5 17 4 4 4 2" xfId="45766"/>
    <cellStyle name="Normal 5 17 4 4 4 2 2" xfId="45767"/>
    <cellStyle name="Normal 5 17 4 4 4 3" xfId="45768"/>
    <cellStyle name="Normal 5 17 4 4 4 4" xfId="45769"/>
    <cellStyle name="Normal 5 17 4 4 5" xfId="45770"/>
    <cellStyle name="Normal 5 17 4 4 5 2" xfId="45771"/>
    <cellStyle name="Normal 5 17 4 4 6" xfId="45772"/>
    <cellStyle name="Normal 5 17 4 4 7" xfId="45773"/>
    <cellStyle name="Normal 5 17 4 4 8" xfId="45774"/>
    <cellStyle name="Normal 5 17 4 5" xfId="45775"/>
    <cellStyle name="Normal 5 17 4 5 2" xfId="45776"/>
    <cellStyle name="Normal 5 17 4 5 2 2" xfId="45777"/>
    <cellStyle name="Normal 5 17 4 5 2 2 2" xfId="45778"/>
    <cellStyle name="Normal 5 17 4 5 2 2 2 2" xfId="45779"/>
    <cellStyle name="Normal 5 17 4 5 2 2 3" xfId="45780"/>
    <cellStyle name="Normal 5 17 4 5 2 2 4" xfId="45781"/>
    <cellStyle name="Normal 5 17 4 5 2 3" xfId="45782"/>
    <cellStyle name="Normal 5 17 4 5 2 3 2" xfId="45783"/>
    <cellStyle name="Normal 5 17 4 5 2 4" xfId="45784"/>
    <cellStyle name="Normal 5 17 4 5 2 5" xfId="45785"/>
    <cellStyle name="Normal 5 17 4 5 2 6" xfId="45786"/>
    <cellStyle name="Normal 5 17 4 5 3" xfId="45787"/>
    <cellStyle name="Normal 5 17 4 5 3 2" xfId="45788"/>
    <cellStyle name="Normal 5 17 4 5 3 2 2" xfId="45789"/>
    <cellStyle name="Normal 5 17 4 5 3 3" xfId="45790"/>
    <cellStyle name="Normal 5 17 4 5 3 4" xfId="45791"/>
    <cellStyle name="Normal 5 17 4 5 4" xfId="45792"/>
    <cellStyle name="Normal 5 17 4 5 4 2" xfId="45793"/>
    <cellStyle name="Normal 5 17 4 5 4 2 2" xfId="45794"/>
    <cellStyle name="Normal 5 17 4 5 4 3" xfId="45795"/>
    <cellStyle name="Normal 5 17 4 5 4 4" xfId="45796"/>
    <cellStyle name="Normal 5 17 4 5 5" xfId="45797"/>
    <cellStyle name="Normal 5 17 4 5 5 2" xfId="45798"/>
    <cellStyle name="Normal 5 17 4 5 6" xfId="45799"/>
    <cellStyle name="Normal 5 17 4 5 7" xfId="45800"/>
    <cellStyle name="Normal 5 17 4 5 8" xfId="45801"/>
    <cellStyle name="Normal 5 17 4 6" xfId="45802"/>
    <cellStyle name="Normal 5 17 4 6 2" xfId="45803"/>
    <cellStyle name="Normal 5 17 4 6 2 2" xfId="45804"/>
    <cellStyle name="Normal 5 17 4 6 2 2 2" xfId="45805"/>
    <cellStyle name="Normal 5 17 4 6 2 3" xfId="45806"/>
    <cellStyle name="Normal 5 17 4 6 2 4" xfId="45807"/>
    <cellStyle name="Normal 5 17 4 6 3" xfId="45808"/>
    <cellStyle name="Normal 5 17 4 6 3 2" xfId="45809"/>
    <cellStyle name="Normal 5 17 4 6 4" xfId="45810"/>
    <cellStyle name="Normal 5 17 4 6 5" xfId="45811"/>
    <cellStyle name="Normal 5 17 4 6 6" xfId="45812"/>
    <cellStyle name="Normal 5 17 4 7" xfId="45813"/>
    <cellStyle name="Normal 5 17 4 7 2" xfId="45814"/>
    <cellStyle name="Normal 5 17 4 7 2 2" xfId="45815"/>
    <cellStyle name="Normal 5 17 4 7 2 2 2" xfId="45816"/>
    <cellStyle name="Normal 5 17 4 7 2 3" xfId="45817"/>
    <cellStyle name="Normal 5 17 4 7 2 4" xfId="45818"/>
    <cellStyle name="Normal 5 17 4 7 3" xfId="45819"/>
    <cellStyle name="Normal 5 17 4 7 3 2" xfId="45820"/>
    <cellStyle name="Normal 5 17 4 7 4" xfId="45821"/>
    <cellStyle name="Normal 5 17 4 7 5" xfId="45822"/>
    <cellStyle name="Normal 5 17 4 7 6" xfId="45823"/>
    <cellStyle name="Normal 5 17 4 8" xfId="45824"/>
    <cellStyle name="Normal 5 17 4 8 2" xfId="45825"/>
    <cellStyle name="Normal 5 17 4 8 2 2" xfId="45826"/>
    <cellStyle name="Normal 5 17 4 8 3" xfId="45827"/>
    <cellStyle name="Normal 5 17 4 8 4" xfId="45828"/>
    <cellStyle name="Normal 5 17 4 8 5" xfId="45829"/>
    <cellStyle name="Normal 5 17 4 9" xfId="45830"/>
    <cellStyle name="Normal 5 17 4 9 2" xfId="45831"/>
    <cellStyle name="Normal 5 17 4 9 2 2" xfId="45832"/>
    <cellStyle name="Normal 5 17 4 9 3" xfId="45833"/>
    <cellStyle name="Normal 5 17 4 9 4" xfId="45834"/>
    <cellStyle name="Normal 5 17 5" xfId="45835"/>
    <cellStyle name="Normal 5 17 5 2" xfId="45836"/>
    <cellStyle name="Normal 5 17 5 2 2" xfId="45837"/>
    <cellStyle name="Normal 5 17 5 2 2 2" xfId="45838"/>
    <cellStyle name="Normal 5 17 5 2 2 2 2" xfId="45839"/>
    <cellStyle name="Normal 5 17 5 2 2 3" xfId="45840"/>
    <cellStyle name="Normal 5 17 5 2 2 4" xfId="45841"/>
    <cellStyle name="Normal 5 17 5 2 3" xfId="45842"/>
    <cellStyle name="Normal 5 17 5 2 3 2" xfId="45843"/>
    <cellStyle name="Normal 5 17 5 2 3 2 2" xfId="45844"/>
    <cellStyle name="Normal 5 17 5 2 3 3" xfId="45845"/>
    <cellStyle name="Normal 5 17 5 2 3 4" xfId="45846"/>
    <cellStyle name="Normal 5 17 5 2 4" xfId="45847"/>
    <cellStyle name="Normal 5 17 5 2 4 2" xfId="45848"/>
    <cellStyle name="Normal 5 17 5 2 5" xfId="45849"/>
    <cellStyle name="Normal 5 17 5 2 6" xfId="45850"/>
    <cellStyle name="Normal 5 17 5 2 7" xfId="45851"/>
    <cellStyle name="Normal 5 17 5 3" xfId="45852"/>
    <cellStyle name="Normal 5 17 5 3 2" xfId="45853"/>
    <cellStyle name="Normal 5 17 5 3 2 2" xfId="45854"/>
    <cellStyle name="Normal 5 17 5 3 3" xfId="45855"/>
    <cellStyle name="Normal 5 17 5 3 4" xfId="45856"/>
    <cellStyle name="Normal 5 17 5 4" xfId="45857"/>
    <cellStyle name="Normal 5 17 5 4 2" xfId="45858"/>
    <cellStyle name="Normal 5 17 5 4 2 2" xfId="45859"/>
    <cellStyle name="Normal 5 17 5 4 3" xfId="45860"/>
    <cellStyle name="Normal 5 17 5 4 4" xfId="45861"/>
    <cellStyle name="Normal 5 17 5 5" xfId="45862"/>
    <cellStyle name="Normal 5 17 5 5 2" xfId="45863"/>
    <cellStyle name="Normal 5 17 5 6" xfId="45864"/>
    <cellStyle name="Normal 5 17 5 7" xfId="45865"/>
    <cellStyle name="Normal 5 17 5 8" xfId="45866"/>
    <cellStyle name="Normal 5 17 6" xfId="45867"/>
    <cellStyle name="Normal 5 17 6 2" xfId="45868"/>
    <cellStyle name="Normal 5 17 6 2 2" xfId="45869"/>
    <cellStyle name="Normal 5 17 6 2 2 2" xfId="45870"/>
    <cellStyle name="Normal 5 17 6 2 2 2 2" xfId="45871"/>
    <cellStyle name="Normal 5 17 6 2 2 3" xfId="45872"/>
    <cellStyle name="Normal 5 17 6 2 2 4" xfId="45873"/>
    <cellStyle name="Normal 5 17 6 2 3" xfId="45874"/>
    <cellStyle name="Normal 5 17 6 2 3 2" xfId="45875"/>
    <cellStyle name="Normal 5 17 6 2 3 2 2" xfId="45876"/>
    <cellStyle name="Normal 5 17 6 2 3 3" xfId="45877"/>
    <cellStyle name="Normal 5 17 6 2 3 4" xfId="45878"/>
    <cellStyle name="Normal 5 17 6 2 4" xfId="45879"/>
    <cellStyle name="Normal 5 17 6 2 4 2" xfId="45880"/>
    <cellStyle name="Normal 5 17 6 2 5" xfId="45881"/>
    <cellStyle name="Normal 5 17 6 2 6" xfId="45882"/>
    <cellStyle name="Normal 5 17 6 2 7" xfId="45883"/>
    <cellStyle name="Normal 5 17 6 3" xfId="45884"/>
    <cellStyle name="Normal 5 17 6 3 2" xfId="45885"/>
    <cellStyle name="Normal 5 17 6 3 2 2" xfId="45886"/>
    <cellStyle name="Normal 5 17 6 3 3" xfId="45887"/>
    <cellStyle name="Normal 5 17 6 3 4" xfId="45888"/>
    <cellStyle name="Normal 5 17 6 4" xfId="45889"/>
    <cellStyle name="Normal 5 17 6 4 2" xfId="45890"/>
    <cellStyle name="Normal 5 17 6 4 2 2" xfId="45891"/>
    <cellStyle name="Normal 5 17 6 4 3" xfId="45892"/>
    <cellStyle name="Normal 5 17 6 4 4" xfId="45893"/>
    <cellStyle name="Normal 5 17 6 5" xfId="45894"/>
    <cellStyle name="Normal 5 17 6 5 2" xfId="45895"/>
    <cellStyle name="Normal 5 17 6 6" xfId="45896"/>
    <cellStyle name="Normal 5 17 6 7" xfId="45897"/>
    <cellStyle name="Normal 5 17 6 8" xfId="45898"/>
    <cellStyle name="Normal 5 17 7" xfId="45899"/>
    <cellStyle name="Normal 5 17 7 2" xfId="45900"/>
    <cellStyle name="Normal 5 17 7 2 2" xfId="45901"/>
    <cellStyle name="Normal 5 17 7 2 2 2" xfId="45902"/>
    <cellStyle name="Normal 5 17 7 2 2 2 2" xfId="45903"/>
    <cellStyle name="Normal 5 17 7 2 2 3" xfId="45904"/>
    <cellStyle name="Normal 5 17 7 2 2 4" xfId="45905"/>
    <cellStyle name="Normal 5 17 7 2 3" xfId="45906"/>
    <cellStyle name="Normal 5 17 7 2 3 2" xfId="45907"/>
    <cellStyle name="Normal 5 17 7 2 4" xfId="45908"/>
    <cellStyle name="Normal 5 17 7 2 5" xfId="45909"/>
    <cellStyle name="Normal 5 17 7 2 6" xfId="45910"/>
    <cellStyle name="Normal 5 17 7 3" xfId="45911"/>
    <cellStyle name="Normal 5 17 7 3 2" xfId="45912"/>
    <cellStyle name="Normal 5 17 7 3 2 2" xfId="45913"/>
    <cellStyle name="Normal 5 17 7 3 3" xfId="45914"/>
    <cellStyle name="Normal 5 17 7 3 4" xfId="45915"/>
    <cellStyle name="Normal 5 17 7 4" xfId="45916"/>
    <cellStyle name="Normal 5 17 7 4 2" xfId="45917"/>
    <cellStyle name="Normal 5 17 7 4 2 2" xfId="45918"/>
    <cellStyle name="Normal 5 17 7 4 3" xfId="45919"/>
    <cellStyle name="Normal 5 17 7 4 4" xfId="45920"/>
    <cellStyle name="Normal 5 17 7 5" xfId="45921"/>
    <cellStyle name="Normal 5 17 7 5 2" xfId="45922"/>
    <cellStyle name="Normal 5 17 7 6" xfId="45923"/>
    <cellStyle name="Normal 5 17 7 7" xfId="45924"/>
    <cellStyle name="Normal 5 17 7 8" xfId="45925"/>
    <cellStyle name="Normal 5 17 8" xfId="45926"/>
    <cellStyle name="Normal 5 17 8 2" xfId="45927"/>
    <cellStyle name="Normal 5 17 8 2 2" xfId="45928"/>
    <cellStyle name="Normal 5 17 8 2 2 2" xfId="45929"/>
    <cellStyle name="Normal 5 17 8 2 2 2 2" xfId="45930"/>
    <cellStyle name="Normal 5 17 8 2 2 3" xfId="45931"/>
    <cellStyle name="Normal 5 17 8 2 2 4" xfId="45932"/>
    <cellStyle name="Normal 5 17 8 2 3" xfId="45933"/>
    <cellStyle name="Normal 5 17 8 2 3 2" xfId="45934"/>
    <cellStyle name="Normal 5 17 8 2 4" xfId="45935"/>
    <cellStyle name="Normal 5 17 8 2 5" xfId="45936"/>
    <cellStyle name="Normal 5 17 8 2 6" xfId="45937"/>
    <cellStyle name="Normal 5 17 8 3" xfId="45938"/>
    <cellStyle name="Normal 5 17 8 3 2" xfId="45939"/>
    <cellStyle name="Normal 5 17 8 3 2 2" xfId="45940"/>
    <cellStyle name="Normal 5 17 8 3 3" xfId="45941"/>
    <cellStyle name="Normal 5 17 8 3 4" xfId="45942"/>
    <cellStyle name="Normal 5 17 8 4" xfId="45943"/>
    <cellStyle name="Normal 5 17 8 4 2" xfId="45944"/>
    <cellStyle name="Normal 5 17 8 4 2 2" xfId="45945"/>
    <cellStyle name="Normal 5 17 8 4 3" xfId="45946"/>
    <cellStyle name="Normal 5 17 8 4 4" xfId="45947"/>
    <cellStyle name="Normal 5 17 8 5" xfId="45948"/>
    <cellStyle name="Normal 5 17 8 5 2" xfId="45949"/>
    <cellStyle name="Normal 5 17 8 6" xfId="45950"/>
    <cellStyle name="Normal 5 17 8 7" xfId="45951"/>
    <cellStyle name="Normal 5 17 8 8" xfId="45952"/>
    <cellStyle name="Normal 5 17 9" xfId="45953"/>
    <cellStyle name="Normal 5 17 9 2" xfId="45954"/>
    <cellStyle name="Normal 5 17 9 2 2" xfId="45955"/>
    <cellStyle name="Normal 5 17 9 2 2 2" xfId="45956"/>
    <cellStyle name="Normal 5 17 9 2 3" xfId="45957"/>
    <cellStyle name="Normal 5 17 9 2 4" xfId="45958"/>
    <cellStyle name="Normal 5 17 9 3" xfId="45959"/>
    <cellStyle name="Normal 5 17 9 3 2" xfId="45960"/>
    <cellStyle name="Normal 5 17 9 4" xfId="45961"/>
    <cellStyle name="Normal 5 17 9 5" xfId="45962"/>
    <cellStyle name="Normal 5 17 9 6" xfId="45963"/>
    <cellStyle name="Normal 5 18" xfId="45964"/>
    <cellStyle name="Normal 5 18 10" xfId="45965"/>
    <cellStyle name="Normal 5 18 10 2" xfId="45966"/>
    <cellStyle name="Normal 5 18 10 2 2" xfId="45967"/>
    <cellStyle name="Normal 5 18 10 2 2 2" xfId="45968"/>
    <cellStyle name="Normal 5 18 10 2 3" xfId="45969"/>
    <cellStyle name="Normal 5 18 10 2 4" xfId="45970"/>
    <cellStyle name="Normal 5 18 10 3" xfId="45971"/>
    <cellStyle name="Normal 5 18 10 3 2" xfId="45972"/>
    <cellStyle name="Normal 5 18 10 4" xfId="45973"/>
    <cellStyle name="Normal 5 18 10 5" xfId="45974"/>
    <cellStyle name="Normal 5 18 10 6" xfId="45975"/>
    <cellStyle name="Normal 5 18 11" xfId="45976"/>
    <cellStyle name="Normal 5 18 11 2" xfId="45977"/>
    <cellStyle name="Normal 5 18 11 2 2" xfId="45978"/>
    <cellStyle name="Normal 5 18 11 3" xfId="45979"/>
    <cellStyle name="Normal 5 18 11 4" xfId="45980"/>
    <cellStyle name="Normal 5 18 11 5" xfId="45981"/>
    <cellStyle name="Normal 5 18 12" xfId="45982"/>
    <cellStyle name="Normal 5 18 12 2" xfId="45983"/>
    <cellStyle name="Normal 5 18 12 2 2" xfId="45984"/>
    <cellStyle name="Normal 5 18 12 3" xfId="45985"/>
    <cellStyle name="Normal 5 18 12 4" xfId="45986"/>
    <cellStyle name="Normal 5 18 13" xfId="45987"/>
    <cellStyle name="Normal 5 18 13 2" xfId="45988"/>
    <cellStyle name="Normal 5 18 14" xfId="45989"/>
    <cellStyle name="Normal 5 18 15" xfId="45990"/>
    <cellStyle name="Normal 5 18 16" xfId="45991"/>
    <cellStyle name="Normal 5 18 2" xfId="45992"/>
    <cellStyle name="Normal 5 18 2 10" xfId="45993"/>
    <cellStyle name="Normal 5 18 2 10 2" xfId="45994"/>
    <cellStyle name="Normal 5 18 2 10 2 2" xfId="45995"/>
    <cellStyle name="Normal 5 18 2 10 3" xfId="45996"/>
    <cellStyle name="Normal 5 18 2 10 4" xfId="45997"/>
    <cellStyle name="Normal 5 18 2 11" xfId="45998"/>
    <cellStyle name="Normal 5 18 2 11 2" xfId="45999"/>
    <cellStyle name="Normal 5 18 2 12" xfId="46000"/>
    <cellStyle name="Normal 5 18 2 13" xfId="46001"/>
    <cellStyle name="Normal 5 18 2 14" xfId="46002"/>
    <cellStyle name="Normal 5 18 2 2" xfId="46003"/>
    <cellStyle name="Normal 5 18 2 2 10" xfId="46004"/>
    <cellStyle name="Normal 5 18 2 2 2" xfId="46005"/>
    <cellStyle name="Normal 5 18 2 2 2 2" xfId="46006"/>
    <cellStyle name="Normal 5 18 2 2 2 2 2" xfId="46007"/>
    <cellStyle name="Normal 5 18 2 2 2 2 2 2" xfId="46008"/>
    <cellStyle name="Normal 5 18 2 2 2 2 3" xfId="46009"/>
    <cellStyle name="Normal 5 18 2 2 2 2 4" xfId="46010"/>
    <cellStyle name="Normal 5 18 2 2 2 3" xfId="46011"/>
    <cellStyle name="Normal 5 18 2 2 2 3 2" xfId="46012"/>
    <cellStyle name="Normal 5 18 2 2 2 3 2 2" xfId="46013"/>
    <cellStyle name="Normal 5 18 2 2 2 3 3" xfId="46014"/>
    <cellStyle name="Normal 5 18 2 2 2 3 4" xfId="46015"/>
    <cellStyle name="Normal 5 18 2 2 2 4" xfId="46016"/>
    <cellStyle name="Normal 5 18 2 2 2 4 2" xfId="46017"/>
    <cellStyle name="Normal 5 18 2 2 2 5" xfId="46018"/>
    <cellStyle name="Normal 5 18 2 2 2 6" xfId="46019"/>
    <cellStyle name="Normal 5 18 2 2 2 7" xfId="46020"/>
    <cellStyle name="Normal 5 18 2 2 3" xfId="46021"/>
    <cellStyle name="Normal 5 18 2 2 3 2" xfId="46022"/>
    <cellStyle name="Normal 5 18 2 2 3 2 2" xfId="46023"/>
    <cellStyle name="Normal 5 18 2 2 3 3" xfId="46024"/>
    <cellStyle name="Normal 5 18 2 2 3 4" xfId="46025"/>
    <cellStyle name="Normal 5 18 2 2 4" xfId="46026"/>
    <cellStyle name="Normal 5 18 2 2 4 2" xfId="46027"/>
    <cellStyle name="Normal 5 18 2 2 4 2 2" xfId="46028"/>
    <cellStyle name="Normal 5 18 2 2 4 3" xfId="46029"/>
    <cellStyle name="Normal 5 18 2 2 4 4" xfId="46030"/>
    <cellStyle name="Normal 5 18 2 2 5" xfId="46031"/>
    <cellStyle name="Normal 5 18 2 2 5 2" xfId="46032"/>
    <cellStyle name="Normal 5 18 2 2 5 2 2" xfId="46033"/>
    <cellStyle name="Normal 5 18 2 2 5 3" xfId="46034"/>
    <cellStyle name="Normal 5 18 2 2 5 4" xfId="46035"/>
    <cellStyle name="Normal 5 18 2 2 6" xfId="46036"/>
    <cellStyle name="Normal 5 18 2 2 6 2" xfId="46037"/>
    <cellStyle name="Normal 5 18 2 2 6 2 2" xfId="46038"/>
    <cellStyle name="Normal 5 18 2 2 6 3" xfId="46039"/>
    <cellStyle name="Normal 5 18 2 2 6 4" xfId="46040"/>
    <cellStyle name="Normal 5 18 2 2 7" xfId="46041"/>
    <cellStyle name="Normal 5 18 2 2 7 2" xfId="46042"/>
    <cellStyle name="Normal 5 18 2 2 8" xfId="46043"/>
    <cellStyle name="Normal 5 18 2 2 9" xfId="46044"/>
    <cellStyle name="Normal 5 18 2 3" xfId="46045"/>
    <cellStyle name="Normal 5 18 2 3 2" xfId="46046"/>
    <cellStyle name="Normal 5 18 2 3 2 2" xfId="46047"/>
    <cellStyle name="Normal 5 18 2 3 2 2 2" xfId="46048"/>
    <cellStyle name="Normal 5 18 2 3 2 2 2 2" xfId="46049"/>
    <cellStyle name="Normal 5 18 2 3 2 2 3" xfId="46050"/>
    <cellStyle name="Normal 5 18 2 3 2 2 4" xfId="46051"/>
    <cellStyle name="Normal 5 18 2 3 2 3" xfId="46052"/>
    <cellStyle name="Normal 5 18 2 3 2 3 2" xfId="46053"/>
    <cellStyle name="Normal 5 18 2 3 2 3 2 2" xfId="46054"/>
    <cellStyle name="Normal 5 18 2 3 2 3 3" xfId="46055"/>
    <cellStyle name="Normal 5 18 2 3 2 3 4" xfId="46056"/>
    <cellStyle name="Normal 5 18 2 3 2 4" xfId="46057"/>
    <cellStyle name="Normal 5 18 2 3 2 4 2" xfId="46058"/>
    <cellStyle name="Normal 5 18 2 3 2 5" xfId="46059"/>
    <cellStyle name="Normal 5 18 2 3 2 6" xfId="46060"/>
    <cellStyle name="Normal 5 18 2 3 2 7" xfId="46061"/>
    <cellStyle name="Normal 5 18 2 3 3" xfId="46062"/>
    <cellStyle name="Normal 5 18 2 3 3 2" xfId="46063"/>
    <cellStyle name="Normal 5 18 2 3 3 2 2" xfId="46064"/>
    <cellStyle name="Normal 5 18 2 3 3 3" xfId="46065"/>
    <cellStyle name="Normal 5 18 2 3 3 4" xfId="46066"/>
    <cellStyle name="Normal 5 18 2 3 4" xfId="46067"/>
    <cellStyle name="Normal 5 18 2 3 4 2" xfId="46068"/>
    <cellStyle name="Normal 5 18 2 3 4 2 2" xfId="46069"/>
    <cellStyle name="Normal 5 18 2 3 4 3" xfId="46070"/>
    <cellStyle name="Normal 5 18 2 3 4 4" xfId="46071"/>
    <cellStyle name="Normal 5 18 2 3 5" xfId="46072"/>
    <cellStyle name="Normal 5 18 2 3 5 2" xfId="46073"/>
    <cellStyle name="Normal 5 18 2 3 6" xfId="46074"/>
    <cellStyle name="Normal 5 18 2 3 7" xfId="46075"/>
    <cellStyle name="Normal 5 18 2 3 8" xfId="46076"/>
    <cellStyle name="Normal 5 18 2 4" xfId="46077"/>
    <cellStyle name="Normal 5 18 2 4 2" xfId="46078"/>
    <cellStyle name="Normal 5 18 2 4 2 2" xfId="46079"/>
    <cellStyle name="Normal 5 18 2 4 2 2 2" xfId="46080"/>
    <cellStyle name="Normal 5 18 2 4 2 2 2 2" xfId="46081"/>
    <cellStyle name="Normal 5 18 2 4 2 2 3" xfId="46082"/>
    <cellStyle name="Normal 5 18 2 4 2 2 4" xfId="46083"/>
    <cellStyle name="Normal 5 18 2 4 2 3" xfId="46084"/>
    <cellStyle name="Normal 5 18 2 4 2 3 2" xfId="46085"/>
    <cellStyle name="Normal 5 18 2 4 2 3 2 2" xfId="46086"/>
    <cellStyle name="Normal 5 18 2 4 2 3 3" xfId="46087"/>
    <cellStyle name="Normal 5 18 2 4 2 3 4" xfId="46088"/>
    <cellStyle name="Normal 5 18 2 4 2 4" xfId="46089"/>
    <cellStyle name="Normal 5 18 2 4 2 4 2" xfId="46090"/>
    <cellStyle name="Normal 5 18 2 4 2 5" xfId="46091"/>
    <cellStyle name="Normal 5 18 2 4 2 6" xfId="46092"/>
    <cellStyle name="Normal 5 18 2 4 2 7" xfId="46093"/>
    <cellStyle name="Normal 5 18 2 4 3" xfId="46094"/>
    <cellStyle name="Normal 5 18 2 4 3 2" xfId="46095"/>
    <cellStyle name="Normal 5 18 2 4 3 2 2" xfId="46096"/>
    <cellStyle name="Normal 5 18 2 4 3 3" xfId="46097"/>
    <cellStyle name="Normal 5 18 2 4 3 4" xfId="46098"/>
    <cellStyle name="Normal 5 18 2 4 4" xfId="46099"/>
    <cellStyle name="Normal 5 18 2 4 4 2" xfId="46100"/>
    <cellStyle name="Normal 5 18 2 4 4 2 2" xfId="46101"/>
    <cellStyle name="Normal 5 18 2 4 4 3" xfId="46102"/>
    <cellStyle name="Normal 5 18 2 4 4 4" xfId="46103"/>
    <cellStyle name="Normal 5 18 2 4 5" xfId="46104"/>
    <cellStyle name="Normal 5 18 2 4 5 2" xfId="46105"/>
    <cellStyle name="Normal 5 18 2 4 6" xfId="46106"/>
    <cellStyle name="Normal 5 18 2 4 7" xfId="46107"/>
    <cellStyle name="Normal 5 18 2 4 8" xfId="46108"/>
    <cellStyle name="Normal 5 18 2 5" xfId="46109"/>
    <cellStyle name="Normal 5 18 2 5 2" xfId="46110"/>
    <cellStyle name="Normal 5 18 2 5 2 2" xfId="46111"/>
    <cellStyle name="Normal 5 18 2 5 2 2 2" xfId="46112"/>
    <cellStyle name="Normal 5 18 2 5 2 2 2 2" xfId="46113"/>
    <cellStyle name="Normal 5 18 2 5 2 2 3" xfId="46114"/>
    <cellStyle name="Normal 5 18 2 5 2 2 4" xfId="46115"/>
    <cellStyle name="Normal 5 18 2 5 2 3" xfId="46116"/>
    <cellStyle name="Normal 5 18 2 5 2 3 2" xfId="46117"/>
    <cellStyle name="Normal 5 18 2 5 2 4" xfId="46118"/>
    <cellStyle name="Normal 5 18 2 5 2 5" xfId="46119"/>
    <cellStyle name="Normal 5 18 2 5 2 6" xfId="46120"/>
    <cellStyle name="Normal 5 18 2 5 3" xfId="46121"/>
    <cellStyle name="Normal 5 18 2 5 3 2" xfId="46122"/>
    <cellStyle name="Normal 5 18 2 5 3 2 2" xfId="46123"/>
    <cellStyle name="Normal 5 18 2 5 3 3" xfId="46124"/>
    <cellStyle name="Normal 5 18 2 5 3 4" xfId="46125"/>
    <cellStyle name="Normal 5 18 2 5 4" xfId="46126"/>
    <cellStyle name="Normal 5 18 2 5 4 2" xfId="46127"/>
    <cellStyle name="Normal 5 18 2 5 4 2 2" xfId="46128"/>
    <cellStyle name="Normal 5 18 2 5 4 3" xfId="46129"/>
    <cellStyle name="Normal 5 18 2 5 4 4" xfId="46130"/>
    <cellStyle name="Normal 5 18 2 5 5" xfId="46131"/>
    <cellStyle name="Normal 5 18 2 5 5 2" xfId="46132"/>
    <cellStyle name="Normal 5 18 2 5 6" xfId="46133"/>
    <cellStyle name="Normal 5 18 2 5 7" xfId="46134"/>
    <cellStyle name="Normal 5 18 2 5 8" xfId="46135"/>
    <cellStyle name="Normal 5 18 2 6" xfId="46136"/>
    <cellStyle name="Normal 5 18 2 6 2" xfId="46137"/>
    <cellStyle name="Normal 5 18 2 6 2 2" xfId="46138"/>
    <cellStyle name="Normal 5 18 2 6 2 2 2" xfId="46139"/>
    <cellStyle name="Normal 5 18 2 6 2 2 2 2" xfId="46140"/>
    <cellStyle name="Normal 5 18 2 6 2 2 3" xfId="46141"/>
    <cellStyle name="Normal 5 18 2 6 2 2 4" xfId="46142"/>
    <cellStyle name="Normal 5 18 2 6 2 3" xfId="46143"/>
    <cellStyle name="Normal 5 18 2 6 2 3 2" xfId="46144"/>
    <cellStyle name="Normal 5 18 2 6 2 4" xfId="46145"/>
    <cellStyle name="Normal 5 18 2 6 2 5" xfId="46146"/>
    <cellStyle name="Normal 5 18 2 6 2 6" xfId="46147"/>
    <cellStyle name="Normal 5 18 2 6 3" xfId="46148"/>
    <cellStyle name="Normal 5 18 2 6 3 2" xfId="46149"/>
    <cellStyle name="Normal 5 18 2 6 3 2 2" xfId="46150"/>
    <cellStyle name="Normal 5 18 2 6 3 3" xfId="46151"/>
    <cellStyle name="Normal 5 18 2 6 3 4" xfId="46152"/>
    <cellStyle name="Normal 5 18 2 6 4" xfId="46153"/>
    <cellStyle name="Normal 5 18 2 6 4 2" xfId="46154"/>
    <cellStyle name="Normal 5 18 2 6 4 2 2" xfId="46155"/>
    <cellStyle name="Normal 5 18 2 6 4 3" xfId="46156"/>
    <cellStyle name="Normal 5 18 2 6 4 4" xfId="46157"/>
    <cellStyle name="Normal 5 18 2 6 5" xfId="46158"/>
    <cellStyle name="Normal 5 18 2 6 5 2" xfId="46159"/>
    <cellStyle name="Normal 5 18 2 6 6" xfId="46160"/>
    <cellStyle name="Normal 5 18 2 6 7" xfId="46161"/>
    <cellStyle name="Normal 5 18 2 6 8" xfId="46162"/>
    <cellStyle name="Normal 5 18 2 7" xfId="46163"/>
    <cellStyle name="Normal 5 18 2 7 2" xfId="46164"/>
    <cellStyle name="Normal 5 18 2 7 2 2" xfId="46165"/>
    <cellStyle name="Normal 5 18 2 7 2 2 2" xfId="46166"/>
    <cellStyle name="Normal 5 18 2 7 2 3" xfId="46167"/>
    <cellStyle name="Normal 5 18 2 7 2 4" xfId="46168"/>
    <cellStyle name="Normal 5 18 2 7 3" xfId="46169"/>
    <cellStyle name="Normal 5 18 2 7 3 2" xfId="46170"/>
    <cellStyle name="Normal 5 18 2 7 4" xfId="46171"/>
    <cellStyle name="Normal 5 18 2 7 5" xfId="46172"/>
    <cellStyle name="Normal 5 18 2 7 6" xfId="46173"/>
    <cellStyle name="Normal 5 18 2 8" xfId="46174"/>
    <cellStyle name="Normal 5 18 2 8 2" xfId="46175"/>
    <cellStyle name="Normal 5 18 2 8 2 2" xfId="46176"/>
    <cellStyle name="Normal 5 18 2 8 2 2 2" xfId="46177"/>
    <cellStyle name="Normal 5 18 2 8 2 3" xfId="46178"/>
    <cellStyle name="Normal 5 18 2 8 2 4" xfId="46179"/>
    <cellStyle name="Normal 5 18 2 8 3" xfId="46180"/>
    <cellStyle name="Normal 5 18 2 8 3 2" xfId="46181"/>
    <cellStyle name="Normal 5 18 2 8 4" xfId="46182"/>
    <cellStyle name="Normal 5 18 2 8 5" xfId="46183"/>
    <cellStyle name="Normal 5 18 2 8 6" xfId="46184"/>
    <cellStyle name="Normal 5 18 2 9" xfId="46185"/>
    <cellStyle name="Normal 5 18 2 9 2" xfId="46186"/>
    <cellStyle name="Normal 5 18 2 9 2 2" xfId="46187"/>
    <cellStyle name="Normal 5 18 2 9 3" xfId="46188"/>
    <cellStyle name="Normal 5 18 2 9 4" xfId="46189"/>
    <cellStyle name="Normal 5 18 2 9 5" xfId="46190"/>
    <cellStyle name="Normal 5 18 3" xfId="46191"/>
    <cellStyle name="Normal 5 18 3 10" xfId="46192"/>
    <cellStyle name="Normal 5 18 3 10 2" xfId="46193"/>
    <cellStyle name="Normal 5 18 3 10 2 2" xfId="46194"/>
    <cellStyle name="Normal 5 18 3 10 3" xfId="46195"/>
    <cellStyle name="Normal 5 18 3 10 4" xfId="46196"/>
    <cellStyle name="Normal 5 18 3 11" xfId="46197"/>
    <cellStyle name="Normal 5 18 3 11 2" xfId="46198"/>
    <cellStyle name="Normal 5 18 3 12" xfId="46199"/>
    <cellStyle name="Normal 5 18 3 13" xfId="46200"/>
    <cellStyle name="Normal 5 18 3 14" xfId="46201"/>
    <cellStyle name="Normal 5 18 3 2" xfId="46202"/>
    <cellStyle name="Normal 5 18 3 2 10" xfId="46203"/>
    <cellStyle name="Normal 5 18 3 2 2" xfId="46204"/>
    <cellStyle name="Normal 5 18 3 2 2 2" xfId="46205"/>
    <cellStyle name="Normal 5 18 3 2 2 2 2" xfId="46206"/>
    <cellStyle name="Normal 5 18 3 2 2 2 2 2" xfId="46207"/>
    <cellStyle name="Normal 5 18 3 2 2 2 3" xfId="46208"/>
    <cellStyle name="Normal 5 18 3 2 2 2 4" xfId="46209"/>
    <cellStyle name="Normal 5 18 3 2 2 3" xfId="46210"/>
    <cellStyle name="Normal 5 18 3 2 2 3 2" xfId="46211"/>
    <cellStyle name="Normal 5 18 3 2 2 3 2 2" xfId="46212"/>
    <cellStyle name="Normal 5 18 3 2 2 3 3" xfId="46213"/>
    <cellStyle name="Normal 5 18 3 2 2 3 4" xfId="46214"/>
    <cellStyle name="Normal 5 18 3 2 2 4" xfId="46215"/>
    <cellStyle name="Normal 5 18 3 2 2 4 2" xfId="46216"/>
    <cellStyle name="Normal 5 18 3 2 2 5" xfId="46217"/>
    <cellStyle name="Normal 5 18 3 2 2 6" xfId="46218"/>
    <cellStyle name="Normal 5 18 3 2 2 7" xfId="46219"/>
    <cellStyle name="Normal 5 18 3 2 3" xfId="46220"/>
    <cellStyle name="Normal 5 18 3 2 3 2" xfId="46221"/>
    <cellStyle name="Normal 5 18 3 2 3 2 2" xfId="46222"/>
    <cellStyle name="Normal 5 18 3 2 3 3" xfId="46223"/>
    <cellStyle name="Normal 5 18 3 2 3 4" xfId="46224"/>
    <cellStyle name="Normal 5 18 3 2 4" xfId="46225"/>
    <cellStyle name="Normal 5 18 3 2 4 2" xfId="46226"/>
    <cellStyle name="Normal 5 18 3 2 4 2 2" xfId="46227"/>
    <cellStyle name="Normal 5 18 3 2 4 3" xfId="46228"/>
    <cellStyle name="Normal 5 18 3 2 4 4" xfId="46229"/>
    <cellStyle name="Normal 5 18 3 2 5" xfId="46230"/>
    <cellStyle name="Normal 5 18 3 2 5 2" xfId="46231"/>
    <cellStyle name="Normal 5 18 3 2 5 2 2" xfId="46232"/>
    <cellStyle name="Normal 5 18 3 2 5 3" xfId="46233"/>
    <cellStyle name="Normal 5 18 3 2 5 4" xfId="46234"/>
    <cellStyle name="Normal 5 18 3 2 6" xfId="46235"/>
    <cellStyle name="Normal 5 18 3 2 6 2" xfId="46236"/>
    <cellStyle name="Normal 5 18 3 2 6 2 2" xfId="46237"/>
    <cellStyle name="Normal 5 18 3 2 6 3" xfId="46238"/>
    <cellStyle name="Normal 5 18 3 2 6 4" xfId="46239"/>
    <cellStyle name="Normal 5 18 3 2 7" xfId="46240"/>
    <cellStyle name="Normal 5 18 3 2 7 2" xfId="46241"/>
    <cellStyle name="Normal 5 18 3 2 8" xfId="46242"/>
    <cellStyle name="Normal 5 18 3 2 9" xfId="46243"/>
    <cellStyle name="Normal 5 18 3 3" xfId="46244"/>
    <cellStyle name="Normal 5 18 3 3 2" xfId="46245"/>
    <cellStyle name="Normal 5 18 3 3 2 2" xfId="46246"/>
    <cellStyle name="Normal 5 18 3 3 2 2 2" xfId="46247"/>
    <cellStyle name="Normal 5 18 3 3 2 2 2 2" xfId="46248"/>
    <cellStyle name="Normal 5 18 3 3 2 2 3" xfId="46249"/>
    <cellStyle name="Normal 5 18 3 3 2 2 4" xfId="46250"/>
    <cellStyle name="Normal 5 18 3 3 2 3" xfId="46251"/>
    <cellStyle name="Normal 5 18 3 3 2 3 2" xfId="46252"/>
    <cellStyle name="Normal 5 18 3 3 2 3 2 2" xfId="46253"/>
    <cellStyle name="Normal 5 18 3 3 2 3 3" xfId="46254"/>
    <cellStyle name="Normal 5 18 3 3 2 3 4" xfId="46255"/>
    <cellStyle name="Normal 5 18 3 3 2 4" xfId="46256"/>
    <cellStyle name="Normal 5 18 3 3 2 4 2" xfId="46257"/>
    <cellStyle name="Normal 5 18 3 3 2 5" xfId="46258"/>
    <cellStyle name="Normal 5 18 3 3 2 6" xfId="46259"/>
    <cellStyle name="Normal 5 18 3 3 2 7" xfId="46260"/>
    <cellStyle name="Normal 5 18 3 3 3" xfId="46261"/>
    <cellStyle name="Normal 5 18 3 3 3 2" xfId="46262"/>
    <cellStyle name="Normal 5 18 3 3 3 2 2" xfId="46263"/>
    <cellStyle name="Normal 5 18 3 3 3 3" xfId="46264"/>
    <cellStyle name="Normal 5 18 3 3 3 4" xfId="46265"/>
    <cellStyle name="Normal 5 18 3 3 4" xfId="46266"/>
    <cellStyle name="Normal 5 18 3 3 4 2" xfId="46267"/>
    <cellStyle name="Normal 5 18 3 3 4 2 2" xfId="46268"/>
    <cellStyle name="Normal 5 18 3 3 4 3" xfId="46269"/>
    <cellStyle name="Normal 5 18 3 3 4 4" xfId="46270"/>
    <cellStyle name="Normal 5 18 3 3 5" xfId="46271"/>
    <cellStyle name="Normal 5 18 3 3 5 2" xfId="46272"/>
    <cellStyle name="Normal 5 18 3 3 6" xfId="46273"/>
    <cellStyle name="Normal 5 18 3 3 7" xfId="46274"/>
    <cellStyle name="Normal 5 18 3 3 8" xfId="46275"/>
    <cellStyle name="Normal 5 18 3 4" xfId="46276"/>
    <cellStyle name="Normal 5 18 3 4 2" xfId="46277"/>
    <cellStyle name="Normal 5 18 3 4 2 2" xfId="46278"/>
    <cellStyle name="Normal 5 18 3 4 2 2 2" xfId="46279"/>
    <cellStyle name="Normal 5 18 3 4 2 2 2 2" xfId="46280"/>
    <cellStyle name="Normal 5 18 3 4 2 2 3" xfId="46281"/>
    <cellStyle name="Normal 5 18 3 4 2 2 4" xfId="46282"/>
    <cellStyle name="Normal 5 18 3 4 2 3" xfId="46283"/>
    <cellStyle name="Normal 5 18 3 4 2 3 2" xfId="46284"/>
    <cellStyle name="Normal 5 18 3 4 2 3 2 2" xfId="46285"/>
    <cellStyle name="Normal 5 18 3 4 2 3 3" xfId="46286"/>
    <cellStyle name="Normal 5 18 3 4 2 3 4" xfId="46287"/>
    <cellStyle name="Normal 5 18 3 4 2 4" xfId="46288"/>
    <cellStyle name="Normal 5 18 3 4 2 4 2" xfId="46289"/>
    <cellStyle name="Normal 5 18 3 4 2 5" xfId="46290"/>
    <cellStyle name="Normal 5 18 3 4 2 6" xfId="46291"/>
    <cellStyle name="Normal 5 18 3 4 2 7" xfId="46292"/>
    <cellStyle name="Normal 5 18 3 4 3" xfId="46293"/>
    <cellStyle name="Normal 5 18 3 4 3 2" xfId="46294"/>
    <cellStyle name="Normal 5 18 3 4 3 2 2" xfId="46295"/>
    <cellStyle name="Normal 5 18 3 4 3 3" xfId="46296"/>
    <cellStyle name="Normal 5 18 3 4 3 4" xfId="46297"/>
    <cellStyle name="Normal 5 18 3 4 4" xfId="46298"/>
    <cellStyle name="Normal 5 18 3 4 4 2" xfId="46299"/>
    <cellStyle name="Normal 5 18 3 4 4 2 2" xfId="46300"/>
    <cellStyle name="Normal 5 18 3 4 4 3" xfId="46301"/>
    <cellStyle name="Normal 5 18 3 4 4 4" xfId="46302"/>
    <cellStyle name="Normal 5 18 3 4 5" xfId="46303"/>
    <cellStyle name="Normal 5 18 3 4 5 2" xfId="46304"/>
    <cellStyle name="Normal 5 18 3 4 6" xfId="46305"/>
    <cellStyle name="Normal 5 18 3 4 7" xfId="46306"/>
    <cellStyle name="Normal 5 18 3 4 8" xfId="46307"/>
    <cellStyle name="Normal 5 18 3 5" xfId="46308"/>
    <cellStyle name="Normal 5 18 3 5 2" xfId="46309"/>
    <cellStyle name="Normal 5 18 3 5 2 2" xfId="46310"/>
    <cellStyle name="Normal 5 18 3 5 2 2 2" xfId="46311"/>
    <cellStyle name="Normal 5 18 3 5 2 2 2 2" xfId="46312"/>
    <cellStyle name="Normal 5 18 3 5 2 2 3" xfId="46313"/>
    <cellStyle name="Normal 5 18 3 5 2 2 4" xfId="46314"/>
    <cellStyle name="Normal 5 18 3 5 2 3" xfId="46315"/>
    <cellStyle name="Normal 5 18 3 5 2 3 2" xfId="46316"/>
    <cellStyle name="Normal 5 18 3 5 2 4" xfId="46317"/>
    <cellStyle name="Normal 5 18 3 5 2 5" xfId="46318"/>
    <cellStyle name="Normal 5 18 3 5 2 6" xfId="46319"/>
    <cellStyle name="Normal 5 18 3 5 3" xfId="46320"/>
    <cellStyle name="Normal 5 18 3 5 3 2" xfId="46321"/>
    <cellStyle name="Normal 5 18 3 5 3 2 2" xfId="46322"/>
    <cellStyle name="Normal 5 18 3 5 3 3" xfId="46323"/>
    <cellStyle name="Normal 5 18 3 5 3 4" xfId="46324"/>
    <cellStyle name="Normal 5 18 3 5 4" xfId="46325"/>
    <cellStyle name="Normal 5 18 3 5 4 2" xfId="46326"/>
    <cellStyle name="Normal 5 18 3 5 4 2 2" xfId="46327"/>
    <cellStyle name="Normal 5 18 3 5 4 3" xfId="46328"/>
    <cellStyle name="Normal 5 18 3 5 4 4" xfId="46329"/>
    <cellStyle name="Normal 5 18 3 5 5" xfId="46330"/>
    <cellStyle name="Normal 5 18 3 5 5 2" xfId="46331"/>
    <cellStyle name="Normal 5 18 3 5 6" xfId="46332"/>
    <cellStyle name="Normal 5 18 3 5 7" xfId="46333"/>
    <cellStyle name="Normal 5 18 3 5 8" xfId="46334"/>
    <cellStyle name="Normal 5 18 3 6" xfId="46335"/>
    <cellStyle name="Normal 5 18 3 6 2" xfId="46336"/>
    <cellStyle name="Normal 5 18 3 6 2 2" xfId="46337"/>
    <cellStyle name="Normal 5 18 3 6 2 2 2" xfId="46338"/>
    <cellStyle name="Normal 5 18 3 6 2 2 2 2" xfId="46339"/>
    <cellStyle name="Normal 5 18 3 6 2 2 3" xfId="46340"/>
    <cellStyle name="Normal 5 18 3 6 2 2 4" xfId="46341"/>
    <cellStyle name="Normal 5 18 3 6 2 3" xfId="46342"/>
    <cellStyle name="Normal 5 18 3 6 2 3 2" xfId="46343"/>
    <cellStyle name="Normal 5 18 3 6 2 4" xfId="46344"/>
    <cellStyle name="Normal 5 18 3 6 2 5" xfId="46345"/>
    <cellStyle name="Normal 5 18 3 6 2 6" xfId="46346"/>
    <cellStyle name="Normal 5 18 3 6 3" xfId="46347"/>
    <cellStyle name="Normal 5 18 3 6 3 2" xfId="46348"/>
    <cellStyle name="Normal 5 18 3 6 3 2 2" xfId="46349"/>
    <cellStyle name="Normal 5 18 3 6 3 3" xfId="46350"/>
    <cellStyle name="Normal 5 18 3 6 3 4" xfId="46351"/>
    <cellStyle name="Normal 5 18 3 6 4" xfId="46352"/>
    <cellStyle name="Normal 5 18 3 6 4 2" xfId="46353"/>
    <cellStyle name="Normal 5 18 3 6 4 2 2" xfId="46354"/>
    <cellStyle name="Normal 5 18 3 6 4 3" xfId="46355"/>
    <cellStyle name="Normal 5 18 3 6 4 4" xfId="46356"/>
    <cellStyle name="Normal 5 18 3 6 5" xfId="46357"/>
    <cellStyle name="Normal 5 18 3 6 5 2" xfId="46358"/>
    <cellStyle name="Normal 5 18 3 6 6" xfId="46359"/>
    <cellStyle name="Normal 5 18 3 6 7" xfId="46360"/>
    <cellStyle name="Normal 5 18 3 6 8" xfId="46361"/>
    <cellStyle name="Normal 5 18 3 7" xfId="46362"/>
    <cellStyle name="Normal 5 18 3 7 2" xfId="46363"/>
    <cellStyle name="Normal 5 18 3 7 2 2" xfId="46364"/>
    <cellStyle name="Normal 5 18 3 7 2 2 2" xfId="46365"/>
    <cellStyle name="Normal 5 18 3 7 2 3" xfId="46366"/>
    <cellStyle name="Normal 5 18 3 7 2 4" xfId="46367"/>
    <cellStyle name="Normal 5 18 3 7 3" xfId="46368"/>
    <cellStyle name="Normal 5 18 3 7 3 2" xfId="46369"/>
    <cellStyle name="Normal 5 18 3 7 4" xfId="46370"/>
    <cellStyle name="Normal 5 18 3 7 5" xfId="46371"/>
    <cellStyle name="Normal 5 18 3 7 6" xfId="46372"/>
    <cellStyle name="Normal 5 18 3 8" xfId="46373"/>
    <cellStyle name="Normal 5 18 3 8 2" xfId="46374"/>
    <cellStyle name="Normal 5 18 3 8 2 2" xfId="46375"/>
    <cellStyle name="Normal 5 18 3 8 2 2 2" xfId="46376"/>
    <cellStyle name="Normal 5 18 3 8 2 3" xfId="46377"/>
    <cellStyle name="Normal 5 18 3 8 2 4" xfId="46378"/>
    <cellStyle name="Normal 5 18 3 8 3" xfId="46379"/>
    <cellStyle name="Normal 5 18 3 8 3 2" xfId="46380"/>
    <cellStyle name="Normal 5 18 3 8 4" xfId="46381"/>
    <cellStyle name="Normal 5 18 3 8 5" xfId="46382"/>
    <cellStyle name="Normal 5 18 3 8 6" xfId="46383"/>
    <cellStyle name="Normal 5 18 3 9" xfId="46384"/>
    <cellStyle name="Normal 5 18 3 9 2" xfId="46385"/>
    <cellStyle name="Normal 5 18 3 9 2 2" xfId="46386"/>
    <cellStyle name="Normal 5 18 3 9 3" xfId="46387"/>
    <cellStyle name="Normal 5 18 3 9 4" xfId="46388"/>
    <cellStyle name="Normal 5 18 3 9 5" xfId="46389"/>
    <cellStyle name="Normal 5 18 4" xfId="46390"/>
    <cellStyle name="Normal 5 18 4 10" xfId="46391"/>
    <cellStyle name="Normal 5 18 4 10 2" xfId="46392"/>
    <cellStyle name="Normal 5 18 4 11" xfId="46393"/>
    <cellStyle name="Normal 5 18 4 12" xfId="46394"/>
    <cellStyle name="Normal 5 18 4 13" xfId="46395"/>
    <cellStyle name="Normal 5 18 4 2" xfId="46396"/>
    <cellStyle name="Normal 5 18 4 2 2" xfId="46397"/>
    <cellStyle name="Normal 5 18 4 2 2 2" xfId="46398"/>
    <cellStyle name="Normal 5 18 4 2 2 2 2" xfId="46399"/>
    <cellStyle name="Normal 5 18 4 2 2 2 2 2" xfId="46400"/>
    <cellStyle name="Normal 5 18 4 2 2 2 3" xfId="46401"/>
    <cellStyle name="Normal 5 18 4 2 2 2 4" xfId="46402"/>
    <cellStyle name="Normal 5 18 4 2 2 3" xfId="46403"/>
    <cellStyle name="Normal 5 18 4 2 2 3 2" xfId="46404"/>
    <cellStyle name="Normal 5 18 4 2 2 3 2 2" xfId="46405"/>
    <cellStyle name="Normal 5 18 4 2 2 3 3" xfId="46406"/>
    <cellStyle name="Normal 5 18 4 2 2 3 4" xfId="46407"/>
    <cellStyle name="Normal 5 18 4 2 2 4" xfId="46408"/>
    <cellStyle name="Normal 5 18 4 2 2 4 2" xfId="46409"/>
    <cellStyle name="Normal 5 18 4 2 2 5" xfId="46410"/>
    <cellStyle name="Normal 5 18 4 2 2 6" xfId="46411"/>
    <cellStyle name="Normal 5 18 4 2 2 7" xfId="46412"/>
    <cellStyle name="Normal 5 18 4 2 3" xfId="46413"/>
    <cellStyle name="Normal 5 18 4 2 3 2" xfId="46414"/>
    <cellStyle name="Normal 5 18 4 2 3 2 2" xfId="46415"/>
    <cellStyle name="Normal 5 18 4 2 3 3" xfId="46416"/>
    <cellStyle name="Normal 5 18 4 2 3 4" xfId="46417"/>
    <cellStyle name="Normal 5 18 4 2 4" xfId="46418"/>
    <cellStyle name="Normal 5 18 4 2 4 2" xfId="46419"/>
    <cellStyle name="Normal 5 18 4 2 4 2 2" xfId="46420"/>
    <cellStyle name="Normal 5 18 4 2 4 3" xfId="46421"/>
    <cellStyle name="Normal 5 18 4 2 4 4" xfId="46422"/>
    <cellStyle name="Normal 5 18 4 2 5" xfId="46423"/>
    <cellStyle name="Normal 5 18 4 2 5 2" xfId="46424"/>
    <cellStyle name="Normal 5 18 4 2 6" xfId="46425"/>
    <cellStyle name="Normal 5 18 4 2 7" xfId="46426"/>
    <cellStyle name="Normal 5 18 4 2 8" xfId="46427"/>
    <cellStyle name="Normal 5 18 4 3" xfId="46428"/>
    <cellStyle name="Normal 5 18 4 3 2" xfId="46429"/>
    <cellStyle name="Normal 5 18 4 3 2 2" xfId="46430"/>
    <cellStyle name="Normal 5 18 4 3 2 2 2" xfId="46431"/>
    <cellStyle name="Normal 5 18 4 3 2 2 2 2" xfId="46432"/>
    <cellStyle name="Normal 5 18 4 3 2 2 3" xfId="46433"/>
    <cellStyle name="Normal 5 18 4 3 2 2 4" xfId="46434"/>
    <cellStyle name="Normal 5 18 4 3 2 3" xfId="46435"/>
    <cellStyle name="Normal 5 18 4 3 2 3 2" xfId="46436"/>
    <cellStyle name="Normal 5 18 4 3 2 3 2 2" xfId="46437"/>
    <cellStyle name="Normal 5 18 4 3 2 3 3" xfId="46438"/>
    <cellStyle name="Normal 5 18 4 3 2 3 4" xfId="46439"/>
    <cellStyle name="Normal 5 18 4 3 2 4" xfId="46440"/>
    <cellStyle name="Normal 5 18 4 3 2 4 2" xfId="46441"/>
    <cellStyle name="Normal 5 18 4 3 2 5" xfId="46442"/>
    <cellStyle name="Normal 5 18 4 3 2 6" xfId="46443"/>
    <cellStyle name="Normal 5 18 4 3 2 7" xfId="46444"/>
    <cellStyle name="Normal 5 18 4 3 3" xfId="46445"/>
    <cellStyle name="Normal 5 18 4 3 3 2" xfId="46446"/>
    <cellStyle name="Normal 5 18 4 3 3 2 2" xfId="46447"/>
    <cellStyle name="Normal 5 18 4 3 3 3" xfId="46448"/>
    <cellStyle name="Normal 5 18 4 3 3 4" xfId="46449"/>
    <cellStyle name="Normal 5 18 4 3 4" xfId="46450"/>
    <cellStyle name="Normal 5 18 4 3 4 2" xfId="46451"/>
    <cellStyle name="Normal 5 18 4 3 4 2 2" xfId="46452"/>
    <cellStyle name="Normal 5 18 4 3 4 3" xfId="46453"/>
    <cellStyle name="Normal 5 18 4 3 4 4" xfId="46454"/>
    <cellStyle name="Normal 5 18 4 3 5" xfId="46455"/>
    <cellStyle name="Normal 5 18 4 3 5 2" xfId="46456"/>
    <cellStyle name="Normal 5 18 4 3 6" xfId="46457"/>
    <cellStyle name="Normal 5 18 4 3 7" xfId="46458"/>
    <cellStyle name="Normal 5 18 4 3 8" xfId="46459"/>
    <cellStyle name="Normal 5 18 4 4" xfId="46460"/>
    <cellStyle name="Normal 5 18 4 4 2" xfId="46461"/>
    <cellStyle name="Normal 5 18 4 4 2 2" xfId="46462"/>
    <cellStyle name="Normal 5 18 4 4 2 2 2" xfId="46463"/>
    <cellStyle name="Normal 5 18 4 4 2 2 2 2" xfId="46464"/>
    <cellStyle name="Normal 5 18 4 4 2 2 3" xfId="46465"/>
    <cellStyle name="Normal 5 18 4 4 2 2 4" xfId="46466"/>
    <cellStyle name="Normal 5 18 4 4 2 3" xfId="46467"/>
    <cellStyle name="Normal 5 18 4 4 2 3 2" xfId="46468"/>
    <cellStyle name="Normal 5 18 4 4 2 4" xfId="46469"/>
    <cellStyle name="Normal 5 18 4 4 2 5" xfId="46470"/>
    <cellStyle name="Normal 5 18 4 4 2 6" xfId="46471"/>
    <cellStyle name="Normal 5 18 4 4 3" xfId="46472"/>
    <cellStyle name="Normal 5 18 4 4 3 2" xfId="46473"/>
    <cellStyle name="Normal 5 18 4 4 3 2 2" xfId="46474"/>
    <cellStyle name="Normal 5 18 4 4 3 3" xfId="46475"/>
    <cellStyle name="Normal 5 18 4 4 3 4" xfId="46476"/>
    <cellStyle name="Normal 5 18 4 4 4" xfId="46477"/>
    <cellStyle name="Normal 5 18 4 4 4 2" xfId="46478"/>
    <cellStyle name="Normal 5 18 4 4 4 2 2" xfId="46479"/>
    <cellStyle name="Normal 5 18 4 4 4 3" xfId="46480"/>
    <cellStyle name="Normal 5 18 4 4 4 4" xfId="46481"/>
    <cellStyle name="Normal 5 18 4 4 5" xfId="46482"/>
    <cellStyle name="Normal 5 18 4 4 5 2" xfId="46483"/>
    <cellStyle name="Normal 5 18 4 4 6" xfId="46484"/>
    <cellStyle name="Normal 5 18 4 4 7" xfId="46485"/>
    <cellStyle name="Normal 5 18 4 4 8" xfId="46486"/>
    <cellStyle name="Normal 5 18 4 5" xfId="46487"/>
    <cellStyle name="Normal 5 18 4 5 2" xfId="46488"/>
    <cellStyle name="Normal 5 18 4 5 2 2" xfId="46489"/>
    <cellStyle name="Normal 5 18 4 5 2 2 2" xfId="46490"/>
    <cellStyle name="Normal 5 18 4 5 2 2 2 2" xfId="46491"/>
    <cellStyle name="Normal 5 18 4 5 2 2 3" xfId="46492"/>
    <cellStyle name="Normal 5 18 4 5 2 2 4" xfId="46493"/>
    <cellStyle name="Normal 5 18 4 5 2 3" xfId="46494"/>
    <cellStyle name="Normal 5 18 4 5 2 3 2" xfId="46495"/>
    <cellStyle name="Normal 5 18 4 5 2 4" xfId="46496"/>
    <cellStyle name="Normal 5 18 4 5 2 5" xfId="46497"/>
    <cellStyle name="Normal 5 18 4 5 2 6" xfId="46498"/>
    <cellStyle name="Normal 5 18 4 5 3" xfId="46499"/>
    <cellStyle name="Normal 5 18 4 5 3 2" xfId="46500"/>
    <cellStyle name="Normal 5 18 4 5 3 2 2" xfId="46501"/>
    <cellStyle name="Normal 5 18 4 5 3 3" xfId="46502"/>
    <cellStyle name="Normal 5 18 4 5 3 4" xfId="46503"/>
    <cellStyle name="Normal 5 18 4 5 4" xfId="46504"/>
    <cellStyle name="Normal 5 18 4 5 4 2" xfId="46505"/>
    <cellStyle name="Normal 5 18 4 5 4 2 2" xfId="46506"/>
    <cellStyle name="Normal 5 18 4 5 4 3" xfId="46507"/>
    <cellStyle name="Normal 5 18 4 5 4 4" xfId="46508"/>
    <cellStyle name="Normal 5 18 4 5 5" xfId="46509"/>
    <cellStyle name="Normal 5 18 4 5 5 2" xfId="46510"/>
    <cellStyle name="Normal 5 18 4 5 6" xfId="46511"/>
    <cellStyle name="Normal 5 18 4 5 7" xfId="46512"/>
    <cellStyle name="Normal 5 18 4 5 8" xfId="46513"/>
    <cellStyle name="Normal 5 18 4 6" xfId="46514"/>
    <cellStyle name="Normal 5 18 4 6 2" xfId="46515"/>
    <cellStyle name="Normal 5 18 4 6 2 2" xfId="46516"/>
    <cellStyle name="Normal 5 18 4 6 2 2 2" xfId="46517"/>
    <cellStyle name="Normal 5 18 4 6 2 3" xfId="46518"/>
    <cellStyle name="Normal 5 18 4 6 2 4" xfId="46519"/>
    <cellStyle name="Normal 5 18 4 6 3" xfId="46520"/>
    <cellStyle name="Normal 5 18 4 6 3 2" xfId="46521"/>
    <cellStyle name="Normal 5 18 4 6 4" xfId="46522"/>
    <cellStyle name="Normal 5 18 4 6 5" xfId="46523"/>
    <cellStyle name="Normal 5 18 4 6 6" xfId="46524"/>
    <cellStyle name="Normal 5 18 4 7" xfId="46525"/>
    <cellStyle name="Normal 5 18 4 7 2" xfId="46526"/>
    <cellStyle name="Normal 5 18 4 7 2 2" xfId="46527"/>
    <cellStyle name="Normal 5 18 4 7 2 2 2" xfId="46528"/>
    <cellStyle name="Normal 5 18 4 7 2 3" xfId="46529"/>
    <cellStyle name="Normal 5 18 4 7 2 4" xfId="46530"/>
    <cellStyle name="Normal 5 18 4 7 3" xfId="46531"/>
    <cellStyle name="Normal 5 18 4 7 3 2" xfId="46532"/>
    <cellStyle name="Normal 5 18 4 7 4" xfId="46533"/>
    <cellStyle name="Normal 5 18 4 7 5" xfId="46534"/>
    <cellStyle name="Normal 5 18 4 7 6" xfId="46535"/>
    <cellStyle name="Normal 5 18 4 8" xfId="46536"/>
    <cellStyle name="Normal 5 18 4 8 2" xfId="46537"/>
    <cellStyle name="Normal 5 18 4 8 2 2" xfId="46538"/>
    <cellStyle name="Normal 5 18 4 8 3" xfId="46539"/>
    <cellStyle name="Normal 5 18 4 8 4" xfId="46540"/>
    <cellStyle name="Normal 5 18 4 8 5" xfId="46541"/>
    <cellStyle name="Normal 5 18 4 9" xfId="46542"/>
    <cellStyle name="Normal 5 18 4 9 2" xfId="46543"/>
    <cellStyle name="Normal 5 18 4 9 2 2" xfId="46544"/>
    <cellStyle name="Normal 5 18 4 9 3" xfId="46545"/>
    <cellStyle name="Normal 5 18 4 9 4" xfId="46546"/>
    <cellStyle name="Normal 5 18 5" xfId="46547"/>
    <cellStyle name="Normal 5 18 5 2" xfId="46548"/>
    <cellStyle name="Normal 5 18 5 2 2" xfId="46549"/>
    <cellStyle name="Normal 5 18 5 2 2 2" xfId="46550"/>
    <cellStyle name="Normal 5 18 5 2 2 2 2" xfId="46551"/>
    <cellStyle name="Normal 5 18 5 2 2 3" xfId="46552"/>
    <cellStyle name="Normal 5 18 5 2 2 4" xfId="46553"/>
    <cellStyle name="Normal 5 18 5 2 3" xfId="46554"/>
    <cellStyle name="Normal 5 18 5 2 3 2" xfId="46555"/>
    <cellStyle name="Normal 5 18 5 2 3 2 2" xfId="46556"/>
    <cellStyle name="Normal 5 18 5 2 3 3" xfId="46557"/>
    <cellStyle name="Normal 5 18 5 2 3 4" xfId="46558"/>
    <cellStyle name="Normal 5 18 5 2 4" xfId="46559"/>
    <cellStyle name="Normal 5 18 5 2 4 2" xfId="46560"/>
    <cellStyle name="Normal 5 18 5 2 5" xfId="46561"/>
    <cellStyle name="Normal 5 18 5 2 6" xfId="46562"/>
    <cellStyle name="Normal 5 18 5 2 7" xfId="46563"/>
    <cellStyle name="Normal 5 18 5 3" xfId="46564"/>
    <cellStyle name="Normal 5 18 5 3 2" xfId="46565"/>
    <cellStyle name="Normal 5 18 5 3 2 2" xfId="46566"/>
    <cellStyle name="Normal 5 18 5 3 3" xfId="46567"/>
    <cellStyle name="Normal 5 18 5 3 4" xfId="46568"/>
    <cellStyle name="Normal 5 18 5 4" xfId="46569"/>
    <cellStyle name="Normal 5 18 5 4 2" xfId="46570"/>
    <cellStyle name="Normal 5 18 5 4 2 2" xfId="46571"/>
    <cellStyle name="Normal 5 18 5 4 3" xfId="46572"/>
    <cellStyle name="Normal 5 18 5 4 4" xfId="46573"/>
    <cellStyle name="Normal 5 18 5 5" xfId="46574"/>
    <cellStyle name="Normal 5 18 5 5 2" xfId="46575"/>
    <cellStyle name="Normal 5 18 5 6" xfId="46576"/>
    <cellStyle name="Normal 5 18 5 7" xfId="46577"/>
    <cellStyle name="Normal 5 18 5 8" xfId="46578"/>
    <cellStyle name="Normal 5 18 6" xfId="46579"/>
    <cellStyle name="Normal 5 18 6 2" xfId="46580"/>
    <cellStyle name="Normal 5 18 6 2 2" xfId="46581"/>
    <cellStyle name="Normal 5 18 6 2 2 2" xfId="46582"/>
    <cellStyle name="Normal 5 18 6 2 2 2 2" xfId="46583"/>
    <cellStyle name="Normal 5 18 6 2 2 3" xfId="46584"/>
    <cellStyle name="Normal 5 18 6 2 2 4" xfId="46585"/>
    <cellStyle name="Normal 5 18 6 2 3" xfId="46586"/>
    <cellStyle name="Normal 5 18 6 2 3 2" xfId="46587"/>
    <cellStyle name="Normal 5 18 6 2 3 2 2" xfId="46588"/>
    <cellStyle name="Normal 5 18 6 2 3 3" xfId="46589"/>
    <cellStyle name="Normal 5 18 6 2 3 4" xfId="46590"/>
    <cellStyle name="Normal 5 18 6 2 4" xfId="46591"/>
    <cellStyle name="Normal 5 18 6 2 4 2" xfId="46592"/>
    <cellStyle name="Normal 5 18 6 2 5" xfId="46593"/>
    <cellStyle name="Normal 5 18 6 2 6" xfId="46594"/>
    <cellStyle name="Normal 5 18 6 2 7" xfId="46595"/>
    <cellStyle name="Normal 5 18 6 3" xfId="46596"/>
    <cellStyle name="Normal 5 18 6 3 2" xfId="46597"/>
    <cellStyle name="Normal 5 18 6 3 2 2" xfId="46598"/>
    <cellStyle name="Normal 5 18 6 3 3" xfId="46599"/>
    <cellStyle name="Normal 5 18 6 3 4" xfId="46600"/>
    <cellStyle name="Normal 5 18 6 4" xfId="46601"/>
    <cellStyle name="Normal 5 18 6 4 2" xfId="46602"/>
    <cellStyle name="Normal 5 18 6 4 2 2" xfId="46603"/>
    <cellStyle name="Normal 5 18 6 4 3" xfId="46604"/>
    <cellStyle name="Normal 5 18 6 4 4" xfId="46605"/>
    <cellStyle name="Normal 5 18 6 5" xfId="46606"/>
    <cellStyle name="Normal 5 18 6 5 2" xfId="46607"/>
    <cellStyle name="Normal 5 18 6 6" xfId="46608"/>
    <cellStyle name="Normal 5 18 6 7" xfId="46609"/>
    <cellStyle name="Normal 5 18 6 8" xfId="46610"/>
    <cellStyle name="Normal 5 18 7" xfId="46611"/>
    <cellStyle name="Normal 5 18 7 2" xfId="46612"/>
    <cellStyle name="Normal 5 18 7 2 2" xfId="46613"/>
    <cellStyle name="Normal 5 18 7 2 2 2" xfId="46614"/>
    <cellStyle name="Normal 5 18 7 2 2 2 2" xfId="46615"/>
    <cellStyle name="Normal 5 18 7 2 2 3" xfId="46616"/>
    <cellStyle name="Normal 5 18 7 2 2 4" xfId="46617"/>
    <cellStyle name="Normal 5 18 7 2 3" xfId="46618"/>
    <cellStyle name="Normal 5 18 7 2 3 2" xfId="46619"/>
    <cellStyle name="Normal 5 18 7 2 4" xfId="46620"/>
    <cellStyle name="Normal 5 18 7 2 5" xfId="46621"/>
    <cellStyle name="Normal 5 18 7 2 6" xfId="46622"/>
    <cellStyle name="Normal 5 18 7 3" xfId="46623"/>
    <cellStyle name="Normal 5 18 7 3 2" xfId="46624"/>
    <cellStyle name="Normal 5 18 7 3 2 2" xfId="46625"/>
    <cellStyle name="Normal 5 18 7 3 3" xfId="46626"/>
    <cellStyle name="Normal 5 18 7 3 4" xfId="46627"/>
    <cellStyle name="Normal 5 18 7 4" xfId="46628"/>
    <cellStyle name="Normal 5 18 7 4 2" xfId="46629"/>
    <cellStyle name="Normal 5 18 7 4 2 2" xfId="46630"/>
    <cellStyle name="Normal 5 18 7 4 3" xfId="46631"/>
    <cellStyle name="Normal 5 18 7 4 4" xfId="46632"/>
    <cellStyle name="Normal 5 18 7 5" xfId="46633"/>
    <cellStyle name="Normal 5 18 7 5 2" xfId="46634"/>
    <cellStyle name="Normal 5 18 7 6" xfId="46635"/>
    <cellStyle name="Normal 5 18 7 7" xfId="46636"/>
    <cellStyle name="Normal 5 18 7 8" xfId="46637"/>
    <cellStyle name="Normal 5 18 8" xfId="46638"/>
    <cellStyle name="Normal 5 18 8 2" xfId="46639"/>
    <cellStyle name="Normal 5 18 8 2 2" xfId="46640"/>
    <cellStyle name="Normal 5 18 8 2 2 2" xfId="46641"/>
    <cellStyle name="Normal 5 18 8 2 2 2 2" xfId="46642"/>
    <cellStyle name="Normal 5 18 8 2 2 3" xfId="46643"/>
    <cellStyle name="Normal 5 18 8 2 2 4" xfId="46644"/>
    <cellStyle name="Normal 5 18 8 2 3" xfId="46645"/>
    <cellStyle name="Normal 5 18 8 2 3 2" xfId="46646"/>
    <cellStyle name="Normal 5 18 8 2 4" xfId="46647"/>
    <cellStyle name="Normal 5 18 8 2 5" xfId="46648"/>
    <cellStyle name="Normal 5 18 8 2 6" xfId="46649"/>
    <cellStyle name="Normal 5 18 8 3" xfId="46650"/>
    <cellStyle name="Normal 5 18 8 3 2" xfId="46651"/>
    <cellStyle name="Normal 5 18 8 3 2 2" xfId="46652"/>
    <cellStyle name="Normal 5 18 8 3 3" xfId="46653"/>
    <cellStyle name="Normal 5 18 8 3 4" xfId="46654"/>
    <cellStyle name="Normal 5 18 8 4" xfId="46655"/>
    <cellStyle name="Normal 5 18 8 4 2" xfId="46656"/>
    <cellStyle name="Normal 5 18 8 4 2 2" xfId="46657"/>
    <cellStyle name="Normal 5 18 8 4 3" xfId="46658"/>
    <cellStyle name="Normal 5 18 8 4 4" xfId="46659"/>
    <cellStyle name="Normal 5 18 8 5" xfId="46660"/>
    <cellStyle name="Normal 5 18 8 5 2" xfId="46661"/>
    <cellStyle name="Normal 5 18 8 6" xfId="46662"/>
    <cellStyle name="Normal 5 18 8 7" xfId="46663"/>
    <cellStyle name="Normal 5 18 8 8" xfId="46664"/>
    <cellStyle name="Normal 5 18 9" xfId="46665"/>
    <cellStyle name="Normal 5 18 9 2" xfId="46666"/>
    <cellStyle name="Normal 5 18 9 2 2" xfId="46667"/>
    <cellStyle name="Normal 5 18 9 2 2 2" xfId="46668"/>
    <cellStyle name="Normal 5 18 9 2 3" xfId="46669"/>
    <cellStyle name="Normal 5 18 9 2 4" xfId="46670"/>
    <cellStyle name="Normal 5 18 9 3" xfId="46671"/>
    <cellStyle name="Normal 5 18 9 3 2" xfId="46672"/>
    <cellStyle name="Normal 5 18 9 4" xfId="46673"/>
    <cellStyle name="Normal 5 18 9 5" xfId="46674"/>
    <cellStyle name="Normal 5 18 9 6" xfId="46675"/>
    <cellStyle name="Normal 5 19" xfId="46676"/>
    <cellStyle name="Normal 5 19 10" xfId="46677"/>
    <cellStyle name="Normal 5 19 10 2" xfId="46678"/>
    <cellStyle name="Normal 5 19 10 2 2" xfId="46679"/>
    <cellStyle name="Normal 5 19 10 2 2 2" xfId="46680"/>
    <cellStyle name="Normal 5 19 10 2 3" xfId="46681"/>
    <cellStyle name="Normal 5 19 10 2 4" xfId="46682"/>
    <cellStyle name="Normal 5 19 10 3" xfId="46683"/>
    <cellStyle name="Normal 5 19 10 3 2" xfId="46684"/>
    <cellStyle name="Normal 5 19 10 4" xfId="46685"/>
    <cellStyle name="Normal 5 19 10 5" xfId="46686"/>
    <cellStyle name="Normal 5 19 10 6" xfId="46687"/>
    <cellStyle name="Normal 5 19 11" xfId="46688"/>
    <cellStyle name="Normal 5 19 11 2" xfId="46689"/>
    <cellStyle name="Normal 5 19 11 2 2" xfId="46690"/>
    <cellStyle name="Normal 5 19 11 3" xfId="46691"/>
    <cellStyle name="Normal 5 19 11 4" xfId="46692"/>
    <cellStyle name="Normal 5 19 11 5" xfId="46693"/>
    <cellStyle name="Normal 5 19 12" xfId="46694"/>
    <cellStyle name="Normal 5 19 12 2" xfId="46695"/>
    <cellStyle name="Normal 5 19 12 2 2" xfId="46696"/>
    <cellStyle name="Normal 5 19 12 3" xfId="46697"/>
    <cellStyle name="Normal 5 19 12 4" xfId="46698"/>
    <cellStyle name="Normal 5 19 13" xfId="46699"/>
    <cellStyle name="Normal 5 19 13 2" xfId="46700"/>
    <cellStyle name="Normal 5 19 14" xfId="46701"/>
    <cellStyle name="Normal 5 19 15" xfId="46702"/>
    <cellStyle name="Normal 5 19 16" xfId="46703"/>
    <cellStyle name="Normal 5 19 2" xfId="46704"/>
    <cellStyle name="Normal 5 19 2 10" xfId="46705"/>
    <cellStyle name="Normal 5 19 2 10 2" xfId="46706"/>
    <cellStyle name="Normal 5 19 2 10 2 2" xfId="46707"/>
    <cellStyle name="Normal 5 19 2 10 3" xfId="46708"/>
    <cellStyle name="Normal 5 19 2 10 4" xfId="46709"/>
    <cellStyle name="Normal 5 19 2 11" xfId="46710"/>
    <cellStyle name="Normal 5 19 2 11 2" xfId="46711"/>
    <cellStyle name="Normal 5 19 2 12" xfId="46712"/>
    <cellStyle name="Normal 5 19 2 13" xfId="46713"/>
    <cellStyle name="Normal 5 19 2 14" xfId="46714"/>
    <cellStyle name="Normal 5 19 2 2" xfId="46715"/>
    <cellStyle name="Normal 5 19 2 2 10" xfId="46716"/>
    <cellStyle name="Normal 5 19 2 2 2" xfId="46717"/>
    <cellStyle name="Normal 5 19 2 2 2 2" xfId="46718"/>
    <cellStyle name="Normal 5 19 2 2 2 2 2" xfId="46719"/>
    <cellStyle name="Normal 5 19 2 2 2 2 2 2" xfId="46720"/>
    <cellStyle name="Normal 5 19 2 2 2 2 3" xfId="46721"/>
    <cellStyle name="Normal 5 19 2 2 2 2 4" xfId="46722"/>
    <cellStyle name="Normal 5 19 2 2 2 3" xfId="46723"/>
    <cellStyle name="Normal 5 19 2 2 2 3 2" xfId="46724"/>
    <cellStyle name="Normal 5 19 2 2 2 3 2 2" xfId="46725"/>
    <cellStyle name="Normal 5 19 2 2 2 3 3" xfId="46726"/>
    <cellStyle name="Normal 5 19 2 2 2 3 4" xfId="46727"/>
    <cellStyle name="Normal 5 19 2 2 2 4" xfId="46728"/>
    <cellStyle name="Normal 5 19 2 2 2 4 2" xfId="46729"/>
    <cellStyle name="Normal 5 19 2 2 2 5" xfId="46730"/>
    <cellStyle name="Normal 5 19 2 2 2 6" xfId="46731"/>
    <cellStyle name="Normal 5 19 2 2 2 7" xfId="46732"/>
    <cellStyle name="Normal 5 19 2 2 3" xfId="46733"/>
    <cellStyle name="Normal 5 19 2 2 3 2" xfId="46734"/>
    <cellStyle name="Normal 5 19 2 2 3 2 2" xfId="46735"/>
    <cellStyle name="Normal 5 19 2 2 3 3" xfId="46736"/>
    <cellStyle name="Normal 5 19 2 2 3 4" xfId="46737"/>
    <cellStyle name="Normal 5 19 2 2 4" xfId="46738"/>
    <cellStyle name="Normal 5 19 2 2 4 2" xfId="46739"/>
    <cellStyle name="Normal 5 19 2 2 4 2 2" xfId="46740"/>
    <cellStyle name="Normal 5 19 2 2 4 3" xfId="46741"/>
    <cellStyle name="Normal 5 19 2 2 4 4" xfId="46742"/>
    <cellStyle name="Normal 5 19 2 2 5" xfId="46743"/>
    <cellStyle name="Normal 5 19 2 2 5 2" xfId="46744"/>
    <cellStyle name="Normal 5 19 2 2 5 2 2" xfId="46745"/>
    <cellStyle name="Normal 5 19 2 2 5 3" xfId="46746"/>
    <cellStyle name="Normal 5 19 2 2 5 4" xfId="46747"/>
    <cellStyle name="Normal 5 19 2 2 6" xfId="46748"/>
    <cellStyle name="Normal 5 19 2 2 6 2" xfId="46749"/>
    <cellStyle name="Normal 5 19 2 2 6 2 2" xfId="46750"/>
    <cellStyle name="Normal 5 19 2 2 6 3" xfId="46751"/>
    <cellStyle name="Normal 5 19 2 2 6 4" xfId="46752"/>
    <cellStyle name="Normal 5 19 2 2 7" xfId="46753"/>
    <cellStyle name="Normal 5 19 2 2 7 2" xfId="46754"/>
    <cellStyle name="Normal 5 19 2 2 8" xfId="46755"/>
    <cellStyle name="Normal 5 19 2 2 9" xfId="46756"/>
    <cellStyle name="Normal 5 19 2 3" xfId="46757"/>
    <cellStyle name="Normal 5 19 2 3 2" xfId="46758"/>
    <cellStyle name="Normal 5 19 2 3 2 2" xfId="46759"/>
    <cellStyle name="Normal 5 19 2 3 2 2 2" xfId="46760"/>
    <cellStyle name="Normal 5 19 2 3 2 2 2 2" xfId="46761"/>
    <cellStyle name="Normal 5 19 2 3 2 2 3" xfId="46762"/>
    <cellStyle name="Normal 5 19 2 3 2 2 4" xfId="46763"/>
    <cellStyle name="Normal 5 19 2 3 2 3" xfId="46764"/>
    <cellStyle name="Normal 5 19 2 3 2 3 2" xfId="46765"/>
    <cellStyle name="Normal 5 19 2 3 2 3 2 2" xfId="46766"/>
    <cellStyle name="Normal 5 19 2 3 2 3 3" xfId="46767"/>
    <cellStyle name="Normal 5 19 2 3 2 3 4" xfId="46768"/>
    <cellStyle name="Normal 5 19 2 3 2 4" xfId="46769"/>
    <cellStyle name="Normal 5 19 2 3 2 4 2" xfId="46770"/>
    <cellStyle name="Normal 5 19 2 3 2 5" xfId="46771"/>
    <cellStyle name="Normal 5 19 2 3 2 6" xfId="46772"/>
    <cellStyle name="Normal 5 19 2 3 2 7" xfId="46773"/>
    <cellStyle name="Normal 5 19 2 3 3" xfId="46774"/>
    <cellStyle name="Normal 5 19 2 3 3 2" xfId="46775"/>
    <cellStyle name="Normal 5 19 2 3 3 2 2" xfId="46776"/>
    <cellStyle name="Normal 5 19 2 3 3 3" xfId="46777"/>
    <cellStyle name="Normal 5 19 2 3 3 4" xfId="46778"/>
    <cellStyle name="Normal 5 19 2 3 4" xfId="46779"/>
    <cellStyle name="Normal 5 19 2 3 4 2" xfId="46780"/>
    <cellStyle name="Normal 5 19 2 3 4 2 2" xfId="46781"/>
    <cellStyle name="Normal 5 19 2 3 4 3" xfId="46782"/>
    <cellStyle name="Normal 5 19 2 3 4 4" xfId="46783"/>
    <cellStyle name="Normal 5 19 2 3 5" xfId="46784"/>
    <cellStyle name="Normal 5 19 2 3 5 2" xfId="46785"/>
    <cellStyle name="Normal 5 19 2 3 6" xfId="46786"/>
    <cellStyle name="Normal 5 19 2 3 7" xfId="46787"/>
    <cellStyle name="Normal 5 19 2 3 8" xfId="46788"/>
    <cellStyle name="Normal 5 19 2 4" xfId="46789"/>
    <cellStyle name="Normal 5 19 2 4 2" xfId="46790"/>
    <cellStyle name="Normal 5 19 2 4 2 2" xfId="46791"/>
    <cellStyle name="Normal 5 19 2 4 2 2 2" xfId="46792"/>
    <cellStyle name="Normal 5 19 2 4 2 2 2 2" xfId="46793"/>
    <cellStyle name="Normal 5 19 2 4 2 2 3" xfId="46794"/>
    <cellStyle name="Normal 5 19 2 4 2 2 4" xfId="46795"/>
    <cellStyle name="Normal 5 19 2 4 2 3" xfId="46796"/>
    <cellStyle name="Normal 5 19 2 4 2 3 2" xfId="46797"/>
    <cellStyle name="Normal 5 19 2 4 2 3 2 2" xfId="46798"/>
    <cellStyle name="Normal 5 19 2 4 2 3 3" xfId="46799"/>
    <cellStyle name="Normal 5 19 2 4 2 3 4" xfId="46800"/>
    <cellStyle name="Normal 5 19 2 4 2 4" xfId="46801"/>
    <cellStyle name="Normal 5 19 2 4 2 4 2" xfId="46802"/>
    <cellStyle name="Normal 5 19 2 4 2 5" xfId="46803"/>
    <cellStyle name="Normal 5 19 2 4 2 6" xfId="46804"/>
    <cellStyle name="Normal 5 19 2 4 2 7" xfId="46805"/>
    <cellStyle name="Normal 5 19 2 4 3" xfId="46806"/>
    <cellStyle name="Normal 5 19 2 4 3 2" xfId="46807"/>
    <cellStyle name="Normal 5 19 2 4 3 2 2" xfId="46808"/>
    <cellStyle name="Normal 5 19 2 4 3 3" xfId="46809"/>
    <cellStyle name="Normal 5 19 2 4 3 4" xfId="46810"/>
    <cellStyle name="Normal 5 19 2 4 4" xfId="46811"/>
    <cellStyle name="Normal 5 19 2 4 4 2" xfId="46812"/>
    <cellStyle name="Normal 5 19 2 4 4 2 2" xfId="46813"/>
    <cellStyle name="Normal 5 19 2 4 4 3" xfId="46814"/>
    <cellStyle name="Normal 5 19 2 4 4 4" xfId="46815"/>
    <cellStyle name="Normal 5 19 2 4 5" xfId="46816"/>
    <cellStyle name="Normal 5 19 2 4 5 2" xfId="46817"/>
    <cellStyle name="Normal 5 19 2 4 6" xfId="46818"/>
    <cellStyle name="Normal 5 19 2 4 7" xfId="46819"/>
    <cellStyle name="Normal 5 19 2 4 8" xfId="46820"/>
    <cellStyle name="Normal 5 19 2 5" xfId="46821"/>
    <cellStyle name="Normal 5 19 2 5 2" xfId="46822"/>
    <cellStyle name="Normal 5 19 2 5 2 2" xfId="46823"/>
    <cellStyle name="Normal 5 19 2 5 2 2 2" xfId="46824"/>
    <cellStyle name="Normal 5 19 2 5 2 2 2 2" xfId="46825"/>
    <cellStyle name="Normal 5 19 2 5 2 2 3" xfId="46826"/>
    <cellStyle name="Normal 5 19 2 5 2 2 4" xfId="46827"/>
    <cellStyle name="Normal 5 19 2 5 2 3" xfId="46828"/>
    <cellStyle name="Normal 5 19 2 5 2 3 2" xfId="46829"/>
    <cellStyle name="Normal 5 19 2 5 2 4" xfId="46830"/>
    <cellStyle name="Normal 5 19 2 5 2 5" xfId="46831"/>
    <cellStyle name="Normal 5 19 2 5 2 6" xfId="46832"/>
    <cellStyle name="Normal 5 19 2 5 3" xfId="46833"/>
    <cellStyle name="Normal 5 19 2 5 3 2" xfId="46834"/>
    <cellStyle name="Normal 5 19 2 5 3 2 2" xfId="46835"/>
    <cellStyle name="Normal 5 19 2 5 3 3" xfId="46836"/>
    <cellStyle name="Normal 5 19 2 5 3 4" xfId="46837"/>
    <cellStyle name="Normal 5 19 2 5 4" xfId="46838"/>
    <cellStyle name="Normal 5 19 2 5 4 2" xfId="46839"/>
    <cellStyle name="Normal 5 19 2 5 4 2 2" xfId="46840"/>
    <cellStyle name="Normal 5 19 2 5 4 3" xfId="46841"/>
    <cellStyle name="Normal 5 19 2 5 4 4" xfId="46842"/>
    <cellStyle name="Normal 5 19 2 5 5" xfId="46843"/>
    <cellStyle name="Normal 5 19 2 5 5 2" xfId="46844"/>
    <cellStyle name="Normal 5 19 2 5 6" xfId="46845"/>
    <cellStyle name="Normal 5 19 2 5 7" xfId="46846"/>
    <cellStyle name="Normal 5 19 2 5 8" xfId="46847"/>
    <cellStyle name="Normal 5 19 2 6" xfId="46848"/>
    <cellStyle name="Normal 5 19 2 6 2" xfId="46849"/>
    <cellStyle name="Normal 5 19 2 6 2 2" xfId="46850"/>
    <cellStyle name="Normal 5 19 2 6 2 2 2" xfId="46851"/>
    <cellStyle name="Normal 5 19 2 6 2 2 2 2" xfId="46852"/>
    <cellStyle name="Normal 5 19 2 6 2 2 3" xfId="46853"/>
    <cellStyle name="Normal 5 19 2 6 2 2 4" xfId="46854"/>
    <cellStyle name="Normal 5 19 2 6 2 3" xfId="46855"/>
    <cellStyle name="Normal 5 19 2 6 2 3 2" xfId="46856"/>
    <cellStyle name="Normal 5 19 2 6 2 4" xfId="46857"/>
    <cellStyle name="Normal 5 19 2 6 2 5" xfId="46858"/>
    <cellStyle name="Normal 5 19 2 6 2 6" xfId="46859"/>
    <cellStyle name="Normal 5 19 2 6 3" xfId="46860"/>
    <cellStyle name="Normal 5 19 2 6 3 2" xfId="46861"/>
    <cellStyle name="Normal 5 19 2 6 3 2 2" xfId="46862"/>
    <cellStyle name="Normal 5 19 2 6 3 3" xfId="46863"/>
    <cellStyle name="Normal 5 19 2 6 3 4" xfId="46864"/>
    <cellStyle name="Normal 5 19 2 6 4" xfId="46865"/>
    <cellStyle name="Normal 5 19 2 6 4 2" xfId="46866"/>
    <cellStyle name="Normal 5 19 2 6 4 2 2" xfId="46867"/>
    <cellStyle name="Normal 5 19 2 6 4 3" xfId="46868"/>
    <cellStyle name="Normal 5 19 2 6 4 4" xfId="46869"/>
    <cellStyle name="Normal 5 19 2 6 5" xfId="46870"/>
    <cellStyle name="Normal 5 19 2 6 5 2" xfId="46871"/>
    <cellStyle name="Normal 5 19 2 6 6" xfId="46872"/>
    <cellStyle name="Normal 5 19 2 6 7" xfId="46873"/>
    <cellStyle name="Normal 5 19 2 6 8" xfId="46874"/>
    <cellStyle name="Normal 5 19 2 7" xfId="46875"/>
    <cellStyle name="Normal 5 19 2 7 2" xfId="46876"/>
    <cellStyle name="Normal 5 19 2 7 2 2" xfId="46877"/>
    <cellStyle name="Normal 5 19 2 7 2 2 2" xfId="46878"/>
    <cellStyle name="Normal 5 19 2 7 2 3" xfId="46879"/>
    <cellStyle name="Normal 5 19 2 7 2 4" xfId="46880"/>
    <cellStyle name="Normal 5 19 2 7 3" xfId="46881"/>
    <cellStyle name="Normal 5 19 2 7 3 2" xfId="46882"/>
    <cellStyle name="Normal 5 19 2 7 4" xfId="46883"/>
    <cellStyle name="Normal 5 19 2 7 5" xfId="46884"/>
    <cellStyle name="Normal 5 19 2 7 6" xfId="46885"/>
    <cellStyle name="Normal 5 19 2 8" xfId="46886"/>
    <cellStyle name="Normal 5 19 2 8 2" xfId="46887"/>
    <cellStyle name="Normal 5 19 2 8 2 2" xfId="46888"/>
    <cellStyle name="Normal 5 19 2 8 2 2 2" xfId="46889"/>
    <cellStyle name="Normal 5 19 2 8 2 3" xfId="46890"/>
    <cellStyle name="Normal 5 19 2 8 2 4" xfId="46891"/>
    <cellStyle name="Normal 5 19 2 8 3" xfId="46892"/>
    <cellStyle name="Normal 5 19 2 8 3 2" xfId="46893"/>
    <cellStyle name="Normal 5 19 2 8 4" xfId="46894"/>
    <cellStyle name="Normal 5 19 2 8 5" xfId="46895"/>
    <cellStyle name="Normal 5 19 2 8 6" xfId="46896"/>
    <cellStyle name="Normal 5 19 2 9" xfId="46897"/>
    <cellStyle name="Normal 5 19 2 9 2" xfId="46898"/>
    <cellStyle name="Normal 5 19 2 9 2 2" xfId="46899"/>
    <cellStyle name="Normal 5 19 2 9 3" xfId="46900"/>
    <cellStyle name="Normal 5 19 2 9 4" xfId="46901"/>
    <cellStyle name="Normal 5 19 2 9 5" xfId="46902"/>
    <cellStyle name="Normal 5 19 3" xfId="46903"/>
    <cellStyle name="Normal 5 19 3 10" xfId="46904"/>
    <cellStyle name="Normal 5 19 3 10 2" xfId="46905"/>
    <cellStyle name="Normal 5 19 3 10 2 2" xfId="46906"/>
    <cellStyle name="Normal 5 19 3 10 3" xfId="46907"/>
    <cellStyle name="Normal 5 19 3 10 4" xfId="46908"/>
    <cellStyle name="Normal 5 19 3 11" xfId="46909"/>
    <cellStyle name="Normal 5 19 3 11 2" xfId="46910"/>
    <cellStyle name="Normal 5 19 3 12" xfId="46911"/>
    <cellStyle name="Normal 5 19 3 13" xfId="46912"/>
    <cellStyle name="Normal 5 19 3 14" xfId="46913"/>
    <cellStyle name="Normal 5 19 3 2" xfId="46914"/>
    <cellStyle name="Normal 5 19 3 2 10" xfId="46915"/>
    <cellStyle name="Normal 5 19 3 2 2" xfId="46916"/>
    <cellStyle name="Normal 5 19 3 2 2 2" xfId="46917"/>
    <cellStyle name="Normal 5 19 3 2 2 2 2" xfId="46918"/>
    <cellStyle name="Normal 5 19 3 2 2 2 2 2" xfId="46919"/>
    <cellStyle name="Normal 5 19 3 2 2 2 3" xfId="46920"/>
    <cellStyle name="Normal 5 19 3 2 2 2 4" xfId="46921"/>
    <cellStyle name="Normal 5 19 3 2 2 3" xfId="46922"/>
    <cellStyle name="Normal 5 19 3 2 2 3 2" xfId="46923"/>
    <cellStyle name="Normal 5 19 3 2 2 3 2 2" xfId="46924"/>
    <cellStyle name="Normal 5 19 3 2 2 3 3" xfId="46925"/>
    <cellStyle name="Normal 5 19 3 2 2 3 4" xfId="46926"/>
    <cellStyle name="Normal 5 19 3 2 2 4" xfId="46927"/>
    <cellStyle name="Normal 5 19 3 2 2 4 2" xfId="46928"/>
    <cellStyle name="Normal 5 19 3 2 2 5" xfId="46929"/>
    <cellStyle name="Normal 5 19 3 2 2 6" xfId="46930"/>
    <cellStyle name="Normal 5 19 3 2 2 7" xfId="46931"/>
    <cellStyle name="Normal 5 19 3 2 3" xfId="46932"/>
    <cellStyle name="Normal 5 19 3 2 3 2" xfId="46933"/>
    <cellStyle name="Normal 5 19 3 2 3 2 2" xfId="46934"/>
    <cellStyle name="Normal 5 19 3 2 3 3" xfId="46935"/>
    <cellStyle name="Normal 5 19 3 2 3 4" xfId="46936"/>
    <cellStyle name="Normal 5 19 3 2 4" xfId="46937"/>
    <cellStyle name="Normal 5 19 3 2 4 2" xfId="46938"/>
    <cellStyle name="Normal 5 19 3 2 4 2 2" xfId="46939"/>
    <cellStyle name="Normal 5 19 3 2 4 3" xfId="46940"/>
    <cellStyle name="Normal 5 19 3 2 4 4" xfId="46941"/>
    <cellStyle name="Normal 5 19 3 2 5" xfId="46942"/>
    <cellStyle name="Normal 5 19 3 2 5 2" xfId="46943"/>
    <cellStyle name="Normal 5 19 3 2 5 2 2" xfId="46944"/>
    <cellStyle name="Normal 5 19 3 2 5 3" xfId="46945"/>
    <cellStyle name="Normal 5 19 3 2 5 4" xfId="46946"/>
    <cellStyle name="Normal 5 19 3 2 6" xfId="46947"/>
    <cellStyle name="Normal 5 19 3 2 6 2" xfId="46948"/>
    <cellStyle name="Normal 5 19 3 2 6 2 2" xfId="46949"/>
    <cellStyle name="Normal 5 19 3 2 6 3" xfId="46950"/>
    <cellStyle name="Normal 5 19 3 2 6 4" xfId="46951"/>
    <cellStyle name="Normal 5 19 3 2 7" xfId="46952"/>
    <cellStyle name="Normal 5 19 3 2 7 2" xfId="46953"/>
    <cellStyle name="Normal 5 19 3 2 8" xfId="46954"/>
    <cellStyle name="Normal 5 19 3 2 9" xfId="46955"/>
    <cellStyle name="Normal 5 19 3 3" xfId="46956"/>
    <cellStyle name="Normal 5 19 3 3 2" xfId="46957"/>
    <cellStyle name="Normal 5 19 3 3 2 2" xfId="46958"/>
    <cellStyle name="Normal 5 19 3 3 2 2 2" xfId="46959"/>
    <cellStyle name="Normal 5 19 3 3 2 2 2 2" xfId="46960"/>
    <cellStyle name="Normal 5 19 3 3 2 2 3" xfId="46961"/>
    <cellStyle name="Normal 5 19 3 3 2 2 4" xfId="46962"/>
    <cellStyle name="Normal 5 19 3 3 2 3" xfId="46963"/>
    <cellStyle name="Normal 5 19 3 3 2 3 2" xfId="46964"/>
    <cellStyle name="Normal 5 19 3 3 2 3 2 2" xfId="46965"/>
    <cellStyle name="Normal 5 19 3 3 2 3 3" xfId="46966"/>
    <cellStyle name="Normal 5 19 3 3 2 3 4" xfId="46967"/>
    <cellStyle name="Normal 5 19 3 3 2 4" xfId="46968"/>
    <cellStyle name="Normal 5 19 3 3 2 4 2" xfId="46969"/>
    <cellStyle name="Normal 5 19 3 3 2 5" xfId="46970"/>
    <cellStyle name="Normal 5 19 3 3 2 6" xfId="46971"/>
    <cellStyle name="Normal 5 19 3 3 2 7" xfId="46972"/>
    <cellStyle name="Normal 5 19 3 3 3" xfId="46973"/>
    <cellStyle name="Normal 5 19 3 3 3 2" xfId="46974"/>
    <cellStyle name="Normal 5 19 3 3 3 2 2" xfId="46975"/>
    <cellStyle name="Normal 5 19 3 3 3 3" xfId="46976"/>
    <cellStyle name="Normal 5 19 3 3 3 4" xfId="46977"/>
    <cellStyle name="Normal 5 19 3 3 4" xfId="46978"/>
    <cellStyle name="Normal 5 19 3 3 4 2" xfId="46979"/>
    <cellStyle name="Normal 5 19 3 3 4 2 2" xfId="46980"/>
    <cellStyle name="Normal 5 19 3 3 4 3" xfId="46981"/>
    <cellStyle name="Normal 5 19 3 3 4 4" xfId="46982"/>
    <cellStyle name="Normal 5 19 3 3 5" xfId="46983"/>
    <cellStyle name="Normal 5 19 3 3 5 2" xfId="46984"/>
    <cellStyle name="Normal 5 19 3 3 6" xfId="46985"/>
    <cellStyle name="Normal 5 19 3 3 7" xfId="46986"/>
    <cellStyle name="Normal 5 19 3 3 8" xfId="46987"/>
    <cellStyle name="Normal 5 19 3 4" xfId="46988"/>
    <cellStyle name="Normal 5 19 3 4 2" xfId="46989"/>
    <cellStyle name="Normal 5 19 3 4 2 2" xfId="46990"/>
    <cellStyle name="Normal 5 19 3 4 2 2 2" xfId="46991"/>
    <cellStyle name="Normal 5 19 3 4 2 2 2 2" xfId="46992"/>
    <cellStyle name="Normal 5 19 3 4 2 2 3" xfId="46993"/>
    <cellStyle name="Normal 5 19 3 4 2 2 4" xfId="46994"/>
    <cellStyle name="Normal 5 19 3 4 2 3" xfId="46995"/>
    <cellStyle name="Normal 5 19 3 4 2 3 2" xfId="46996"/>
    <cellStyle name="Normal 5 19 3 4 2 3 2 2" xfId="46997"/>
    <cellStyle name="Normal 5 19 3 4 2 3 3" xfId="46998"/>
    <cellStyle name="Normal 5 19 3 4 2 3 4" xfId="46999"/>
    <cellStyle name="Normal 5 19 3 4 2 4" xfId="47000"/>
    <cellStyle name="Normal 5 19 3 4 2 4 2" xfId="47001"/>
    <cellStyle name="Normal 5 19 3 4 2 5" xfId="47002"/>
    <cellStyle name="Normal 5 19 3 4 2 6" xfId="47003"/>
    <cellStyle name="Normal 5 19 3 4 2 7" xfId="47004"/>
    <cellStyle name="Normal 5 19 3 4 3" xfId="47005"/>
    <cellStyle name="Normal 5 19 3 4 3 2" xfId="47006"/>
    <cellStyle name="Normal 5 19 3 4 3 2 2" xfId="47007"/>
    <cellStyle name="Normal 5 19 3 4 3 3" xfId="47008"/>
    <cellStyle name="Normal 5 19 3 4 3 4" xfId="47009"/>
    <cellStyle name="Normal 5 19 3 4 4" xfId="47010"/>
    <cellStyle name="Normal 5 19 3 4 4 2" xfId="47011"/>
    <cellStyle name="Normal 5 19 3 4 4 2 2" xfId="47012"/>
    <cellStyle name="Normal 5 19 3 4 4 3" xfId="47013"/>
    <cellStyle name="Normal 5 19 3 4 4 4" xfId="47014"/>
    <cellStyle name="Normal 5 19 3 4 5" xfId="47015"/>
    <cellStyle name="Normal 5 19 3 4 5 2" xfId="47016"/>
    <cellStyle name="Normal 5 19 3 4 6" xfId="47017"/>
    <cellStyle name="Normal 5 19 3 4 7" xfId="47018"/>
    <cellStyle name="Normal 5 19 3 4 8" xfId="47019"/>
    <cellStyle name="Normal 5 19 3 5" xfId="47020"/>
    <cellStyle name="Normal 5 19 3 5 2" xfId="47021"/>
    <cellStyle name="Normal 5 19 3 5 2 2" xfId="47022"/>
    <cellStyle name="Normal 5 19 3 5 2 2 2" xfId="47023"/>
    <cellStyle name="Normal 5 19 3 5 2 2 2 2" xfId="47024"/>
    <cellStyle name="Normal 5 19 3 5 2 2 3" xfId="47025"/>
    <cellStyle name="Normal 5 19 3 5 2 2 4" xfId="47026"/>
    <cellStyle name="Normal 5 19 3 5 2 3" xfId="47027"/>
    <cellStyle name="Normal 5 19 3 5 2 3 2" xfId="47028"/>
    <cellStyle name="Normal 5 19 3 5 2 4" xfId="47029"/>
    <cellStyle name="Normal 5 19 3 5 2 5" xfId="47030"/>
    <cellStyle name="Normal 5 19 3 5 2 6" xfId="47031"/>
    <cellStyle name="Normal 5 19 3 5 3" xfId="47032"/>
    <cellStyle name="Normal 5 19 3 5 3 2" xfId="47033"/>
    <cellStyle name="Normal 5 19 3 5 3 2 2" xfId="47034"/>
    <cellStyle name="Normal 5 19 3 5 3 3" xfId="47035"/>
    <cellStyle name="Normal 5 19 3 5 3 4" xfId="47036"/>
    <cellStyle name="Normal 5 19 3 5 4" xfId="47037"/>
    <cellStyle name="Normal 5 19 3 5 4 2" xfId="47038"/>
    <cellStyle name="Normal 5 19 3 5 4 2 2" xfId="47039"/>
    <cellStyle name="Normal 5 19 3 5 4 3" xfId="47040"/>
    <cellStyle name="Normal 5 19 3 5 4 4" xfId="47041"/>
    <cellStyle name="Normal 5 19 3 5 5" xfId="47042"/>
    <cellStyle name="Normal 5 19 3 5 5 2" xfId="47043"/>
    <cellStyle name="Normal 5 19 3 5 6" xfId="47044"/>
    <cellStyle name="Normal 5 19 3 5 7" xfId="47045"/>
    <cellStyle name="Normal 5 19 3 5 8" xfId="47046"/>
    <cellStyle name="Normal 5 19 3 6" xfId="47047"/>
    <cellStyle name="Normal 5 19 3 6 2" xfId="47048"/>
    <cellStyle name="Normal 5 19 3 6 2 2" xfId="47049"/>
    <cellStyle name="Normal 5 19 3 6 2 2 2" xfId="47050"/>
    <cellStyle name="Normal 5 19 3 6 2 2 2 2" xfId="47051"/>
    <cellStyle name="Normal 5 19 3 6 2 2 3" xfId="47052"/>
    <cellStyle name="Normal 5 19 3 6 2 2 4" xfId="47053"/>
    <cellStyle name="Normal 5 19 3 6 2 3" xfId="47054"/>
    <cellStyle name="Normal 5 19 3 6 2 3 2" xfId="47055"/>
    <cellStyle name="Normal 5 19 3 6 2 4" xfId="47056"/>
    <cellStyle name="Normal 5 19 3 6 2 5" xfId="47057"/>
    <cellStyle name="Normal 5 19 3 6 2 6" xfId="47058"/>
    <cellStyle name="Normal 5 19 3 6 3" xfId="47059"/>
    <cellStyle name="Normal 5 19 3 6 3 2" xfId="47060"/>
    <cellStyle name="Normal 5 19 3 6 3 2 2" xfId="47061"/>
    <cellStyle name="Normal 5 19 3 6 3 3" xfId="47062"/>
    <cellStyle name="Normal 5 19 3 6 3 4" xfId="47063"/>
    <cellStyle name="Normal 5 19 3 6 4" xfId="47064"/>
    <cellStyle name="Normal 5 19 3 6 4 2" xfId="47065"/>
    <cellStyle name="Normal 5 19 3 6 4 2 2" xfId="47066"/>
    <cellStyle name="Normal 5 19 3 6 4 3" xfId="47067"/>
    <cellStyle name="Normal 5 19 3 6 4 4" xfId="47068"/>
    <cellStyle name="Normal 5 19 3 6 5" xfId="47069"/>
    <cellStyle name="Normal 5 19 3 6 5 2" xfId="47070"/>
    <cellStyle name="Normal 5 19 3 6 6" xfId="47071"/>
    <cellStyle name="Normal 5 19 3 6 7" xfId="47072"/>
    <cellStyle name="Normal 5 19 3 6 8" xfId="47073"/>
    <cellStyle name="Normal 5 19 3 7" xfId="47074"/>
    <cellStyle name="Normal 5 19 3 7 2" xfId="47075"/>
    <cellStyle name="Normal 5 19 3 7 2 2" xfId="47076"/>
    <cellStyle name="Normal 5 19 3 7 2 2 2" xfId="47077"/>
    <cellStyle name="Normal 5 19 3 7 2 3" xfId="47078"/>
    <cellStyle name="Normal 5 19 3 7 2 4" xfId="47079"/>
    <cellStyle name="Normal 5 19 3 7 3" xfId="47080"/>
    <cellStyle name="Normal 5 19 3 7 3 2" xfId="47081"/>
    <cellStyle name="Normal 5 19 3 7 4" xfId="47082"/>
    <cellStyle name="Normal 5 19 3 7 5" xfId="47083"/>
    <cellStyle name="Normal 5 19 3 7 6" xfId="47084"/>
    <cellStyle name="Normal 5 19 3 8" xfId="47085"/>
    <cellStyle name="Normal 5 19 3 8 2" xfId="47086"/>
    <cellStyle name="Normal 5 19 3 8 2 2" xfId="47087"/>
    <cellStyle name="Normal 5 19 3 8 2 2 2" xfId="47088"/>
    <cellStyle name="Normal 5 19 3 8 2 3" xfId="47089"/>
    <cellStyle name="Normal 5 19 3 8 2 4" xfId="47090"/>
    <cellStyle name="Normal 5 19 3 8 3" xfId="47091"/>
    <cellStyle name="Normal 5 19 3 8 3 2" xfId="47092"/>
    <cellStyle name="Normal 5 19 3 8 4" xfId="47093"/>
    <cellStyle name="Normal 5 19 3 8 5" xfId="47094"/>
    <cellStyle name="Normal 5 19 3 8 6" xfId="47095"/>
    <cellStyle name="Normal 5 19 3 9" xfId="47096"/>
    <cellStyle name="Normal 5 19 3 9 2" xfId="47097"/>
    <cellStyle name="Normal 5 19 3 9 2 2" xfId="47098"/>
    <cellStyle name="Normal 5 19 3 9 3" xfId="47099"/>
    <cellStyle name="Normal 5 19 3 9 4" xfId="47100"/>
    <cellStyle name="Normal 5 19 3 9 5" xfId="47101"/>
    <cellStyle name="Normal 5 19 4" xfId="47102"/>
    <cellStyle name="Normal 5 19 4 10" xfId="47103"/>
    <cellStyle name="Normal 5 19 4 10 2" xfId="47104"/>
    <cellStyle name="Normal 5 19 4 11" xfId="47105"/>
    <cellStyle name="Normal 5 19 4 12" xfId="47106"/>
    <cellStyle name="Normal 5 19 4 13" xfId="47107"/>
    <cellStyle name="Normal 5 19 4 2" xfId="47108"/>
    <cellStyle name="Normal 5 19 4 2 2" xfId="47109"/>
    <cellStyle name="Normal 5 19 4 2 2 2" xfId="47110"/>
    <cellStyle name="Normal 5 19 4 2 2 2 2" xfId="47111"/>
    <cellStyle name="Normal 5 19 4 2 2 2 2 2" xfId="47112"/>
    <cellStyle name="Normal 5 19 4 2 2 2 3" xfId="47113"/>
    <cellStyle name="Normal 5 19 4 2 2 2 4" xfId="47114"/>
    <cellStyle name="Normal 5 19 4 2 2 3" xfId="47115"/>
    <cellStyle name="Normal 5 19 4 2 2 3 2" xfId="47116"/>
    <cellStyle name="Normal 5 19 4 2 2 3 2 2" xfId="47117"/>
    <cellStyle name="Normal 5 19 4 2 2 3 3" xfId="47118"/>
    <cellStyle name="Normal 5 19 4 2 2 3 4" xfId="47119"/>
    <cellStyle name="Normal 5 19 4 2 2 4" xfId="47120"/>
    <cellStyle name="Normal 5 19 4 2 2 4 2" xfId="47121"/>
    <cellStyle name="Normal 5 19 4 2 2 5" xfId="47122"/>
    <cellStyle name="Normal 5 19 4 2 2 6" xfId="47123"/>
    <cellStyle name="Normal 5 19 4 2 2 7" xfId="47124"/>
    <cellStyle name="Normal 5 19 4 2 3" xfId="47125"/>
    <cellStyle name="Normal 5 19 4 2 3 2" xfId="47126"/>
    <cellStyle name="Normal 5 19 4 2 3 2 2" xfId="47127"/>
    <cellStyle name="Normal 5 19 4 2 3 3" xfId="47128"/>
    <cellStyle name="Normal 5 19 4 2 3 4" xfId="47129"/>
    <cellStyle name="Normal 5 19 4 2 4" xfId="47130"/>
    <cellStyle name="Normal 5 19 4 2 4 2" xfId="47131"/>
    <cellStyle name="Normal 5 19 4 2 4 2 2" xfId="47132"/>
    <cellStyle name="Normal 5 19 4 2 4 3" xfId="47133"/>
    <cellStyle name="Normal 5 19 4 2 4 4" xfId="47134"/>
    <cellStyle name="Normal 5 19 4 2 5" xfId="47135"/>
    <cellStyle name="Normal 5 19 4 2 5 2" xfId="47136"/>
    <cellStyle name="Normal 5 19 4 2 6" xfId="47137"/>
    <cellStyle name="Normal 5 19 4 2 7" xfId="47138"/>
    <cellStyle name="Normal 5 19 4 2 8" xfId="47139"/>
    <cellStyle name="Normal 5 19 4 3" xfId="47140"/>
    <cellStyle name="Normal 5 19 4 3 2" xfId="47141"/>
    <cellStyle name="Normal 5 19 4 3 2 2" xfId="47142"/>
    <cellStyle name="Normal 5 19 4 3 2 2 2" xfId="47143"/>
    <cellStyle name="Normal 5 19 4 3 2 2 2 2" xfId="47144"/>
    <cellStyle name="Normal 5 19 4 3 2 2 3" xfId="47145"/>
    <cellStyle name="Normal 5 19 4 3 2 2 4" xfId="47146"/>
    <cellStyle name="Normal 5 19 4 3 2 3" xfId="47147"/>
    <cellStyle name="Normal 5 19 4 3 2 3 2" xfId="47148"/>
    <cellStyle name="Normal 5 19 4 3 2 3 2 2" xfId="47149"/>
    <cellStyle name="Normal 5 19 4 3 2 3 3" xfId="47150"/>
    <cellStyle name="Normal 5 19 4 3 2 3 4" xfId="47151"/>
    <cellStyle name="Normal 5 19 4 3 2 4" xfId="47152"/>
    <cellStyle name="Normal 5 19 4 3 2 4 2" xfId="47153"/>
    <cellStyle name="Normal 5 19 4 3 2 5" xfId="47154"/>
    <cellStyle name="Normal 5 19 4 3 2 6" xfId="47155"/>
    <cellStyle name="Normal 5 19 4 3 2 7" xfId="47156"/>
    <cellStyle name="Normal 5 19 4 3 3" xfId="47157"/>
    <cellStyle name="Normal 5 19 4 3 3 2" xfId="47158"/>
    <cellStyle name="Normal 5 19 4 3 3 2 2" xfId="47159"/>
    <cellStyle name="Normal 5 19 4 3 3 3" xfId="47160"/>
    <cellStyle name="Normal 5 19 4 3 3 4" xfId="47161"/>
    <cellStyle name="Normal 5 19 4 3 4" xfId="47162"/>
    <cellStyle name="Normal 5 19 4 3 4 2" xfId="47163"/>
    <cellStyle name="Normal 5 19 4 3 4 2 2" xfId="47164"/>
    <cellStyle name="Normal 5 19 4 3 4 3" xfId="47165"/>
    <cellStyle name="Normal 5 19 4 3 4 4" xfId="47166"/>
    <cellStyle name="Normal 5 19 4 3 5" xfId="47167"/>
    <cellStyle name="Normal 5 19 4 3 5 2" xfId="47168"/>
    <cellStyle name="Normal 5 19 4 3 6" xfId="47169"/>
    <cellStyle name="Normal 5 19 4 3 7" xfId="47170"/>
    <cellStyle name="Normal 5 19 4 3 8" xfId="47171"/>
    <cellStyle name="Normal 5 19 4 4" xfId="47172"/>
    <cellStyle name="Normal 5 19 4 4 2" xfId="47173"/>
    <cellStyle name="Normal 5 19 4 4 2 2" xfId="47174"/>
    <cellStyle name="Normal 5 19 4 4 2 2 2" xfId="47175"/>
    <cellStyle name="Normal 5 19 4 4 2 2 2 2" xfId="47176"/>
    <cellStyle name="Normal 5 19 4 4 2 2 3" xfId="47177"/>
    <cellStyle name="Normal 5 19 4 4 2 2 4" xfId="47178"/>
    <cellStyle name="Normal 5 19 4 4 2 3" xfId="47179"/>
    <cellStyle name="Normal 5 19 4 4 2 3 2" xfId="47180"/>
    <cellStyle name="Normal 5 19 4 4 2 4" xfId="47181"/>
    <cellStyle name="Normal 5 19 4 4 2 5" xfId="47182"/>
    <cellStyle name="Normal 5 19 4 4 2 6" xfId="47183"/>
    <cellStyle name="Normal 5 19 4 4 3" xfId="47184"/>
    <cellStyle name="Normal 5 19 4 4 3 2" xfId="47185"/>
    <cellStyle name="Normal 5 19 4 4 3 2 2" xfId="47186"/>
    <cellStyle name="Normal 5 19 4 4 3 3" xfId="47187"/>
    <cellStyle name="Normal 5 19 4 4 3 4" xfId="47188"/>
    <cellStyle name="Normal 5 19 4 4 4" xfId="47189"/>
    <cellStyle name="Normal 5 19 4 4 4 2" xfId="47190"/>
    <cellStyle name="Normal 5 19 4 4 4 2 2" xfId="47191"/>
    <cellStyle name="Normal 5 19 4 4 4 3" xfId="47192"/>
    <cellStyle name="Normal 5 19 4 4 4 4" xfId="47193"/>
    <cellStyle name="Normal 5 19 4 4 5" xfId="47194"/>
    <cellStyle name="Normal 5 19 4 4 5 2" xfId="47195"/>
    <cellStyle name="Normal 5 19 4 4 6" xfId="47196"/>
    <cellStyle name="Normal 5 19 4 4 7" xfId="47197"/>
    <cellStyle name="Normal 5 19 4 4 8" xfId="47198"/>
    <cellStyle name="Normal 5 19 4 5" xfId="47199"/>
    <cellStyle name="Normal 5 19 4 5 2" xfId="47200"/>
    <cellStyle name="Normal 5 19 4 5 2 2" xfId="47201"/>
    <cellStyle name="Normal 5 19 4 5 2 2 2" xfId="47202"/>
    <cellStyle name="Normal 5 19 4 5 2 2 2 2" xfId="47203"/>
    <cellStyle name="Normal 5 19 4 5 2 2 3" xfId="47204"/>
    <cellStyle name="Normal 5 19 4 5 2 2 4" xfId="47205"/>
    <cellStyle name="Normal 5 19 4 5 2 3" xfId="47206"/>
    <cellStyle name="Normal 5 19 4 5 2 3 2" xfId="47207"/>
    <cellStyle name="Normal 5 19 4 5 2 4" xfId="47208"/>
    <cellStyle name="Normal 5 19 4 5 2 5" xfId="47209"/>
    <cellStyle name="Normal 5 19 4 5 2 6" xfId="47210"/>
    <cellStyle name="Normal 5 19 4 5 3" xfId="47211"/>
    <cellStyle name="Normal 5 19 4 5 3 2" xfId="47212"/>
    <cellStyle name="Normal 5 19 4 5 3 2 2" xfId="47213"/>
    <cellStyle name="Normal 5 19 4 5 3 3" xfId="47214"/>
    <cellStyle name="Normal 5 19 4 5 3 4" xfId="47215"/>
    <cellStyle name="Normal 5 19 4 5 4" xfId="47216"/>
    <cellStyle name="Normal 5 19 4 5 4 2" xfId="47217"/>
    <cellStyle name="Normal 5 19 4 5 4 2 2" xfId="47218"/>
    <cellStyle name="Normal 5 19 4 5 4 3" xfId="47219"/>
    <cellStyle name="Normal 5 19 4 5 4 4" xfId="47220"/>
    <cellStyle name="Normal 5 19 4 5 5" xfId="47221"/>
    <cellStyle name="Normal 5 19 4 5 5 2" xfId="47222"/>
    <cellStyle name="Normal 5 19 4 5 6" xfId="47223"/>
    <cellStyle name="Normal 5 19 4 5 7" xfId="47224"/>
    <cellStyle name="Normal 5 19 4 5 8" xfId="47225"/>
    <cellStyle name="Normal 5 19 4 6" xfId="47226"/>
    <cellStyle name="Normal 5 19 4 6 2" xfId="47227"/>
    <cellStyle name="Normal 5 19 4 6 2 2" xfId="47228"/>
    <cellStyle name="Normal 5 19 4 6 2 2 2" xfId="47229"/>
    <cellStyle name="Normal 5 19 4 6 2 3" xfId="47230"/>
    <cellStyle name="Normal 5 19 4 6 2 4" xfId="47231"/>
    <cellStyle name="Normal 5 19 4 6 3" xfId="47232"/>
    <cellStyle name="Normal 5 19 4 6 3 2" xfId="47233"/>
    <cellStyle name="Normal 5 19 4 6 4" xfId="47234"/>
    <cellStyle name="Normal 5 19 4 6 5" xfId="47235"/>
    <cellStyle name="Normal 5 19 4 6 6" xfId="47236"/>
    <cellStyle name="Normal 5 19 4 7" xfId="47237"/>
    <cellStyle name="Normal 5 19 4 7 2" xfId="47238"/>
    <cellStyle name="Normal 5 19 4 7 2 2" xfId="47239"/>
    <cellStyle name="Normal 5 19 4 7 2 2 2" xfId="47240"/>
    <cellStyle name="Normal 5 19 4 7 2 3" xfId="47241"/>
    <cellStyle name="Normal 5 19 4 7 2 4" xfId="47242"/>
    <cellStyle name="Normal 5 19 4 7 3" xfId="47243"/>
    <cellStyle name="Normal 5 19 4 7 3 2" xfId="47244"/>
    <cellStyle name="Normal 5 19 4 7 4" xfId="47245"/>
    <cellStyle name="Normal 5 19 4 7 5" xfId="47246"/>
    <cellStyle name="Normal 5 19 4 7 6" xfId="47247"/>
    <cellStyle name="Normal 5 19 4 8" xfId="47248"/>
    <cellStyle name="Normal 5 19 4 8 2" xfId="47249"/>
    <cellStyle name="Normal 5 19 4 8 2 2" xfId="47250"/>
    <cellStyle name="Normal 5 19 4 8 3" xfId="47251"/>
    <cellStyle name="Normal 5 19 4 8 4" xfId="47252"/>
    <cellStyle name="Normal 5 19 4 8 5" xfId="47253"/>
    <cellStyle name="Normal 5 19 4 9" xfId="47254"/>
    <cellStyle name="Normal 5 19 4 9 2" xfId="47255"/>
    <cellStyle name="Normal 5 19 4 9 2 2" xfId="47256"/>
    <cellStyle name="Normal 5 19 4 9 3" xfId="47257"/>
    <cellStyle name="Normal 5 19 4 9 4" xfId="47258"/>
    <cellStyle name="Normal 5 19 5" xfId="47259"/>
    <cellStyle name="Normal 5 19 5 2" xfId="47260"/>
    <cellStyle name="Normal 5 19 5 2 2" xfId="47261"/>
    <cellStyle name="Normal 5 19 5 2 2 2" xfId="47262"/>
    <cellStyle name="Normal 5 19 5 2 2 2 2" xfId="47263"/>
    <cellStyle name="Normal 5 19 5 2 2 3" xfId="47264"/>
    <cellStyle name="Normal 5 19 5 2 2 4" xfId="47265"/>
    <cellStyle name="Normal 5 19 5 2 3" xfId="47266"/>
    <cellStyle name="Normal 5 19 5 2 3 2" xfId="47267"/>
    <cellStyle name="Normal 5 19 5 2 3 2 2" xfId="47268"/>
    <cellStyle name="Normal 5 19 5 2 3 3" xfId="47269"/>
    <cellStyle name="Normal 5 19 5 2 3 4" xfId="47270"/>
    <cellStyle name="Normal 5 19 5 2 4" xfId="47271"/>
    <cellStyle name="Normal 5 19 5 2 4 2" xfId="47272"/>
    <cellStyle name="Normal 5 19 5 2 5" xfId="47273"/>
    <cellStyle name="Normal 5 19 5 2 6" xfId="47274"/>
    <cellStyle name="Normal 5 19 5 2 7" xfId="47275"/>
    <cellStyle name="Normal 5 19 5 3" xfId="47276"/>
    <cellStyle name="Normal 5 19 5 3 2" xfId="47277"/>
    <cellStyle name="Normal 5 19 5 3 2 2" xfId="47278"/>
    <cellStyle name="Normal 5 19 5 3 3" xfId="47279"/>
    <cellStyle name="Normal 5 19 5 3 4" xfId="47280"/>
    <cellStyle name="Normal 5 19 5 4" xfId="47281"/>
    <cellStyle name="Normal 5 19 5 4 2" xfId="47282"/>
    <cellStyle name="Normal 5 19 5 4 2 2" xfId="47283"/>
    <cellStyle name="Normal 5 19 5 4 3" xfId="47284"/>
    <cellStyle name="Normal 5 19 5 4 4" xfId="47285"/>
    <cellStyle name="Normal 5 19 5 5" xfId="47286"/>
    <cellStyle name="Normal 5 19 5 5 2" xfId="47287"/>
    <cellStyle name="Normal 5 19 5 6" xfId="47288"/>
    <cellStyle name="Normal 5 19 5 7" xfId="47289"/>
    <cellStyle name="Normal 5 19 5 8" xfId="47290"/>
    <cellStyle name="Normal 5 19 6" xfId="47291"/>
    <cellStyle name="Normal 5 19 6 2" xfId="47292"/>
    <cellStyle name="Normal 5 19 6 2 2" xfId="47293"/>
    <cellStyle name="Normal 5 19 6 2 2 2" xfId="47294"/>
    <cellStyle name="Normal 5 19 6 2 2 2 2" xfId="47295"/>
    <cellStyle name="Normal 5 19 6 2 2 3" xfId="47296"/>
    <cellStyle name="Normal 5 19 6 2 2 4" xfId="47297"/>
    <cellStyle name="Normal 5 19 6 2 3" xfId="47298"/>
    <cellStyle name="Normal 5 19 6 2 3 2" xfId="47299"/>
    <cellStyle name="Normal 5 19 6 2 3 2 2" xfId="47300"/>
    <cellStyle name="Normal 5 19 6 2 3 3" xfId="47301"/>
    <cellStyle name="Normal 5 19 6 2 3 4" xfId="47302"/>
    <cellStyle name="Normal 5 19 6 2 4" xfId="47303"/>
    <cellStyle name="Normal 5 19 6 2 4 2" xfId="47304"/>
    <cellStyle name="Normal 5 19 6 2 5" xfId="47305"/>
    <cellStyle name="Normal 5 19 6 2 6" xfId="47306"/>
    <cellStyle name="Normal 5 19 6 2 7" xfId="47307"/>
    <cellStyle name="Normal 5 19 6 3" xfId="47308"/>
    <cellStyle name="Normal 5 19 6 3 2" xfId="47309"/>
    <cellStyle name="Normal 5 19 6 3 2 2" xfId="47310"/>
    <cellStyle name="Normal 5 19 6 3 3" xfId="47311"/>
    <cellStyle name="Normal 5 19 6 3 4" xfId="47312"/>
    <cellStyle name="Normal 5 19 6 4" xfId="47313"/>
    <cellStyle name="Normal 5 19 6 4 2" xfId="47314"/>
    <cellStyle name="Normal 5 19 6 4 2 2" xfId="47315"/>
    <cellStyle name="Normal 5 19 6 4 3" xfId="47316"/>
    <cellStyle name="Normal 5 19 6 4 4" xfId="47317"/>
    <cellStyle name="Normal 5 19 6 5" xfId="47318"/>
    <cellStyle name="Normal 5 19 6 5 2" xfId="47319"/>
    <cellStyle name="Normal 5 19 6 6" xfId="47320"/>
    <cellStyle name="Normal 5 19 6 7" xfId="47321"/>
    <cellStyle name="Normal 5 19 6 8" xfId="47322"/>
    <cellStyle name="Normal 5 19 7" xfId="47323"/>
    <cellStyle name="Normal 5 19 7 2" xfId="47324"/>
    <cellStyle name="Normal 5 19 7 2 2" xfId="47325"/>
    <cellStyle name="Normal 5 19 7 2 2 2" xfId="47326"/>
    <cellStyle name="Normal 5 19 7 2 2 2 2" xfId="47327"/>
    <cellStyle name="Normal 5 19 7 2 2 3" xfId="47328"/>
    <cellStyle name="Normal 5 19 7 2 2 4" xfId="47329"/>
    <cellStyle name="Normal 5 19 7 2 3" xfId="47330"/>
    <cellStyle name="Normal 5 19 7 2 3 2" xfId="47331"/>
    <cellStyle name="Normal 5 19 7 2 4" xfId="47332"/>
    <cellStyle name="Normal 5 19 7 2 5" xfId="47333"/>
    <cellStyle name="Normal 5 19 7 2 6" xfId="47334"/>
    <cellStyle name="Normal 5 19 7 3" xfId="47335"/>
    <cellStyle name="Normal 5 19 7 3 2" xfId="47336"/>
    <cellStyle name="Normal 5 19 7 3 2 2" xfId="47337"/>
    <cellStyle name="Normal 5 19 7 3 3" xfId="47338"/>
    <cellStyle name="Normal 5 19 7 3 4" xfId="47339"/>
    <cellStyle name="Normal 5 19 7 4" xfId="47340"/>
    <cellStyle name="Normal 5 19 7 4 2" xfId="47341"/>
    <cellStyle name="Normal 5 19 7 4 2 2" xfId="47342"/>
    <cellStyle name="Normal 5 19 7 4 3" xfId="47343"/>
    <cellStyle name="Normal 5 19 7 4 4" xfId="47344"/>
    <cellStyle name="Normal 5 19 7 5" xfId="47345"/>
    <cellStyle name="Normal 5 19 7 5 2" xfId="47346"/>
    <cellStyle name="Normal 5 19 7 6" xfId="47347"/>
    <cellStyle name="Normal 5 19 7 7" xfId="47348"/>
    <cellStyle name="Normal 5 19 7 8" xfId="47349"/>
    <cellStyle name="Normal 5 19 8" xfId="47350"/>
    <cellStyle name="Normal 5 19 8 2" xfId="47351"/>
    <cellStyle name="Normal 5 19 8 2 2" xfId="47352"/>
    <cellStyle name="Normal 5 19 8 2 2 2" xfId="47353"/>
    <cellStyle name="Normal 5 19 8 2 2 2 2" xfId="47354"/>
    <cellStyle name="Normal 5 19 8 2 2 3" xfId="47355"/>
    <cellStyle name="Normal 5 19 8 2 2 4" xfId="47356"/>
    <cellStyle name="Normal 5 19 8 2 3" xfId="47357"/>
    <cellStyle name="Normal 5 19 8 2 3 2" xfId="47358"/>
    <cellStyle name="Normal 5 19 8 2 4" xfId="47359"/>
    <cellStyle name="Normal 5 19 8 2 5" xfId="47360"/>
    <cellStyle name="Normal 5 19 8 2 6" xfId="47361"/>
    <cellStyle name="Normal 5 19 8 3" xfId="47362"/>
    <cellStyle name="Normal 5 19 8 3 2" xfId="47363"/>
    <cellStyle name="Normal 5 19 8 3 2 2" xfId="47364"/>
    <cellStyle name="Normal 5 19 8 3 3" xfId="47365"/>
    <cellStyle name="Normal 5 19 8 3 4" xfId="47366"/>
    <cellStyle name="Normal 5 19 8 4" xfId="47367"/>
    <cellStyle name="Normal 5 19 8 4 2" xfId="47368"/>
    <cellStyle name="Normal 5 19 8 4 2 2" xfId="47369"/>
    <cellStyle name="Normal 5 19 8 4 3" xfId="47370"/>
    <cellStyle name="Normal 5 19 8 4 4" xfId="47371"/>
    <cellStyle name="Normal 5 19 8 5" xfId="47372"/>
    <cellStyle name="Normal 5 19 8 5 2" xfId="47373"/>
    <cellStyle name="Normal 5 19 8 6" xfId="47374"/>
    <cellStyle name="Normal 5 19 8 7" xfId="47375"/>
    <cellStyle name="Normal 5 19 8 8" xfId="47376"/>
    <cellStyle name="Normal 5 19 9" xfId="47377"/>
    <cellStyle name="Normal 5 19 9 2" xfId="47378"/>
    <cellStyle name="Normal 5 19 9 2 2" xfId="47379"/>
    <cellStyle name="Normal 5 19 9 2 2 2" xfId="47380"/>
    <cellStyle name="Normal 5 19 9 2 3" xfId="47381"/>
    <cellStyle name="Normal 5 19 9 2 4" xfId="47382"/>
    <cellStyle name="Normal 5 19 9 3" xfId="47383"/>
    <cellStyle name="Normal 5 19 9 3 2" xfId="47384"/>
    <cellStyle name="Normal 5 19 9 4" xfId="47385"/>
    <cellStyle name="Normal 5 19 9 5" xfId="47386"/>
    <cellStyle name="Normal 5 19 9 6" xfId="47387"/>
    <cellStyle name="Normal 5 2" xfId="341"/>
    <cellStyle name="Normal 5 2 10" xfId="47388"/>
    <cellStyle name="Normal 5 2 10 2" xfId="47389"/>
    <cellStyle name="Normal 5 2 10 2 2" xfId="47390"/>
    <cellStyle name="Normal 5 2 10 2 2 2" xfId="47391"/>
    <cellStyle name="Normal 5 2 10 2 3" xfId="47392"/>
    <cellStyle name="Normal 5 2 10 2 4" xfId="47393"/>
    <cellStyle name="Normal 5 2 10 3" xfId="47394"/>
    <cellStyle name="Normal 5 2 10 3 2" xfId="47395"/>
    <cellStyle name="Normal 5 2 10 4" xfId="47396"/>
    <cellStyle name="Normal 5 2 10 5" xfId="47397"/>
    <cellStyle name="Normal 5 2 10 6" xfId="47398"/>
    <cellStyle name="Normal 5 2 11" xfId="47399"/>
    <cellStyle name="Normal 5 2 11 2" xfId="47400"/>
    <cellStyle name="Normal 5 2 11 2 2" xfId="47401"/>
    <cellStyle name="Normal 5 2 11 3" xfId="47402"/>
    <cellStyle name="Normal 5 2 11 4" xfId="47403"/>
    <cellStyle name="Normal 5 2 11 5" xfId="47404"/>
    <cellStyle name="Normal 5 2 12" xfId="47405"/>
    <cellStyle name="Normal 5 2 12 2" xfId="47406"/>
    <cellStyle name="Normal 5 2 12 2 2" xfId="47407"/>
    <cellStyle name="Normal 5 2 12 3" xfId="47408"/>
    <cellStyle name="Normal 5 2 12 4" xfId="47409"/>
    <cellStyle name="Normal 5 2 13" xfId="47410"/>
    <cellStyle name="Normal 5 2 13 2" xfId="47411"/>
    <cellStyle name="Normal 5 2 14" xfId="47412"/>
    <cellStyle name="Normal 5 2 15" xfId="47413"/>
    <cellStyle name="Normal 5 2 16" xfId="47414"/>
    <cellStyle name="Normal 5 2 17" xfId="47415"/>
    <cellStyle name="Normal 5 2 18" xfId="47416"/>
    <cellStyle name="Normal 5 2 2" xfId="47417"/>
    <cellStyle name="Normal 5 2 2 10" xfId="47418"/>
    <cellStyle name="Normal 5 2 2 10 2" xfId="47419"/>
    <cellStyle name="Normal 5 2 2 10 2 2" xfId="47420"/>
    <cellStyle name="Normal 5 2 2 10 3" xfId="47421"/>
    <cellStyle name="Normal 5 2 2 10 4" xfId="47422"/>
    <cellStyle name="Normal 5 2 2 11" xfId="47423"/>
    <cellStyle name="Normal 5 2 2 11 2" xfId="47424"/>
    <cellStyle name="Normal 5 2 2 12" xfId="47425"/>
    <cellStyle name="Normal 5 2 2 13" xfId="47426"/>
    <cellStyle name="Normal 5 2 2 14" xfId="47427"/>
    <cellStyle name="Normal 5 2 2 15" xfId="47428"/>
    <cellStyle name="Normal 5 2 2 16" xfId="47429"/>
    <cellStyle name="Normal 5 2 2 2" xfId="47430"/>
    <cellStyle name="Normal 5 2 2 2 10" xfId="47431"/>
    <cellStyle name="Normal 5 2 2 2 2" xfId="47432"/>
    <cellStyle name="Normal 5 2 2 2 2 2" xfId="47433"/>
    <cellStyle name="Normal 5 2 2 2 2 2 2" xfId="47434"/>
    <cellStyle name="Normal 5 2 2 2 2 2 2 2" xfId="47435"/>
    <cellStyle name="Normal 5 2 2 2 2 2 3" xfId="47436"/>
    <cellStyle name="Normal 5 2 2 2 2 2 4" xfId="47437"/>
    <cellStyle name="Normal 5 2 2 2 2 3" xfId="47438"/>
    <cellStyle name="Normal 5 2 2 2 2 3 2" xfId="47439"/>
    <cellStyle name="Normal 5 2 2 2 2 3 2 2" xfId="47440"/>
    <cellStyle name="Normal 5 2 2 2 2 3 3" xfId="47441"/>
    <cellStyle name="Normal 5 2 2 2 2 3 4" xfId="47442"/>
    <cellStyle name="Normal 5 2 2 2 2 4" xfId="47443"/>
    <cellStyle name="Normal 5 2 2 2 2 4 2" xfId="47444"/>
    <cellStyle name="Normal 5 2 2 2 2 5" xfId="47445"/>
    <cellStyle name="Normal 5 2 2 2 2 6" xfId="47446"/>
    <cellStyle name="Normal 5 2 2 2 2 7" xfId="47447"/>
    <cellStyle name="Normal 5 2 2 2 3" xfId="47448"/>
    <cellStyle name="Normal 5 2 2 2 3 2" xfId="47449"/>
    <cellStyle name="Normal 5 2 2 2 3 2 2" xfId="47450"/>
    <cellStyle name="Normal 5 2 2 2 3 3" xfId="47451"/>
    <cellStyle name="Normal 5 2 2 2 3 4" xfId="47452"/>
    <cellStyle name="Normal 5 2 2 2 4" xfId="47453"/>
    <cellStyle name="Normal 5 2 2 2 4 2" xfId="47454"/>
    <cellStyle name="Normal 5 2 2 2 4 2 2" xfId="47455"/>
    <cellStyle name="Normal 5 2 2 2 4 3" xfId="47456"/>
    <cellStyle name="Normal 5 2 2 2 4 4" xfId="47457"/>
    <cellStyle name="Normal 5 2 2 2 5" xfId="47458"/>
    <cellStyle name="Normal 5 2 2 2 5 2" xfId="47459"/>
    <cellStyle name="Normal 5 2 2 2 5 2 2" xfId="47460"/>
    <cellStyle name="Normal 5 2 2 2 5 3" xfId="47461"/>
    <cellStyle name="Normal 5 2 2 2 5 4" xfId="47462"/>
    <cellStyle name="Normal 5 2 2 2 6" xfId="47463"/>
    <cellStyle name="Normal 5 2 2 2 6 2" xfId="47464"/>
    <cellStyle name="Normal 5 2 2 2 6 2 2" xfId="47465"/>
    <cellStyle name="Normal 5 2 2 2 6 3" xfId="47466"/>
    <cellStyle name="Normal 5 2 2 2 6 4" xfId="47467"/>
    <cellStyle name="Normal 5 2 2 2 7" xfId="47468"/>
    <cellStyle name="Normal 5 2 2 2 7 2" xfId="47469"/>
    <cellStyle name="Normal 5 2 2 2 8" xfId="47470"/>
    <cellStyle name="Normal 5 2 2 2 9" xfId="47471"/>
    <cellStyle name="Normal 5 2 2 3" xfId="47472"/>
    <cellStyle name="Normal 5 2 2 3 2" xfId="47473"/>
    <cellStyle name="Normal 5 2 2 3 2 2" xfId="47474"/>
    <cellStyle name="Normal 5 2 2 3 2 2 2" xfId="47475"/>
    <cellStyle name="Normal 5 2 2 3 2 2 2 2" xfId="47476"/>
    <cellStyle name="Normal 5 2 2 3 2 2 3" xfId="47477"/>
    <cellStyle name="Normal 5 2 2 3 2 2 4" xfId="47478"/>
    <cellStyle name="Normal 5 2 2 3 2 3" xfId="47479"/>
    <cellStyle name="Normal 5 2 2 3 2 3 2" xfId="47480"/>
    <cellStyle name="Normal 5 2 2 3 2 3 2 2" xfId="47481"/>
    <cellStyle name="Normal 5 2 2 3 2 3 3" xfId="47482"/>
    <cellStyle name="Normal 5 2 2 3 2 3 4" xfId="47483"/>
    <cellStyle name="Normal 5 2 2 3 2 4" xfId="47484"/>
    <cellStyle name="Normal 5 2 2 3 2 4 2" xfId="47485"/>
    <cellStyle name="Normal 5 2 2 3 2 5" xfId="47486"/>
    <cellStyle name="Normal 5 2 2 3 2 6" xfId="47487"/>
    <cellStyle name="Normal 5 2 2 3 2 7" xfId="47488"/>
    <cellStyle name="Normal 5 2 2 3 3" xfId="47489"/>
    <cellStyle name="Normal 5 2 2 3 3 2" xfId="47490"/>
    <cellStyle name="Normal 5 2 2 3 3 2 2" xfId="47491"/>
    <cellStyle name="Normal 5 2 2 3 3 3" xfId="47492"/>
    <cellStyle name="Normal 5 2 2 3 3 4" xfId="47493"/>
    <cellStyle name="Normal 5 2 2 3 4" xfId="47494"/>
    <cellStyle name="Normal 5 2 2 3 4 2" xfId="47495"/>
    <cellStyle name="Normal 5 2 2 3 4 2 2" xfId="47496"/>
    <cellStyle name="Normal 5 2 2 3 4 3" xfId="47497"/>
    <cellStyle name="Normal 5 2 2 3 4 4" xfId="47498"/>
    <cellStyle name="Normal 5 2 2 3 5" xfId="47499"/>
    <cellStyle name="Normal 5 2 2 3 5 2" xfId="47500"/>
    <cellStyle name="Normal 5 2 2 3 6" xfId="47501"/>
    <cellStyle name="Normal 5 2 2 3 7" xfId="47502"/>
    <cellStyle name="Normal 5 2 2 3 8" xfId="47503"/>
    <cellStyle name="Normal 5 2 2 4" xfId="47504"/>
    <cellStyle name="Normal 5 2 2 4 2" xfId="47505"/>
    <cellStyle name="Normal 5 2 2 4 2 2" xfId="47506"/>
    <cellStyle name="Normal 5 2 2 4 2 2 2" xfId="47507"/>
    <cellStyle name="Normal 5 2 2 4 2 2 2 2" xfId="47508"/>
    <cellStyle name="Normal 5 2 2 4 2 2 3" xfId="47509"/>
    <cellStyle name="Normal 5 2 2 4 2 2 4" xfId="47510"/>
    <cellStyle name="Normal 5 2 2 4 2 3" xfId="47511"/>
    <cellStyle name="Normal 5 2 2 4 2 3 2" xfId="47512"/>
    <cellStyle name="Normal 5 2 2 4 2 3 2 2" xfId="47513"/>
    <cellStyle name="Normal 5 2 2 4 2 3 3" xfId="47514"/>
    <cellStyle name="Normal 5 2 2 4 2 3 4" xfId="47515"/>
    <cellStyle name="Normal 5 2 2 4 2 4" xfId="47516"/>
    <cellStyle name="Normal 5 2 2 4 2 4 2" xfId="47517"/>
    <cellStyle name="Normal 5 2 2 4 2 5" xfId="47518"/>
    <cellStyle name="Normal 5 2 2 4 2 6" xfId="47519"/>
    <cellStyle name="Normal 5 2 2 4 2 7" xfId="47520"/>
    <cellStyle name="Normal 5 2 2 4 3" xfId="47521"/>
    <cellStyle name="Normal 5 2 2 4 3 2" xfId="47522"/>
    <cellStyle name="Normal 5 2 2 4 3 2 2" xfId="47523"/>
    <cellStyle name="Normal 5 2 2 4 3 3" xfId="47524"/>
    <cellStyle name="Normal 5 2 2 4 3 4" xfId="47525"/>
    <cellStyle name="Normal 5 2 2 4 4" xfId="47526"/>
    <cellStyle name="Normal 5 2 2 4 4 2" xfId="47527"/>
    <cellStyle name="Normal 5 2 2 4 4 2 2" xfId="47528"/>
    <cellStyle name="Normal 5 2 2 4 4 3" xfId="47529"/>
    <cellStyle name="Normal 5 2 2 4 4 4" xfId="47530"/>
    <cellStyle name="Normal 5 2 2 4 5" xfId="47531"/>
    <cellStyle name="Normal 5 2 2 4 5 2" xfId="47532"/>
    <cellStyle name="Normal 5 2 2 4 6" xfId="47533"/>
    <cellStyle name="Normal 5 2 2 4 7" xfId="47534"/>
    <cellStyle name="Normal 5 2 2 4 8" xfId="47535"/>
    <cellStyle name="Normal 5 2 2 5" xfId="47536"/>
    <cellStyle name="Normal 5 2 2 5 2" xfId="47537"/>
    <cellStyle name="Normal 5 2 2 5 2 2" xfId="47538"/>
    <cellStyle name="Normal 5 2 2 5 2 2 2" xfId="47539"/>
    <cellStyle name="Normal 5 2 2 5 2 2 2 2" xfId="47540"/>
    <cellStyle name="Normal 5 2 2 5 2 2 3" xfId="47541"/>
    <cellStyle name="Normal 5 2 2 5 2 2 4" xfId="47542"/>
    <cellStyle name="Normal 5 2 2 5 2 3" xfId="47543"/>
    <cellStyle name="Normal 5 2 2 5 2 3 2" xfId="47544"/>
    <cellStyle name="Normal 5 2 2 5 2 4" xfId="47545"/>
    <cellStyle name="Normal 5 2 2 5 2 5" xfId="47546"/>
    <cellStyle name="Normal 5 2 2 5 2 6" xfId="47547"/>
    <cellStyle name="Normal 5 2 2 5 3" xfId="47548"/>
    <cellStyle name="Normal 5 2 2 5 3 2" xfId="47549"/>
    <cellStyle name="Normal 5 2 2 5 3 2 2" xfId="47550"/>
    <cellStyle name="Normal 5 2 2 5 3 3" xfId="47551"/>
    <cellStyle name="Normal 5 2 2 5 3 4" xfId="47552"/>
    <cellStyle name="Normal 5 2 2 5 4" xfId="47553"/>
    <cellStyle name="Normal 5 2 2 5 4 2" xfId="47554"/>
    <cellStyle name="Normal 5 2 2 5 4 2 2" xfId="47555"/>
    <cellStyle name="Normal 5 2 2 5 4 3" xfId="47556"/>
    <cellStyle name="Normal 5 2 2 5 4 4" xfId="47557"/>
    <cellStyle name="Normal 5 2 2 5 5" xfId="47558"/>
    <cellStyle name="Normal 5 2 2 5 5 2" xfId="47559"/>
    <cellStyle name="Normal 5 2 2 5 6" xfId="47560"/>
    <cellStyle name="Normal 5 2 2 5 7" xfId="47561"/>
    <cellStyle name="Normal 5 2 2 5 8" xfId="47562"/>
    <cellStyle name="Normal 5 2 2 6" xfId="47563"/>
    <cellStyle name="Normal 5 2 2 6 2" xfId="47564"/>
    <cellStyle name="Normal 5 2 2 6 2 2" xfId="47565"/>
    <cellStyle name="Normal 5 2 2 6 2 2 2" xfId="47566"/>
    <cellStyle name="Normal 5 2 2 6 2 2 2 2" xfId="47567"/>
    <cellStyle name="Normal 5 2 2 6 2 2 3" xfId="47568"/>
    <cellStyle name="Normal 5 2 2 6 2 2 4" xfId="47569"/>
    <cellStyle name="Normal 5 2 2 6 2 3" xfId="47570"/>
    <cellStyle name="Normal 5 2 2 6 2 3 2" xfId="47571"/>
    <cellStyle name="Normal 5 2 2 6 2 4" xfId="47572"/>
    <cellStyle name="Normal 5 2 2 6 2 5" xfId="47573"/>
    <cellStyle name="Normal 5 2 2 6 2 6" xfId="47574"/>
    <cellStyle name="Normal 5 2 2 6 3" xfId="47575"/>
    <cellStyle name="Normal 5 2 2 6 3 2" xfId="47576"/>
    <cellStyle name="Normal 5 2 2 6 3 2 2" xfId="47577"/>
    <cellStyle name="Normal 5 2 2 6 3 3" xfId="47578"/>
    <cellStyle name="Normal 5 2 2 6 3 4" xfId="47579"/>
    <cellStyle name="Normal 5 2 2 6 4" xfId="47580"/>
    <cellStyle name="Normal 5 2 2 6 4 2" xfId="47581"/>
    <cellStyle name="Normal 5 2 2 6 4 2 2" xfId="47582"/>
    <cellStyle name="Normal 5 2 2 6 4 3" xfId="47583"/>
    <cellStyle name="Normal 5 2 2 6 4 4" xfId="47584"/>
    <cellStyle name="Normal 5 2 2 6 5" xfId="47585"/>
    <cellStyle name="Normal 5 2 2 6 5 2" xfId="47586"/>
    <cellStyle name="Normal 5 2 2 6 6" xfId="47587"/>
    <cellStyle name="Normal 5 2 2 6 7" xfId="47588"/>
    <cellStyle name="Normal 5 2 2 6 8" xfId="47589"/>
    <cellStyle name="Normal 5 2 2 7" xfId="47590"/>
    <cellStyle name="Normal 5 2 2 7 2" xfId="47591"/>
    <cellStyle name="Normal 5 2 2 7 2 2" xfId="47592"/>
    <cellStyle name="Normal 5 2 2 7 2 2 2" xfId="47593"/>
    <cellStyle name="Normal 5 2 2 7 2 3" xfId="47594"/>
    <cellStyle name="Normal 5 2 2 7 2 4" xfId="47595"/>
    <cellStyle name="Normal 5 2 2 7 3" xfId="47596"/>
    <cellStyle name="Normal 5 2 2 7 3 2" xfId="47597"/>
    <cellStyle name="Normal 5 2 2 7 4" xfId="47598"/>
    <cellStyle name="Normal 5 2 2 7 5" xfId="47599"/>
    <cellStyle name="Normal 5 2 2 7 6" xfId="47600"/>
    <cellStyle name="Normal 5 2 2 8" xfId="47601"/>
    <cellStyle name="Normal 5 2 2 8 2" xfId="47602"/>
    <cellStyle name="Normal 5 2 2 8 2 2" xfId="47603"/>
    <cellStyle name="Normal 5 2 2 8 2 2 2" xfId="47604"/>
    <cellStyle name="Normal 5 2 2 8 2 3" xfId="47605"/>
    <cellStyle name="Normal 5 2 2 8 2 4" xfId="47606"/>
    <cellStyle name="Normal 5 2 2 8 3" xfId="47607"/>
    <cellStyle name="Normal 5 2 2 8 3 2" xfId="47608"/>
    <cellStyle name="Normal 5 2 2 8 4" xfId="47609"/>
    <cellStyle name="Normal 5 2 2 8 5" xfId="47610"/>
    <cellStyle name="Normal 5 2 2 8 6" xfId="47611"/>
    <cellStyle name="Normal 5 2 2 9" xfId="47612"/>
    <cellStyle name="Normal 5 2 2 9 2" xfId="47613"/>
    <cellStyle name="Normal 5 2 2 9 2 2" xfId="47614"/>
    <cellStyle name="Normal 5 2 2 9 3" xfId="47615"/>
    <cellStyle name="Normal 5 2 2 9 4" xfId="47616"/>
    <cellStyle name="Normal 5 2 2 9 5" xfId="47617"/>
    <cellStyle name="Normal 5 2 3" xfId="47618"/>
    <cellStyle name="Normal 5 2 3 10" xfId="47619"/>
    <cellStyle name="Normal 5 2 3 10 2" xfId="47620"/>
    <cellStyle name="Normal 5 2 3 10 2 2" xfId="47621"/>
    <cellStyle name="Normal 5 2 3 10 3" xfId="47622"/>
    <cellStyle name="Normal 5 2 3 10 4" xfId="47623"/>
    <cellStyle name="Normal 5 2 3 11" xfId="47624"/>
    <cellStyle name="Normal 5 2 3 11 2" xfId="47625"/>
    <cellStyle name="Normal 5 2 3 12" xfId="47626"/>
    <cellStyle name="Normal 5 2 3 13" xfId="47627"/>
    <cellStyle name="Normal 5 2 3 14" xfId="47628"/>
    <cellStyle name="Normal 5 2 3 2" xfId="47629"/>
    <cellStyle name="Normal 5 2 3 2 10" xfId="47630"/>
    <cellStyle name="Normal 5 2 3 2 2" xfId="47631"/>
    <cellStyle name="Normal 5 2 3 2 2 2" xfId="47632"/>
    <cellStyle name="Normal 5 2 3 2 2 2 2" xfId="47633"/>
    <cellStyle name="Normal 5 2 3 2 2 2 2 2" xfId="47634"/>
    <cellStyle name="Normal 5 2 3 2 2 2 3" xfId="47635"/>
    <cellStyle name="Normal 5 2 3 2 2 2 4" xfId="47636"/>
    <cellStyle name="Normal 5 2 3 2 2 3" xfId="47637"/>
    <cellStyle name="Normal 5 2 3 2 2 3 2" xfId="47638"/>
    <cellStyle name="Normal 5 2 3 2 2 3 2 2" xfId="47639"/>
    <cellStyle name="Normal 5 2 3 2 2 3 3" xfId="47640"/>
    <cellStyle name="Normal 5 2 3 2 2 3 4" xfId="47641"/>
    <cellStyle name="Normal 5 2 3 2 2 4" xfId="47642"/>
    <cellStyle name="Normal 5 2 3 2 2 4 2" xfId="47643"/>
    <cellStyle name="Normal 5 2 3 2 2 5" xfId="47644"/>
    <cellStyle name="Normal 5 2 3 2 2 6" xfId="47645"/>
    <cellStyle name="Normal 5 2 3 2 2 7" xfId="47646"/>
    <cellStyle name="Normal 5 2 3 2 3" xfId="47647"/>
    <cellStyle name="Normal 5 2 3 2 3 2" xfId="47648"/>
    <cellStyle name="Normal 5 2 3 2 3 2 2" xfId="47649"/>
    <cellStyle name="Normal 5 2 3 2 3 3" xfId="47650"/>
    <cellStyle name="Normal 5 2 3 2 3 4" xfId="47651"/>
    <cellStyle name="Normal 5 2 3 2 4" xfId="47652"/>
    <cellStyle name="Normal 5 2 3 2 4 2" xfId="47653"/>
    <cellStyle name="Normal 5 2 3 2 4 2 2" xfId="47654"/>
    <cellStyle name="Normal 5 2 3 2 4 3" xfId="47655"/>
    <cellStyle name="Normal 5 2 3 2 4 4" xfId="47656"/>
    <cellStyle name="Normal 5 2 3 2 5" xfId="47657"/>
    <cellStyle name="Normal 5 2 3 2 5 2" xfId="47658"/>
    <cellStyle name="Normal 5 2 3 2 5 2 2" xfId="47659"/>
    <cellStyle name="Normal 5 2 3 2 5 3" xfId="47660"/>
    <cellStyle name="Normal 5 2 3 2 5 4" xfId="47661"/>
    <cellStyle name="Normal 5 2 3 2 6" xfId="47662"/>
    <cellStyle name="Normal 5 2 3 2 6 2" xfId="47663"/>
    <cellStyle name="Normal 5 2 3 2 6 2 2" xfId="47664"/>
    <cellStyle name="Normal 5 2 3 2 6 3" xfId="47665"/>
    <cellStyle name="Normal 5 2 3 2 6 4" xfId="47666"/>
    <cellStyle name="Normal 5 2 3 2 7" xfId="47667"/>
    <cellStyle name="Normal 5 2 3 2 7 2" xfId="47668"/>
    <cellStyle name="Normal 5 2 3 2 8" xfId="47669"/>
    <cellStyle name="Normal 5 2 3 2 9" xfId="47670"/>
    <cellStyle name="Normal 5 2 3 3" xfId="47671"/>
    <cellStyle name="Normal 5 2 3 3 2" xfId="47672"/>
    <cellStyle name="Normal 5 2 3 3 2 2" xfId="47673"/>
    <cellStyle name="Normal 5 2 3 3 2 2 2" xfId="47674"/>
    <cellStyle name="Normal 5 2 3 3 2 2 2 2" xfId="47675"/>
    <cellStyle name="Normal 5 2 3 3 2 2 3" xfId="47676"/>
    <cellStyle name="Normal 5 2 3 3 2 2 4" xfId="47677"/>
    <cellStyle name="Normal 5 2 3 3 2 3" xfId="47678"/>
    <cellStyle name="Normal 5 2 3 3 2 3 2" xfId="47679"/>
    <cellStyle name="Normal 5 2 3 3 2 3 2 2" xfId="47680"/>
    <cellStyle name="Normal 5 2 3 3 2 3 3" xfId="47681"/>
    <cellStyle name="Normal 5 2 3 3 2 3 4" xfId="47682"/>
    <cellStyle name="Normal 5 2 3 3 2 4" xfId="47683"/>
    <cellStyle name="Normal 5 2 3 3 2 4 2" xfId="47684"/>
    <cellStyle name="Normal 5 2 3 3 2 5" xfId="47685"/>
    <cellStyle name="Normal 5 2 3 3 2 6" xfId="47686"/>
    <cellStyle name="Normal 5 2 3 3 2 7" xfId="47687"/>
    <cellStyle name="Normal 5 2 3 3 3" xfId="47688"/>
    <cellStyle name="Normal 5 2 3 3 3 2" xfId="47689"/>
    <cellStyle name="Normal 5 2 3 3 3 2 2" xfId="47690"/>
    <cellStyle name="Normal 5 2 3 3 3 3" xfId="47691"/>
    <cellStyle name="Normal 5 2 3 3 3 4" xfId="47692"/>
    <cellStyle name="Normal 5 2 3 3 4" xfId="47693"/>
    <cellStyle name="Normal 5 2 3 3 4 2" xfId="47694"/>
    <cellStyle name="Normal 5 2 3 3 4 2 2" xfId="47695"/>
    <cellStyle name="Normal 5 2 3 3 4 3" xfId="47696"/>
    <cellStyle name="Normal 5 2 3 3 4 4" xfId="47697"/>
    <cellStyle name="Normal 5 2 3 3 5" xfId="47698"/>
    <cellStyle name="Normal 5 2 3 3 5 2" xfId="47699"/>
    <cellStyle name="Normal 5 2 3 3 6" xfId="47700"/>
    <cellStyle name="Normal 5 2 3 3 7" xfId="47701"/>
    <cellStyle name="Normal 5 2 3 3 8" xfId="47702"/>
    <cellStyle name="Normal 5 2 3 4" xfId="47703"/>
    <cellStyle name="Normal 5 2 3 4 2" xfId="47704"/>
    <cellStyle name="Normal 5 2 3 4 2 2" xfId="47705"/>
    <cellStyle name="Normal 5 2 3 4 2 2 2" xfId="47706"/>
    <cellStyle name="Normal 5 2 3 4 2 2 2 2" xfId="47707"/>
    <cellStyle name="Normal 5 2 3 4 2 2 3" xfId="47708"/>
    <cellStyle name="Normal 5 2 3 4 2 2 4" xfId="47709"/>
    <cellStyle name="Normal 5 2 3 4 2 3" xfId="47710"/>
    <cellStyle name="Normal 5 2 3 4 2 3 2" xfId="47711"/>
    <cellStyle name="Normal 5 2 3 4 2 3 2 2" xfId="47712"/>
    <cellStyle name="Normal 5 2 3 4 2 3 3" xfId="47713"/>
    <cellStyle name="Normal 5 2 3 4 2 3 4" xfId="47714"/>
    <cellStyle name="Normal 5 2 3 4 2 4" xfId="47715"/>
    <cellStyle name="Normal 5 2 3 4 2 4 2" xfId="47716"/>
    <cellStyle name="Normal 5 2 3 4 2 5" xfId="47717"/>
    <cellStyle name="Normal 5 2 3 4 2 6" xfId="47718"/>
    <cellStyle name="Normal 5 2 3 4 2 7" xfId="47719"/>
    <cellStyle name="Normal 5 2 3 4 3" xfId="47720"/>
    <cellStyle name="Normal 5 2 3 4 3 2" xfId="47721"/>
    <cellStyle name="Normal 5 2 3 4 3 2 2" xfId="47722"/>
    <cellStyle name="Normal 5 2 3 4 3 3" xfId="47723"/>
    <cellStyle name="Normal 5 2 3 4 3 4" xfId="47724"/>
    <cellStyle name="Normal 5 2 3 4 4" xfId="47725"/>
    <cellStyle name="Normal 5 2 3 4 4 2" xfId="47726"/>
    <cellStyle name="Normal 5 2 3 4 4 2 2" xfId="47727"/>
    <cellStyle name="Normal 5 2 3 4 4 3" xfId="47728"/>
    <cellStyle name="Normal 5 2 3 4 4 4" xfId="47729"/>
    <cellStyle name="Normal 5 2 3 4 5" xfId="47730"/>
    <cellStyle name="Normal 5 2 3 4 5 2" xfId="47731"/>
    <cellStyle name="Normal 5 2 3 4 6" xfId="47732"/>
    <cellStyle name="Normal 5 2 3 4 7" xfId="47733"/>
    <cellStyle name="Normal 5 2 3 4 8" xfId="47734"/>
    <cellStyle name="Normal 5 2 3 5" xfId="47735"/>
    <cellStyle name="Normal 5 2 3 5 2" xfId="47736"/>
    <cellStyle name="Normal 5 2 3 5 2 2" xfId="47737"/>
    <cellStyle name="Normal 5 2 3 5 2 2 2" xfId="47738"/>
    <cellStyle name="Normal 5 2 3 5 2 2 2 2" xfId="47739"/>
    <cellStyle name="Normal 5 2 3 5 2 2 3" xfId="47740"/>
    <cellStyle name="Normal 5 2 3 5 2 2 4" xfId="47741"/>
    <cellStyle name="Normal 5 2 3 5 2 3" xfId="47742"/>
    <cellStyle name="Normal 5 2 3 5 2 3 2" xfId="47743"/>
    <cellStyle name="Normal 5 2 3 5 2 4" xfId="47744"/>
    <cellStyle name="Normal 5 2 3 5 2 5" xfId="47745"/>
    <cellStyle name="Normal 5 2 3 5 2 6" xfId="47746"/>
    <cellStyle name="Normal 5 2 3 5 3" xfId="47747"/>
    <cellStyle name="Normal 5 2 3 5 3 2" xfId="47748"/>
    <cellStyle name="Normal 5 2 3 5 3 2 2" xfId="47749"/>
    <cellStyle name="Normal 5 2 3 5 3 3" xfId="47750"/>
    <cellStyle name="Normal 5 2 3 5 3 4" xfId="47751"/>
    <cellStyle name="Normal 5 2 3 5 4" xfId="47752"/>
    <cellStyle name="Normal 5 2 3 5 4 2" xfId="47753"/>
    <cellStyle name="Normal 5 2 3 5 4 2 2" xfId="47754"/>
    <cellStyle name="Normal 5 2 3 5 4 3" xfId="47755"/>
    <cellStyle name="Normal 5 2 3 5 4 4" xfId="47756"/>
    <cellStyle name="Normal 5 2 3 5 5" xfId="47757"/>
    <cellStyle name="Normal 5 2 3 5 5 2" xfId="47758"/>
    <cellStyle name="Normal 5 2 3 5 6" xfId="47759"/>
    <cellStyle name="Normal 5 2 3 5 7" xfId="47760"/>
    <cellStyle name="Normal 5 2 3 5 8" xfId="47761"/>
    <cellStyle name="Normal 5 2 3 6" xfId="47762"/>
    <cellStyle name="Normal 5 2 3 6 2" xfId="47763"/>
    <cellStyle name="Normal 5 2 3 6 2 2" xfId="47764"/>
    <cellStyle name="Normal 5 2 3 6 2 2 2" xfId="47765"/>
    <cellStyle name="Normal 5 2 3 6 2 2 2 2" xfId="47766"/>
    <cellStyle name="Normal 5 2 3 6 2 2 3" xfId="47767"/>
    <cellStyle name="Normal 5 2 3 6 2 2 4" xfId="47768"/>
    <cellStyle name="Normal 5 2 3 6 2 3" xfId="47769"/>
    <cellStyle name="Normal 5 2 3 6 2 3 2" xfId="47770"/>
    <cellStyle name="Normal 5 2 3 6 2 4" xfId="47771"/>
    <cellStyle name="Normal 5 2 3 6 2 5" xfId="47772"/>
    <cellStyle name="Normal 5 2 3 6 2 6" xfId="47773"/>
    <cellStyle name="Normal 5 2 3 6 3" xfId="47774"/>
    <cellStyle name="Normal 5 2 3 6 3 2" xfId="47775"/>
    <cellStyle name="Normal 5 2 3 6 3 2 2" xfId="47776"/>
    <cellStyle name="Normal 5 2 3 6 3 3" xfId="47777"/>
    <cellStyle name="Normal 5 2 3 6 3 4" xfId="47778"/>
    <cellStyle name="Normal 5 2 3 6 4" xfId="47779"/>
    <cellStyle name="Normal 5 2 3 6 4 2" xfId="47780"/>
    <cellStyle name="Normal 5 2 3 6 4 2 2" xfId="47781"/>
    <cellStyle name="Normal 5 2 3 6 4 3" xfId="47782"/>
    <cellStyle name="Normal 5 2 3 6 4 4" xfId="47783"/>
    <cellStyle name="Normal 5 2 3 6 5" xfId="47784"/>
    <cellStyle name="Normal 5 2 3 6 5 2" xfId="47785"/>
    <cellStyle name="Normal 5 2 3 6 6" xfId="47786"/>
    <cellStyle name="Normal 5 2 3 6 7" xfId="47787"/>
    <cellStyle name="Normal 5 2 3 6 8" xfId="47788"/>
    <cellStyle name="Normal 5 2 3 7" xfId="47789"/>
    <cellStyle name="Normal 5 2 3 7 2" xfId="47790"/>
    <cellStyle name="Normal 5 2 3 7 2 2" xfId="47791"/>
    <cellStyle name="Normal 5 2 3 7 2 2 2" xfId="47792"/>
    <cellStyle name="Normal 5 2 3 7 2 3" xfId="47793"/>
    <cellStyle name="Normal 5 2 3 7 2 4" xfId="47794"/>
    <cellStyle name="Normal 5 2 3 7 3" xfId="47795"/>
    <cellStyle name="Normal 5 2 3 7 3 2" xfId="47796"/>
    <cellStyle name="Normal 5 2 3 7 4" xfId="47797"/>
    <cellStyle name="Normal 5 2 3 7 5" xfId="47798"/>
    <cellStyle name="Normal 5 2 3 7 6" xfId="47799"/>
    <cellStyle name="Normal 5 2 3 8" xfId="47800"/>
    <cellStyle name="Normal 5 2 3 8 2" xfId="47801"/>
    <cellStyle name="Normal 5 2 3 8 2 2" xfId="47802"/>
    <cellStyle name="Normal 5 2 3 8 2 2 2" xfId="47803"/>
    <cellStyle name="Normal 5 2 3 8 2 3" xfId="47804"/>
    <cellStyle name="Normal 5 2 3 8 2 4" xfId="47805"/>
    <cellStyle name="Normal 5 2 3 8 3" xfId="47806"/>
    <cellStyle name="Normal 5 2 3 8 3 2" xfId="47807"/>
    <cellStyle name="Normal 5 2 3 8 4" xfId="47808"/>
    <cellStyle name="Normal 5 2 3 8 5" xfId="47809"/>
    <cellStyle name="Normal 5 2 3 8 6" xfId="47810"/>
    <cellStyle name="Normal 5 2 3 9" xfId="47811"/>
    <cellStyle name="Normal 5 2 3 9 2" xfId="47812"/>
    <cellStyle name="Normal 5 2 3 9 2 2" xfId="47813"/>
    <cellStyle name="Normal 5 2 3 9 3" xfId="47814"/>
    <cellStyle name="Normal 5 2 3 9 4" xfId="47815"/>
    <cellStyle name="Normal 5 2 3 9 5" xfId="47816"/>
    <cellStyle name="Normal 5 2 4" xfId="47817"/>
    <cellStyle name="Normal 5 2 4 10" xfId="47818"/>
    <cellStyle name="Normal 5 2 4 10 2" xfId="47819"/>
    <cellStyle name="Normal 5 2 4 11" xfId="47820"/>
    <cellStyle name="Normal 5 2 4 12" xfId="47821"/>
    <cellStyle name="Normal 5 2 4 13" xfId="47822"/>
    <cellStyle name="Normal 5 2 4 2" xfId="47823"/>
    <cellStyle name="Normal 5 2 4 2 2" xfId="47824"/>
    <cellStyle name="Normal 5 2 4 2 2 2" xfId="47825"/>
    <cellStyle name="Normal 5 2 4 2 2 2 2" xfId="47826"/>
    <cellStyle name="Normal 5 2 4 2 2 2 2 2" xfId="47827"/>
    <cellStyle name="Normal 5 2 4 2 2 2 3" xfId="47828"/>
    <cellStyle name="Normal 5 2 4 2 2 2 4" xfId="47829"/>
    <cellStyle name="Normal 5 2 4 2 2 3" xfId="47830"/>
    <cellStyle name="Normal 5 2 4 2 2 3 2" xfId="47831"/>
    <cellStyle name="Normal 5 2 4 2 2 3 2 2" xfId="47832"/>
    <cellStyle name="Normal 5 2 4 2 2 3 3" xfId="47833"/>
    <cellStyle name="Normal 5 2 4 2 2 3 4" xfId="47834"/>
    <cellStyle name="Normal 5 2 4 2 2 4" xfId="47835"/>
    <cellStyle name="Normal 5 2 4 2 2 4 2" xfId="47836"/>
    <cellStyle name="Normal 5 2 4 2 2 5" xfId="47837"/>
    <cellStyle name="Normal 5 2 4 2 2 6" xfId="47838"/>
    <cellStyle name="Normal 5 2 4 2 2 7" xfId="47839"/>
    <cellStyle name="Normal 5 2 4 2 3" xfId="47840"/>
    <cellStyle name="Normal 5 2 4 2 3 2" xfId="47841"/>
    <cellStyle name="Normal 5 2 4 2 3 2 2" xfId="47842"/>
    <cellStyle name="Normal 5 2 4 2 3 3" xfId="47843"/>
    <cellStyle name="Normal 5 2 4 2 3 4" xfId="47844"/>
    <cellStyle name="Normal 5 2 4 2 4" xfId="47845"/>
    <cellStyle name="Normal 5 2 4 2 4 2" xfId="47846"/>
    <cellStyle name="Normal 5 2 4 2 4 2 2" xfId="47847"/>
    <cellStyle name="Normal 5 2 4 2 4 3" xfId="47848"/>
    <cellStyle name="Normal 5 2 4 2 4 4" xfId="47849"/>
    <cellStyle name="Normal 5 2 4 2 5" xfId="47850"/>
    <cellStyle name="Normal 5 2 4 2 5 2" xfId="47851"/>
    <cellStyle name="Normal 5 2 4 2 6" xfId="47852"/>
    <cellStyle name="Normal 5 2 4 2 7" xfId="47853"/>
    <cellStyle name="Normal 5 2 4 2 8" xfId="47854"/>
    <cellStyle name="Normal 5 2 4 3" xfId="47855"/>
    <cellStyle name="Normal 5 2 4 3 2" xfId="47856"/>
    <cellStyle name="Normal 5 2 4 3 2 2" xfId="47857"/>
    <cellStyle name="Normal 5 2 4 3 2 2 2" xfId="47858"/>
    <cellStyle name="Normal 5 2 4 3 2 2 2 2" xfId="47859"/>
    <cellStyle name="Normal 5 2 4 3 2 2 3" xfId="47860"/>
    <cellStyle name="Normal 5 2 4 3 2 2 4" xfId="47861"/>
    <cellStyle name="Normal 5 2 4 3 2 3" xfId="47862"/>
    <cellStyle name="Normal 5 2 4 3 2 3 2" xfId="47863"/>
    <cellStyle name="Normal 5 2 4 3 2 3 2 2" xfId="47864"/>
    <cellStyle name="Normal 5 2 4 3 2 3 3" xfId="47865"/>
    <cellStyle name="Normal 5 2 4 3 2 3 4" xfId="47866"/>
    <cellStyle name="Normal 5 2 4 3 2 4" xfId="47867"/>
    <cellStyle name="Normal 5 2 4 3 2 4 2" xfId="47868"/>
    <cellStyle name="Normal 5 2 4 3 2 5" xfId="47869"/>
    <cellStyle name="Normal 5 2 4 3 2 6" xfId="47870"/>
    <cellStyle name="Normal 5 2 4 3 2 7" xfId="47871"/>
    <cellStyle name="Normal 5 2 4 3 3" xfId="47872"/>
    <cellStyle name="Normal 5 2 4 3 3 2" xfId="47873"/>
    <cellStyle name="Normal 5 2 4 3 3 2 2" xfId="47874"/>
    <cellStyle name="Normal 5 2 4 3 3 3" xfId="47875"/>
    <cellStyle name="Normal 5 2 4 3 3 4" xfId="47876"/>
    <cellStyle name="Normal 5 2 4 3 4" xfId="47877"/>
    <cellStyle name="Normal 5 2 4 3 4 2" xfId="47878"/>
    <cellStyle name="Normal 5 2 4 3 4 2 2" xfId="47879"/>
    <cellStyle name="Normal 5 2 4 3 4 3" xfId="47880"/>
    <cellStyle name="Normal 5 2 4 3 4 4" xfId="47881"/>
    <cellStyle name="Normal 5 2 4 3 5" xfId="47882"/>
    <cellStyle name="Normal 5 2 4 3 5 2" xfId="47883"/>
    <cellStyle name="Normal 5 2 4 3 6" xfId="47884"/>
    <cellStyle name="Normal 5 2 4 3 7" xfId="47885"/>
    <cellStyle name="Normal 5 2 4 3 8" xfId="47886"/>
    <cellStyle name="Normal 5 2 4 4" xfId="47887"/>
    <cellStyle name="Normal 5 2 4 4 2" xfId="47888"/>
    <cellStyle name="Normal 5 2 4 4 2 2" xfId="47889"/>
    <cellStyle name="Normal 5 2 4 4 2 2 2" xfId="47890"/>
    <cellStyle name="Normal 5 2 4 4 2 2 2 2" xfId="47891"/>
    <cellStyle name="Normal 5 2 4 4 2 2 3" xfId="47892"/>
    <cellStyle name="Normal 5 2 4 4 2 2 4" xfId="47893"/>
    <cellStyle name="Normal 5 2 4 4 2 3" xfId="47894"/>
    <cellStyle name="Normal 5 2 4 4 2 3 2" xfId="47895"/>
    <cellStyle name="Normal 5 2 4 4 2 4" xfId="47896"/>
    <cellStyle name="Normal 5 2 4 4 2 5" xfId="47897"/>
    <cellStyle name="Normal 5 2 4 4 2 6" xfId="47898"/>
    <cellStyle name="Normal 5 2 4 4 3" xfId="47899"/>
    <cellStyle name="Normal 5 2 4 4 3 2" xfId="47900"/>
    <cellStyle name="Normal 5 2 4 4 3 2 2" xfId="47901"/>
    <cellStyle name="Normal 5 2 4 4 3 3" xfId="47902"/>
    <cellStyle name="Normal 5 2 4 4 3 4" xfId="47903"/>
    <cellStyle name="Normal 5 2 4 4 4" xfId="47904"/>
    <cellStyle name="Normal 5 2 4 4 4 2" xfId="47905"/>
    <cellStyle name="Normal 5 2 4 4 4 2 2" xfId="47906"/>
    <cellStyle name="Normal 5 2 4 4 4 3" xfId="47907"/>
    <cellStyle name="Normal 5 2 4 4 4 4" xfId="47908"/>
    <cellStyle name="Normal 5 2 4 4 5" xfId="47909"/>
    <cellStyle name="Normal 5 2 4 4 5 2" xfId="47910"/>
    <cellStyle name="Normal 5 2 4 4 6" xfId="47911"/>
    <cellStyle name="Normal 5 2 4 4 7" xfId="47912"/>
    <cellStyle name="Normal 5 2 4 4 8" xfId="47913"/>
    <cellStyle name="Normal 5 2 4 5" xfId="47914"/>
    <cellStyle name="Normal 5 2 4 5 2" xfId="47915"/>
    <cellStyle name="Normal 5 2 4 5 2 2" xfId="47916"/>
    <cellStyle name="Normal 5 2 4 5 2 2 2" xfId="47917"/>
    <cellStyle name="Normal 5 2 4 5 2 2 2 2" xfId="47918"/>
    <cellStyle name="Normal 5 2 4 5 2 2 3" xfId="47919"/>
    <cellStyle name="Normal 5 2 4 5 2 2 4" xfId="47920"/>
    <cellStyle name="Normal 5 2 4 5 2 3" xfId="47921"/>
    <cellStyle name="Normal 5 2 4 5 2 3 2" xfId="47922"/>
    <cellStyle name="Normal 5 2 4 5 2 4" xfId="47923"/>
    <cellStyle name="Normal 5 2 4 5 2 5" xfId="47924"/>
    <cellStyle name="Normal 5 2 4 5 2 6" xfId="47925"/>
    <cellStyle name="Normal 5 2 4 5 3" xfId="47926"/>
    <cellStyle name="Normal 5 2 4 5 3 2" xfId="47927"/>
    <cellStyle name="Normal 5 2 4 5 3 2 2" xfId="47928"/>
    <cellStyle name="Normal 5 2 4 5 3 3" xfId="47929"/>
    <cellStyle name="Normal 5 2 4 5 3 4" xfId="47930"/>
    <cellStyle name="Normal 5 2 4 5 4" xfId="47931"/>
    <cellStyle name="Normal 5 2 4 5 4 2" xfId="47932"/>
    <cellStyle name="Normal 5 2 4 5 4 2 2" xfId="47933"/>
    <cellStyle name="Normal 5 2 4 5 4 3" xfId="47934"/>
    <cellStyle name="Normal 5 2 4 5 4 4" xfId="47935"/>
    <cellStyle name="Normal 5 2 4 5 5" xfId="47936"/>
    <cellStyle name="Normal 5 2 4 5 5 2" xfId="47937"/>
    <cellStyle name="Normal 5 2 4 5 6" xfId="47938"/>
    <cellStyle name="Normal 5 2 4 5 7" xfId="47939"/>
    <cellStyle name="Normal 5 2 4 5 8" xfId="47940"/>
    <cellStyle name="Normal 5 2 4 6" xfId="47941"/>
    <cellStyle name="Normal 5 2 4 6 2" xfId="47942"/>
    <cellStyle name="Normal 5 2 4 6 2 2" xfId="47943"/>
    <cellStyle name="Normal 5 2 4 6 2 2 2" xfId="47944"/>
    <cellStyle name="Normal 5 2 4 6 2 3" xfId="47945"/>
    <cellStyle name="Normal 5 2 4 6 2 4" xfId="47946"/>
    <cellStyle name="Normal 5 2 4 6 3" xfId="47947"/>
    <cellStyle name="Normal 5 2 4 6 3 2" xfId="47948"/>
    <cellStyle name="Normal 5 2 4 6 4" xfId="47949"/>
    <cellStyle name="Normal 5 2 4 6 5" xfId="47950"/>
    <cellStyle name="Normal 5 2 4 6 6" xfId="47951"/>
    <cellStyle name="Normal 5 2 4 7" xfId="47952"/>
    <cellStyle name="Normal 5 2 4 7 2" xfId="47953"/>
    <cellStyle name="Normal 5 2 4 7 2 2" xfId="47954"/>
    <cellStyle name="Normal 5 2 4 7 2 2 2" xfId="47955"/>
    <cellStyle name="Normal 5 2 4 7 2 3" xfId="47956"/>
    <cellStyle name="Normal 5 2 4 7 2 4" xfId="47957"/>
    <cellStyle name="Normal 5 2 4 7 3" xfId="47958"/>
    <cellStyle name="Normal 5 2 4 7 3 2" xfId="47959"/>
    <cellStyle name="Normal 5 2 4 7 4" xfId="47960"/>
    <cellStyle name="Normal 5 2 4 7 5" xfId="47961"/>
    <cellStyle name="Normal 5 2 4 7 6" xfId="47962"/>
    <cellStyle name="Normal 5 2 4 8" xfId="47963"/>
    <cellStyle name="Normal 5 2 4 8 2" xfId="47964"/>
    <cellStyle name="Normal 5 2 4 8 2 2" xfId="47965"/>
    <cellStyle name="Normal 5 2 4 8 3" xfId="47966"/>
    <cellStyle name="Normal 5 2 4 8 4" xfId="47967"/>
    <cellStyle name="Normal 5 2 4 8 5" xfId="47968"/>
    <cellStyle name="Normal 5 2 4 9" xfId="47969"/>
    <cellStyle name="Normal 5 2 4 9 2" xfId="47970"/>
    <cellStyle name="Normal 5 2 4 9 2 2" xfId="47971"/>
    <cellStyle name="Normal 5 2 4 9 3" xfId="47972"/>
    <cellStyle name="Normal 5 2 4 9 4" xfId="47973"/>
    <cellStyle name="Normal 5 2 5" xfId="47974"/>
    <cellStyle name="Normal 5 2 5 2" xfId="47975"/>
    <cellStyle name="Normal 5 2 5 2 2" xfId="47976"/>
    <cellStyle name="Normal 5 2 5 2 2 2" xfId="47977"/>
    <cellStyle name="Normal 5 2 5 2 2 2 2" xfId="47978"/>
    <cellStyle name="Normal 5 2 5 2 2 3" xfId="47979"/>
    <cellStyle name="Normal 5 2 5 2 2 4" xfId="47980"/>
    <cellStyle name="Normal 5 2 5 2 3" xfId="47981"/>
    <cellStyle name="Normal 5 2 5 2 3 2" xfId="47982"/>
    <cellStyle name="Normal 5 2 5 2 3 2 2" xfId="47983"/>
    <cellStyle name="Normal 5 2 5 2 3 3" xfId="47984"/>
    <cellStyle name="Normal 5 2 5 2 3 4" xfId="47985"/>
    <cellStyle name="Normal 5 2 5 2 4" xfId="47986"/>
    <cellStyle name="Normal 5 2 5 2 4 2" xfId="47987"/>
    <cellStyle name="Normal 5 2 5 2 5" xfId="47988"/>
    <cellStyle name="Normal 5 2 5 2 6" xfId="47989"/>
    <cellStyle name="Normal 5 2 5 2 7" xfId="47990"/>
    <cellStyle name="Normal 5 2 5 3" xfId="47991"/>
    <cellStyle name="Normal 5 2 5 3 2" xfId="47992"/>
    <cellStyle name="Normal 5 2 5 3 2 2" xfId="47993"/>
    <cellStyle name="Normal 5 2 5 3 3" xfId="47994"/>
    <cellStyle name="Normal 5 2 5 3 4" xfId="47995"/>
    <cellStyle name="Normal 5 2 5 4" xfId="47996"/>
    <cellStyle name="Normal 5 2 5 4 2" xfId="47997"/>
    <cellStyle name="Normal 5 2 5 4 2 2" xfId="47998"/>
    <cellStyle name="Normal 5 2 5 4 3" xfId="47999"/>
    <cellStyle name="Normal 5 2 5 4 4" xfId="48000"/>
    <cellStyle name="Normal 5 2 5 5" xfId="48001"/>
    <cellStyle name="Normal 5 2 5 5 2" xfId="48002"/>
    <cellStyle name="Normal 5 2 5 6" xfId="48003"/>
    <cellStyle name="Normal 5 2 5 7" xfId="48004"/>
    <cellStyle name="Normal 5 2 5 8" xfId="48005"/>
    <cellStyle name="Normal 5 2 6" xfId="48006"/>
    <cellStyle name="Normal 5 2 6 2" xfId="48007"/>
    <cellStyle name="Normal 5 2 6 2 2" xfId="48008"/>
    <cellStyle name="Normal 5 2 6 2 2 2" xfId="48009"/>
    <cellStyle name="Normal 5 2 6 2 2 2 2" xfId="48010"/>
    <cellStyle name="Normal 5 2 6 2 2 3" xfId="48011"/>
    <cellStyle name="Normal 5 2 6 2 2 4" xfId="48012"/>
    <cellStyle name="Normal 5 2 6 2 3" xfId="48013"/>
    <cellStyle name="Normal 5 2 6 2 3 2" xfId="48014"/>
    <cellStyle name="Normal 5 2 6 2 3 2 2" xfId="48015"/>
    <cellStyle name="Normal 5 2 6 2 3 3" xfId="48016"/>
    <cellStyle name="Normal 5 2 6 2 3 4" xfId="48017"/>
    <cellStyle name="Normal 5 2 6 2 4" xfId="48018"/>
    <cellStyle name="Normal 5 2 6 2 4 2" xfId="48019"/>
    <cellStyle name="Normal 5 2 6 2 5" xfId="48020"/>
    <cellStyle name="Normal 5 2 6 2 6" xfId="48021"/>
    <cellStyle name="Normal 5 2 6 2 7" xfId="48022"/>
    <cellStyle name="Normal 5 2 6 3" xfId="48023"/>
    <cellStyle name="Normal 5 2 6 3 2" xfId="48024"/>
    <cellStyle name="Normal 5 2 6 3 2 2" xfId="48025"/>
    <cellStyle name="Normal 5 2 6 3 3" xfId="48026"/>
    <cellStyle name="Normal 5 2 6 3 4" xfId="48027"/>
    <cellStyle name="Normal 5 2 6 4" xfId="48028"/>
    <cellStyle name="Normal 5 2 6 4 2" xfId="48029"/>
    <cellStyle name="Normal 5 2 6 4 2 2" xfId="48030"/>
    <cellStyle name="Normal 5 2 6 4 3" xfId="48031"/>
    <cellStyle name="Normal 5 2 6 4 4" xfId="48032"/>
    <cellStyle name="Normal 5 2 6 5" xfId="48033"/>
    <cellStyle name="Normal 5 2 6 5 2" xfId="48034"/>
    <cellStyle name="Normal 5 2 6 6" xfId="48035"/>
    <cellStyle name="Normal 5 2 6 7" xfId="48036"/>
    <cellStyle name="Normal 5 2 6 8" xfId="48037"/>
    <cellStyle name="Normal 5 2 7" xfId="48038"/>
    <cellStyle name="Normal 5 2 7 2" xfId="48039"/>
    <cellStyle name="Normal 5 2 7 2 2" xfId="48040"/>
    <cellStyle name="Normal 5 2 7 2 2 2" xfId="48041"/>
    <cellStyle name="Normal 5 2 7 2 2 2 2" xfId="48042"/>
    <cellStyle name="Normal 5 2 7 2 2 3" xfId="48043"/>
    <cellStyle name="Normal 5 2 7 2 2 4" xfId="48044"/>
    <cellStyle name="Normal 5 2 7 2 3" xfId="48045"/>
    <cellStyle name="Normal 5 2 7 2 3 2" xfId="48046"/>
    <cellStyle name="Normal 5 2 7 2 4" xfId="48047"/>
    <cellStyle name="Normal 5 2 7 2 5" xfId="48048"/>
    <cellStyle name="Normal 5 2 7 2 6" xfId="48049"/>
    <cellStyle name="Normal 5 2 7 3" xfId="48050"/>
    <cellStyle name="Normal 5 2 7 3 2" xfId="48051"/>
    <cellStyle name="Normal 5 2 7 3 2 2" xfId="48052"/>
    <cellStyle name="Normal 5 2 7 3 3" xfId="48053"/>
    <cellStyle name="Normal 5 2 7 3 4" xfId="48054"/>
    <cellStyle name="Normal 5 2 7 4" xfId="48055"/>
    <cellStyle name="Normal 5 2 7 4 2" xfId="48056"/>
    <cellStyle name="Normal 5 2 7 4 2 2" xfId="48057"/>
    <cellStyle name="Normal 5 2 7 4 3" xfId="48058"/>
    <cellStyle name="Normal 5 2 7 4 4" xfId="48059"/>
    <cellStyle name="Normal 5 2 7 5" xfId="48060"/>
    <cellStyle name="Normal 5 2 7 5 2" xfId="48061"/>
    <cellStyle name="Normal 5 2 7 6" xfId="48062"/>
    <cellStyle name="Normal 5 2 7 7" xfId="48063"/>
    <cellStyle name="Normal 5 2 7 8" xfId="48064"/>
    <cellStyle name="Normal 5 2 8" xfId="48065"/>
    <cellStyle name="Normal 5 2 8 2" xfId="48066"/>
    <cellStyle name="Normal 5 2 8 2 2" xfId="48067"/>
    <cellStyle name="Normal 5 2 8 2 2 2" xfId="48068"/>
    <cellStyle name="Normal 5 2 8 2 2 2 2" xfId="48069"/>
    <cellStyle name="Normal 5 2 8 2 2 3" xfId="48070"/>
    <cellStyle name="Normal 5 2 8 2 2 4" xfId="48071"/>
    <cellStyle name="Normal 5 2 8 2 3" xfId="48072"/>
    <cellStyle name="Normal 5 2 8 2 3 2" xfId="48073"/>
    <cellStyle name="Normal 5 2 8 2 4" xfId="48074"/>
    <cellStyle name="Normal 5 2 8 2 5" xfId="48075"/>
    <cellStyle name="Normal 5 2 8 2 6" xfId="48076"/>
    <cellStyle name="Normal 5 2 8 3" xfId="48077"/>
    <cellStyle name="Normal 5 2 8 3 2" xfId="48078"/>
    <cellStyle name="Normal 5 2 8 3 2 2" xfId="48079"/>
    <cellStyle name="Normal 5 2 8 3 3" xfId="48080"/>
    <cellStyle name="Normal 5 2 8 3 4" xfId="48081"/>
    <cellStyle name="Normal 5 2 8 4" xfId="48082"/>
    <cellStyle name="Normal 5 2 8 4 2" xfId="48083"/>
    <cellStyle name="Normal 5 2 8 4 2 2" xfId="48084"/>
    <cellStyle name="Normal 5 2 8 4 3" xfId="48085"/>
    <cellStyle name="Normal 5 2 8 4 4" xfId="48086"/>
    <cellStyle name="Normal 5 2 8 5" xfId="48087"/>
    <cellStyle name="Normal 5 2 8 5 2" xfId="48088"/>
    <cellStyle name="Normal 5 2 8 6" xfId="48089"/>
    <cellStyle name="Normal 5 2 8 7" xfId="48090"/>
    <cellStyle name="Normal 5 2 8 8" xfId="48091"/>
    <cellStyle name="Normal 5 2 9" xfId="48092"/>
    <cellStyle name="Normal 5 2 9 2" xfId="48093"/>
    <cellStyle name="Normal 5 2 9 2 2" xfId="48094"/>
    <cellStyle name="Normal 5 2 9 2 2 2" xfId="48095"/>
    <cellStyle name="Normal 5 2 9 2 3" xfId="48096"/>
    <cellStyle name="Normal 5 2 9 2 4" xfId="48097"/>
    <cellStyle name="Normal 5 2 9 3" xfId="48098"/>
    <cellStyle name="Normal 5 2 9 3 2" xfId="48099"/>
    <cellStyle name="Normal 5 2 9 4" xfId="48100"/>
    <cellStyle name="Normal 5 2 9 5" xfId="48101"/>
    <cellStyle name="Normal 5 2 9 6" xfId="48102"/>
    <cellStyle name="Normal 5 20" xfId="48103"/>
    <cellStyle name="Normal 5 20 10" xfId="48104"/>
    <cellStyle name="Normal 5 20 10 2" xfId="48105"/>
    <cellStyle name="Normal 5 20 10 2 2" xfId="48106"/>
    <cellStyle name="Normal 5 20 10 2 2 2" xfId="48107"/>
    <cellStyle name="Normal 5 20 10 2 3" xfId="48108"/>
    <cellStyle name="Normal 5 20 10 2 4" xfId="48109"/>
    <cellStyle name="Normal 5 20 10 3" xfId="48110"/>
    <cellStyle name="Normal 5 20 10 3 2" xfId="48111"/>
    <cellStyle name="Normal 5 20 10 4" xfId="48112"/>
    <cellStyle name="Normal 5 20 10 5" xfId="48113"/>
    <cellStyle name="Normal 5 20 10 6" xfId="48114"/>
    <cellStyle name="Normal 5 20 11" xfId="48115"/>
    <cellStyle name="Normal 5 20 11 2" xfId="48116"/>
    <cellStyle name="Normal 5 20 11 2 2" xfId="48117"/>
    <cellStyle name="Normal 5 20 11 3" xfId="48118"/>
    <cellStyle name="Normal 5 20 11 4" xfId="48119"/>
    <cellStyle name="Normal 5 20 11 5" xfId="48120"/>
    <cellStyle name="Normal 5 20 12" xfId="48121"/>
    <cellStyle name="Normal 5 20 12 2" xfId="48122"/>
    <cellStyle name="Normal 5 20 12 2 2" xfId="48123"/>
    <cellStyle name="Normal 5 20 12 3" xfId="48124"/>
    <cellStyle name="Normal 5 20 12 4" xfId="48125"/>
    <cellStyle name="Normal 5 20 13" xfId="48126"/>
    <cellStyle name="Normal 5 20 13 2" xfId="48127"/>
    <cellStyle name="Normal 5 20 14" xfId="48128"/>
    <cellStyle name="Normal 5 20 15" xfId="48129"/>
    <cellStyle name="Normal 5 20 16" xfId="48130"/>
    <cellStyle name="Normal 5 20 2" xfId="48131"/>
    <cellStyle name="Normal 5 20 2 10" xfId="48132"/>
    <cellStyle name="Normal 5 20 2 10 2" xfId="48133"/>
    <cellStyle name="Normal 5 20 2 10 2 2" xfId="48134"/>
    <cellStyle name="Normal 5 20 2 10 3" xfId="48135"/>
    <cellStyle name="Normal 5 20 2 10 4" xfId="48136"/>
    <cellStyle name="Normal 5 20 2 11" xfId="48137"/>
    <cellStyle name="Normal 5 20 2 11 2" xfId="48138"/>
    <cellStyle name="Normal 5 20 2 12" xfId="48139"/>
    <cellStyle name="Normal 5 20 2 13" xfId="48140"/>
    <cellStyle name="Normal 5 20 2 14" xfId="48141"/>
    <cellStyle name="Normal 5 20 2 2" xfId="48142"/>
    <cellStyle name="Normal 5 20 2 2 10" xfId="48143"/>
    <cellStyle name="Normal 5 20 2 2 2" xfId="48144"/>
    <cellStyle name="Normal 5 20 2 2 2 2" xfId="48145"/>
    <cellStyle name="Normal 5 20 2 2 2 2 2" xfId="48146"/>
    <cellStyle name="Normal 5 20 2 2 2 2 2 2" xfId="48147"/>
    <cellStyle name="Normal 5 20 2 2 2 2 3" xfId="48148"/>
    <cellStyle name="Normal 5 20 2 2 2 2 4" xfId="48149"/>
    <cellStyle name="Normal 5 20 2 2 2 3" xfId="48150"/>
    <cellStyle name="Normal 5 20 2 2 2 3 2" xfId="48151"/>
    <cellStyle name="Normal 5 20 2 2 2 3 2 2" xfId="48152"/>
    <cellStyle name="Normal 5 20 2 2 2 3 3" xfId="48153"/>
    <cellStyle name="Normal 5 20 2 2 2 3 4" xfId="48154"/>
    <cellStyle name="Normal 5 20 2 2 2 4" xfId="48155"/>
    <cellStyle name="Normal 5 20 2 2 2 4 2" xfId="48156"/>
    <cellStyle name="Normal 5 20 2 2 2 5" xfId="48157"/>
    <cellStyle name="Normal 5 20 2 2 2 6" xfId="48158"/>
    <cellStyle name="Normal 5 20 2 2 2 7" xfId="48159"/>
    <cellStyle name="Normal 5 20 2 2 3" xfId="48160"/>
    <cellStyle name="Normal 5 20 2 2 3 2" xfId="48161"/>
    <cellStyle name="Normal 5 20 2 2 3 2 2" xfId="48162"/>
    <cellStyle name="Normal 5 20 2 2 3 3" xfId="48163"/>
    <cellStyle name="Normal 5 20 2 2 3 4" xfId="48164"/>
    <cellStyle name="Normal 5 20 2 2 4" xfId="48165"/>
    <cellStyle name="Normal 5 20 2 2 4 2" xfId="48166"/>
    <cellStyle name="Normal 5 20 2 2 4 2 2" xfId="48167"/>
    <cellStyle name="Normal 5 20 2 2 4 3" xfId="48168"/>
    <cellStyle name="Normal 5 20 2 2 4 4" xfId="48169"/>
    <cellStyle name="Normal 5 20 2 2 5" xfId="48170"/>
    <cellStyle name="Normal 5 20 2 2 5 2" xfId="48171"/>
    <cellStyle name="Normal 5 20 2 2 5 2 2" xfId="48172"/>
    <cellStyle name="Normal 5 20 2 2 5 3" xfId="48173"/>
    <cellStyle name="Normal 5 20 2 2 5 4" xfId="48174"/>
    <cellStyle name="Normal 5 20 2 2 6" xfId="48175"/>
    <cellStyle name="Normal 5 20 2 2 6 2" xfId="48176"/>
    <cellStyle name="Normal 5 20 2 2 6 2 2" xfId="48177"/>
    <cellStyle name="Normal 5 20 2 2 6 3" xfId="48178"/>
    <cellStyle name="Normal 5 20 2 2 6 4" xfId="48179"/>
    <cellStyle name="Normal 5 20 2 2 7" xfId="48180"/>
    <cellStyle name="Normal 5 20 2 2 7 2" xfId="48181"/>
    <cellStyle name="Normal 5 20 2 2 8" xfId="48182"/>
    <cellStyle name="Normal 5 20 2 2 9" xfId="48183"/>
    <cellStyle name="Normal 5 20 2 3" xfId="48184"/>
    <cellStyle name="Normal 5 20 2 3 2" xfId="48185"/>
    <cellStyle name="Normal 5 20 2 3 2 2" xfId="48186"/>
    <cellStyle name="Normal 5 20 2 3 2 2 2" xfId="48187"/>
    <cellStyle name="Normal 5 20 2 3 2 2 2 2" xfId="48188"/>
    <cellStyle name="Normal 5 20 2 3 2 2 3" xfId="48189"/>
    <cellStyle name="Normal 5 20 2 3 2 2 4" xfId="48190"/>
    <cellStyle name="Normal 5 20 2 3 2 3" xfId="48191"/>
    <cellStyle name="Normal 5 20 2 3 2 3 2" xfId="48192"/>
    <cellStyle name="Normal 5 20 2 3 2 3 2 2" xfId="48193"/>
    <cellStyle name="Normal 5 20 2 3 2 3 3" xfId="48194"/>
    <cellStyle name="Normal 5 20 2 3 2 3 4" xfId="48195"/>
    <cellStyle name="Normal 5 20 2 3 2 4" xfId="48196"/>
    <cellStyle name="Normal 5 20 2 3 2 4 2" xfId="48197"/>
    <cellStyle name="Normal 5 20 2 3 2 5" xfId="48198"/>
    <cellStyle name="Normal 5 20 2 3 2 6" xfId="48199"/>
    <cellStyle name="Normal 5 20 2 3 2 7" xfId="48200"/>
    <cellStyle name="Normal 5 20 2 3 3" xfId="48201"/>
    <cellStyle name="Normal 5 20 2 3 3 2" xfId="48202"/>
    <cellStyle name="Normal 5 20 2 3 3 2 2" xfId="48203"/>
    <cellStyle name="Normal 5 20 2 3 3 3" xfId="48204"/>
    <cellStyle name="Normal 5 20 2 3 3 4" xfId="48205"/>
    <cellStyle name="Normal 5 20 2 3 4" xfId="48206"/>
    <cellStyle name="Normal 5 20 2 3 4 2" xfId="48207"/>
    <cellStyle name="Normal 5 20 2 3 4 2 2" xfId="48208"/>
    <cellStyle name="Normal 5 20 2 3 4 3" xfId="48209"/>
    <cellStyle name="Normal 5 20 2 3 4 4" xfId="48210"/>
    <cellStyle name="Normal 5 20 2 3 5" xfId="48211"/>
    <cellStyle name="Normal 5 20 2 3 5 2" xfId="48212"/>
    <cellStyle name="Normal 5 20 2 3 6" xfId="48213"/>
    <cellStyle name="Normal 5 20 2 3 7" xfId="48214"/>
    <cellStyle name="Normal 5 20 2 3 8" xfId="48215"/>
    <cellStyle name="Normal 5 20 2 4" xfId="48216"/>
    <cellStyle name="Normal 5 20 2 4 2" xfId="48217"/>
    <cellStyle name="Normal 5 20 2 4 2 2" xfId="48218"/>
    <cellStyle name="Normal 5 20 2 4 2 2 2" xfId="48219"/>
    <cellStyle name="Normal 5 20 2 4 2 2 2 2" xfId="48220"/>
    <cellStyle name="Normal 5 20 2 4 2 2 3" xfId="48221"/>
    <cellStyle name="Normal 5 20 2 4 2 2 4" xfId="48222"/>
    <cellStyle name="Normal 5 20 2 4 2 3" xfId="48223"/>
    <cellStyle name="Normal 5 20 2 4 2 3 2" xfId="48224"/>
    <cellStyle name="Normal 5 20 2 4 2 3 2 2" xfId="48225"/>
    <cellStyle name="Normal 5 20 2 4 2 3 3" xfId="48226"/>
    <cellStyle name="Normal 5 20 2 4 2 3 4" xfId="48227"/>
    <cellStyle name="Normal 5 20 2 4 2 4" xfId="48228"/>
    <cellStyle name="Normal 5 20 2 4 2 4 2" xfId="48229"/>
    <cellStyle name="Normal 5 20 2 4 2 5" xfId="48230"/>
    <cellStyle name="Normal 5 20 2 4 2 6" xfId="48231"/>
    <cellStyle name="Normal 5 20 2 4 2 7" xfId="48232"/>
    <cellStyle name="Normal 5 20 2 4 3" xfId="48233"/>
    <cellStyle name="Normal 5 20 2 4 3 2" xfId="48234"/>
    <cellStyle name="Normal 5 20 2 4 3 2 2" xfId="48235"/>
    <cellStyle name="Normal 5 20 2 4 3 3" xfId="48236"/>
    <cellStyle name="Normal 5 20 2 4 3 4" xfId="48237"/>
    <cellStyle name="Normal 5 20 2 4 4" xfId="48238"/>
    <cellStyle name="Normal 5 20 2 4 4 2" xfId="48239"/>
    <cellStyle name="Normal 5 20 2 4 4 2 2" xfId="48240"/>
    <cellStyle name="Normal 5 20 2 4 4 3" xfId="48241"/>
    <cellStyle name="Normal 5 20 2 4 4 4" xfId="48242"/>
    <cellStyle name="Normal 5 20 2 4 5" xfId="48243"/>
    <cellStyle name="Normal 5 20 2 4 5 2" xfId="48244"/>
    <cellStyle name="Normal 5 20 2 4 6" xfId="48245"/>
    <cellStyle name="Normal 5 20 2 4 7" xfId="48246"/>
    <cellStyle name="Normal 5 20 2 4 8" xfId="48247"/>
    <cellStyle name="Normal 5 20 2 5" xfId="48248"/>
    <cellStyle name="Normal 5 20 2 5 2" xfId="48249"/>
    <cellStyle name="Normal 5 20 2 5 2 2" xfId="48250"/>
    <cellStyle name="Normal 5 20 2 5 2 2 2" xfId="48251"/>
    <cellStyle name="Normal 5 20 2 5 2 2 2 2" xfId="48252"/>
    <cellStyle name="Normal 5 20 2 5 2 2 3" xfId="48253"/>
    <cellStyle name="Normal 5 20 2 5 2 2 4" xfId="48254"/>
    <cellStyle name="Normal 5 20 2 5 2 3" xfId="48255"/>
    <cellStyle name="Normal 5 20 2 5 2 3 2" xfId="48256"/>
    <cellStyle name="Normal 5 20 2 5 2 4" xfId="48257"/>
    <cellStyle name="Normal 5 20 2 5 2 5" xfId="48258"/>
    <cellStyle name="Normal 5 20 2 5 2 6" xfId="48259"/>
    <cellStyle name="Normal 5 20 2 5 3" xfId="48260"/>
    <cellStyle name="Normal 5 20 2 5 3 2" xfId="48261"/>
    <cellStyle name="Normal 5 20 2 5 3 2 2" xfId="48262"/>
    <cellStyle name="Normal 5 20 2 5 3 3" xfId="48263"/>
    <cellStyle name="Normal 5 20 2 5 3 4" xfId="48264"/>
    <cellStyle name="Normal 5 20 2 5 4" xfId="48265"/>
    <cellStyle name="Normal 5 20 2 5 4 2" xfId="48266"/>
    <cellStyle name="Normal 5 20 2 5 4 2 2" xfId="48267"/>
    <cellStyle name="Normal 5 20 2 5 4 3" xfId="48268"/>
    <cellStyle name="Normal 5 20 2 5 4 4" xfId="48269"/>
    <cellStyle name="Normal 5 20 2 5 5" xfId="48270"/>
    <cellStyle name="Normal 5 20 2 5 5 2" xfId="48271"/>
    <cellStyle name="Normal 5 20 2 5 6" xfId="48272"/>
    <cellStyle name="Normal 5 20 2 5 7" xfId="48273"/>
    <cellStyle name="Normal 5 20 2 5 8" xfId="48274"/>
    <cellStyle name="Normal 5 20 2 6" xfId="48275"/>
    <cellStyle name="Normal 5 20 2 6 2" xfId="48276"/>
    <cellStyle name="Normal 5 20 2 6 2 2" xfId="48277"/>
    <cellStyle name="Normal 5 20 2 6 2 2 2" xfId="48278"/>
    <cellStyle name="Normal 5 20 2 6 2 2 2 2" xfId="48279"/>
    <cellStyle name="Normal 5 20 2 6 2 2 3" xfId="48280"/>
    <cellStyle name="Normal 5 20 2 6 2 2 4" xfId="48281"/>
    <cellStyle name="Normal 5 20 2 6 2 3" xfId="48282"/>
    <cellStyle name="Normal 5 20 2 6 2 3 2" xfId="48283"/>
    <cellStyle name="Normal 5 20 2 6 2 4" xfId="48284"/>
    <cellStyle name="Normal 5 20 2 6 2 5" xfId="48285"/>
    <cellStyle name="Normal 5 20 2 6 2 6" xfId="48286"/>
    <cellStyle name="Normal 5 20 2 6 3" xfId="48287"/>
    <cellStyle name="Normal 5 20 2 6 3 2" xfId="48288"/>
    <cellStyle name="Normal 5 20 2 6 3 2 2" xfId="48289"/>
    <cellStyle name="Normal 5 20 2 6 3 3" xfId="48290"/>
    <cellStyle name="Normal 5 20 2 6 3 4" xfId="48291"/>
    <cellStyle name="Normal 5 20 2 6 4" xfId="48292"/>
    <cellStyle name="Normal 5 20 2 6 4 2" xfId="48293"/>
    <cellStyle name="Normal 5 20 2 6 4 2 2" xfId="48294"/>
    <cellStyle name="Normal 5 20 2 6 4 3" xfId="48295"/>
    <cellStyle name="Normal 5 20 2 6 4 4" xfId="48296"/>
    <cellStyle name="Normal 5 20 2 6 5" xfId="48297"/>
    <cellStyle name="Normal 5 20 2 6 5 2" xfId="48298"/>
    <cellStyle name="Normal 5 20 2 6 6" xfId="48299"/>
    <cellStyle name="Normal 5 20 2 6 7" xfId="48300"/>
    <cellStyle name="Normal 5 20 2 6 8" xfId="48301"/>
    <cellStyle name="Normal 5 20 2 7" xfId="48302"/>
    <cellStyle name="Normal 5 20 2 7 2" xfId="48303"/>
    <cellStyle name="Normal 5 20 2 7 2 2" xfId="48304"/>
    <cellStyle name="Normal 5 20 2 7 2 2 2" xfId="48305"/>
    <cellStyle name="Normal 5 20 2 7 2 3" xfId="48306"/>
    <cellStyle name="Normal 5 20 2 7 2 4" xfId="48307"/>
    <cellStyle name="Normal 5 20 2 7 3" xfId="48308"/>
    <cellStyle name="Normal 5 20 2 7 3 2" xfId="48309"/>
    <cellStyle name="Normal 5 20 2 7 4" xfId="48310"/>
    <cellStyle name="Normal 5 20 2 7 5" xfId="48311"/>
    <cellStyle name="Normal 5 20 2 7 6" xfId="48312"/>
    <cellStyle name="Normal 5 20 2 8" xfId="48313"/>
    <cellStyle name="Normal 5 20 2 8 2" xfId="48314"/>
    <cellStyle name="Normal 5 20 2 8 2 2" xfId="48315"/>
    <cellStyle name="Normal 5 20 2 8 2 2 2" xfId="48316"/>
    <cellStyle name="Normal 5 20 2 8 2 3" xfId="48317"/>
    <cellStyle name="Normal 5 20 2 8 2 4" xfId="48318"/>
    <cellStyle name="Normal 5 20 2 8 3" xfId="48319"/>
    <cellStyle name="Normal 5 20 2 8 3 2" xfId="48320"/>
    <cellStyle name="Normal 5 20 2 8 4" xfId="48321"/>
    <cellStyle name="Normal 5 20 2 8 5" xfId="48322"/>
    <cellStyle name="Normal 5 20 2 8 6" xfId="48323"/>
    <cellStyle name="Normal 5 20 2 9" xfId="48324"/>
    <cellStyle name="Normal 5 20 2 9 2" xfId="48325"/>
    <cellStyle name="Normal 5 20 2 9 2 2" xfId="48326"/>
    <cellStyle name="Normal 5 20 2 9 3" xfId="48327"/>
    <cellStyle name="Normal 5 20 2 9 4" xfId="48328"/>
    <cellStyle name="Normal 5 20 2 9 5" xfId="48329"/>
    <cellStyle name="Normal 5 20 3" xfId="48330"/>
    <cellStyle name="Normal 5 20 3 10" xfId="48331"/>
    <cellStyle name="Normal 5 20 3 10 2" xfId="48332"/>
    <cellStyle name="Normal 5 20 3 10 2 2" xfId="48333"/>
    <cellStyle name="Normal 5 20 3 10 3" xfId="48334"/>
    <cellStyle name="Normal 5 20 3 10 4" xfId="48335"/>
    <cellStyle name="Normal 5 20 3 11" xfId="48336"/>
    <cellStyle name="Normal 5 20 3 11 2" xfId="48337"/>
    <cellStyle name="Normal 5 20 3 12" xfId="48338"/>
    <cellStyle name="Normal 5 20 3 13" xfId="48339"/>
    <cellStyle name="Normal 5 20 3 14" xfId="48340"/>
    <cellStyle name="Normal 5 20 3 2" xfId="48341"/>
    <cellStyle name="Normal 5 20 3 2 10" xfId="48342"/>
    <cellStyle name="Normal 5 20 3 2 2" xfId="48343"/>
    <cellStyle name="Normal 5 20 3 2 2 2" xfId="48344"/>
    <cellStyle name="Normal 5 20 3 2 2 2 2" xfId="48345"/>
    <cellStyle name="Normal 5 20 3 2 2 2 2 2" xfId="48346"/>
    <cellStyle name="Normal 5 20 3 2 2 2 3" xfId="48347"/>
    <cellStyle name="Normal 5 20 3 2 2 2 4" xfId="48348"/>
    <cellStyle name="Normal 5 20 3 2 2 3" xfId="48349"/>
    <cellStyle name="Normal 5 20 3 2 2 3 2" xfId="48350"/>
    <cellStyle name="Normal 5 20 3 2 2 3 2 2" xfId="48351"/>
    <cellStyle name="Normal 5 20 3 2 2 3 3" xfId="48352"/>
    <cellStyle name="Normal 5 20 3 2 2 3 4" xfId="48353"/>
    <cellStyle name="Normal 5 20 3 2 2 4" xfId="48354"/>
    <cellStyle name="Normal 5 20 3 2 2 4 2" xfId="48355"/>
    <cellStyle name="Normal 5 20 3 2 2 5" xfId="48356"/>
    <cellStyle name="Normal 5 20 3 2 2 6" xfId="48357"/>
    <cellStyle name="Normal 5 20 3 2 2 7" xfId="48358"/>
    <cellStyle name="Normal 5 20 3 2 3" xfId="48359"/>
    <cellStyle name="Normal 5 20 3 2 3 2" xfId="48360"/>
    <cellStyle name="Normal 5 20 3 2 3 2 2" xfId="48361"/>
    <cellStyle name="Normal 5 20 3 2 3 3" xfId="48362"/>
    <cellStyle name="Normal 5 20 3 2 3 4" xfId="48363"/>
    <cellStyle name="Normal 5 20 3 2 4" xfId="48364"/>
    <cellStyle name="Normal 5 20 3 2 4 2" xfId="48365"/>
    <cellStyle name="Normal 5 20 3 2 4 2 2" xfId="48366"/>
    <cellStyle name="Normal 5 20 3 2 4 3" xfId="48367"/>
    <cellStyle name="Normal 5 20 3 2 4 4" xfId="48368"/>
    <cellStyle name="Normal 5 20 3 2 5" xfId="48369"/>
    <cellStyle name="Normal 5 20 3 2 5 2" xfId="48370"/>
    <cellStyle name="Normal 5 20 3 2 5 2 2" xfId="48371"/>
    <cellStyle name="Normal 5 20 3 2 5 3" xfId="48372"/>
    <cellStyle name="Normal 5 20 3 2 5 4" xfId="48373"/>
    <cellStyle name="Normal 5 20 3 2 6" xfId="48374"/>
    <cellStyle name="Normal 5 20 3 2 6 2" xfId="48375"/>
    <cellStyle name="Normal 5 20 3 2 6 2 2" xfId="48376"/>
    <cellStyle name="Normal 5 20 3 2 6 3" xfId="48377"/>
    <cellStyle name="Normal 5 20 3 2 6 4" xfId="48378"/>
    <cellStyle name="Normal 5 20 3 2 7" xfId="48379"/>
    <cellStyle name="Normal 5 20 3 2 7 2" xfId="48380"/>
    <cellStyle name="Normal 5 20 3 2 8" xfId="48381"/>
    <cellStyle name="Normal 5 20 3 2 9" xfId="48382"/>
    <cellStyle name="Normal 5 20 3 3" xfId="48383"/>
    <cellStyle name="Normal 5 20 3 3 2" xfId="48384"/>
    <cellStyle name="Normal 5 20 3 3 2 2" xfId="48385"/>
    <cellStyle name="Normal 5 20 3 3 2 2 2" xfId="48386"/>
    <cellStyle name="Normal 5 20 3 3 2 2 2 2" xfId="48387"/>
    <cellStyle name="Normal 5 20 3 3 2 2 3" xfId="48388"/>
    <cellStyle name="Normal 5 20 3 3 2 2 4" xfId="48389"/>
    <cellStyle name="Normal 5 20 3 3 2 3" xfId="48390"/>
    <cellStyle name="Normal 5 20 3 3 2 3 2" xfId="48391"/>
    <cellStyle name="Normal 5 20 3 3 2 3 2 2" xfId="48392"/>
    <cellStyle name="Normal 5 20 3 3 2 3 3" xfId="48393"/>
    <cellStyle name="Normal 5 20 3 3 2 3 4" xfId="48394"/>
    <cellStyle name="Normal 5 20 3 3 2 4" xfId="48395"/>
    <cellStyle name="Normal 5 20 3 3 2 4 2" xfId="48396"/>
    <cellStyle name="Normal 5 20 3 3 2 5" xfId="48397"/>
    <cellStyle name="Normal 5 20 3 3 2 6" xfId="48398"/>
    <cellStyle name="Normal 5 20 3 3 2 7" xfId="48399"/>
    <cellStyle name="Normal 5 20 3 3 3" xfId="48400"/>
    <cellStyle name="Normal 5 20 3 3 3 2" xfId="48401"/>
    <cellStyle name="Normal 5 20 3 3 3 2 2" xfId="48402"/>
    <cellStyle name="Normal 5 20 3 3 3 3" xfId="48403"/>
    <cellStyle name="Normal 5 20 3 3 3 4" xfId="48404"/>
    <cellStyle name="Normal 5 20 3 3 4" xfId="48405"/>
    <cellStyle name="Normal 5 20 3 3 4 2" xfId="48406"/>
    <cellStyle name="Normal 5 20 3 3 4 2 2" xfId="48407"/>
    <cellStyle name="Normal 5 20 3 3 4 3" xfId="48408"/>
    <cellStyle name="Normal 5 20 3 3 4 4" xfId="48409"/>
    <cellStyle name="Normal 5 20 3 3 5" xfId="48410"/>
    <cellStyle name="Normal 5 20 3 3 5 2" xfId="48411"/>
    <cellStyle name="Normal 5 20 3 3 6" xfId="48412"/>
    <cellStyle name="Normal 5 20 3 3 7" xfId="48413"/>
    <cellStyle name="Normal 5 20 3 3 8" xfId="48414"/>
    <cellStyle name="Normal 5 20 3 4" xfId="48415"/>
    <cellStyle name="Normal 5 20 3 4 2" xfId="48416"/>
    <cellStyle name="Normal 5 20 3 4 2 2" xfId="48417"/>
    <cellStyle name="Normal 5 20 3 4 2 2 2" xfId="48418"/>
    <cellStyle name="Normal 5 20 3 4 2 2 2 2" xfId="48419"/>
    <cellStyle name="Normal 5 20 3 4 2 2 3" xfId="48420"/>
    <cellStyle name="Normal 5 20 3 4 2 2 4" xfId="48421"/>
    <cellStyle name="Normal 5 20 3 4 2 3" xfId="48422"/>
    <cellStyle name="Normal 5 20 3 4 2 3 2" xfId="48423"/>
    <cellStyle name="Normal 5 20 3 4 2 3 2 2" xfId="48424"/>
    <cellStyle name="Normal 5 20 3 4 2 3 3" xfId="48425"/>
    <cellStyle name="Normal 5 20 3 4 2 3 4" xfId="48426"/>
    <cellStyle name="Normal 5 20 3 4 2 4" xfId="48427"/>
    <cellStyle name="Normal 5 20 3 4 2 4 2" xfId="48428"/>
    <cellStyle name="Normal 5 20 3 4 2 5" xfId="48429"/>
    <cellStyle name="Normal 5 20 3 4 2 6" xfId="48430"/>
    <cellStyle name="Normal 5 20 3 4 2 7" xfId="48431"/>
    <cellStyle name="Normal 5 20 3 4 3" xfId="48432"/>
    <cellStyle name="Normal 5 20 3 4 3 2" xfId="48433"/>
    <cellStyle name="Normal 5 20 3 4 3 2 2" xfId="48434"/>
    <cellStyle name="Normal 5 20 3 4 3 3" xfId="48435"/>
    <cellStyle name="Normal 5 20 3 4 3 4" xfId="48436"/>
    <cellStyle name="Normal 5 20 3 4 4" xfId="48437"/>
    <cellStyle name="Normal 5 20 3 4 4 2" xfId="48438"/>
    <cellStyle name="Normal 5 20 3 4 4 2 2" xfId="48439"/>
    <cellStyle name="Normal 5 20 3 4 4 3" xfId="48440"/>
    <cellStyle name="Normal 5 20 3 4 4 4" xfId="48441"/>
    <cellStyle name="Normal 5 20 3 4 5" xfId="48442"/>
    <cellStyle name="Normal 5 20 3 4 5 2" xfId="48443"/>
    <cellStyle name="Normal 5 20 3 4 6" xfId="48444"/>
    <cellStyle name="Normal 5 20 3 4 7" xfId="48445"/>
    <cellStyle name="Normal 5 20 3 4 8" xfId="48446"/>
    <cellStyle name="Normal 5 20 3 5" xfId="48447"/>
    <cellStyle name="Normal 5 20 3 5 2" xfId="48448"/>
    <cellStyle name="Normal 5 20 3 5 2 2" xfId="48449"/>
    <cellStyle name="Normal 5 20 3 5 2 2 2" xfId="48450"/>
    <cellStyle name="Normal 5 20 3 5 2 2 2 2" xfId="48451"/>
    <cellStyle name="Normal 5 20 3 5 2 2 3" xfId="48452"/>
    <cellStyle name="Normal 5 20 3 5 2 2 4" xfId="48453"/>
    <cellStyle name="Normal 5 20 3 5 2 3" xfId="48454"/>
    <cellStyle name="Normal 5 20 3 5 2 3 2" xfId="48455"/>
    <cellStyle name="Normal 5 20 3 5 2 4" xfId="48456"/>
    <cellStyle name="Normal 5 20 3 5 2 5" xfId="48457"/>
    <cellStyle name="Normal 5 20 3 5 2 6" xfId="48458"/>
    <cellStyle name="Normal 5 20 3 5 3" xfId="48459"/>
    <cellStyle name="Normal 5 20 3 5 3 2" xfId="48460"/>
    <cellStyle name="Normal 5 20 3 5 3 2 2" xfId="48461"/>
    <cellStyle name="Normal 5 20 3 5 3 3" xfId="48462"/>
    <cellStyle name="Normal 5 20 3 5 3 4" xfId="48463"/>
    <cellStyle name="Normal 5 20 3 5 4" xfId="48464"/>
    <cellStyle name="Normal 5 20 3 5 4 2" xfId="48465"/>
    <cellStyle name="Normal 5 20 3 5 4 2 2" xfId="48466"/>
    <cellStyle name="Normal 5 20 3 5 4 3" xfId="48467"/>
    <cellStyle name="Normal 5 20 3 5 4 4" xfId="48468"/>
    <cellStyle name="Normal 5 20 3 5 5" xfId="48469"/>
    <cellStyle name="Normal 5 20 3 5 5 2" xfId="48470"/>
    <cellStyle name="Normal 5 20 3 5 6" xfId="48471"/>
    <cellStyle name="Normal 5 20 3 5 7" xfId="48472"/>
    <cellStyle name="Normal 5 20 3 5 8" xfId="48473"/>
    <cellStyle name="Normal 5 20 3 6" xfId="48474"/>
    <cellStyle name="Normal 5 20 3 6 2" xfId="48475"/>
    <cellStyle name="Normal 5 20 3 6 2 2" xfId="48476"/>
    <cellStyle name="Normal 5 20 3 6 2 2 2" xfId="48477"/>
    <cellStyle name="Normal 5 20 3 6 2 2 2 2" xfId="48478"/>
    <cellStyle name="Normal 5 20 3 6 2 2 3" xfId="48479"/>
    <cellStyle name="Normal 5 20 3 6 2 2 4" xfId="48480"/>
    <cellStyle name="Normal 5 20 3 6 2 3" xfId="48481"/>
    <cellStyle name="Normal 5 20 3 6 2 3 2" xfId="48482"/>
    <cellStyle name="Normal 5 20 3 6 2 4" xfId="48483"/>
    <cellStyle name="Normal 5 20 3 6 2 5" xfId="48484"/>
    <cellStyle name="Normal 5 20 3 6 2 6" xfId="48485"/>
    <cellStyle name="Normal 5 20 3 6 3" xfId="48486"/>
    <cellStyle name="Normal 5 20 3 6 3 2" xfId="48487"/>
    <cellStyle name="Normal 5 20 3 6 3 2 2" xfId="48488"/>
    <cellStyle name="Normal 5 20 3 6 3 3" xfId="48489"/>
    <cellStyle name="Normal 5 20 3 6 3 4" xfId="48490"/>
    <cellStyle name="Normal 5 20 3 6 4" xfId="48491"/>
    <cellStyle name="Normal 5 20 3 6 4 2" xfId="48492"/>
    <cellStyle name="Normal 5 20 3 6 4 2 2" xfId="48493"/>
    <cellStyle name="Normal 5 20 3 6 4 3" xfId="48494"/>
    <cellStyle name="Normal 5 20 3 6 4 4" xfId="48495"/>
    <cellStyle name="Normal 5 20 3 6 5" xfId="48496"/>
    <cellStyle name="Normal 5 20 3 6 5 2" xfId="48497"/>
    <cellStyle name="Normal 5 20 3 6 6" xfId="48498"/>
    <cellStyle name="Normal 5 20 3 6 7" xfId="48499"/>
    <cellStyle name="Normal 5 20 3 6 8" xfId="48500"/>
    <cellStyle name="Normal 5 20 3 7" xfId="48501"/>
    <cellStyle name="Normal 5 20 3 7 2" xfId="48502"/>
    <cellStyle name="Normal 5 20 3 7 2 2" xfId="48503"/>
    <cellStyle name="Normal 5 20 3 7 2 2 2" xfId="48504"/>
    <cellStyle name="Normal 5 20 3 7 2 3" xfId="48505"/>
    <cellStyle name="Normal 5 20 3 7 2 4" xfId="48506"/>
    <cellStyle name="Normal 5 20 3 7 3" xfId="48507"/>
    <cellStyle name="Normal 5 20 3 7 3 2" xfId="48508"/>
    <cellStyle name="Normal 5 20 3 7 4" xfId="48509"/>
    <cellStyle name="Normal 5 20 3 7 5" xfId="48510"/>
    <cellStyle name="Normal 5 20 3 7 6" xfId="48511"/>
    <cellStyle name="Normal 5 20 3 8" xfId="48512"/>
    <cellStyle name="Normal 5 20 3 8 2" xfId="48513"/>
    <cellStyle name="Normal 5 20 3 8 2 2" xfId="48514"/>
    <cellStyle name="Normal 5 20 3 8 2 2 2" xfId="48515"/>
    <cellStyle name="Normal 5 20 3 8 2 3" xfId="48516"/>
    <cellStyle name="Normal 5 20 3 8 2 4" xfId="48517"/>
    <cellStyle name="Normal 5 20 3 8 3" xfId="48518"/>
    <cellStyle name="Normal 5 20 3 8 3 2" xfId="48519"/>
    <cellStyle name="Normal 5 20 3 8 4" xfId="48520"/>
    <cellStyle name="Normal 5 20 3 8 5" xfId="48521"/>
    <cellStyle name="Normal 5 20 3 8 6" xfId="48522"/>
    <cellStyle name="Normal 5 20 3 9" xfId="48523"/>
    <cellStyle name="Normal 5 20 3 9 2" xfId="48524"/>
    <cellStyle name="Normal 5 20 3 9 2 2" xfId="48525"/>
    <cellStyle name="Normal 5 20 3 9 3" xfId="48526"/>
    <cellStyle name="Normal 5 20 3 9 4" xfId="48527"/>
    <cellStyle name="Normal 5 20 3 9 5" xfId="48528"/>
    <cellStyle name="Normal 5 20 4" xfId="48529"/>
    <cellStyle name="Normal 5 20 4 10" xfId="48530"/>
    <cellStyle name="Normal 5 20 4 10 2" xfId="48531"/>
    <cellStyle name="Normal 5 20 4 11" xfId="48532"/>
    <cellStyle name="Normal 5 20 4 12" xfId="48533"/>
    <cellStyle name="Normal 5 20 4 13" xfId="48534"/>
    <cellStyle name="Normal 5 20 4 2" xfId="48535"/>
    <cellStyle name="Normal 5 20 4 2 2" xfId="48536"/>
    <cellStyle name="Normal 5 20 4 2 2 2" xfId="48537"/>
    <cellStyle name="Normal 5 20 4 2 2 2 2" xfId="48538"/>
    <cellStyle name="Normal 5 20 4 2 2 2 2 2" xfId="48539"/>
    <cellStyle name="Normal 5 20 4 2 2 2 3" xfId="48540"/>
    <cellStyle name="Normal 5 20 4 2 2 2 4" xfId="48541"/>
    <cellStyle name="Normal 5 20 4 2 2 3" xfId="48542"/>
    <cellStyle name="Normal 5 20 4 2 2 3 2" xfId="48543"/>
    <cellStyle name="Normal 5 20 4 2 2 3 2 2" xfId="48544"/>
    <cellStyle name="Normal 5 20 4 2 2 3 3" xfId="48545"/>
    <cellStyle name="Normal 5 20 4 2 2 3 4" xfId="48546"/>
    <cellStyle name="Normal 5 20 4 2 2 4" xfId="48547"/>
    <cellStyle name="Normal 5 20 4 2 2 4 2" xfId="48548"/>
    <cellStyle name="Normal 5 20 4 2 2 5" xfId="48549"/>
    <cellStyle name="Normal 5 20 4 2 2 6" xfId="48550"/>
    <cellStyle name="Normal 5 20 4 2 2 7" xfId="48551"/>
    <cellStyle name="Normal 5 20 4 2 3" xfId="48552"/>
    <cellStyle name="Normal 5 20 4 2 3 2" xfId="48553"/>
    <cellStyle name="Normal 5 20 4 2 3 2 2" xfId="48554"/>
    <cellStyle name="Normal 5 20 4 2 3 3" xfId="48555"/>
    <cellStyle name="Normal 5 20 4 2 3 4" xfId="48556"/>
    <cellStyle name="Normal 5 20 4 2 4" xfId="48557"/>
    <cellStyle name="Normal 5 20 4 2 4 2" xfId="48558"/>
    <cellStyle name="Normal 5 20 4 2 4 2 2" xfId="48559"/>
    <cellStyle name="Normal 5 20 4 2 4 3" xfId="48560"/>
    <cellStyle name="Normal 5 20 4 2 4 4" xfId="48561"/>
    <cellStyle name="Normal 5 20 4 2 5" xfId="48562"/>
    <cellStyle name="Normal 5 20 4 2 5 2" xfId="48563"/>
    <cellStyle name="Normal 5 20 4 2 6" xfId="48564"/>
    <cellStyle name="Normal 5 20 4 2 7" xfId="48565"/>
    <cellStyle name="Normal 5 20 4 2 8" xfId="48566"/>
    <cellStyle name="Normal 5 20 4 3" xfId="48567"/>
    <cellStyle name="Normal 5 20 4 3 2" xfId="48568"/>
    <cellStyle name="Normal 5 20 4 3 2 2" xfId="48569"/>
    <cellStyle name="Normal 5 20 4 3 2 2 2" xfId="48570"/>
    <cellStyle name="Normal 5 20 4 3 2 2 2 2" xfId="48571"/>
    <cellStyle name="Normal 5 20 4 3 2 2 3" xfId="48572"/>
    <cellStyle name="Normal 5 20 4 3 2 2 4" xfId="48573"/>
    <cellStyle name="Normal 5 20 4 3 2 3" xfId="48574"/>
    <cellStyle name="Normal 5 20 4 3 2 3 2" xfId="48575"/>
    <cellStyle name="Normal 5 20 4 3 2 3 2 2" xfId="48576"/>
    <cellStyle name="Normal 5 20 4 3 2 3 3" xfId="48577"/>
    <cellStyle name="Normal 5 20 4 3 2 3 4" xfId="48578"/>
    <cellStyle name="Normal 5 20 4 3 2 4" xfId="48579"/>
    <cellStyle name="Normal 5 20 4 3 2 4 2" xfId="48580"/>
    <cellStyle name="Normal 5 20 4 3 2 5" xfId="48581"/>
    <cellStyle name="Normal 5 20 4 3 2 6" xfId="48582"/>
    <cellStyle name="Normal 5 20 4 3 2 7" xfId="48583"/>
    <cellStyle name="Normal 5 20 4 3 3" xfId="48584"/>
    <cellStyle name="Normal 5 20 4 3 3 2" xfId="48585"/>
    <cellStyle name="Normal 5 20 4 3 3 2 2" xfId="48586"/>
    <cellStyle name="Normal 5 20 4 3 3 3" xfId="48587"/>
    <cellStyle name="Normal 5 20 4 3 3 4" xfId="48588"/>
    <cellStyle name="Normal 5 20 4 3 4" xfId="48589"/>
    <cellStyle name="Normal 5 20 4 3 4 2" xfId="48590"/>
    <cellStyle name="Normal 5 20 4 3 4 2 2" xfId="48591"/>
    <cellStyle name="Normal 5 20 4 3 4 3" xfId="48592"/>
    <cellStyle name="Normal 5 20 4 3 4 4" xfId="48593"/>
    <cellStyle name="Normal 5 20 4 3 5" xfId="48594"/>
    <cellStyle name="Normal 5 20 4 3 5 2" xfId="48595"/>
    <cellStyle name="Normal 5 20 4 3 6" xfId="48596"/>
    <cellStyle name="Normal 5 20 4 3 7" xfId="48597"/>
    <cellStyle name="Normal 5 20 4 3 8" xfId="48598"/>
    <cellStyle name="Normal 5 20 4 4" xfId="48599"/>
    <cellStyle name="Normal 5 20 4 4 2" xfId="48600"/>
    <cellStyle name="Normal 5 20 4 4 2 2" xfId="48601"/>
    <cellStyle name="Normal 5 20 4 4 2 2 2" xfId="48602"/>
    <cellStyle name="Normal 5 20 4 4 2 2 2 2" xfId="48603"/>
    <cellStyle name="Normal 5 20 4 4 2 2 3" xfId="48604"/>
    <cellStyle name="Normal 5 20 4 4 2 2 4" xfId="48605"/>
    <cellStyle name="Normal 5 20 4 4 2 3" xfId="48606"/>
    <cellStyle name="Normal 5 20 4 4 2 3 2" xfId="48607"/>
    <cellStyle name="Normal 5 20 4 4 2 4" xfId="48608"/>
    <cellStyle name="Normal 5 20 4 4 2 5" xfId="48609"/>
    <cellStyle name="Normal 5 20 4 4 2 6" xfId="48610"/>
    <cellStyle name="Normal 5 20 4 4 3" xfId="48611"/>
    <cellStyle name="Normal 5 20 4 4 3 2" xfId="48612"/>
    <cellStyle name="Normal 5 20 4 4 3 2 2" xfId="48613"/>
    <cellStyle name="Normal 5 20 4 4 3 3" xfId="48614"/>
    <cellStyle name="Normal 5 20 4 4 3 4" xfId="48615"/>
    <cellStyle name="Normal 5 20 4 4 4" xfId="48616"/>
    <cellStyle name="Normal 5 20 4 4 4 2" xfId="48617"/>
    <cellStyle name="Normal 5 20 4 4 4 2 2" xfId="48618"/>
    <cellStyle name="Normal 5 20 4 4 4 3" xfId="48619"/>
    <cellStyle name="Normal 5 20 4 4 4 4" xfId="48620"/>
    <cellStyle name="Normal 5 20 4 4 5" xfId="48621"/>
    <cellStyle name="Normal 5 20 4 4 5 2" xfId="48622"/>
    <cellStyle name="Normal 5 20 4 4 6" xfId="48623"/>
    <cellStyle name="Normal 5 20 4 4 7" xfId="48624"/>
    <cellStyle name="Normal 5 20 4 4 8" xfId="48625"/>
    <cellStyle name="Normal 5 20 4 5" xfId="48626"/>
    <cellStyle name="Normal 5 20 4 5 2" xfId="48627"/>
    <cellStyle name="Normal 5 20 4 5 2 2" xfId="48628"/>
    <cellStyle name="Normal 5 20 4 5 2 2 2" xfId="48629"/>
    <cellStyle name="Normal 5 20 4 5 2 2 2 2" xfId="48630"/>
    <cellStyle name="Normal 5 20 4 5 2 2 3" xfId="48631"/>
    <cellStyle name="Normal 5 20 4 5 2 2 4" xfId="48632"/>
    <cellStyle name="Normal 5 20 4 5 2 3" xfId="48633"/>
    <cellStyle name="Normal 5 20 4 5 2 3 2" xfId="48634"/>
    <cellStyle name="Normal 5 20 4 5 2 4" xfId="48635"/>
    <cellStyle name="Normal 5 20 4 5 2 5" xfId="48636"/>
    <cellStyle name="Normal 5 20 4 5 2 6" xfId="48637"/>
    <cellStyle name="Normal 5 20 4 5 3" xfId="48638"/>
    <cellStyle name="Normal 5 20 4 5 3 2" xfId="48639"/>
    <cellStyle name="Normal 5 20 4 5 3 2 2" xfId="48640"/>
    <cellStyle name="Normal 5 20 4 5 3 3" xfId="48641"/>
    <cellStyle name="Normal 5 20 4 5 3 4" xfId="48642"/>
    <cellStyle name="Normal 5 20 4 5 4" xfId="48643"/>
    <cellStyle name="Normal 5 20 4 5 4 2" xfId="48644"/>
    <cellStyle name="Normal 5 20 4 5 4 2 2" xfId="48645"/>
    <cellStyle name="Normal 5 20 4 5 4 3" xfId="48646"/>
    <cellStyle name="Normal 5 20 4 5 4 4" xfId="48647"/>
    <cellStyle name="Normal 5 20 4 5 5" xfId="48648"/>
    <cellStyle name="Normal 5 20 4 5 5 2" xfId="48649"/>
    <cellStyle name="Normal 5 20 4 5 6" xfId="48650"/>
    <cellStyle name="Normal 5 20 4 5 7" xfId="48651"/>
    <cellStyle name="Normal 5 20 4 5 8" xfId="48652"/>
    <cellStyle name="Normal 5 20 4 6" xfId="48653"/>
    <cellStyle name="Normal 5 20 4 6 2" xfId="48654"/>
    <cellStyle name="Normal 5 20 4 6 2 2" xfId="48655"/>
    <cellStyle name="Normal 5 20 4 6 2 2 2" xfId="48656"/>
    <cellStyle name="Normal 5 20 4 6 2 3" xfId="48657"/>
    <cellStyle name="Normal 5 20 4 6 2 4" xfId="48658"/>
    <cellStyle name="Normal 5 20 4 6 3" xfId="48659"/>
    <cellStyle name="Normal 5 20 4 6 3 2" xfId="48660"/>
    <cellStyle name="Normal 5 20 4 6 4" xfId="48661"/>
    <cellStyle name="Normal 5 20 4 6 5" xfId="48662"/>
    <cellStyle name="Normal 5 20 4 6 6" xfId="48663"/>
    <cellStyle name="Normal 5 20 4 7" xfId="48664"/>
    <cellStyle name="Normal 5 20 4 7 2" xfId="48665"/>
    <cellStyle name="Normal 5 20 4 7 2 2" xfId="48666"/>
    <cellStyle name="Normal 5 20 4 7 2 2 2" xfId="48667"/>
    <cellStyle name="Normal 5 20 4 7 2 3" xfId="48668"/>
    <cellStyle name="Normal 5 20 4 7 2 4" xfId="48669"/>
    <cellStyle name="Normal 5 20 4 7 3" xfId="48670"/>
    <cellStyle name="Normal 5 20 4 7 3 2" xfId="48671"/>
    <cellStyle name="Normal 5 20 4 7 4" xfId="48672"/>
    <cellStyle name="Normal 5 20 4 7 5" xfId="48673"/>
    <cellStyle name="Normal 5 20 4 7 6" xfId="48674"/>
    <cellStyle name="Normal 5 20 4 8" xfId="48675"/>
    <cellStyle name="Normal 5 20 4 8 2" xfId="48676"/>
    <cellStyle name="Normal 5 20 4 8 2 2" xfId="48677"/>
    <cellStyle name="Normal 5 20 4 8 3" xfId="48678"/>
    <cellStyle name="Normal 5 20 4 8 4" xfId="48679"/>
    <cellStyle name="Normal 5 20 4 8 5" xfId="48680"/>
    <cellStyle name="Normal 5 20 4 9" xfId="48681"/>
    <cellStyle name="Normal 5 20 4 9 2" xfId="48682"/>
    <cellStyle name="Normal 5 20 4 9 2 2" xfId="48683"/>
    <cellStyle name="Normal 5 20 4 9 3" xfId="48684"/>
    <cellStyle name="Normal 5 20 4 9 4" xfId="48685"/>
    <cellStyle name="Normal 5 20 5" xfId="48686"/>
    <cellStyle name="Normal 5 20 5 2" xfId="48687"/>
    <cellStyle name="Normal 5 20 5 2 2" xfId="48688"/>
    <cellStyle name="Normal 5 20 5 2 2 2" xfId="48689"/>
    <cellStyle name="Normal 5 20 5 2 2 2 2" xfId="48690"/>
    <cellStyle name="Normal 5 20 5 2 2 3" xfId="48691"/>
    <cellStyle name="Normal 5 20 5 2 2 4" xfId="48692"/>
    <cellStyle name="Normal 5 20 5 2 3" xfId="48693"/>
    <cellStyle name="Normal 5 20 5 2 3 2" xfId="48694"/>
    <cellStyle name="Normal 5 20 5 2 3 2 2" xfId="48695"/>
    <cellStyle name="Normal 5 20 5 2 3 3" xfId="48696"/>
    <cellStyle name="Normal 5 20 5 2 3 4" xfId="48697"/>
    <cellStyle name="Normal 5 20 5 2 4" xfId="48698"/>
    <cellStyle name="Normal 5 20 5 2 4 2" xfId="48699"/>
    <cellStyle name="Normal 5 20 5 2 5" xfId="48700"/>
    <cellStyle name="Normal 5 20 5 2 6" xfId="48701"/>
    <cellStyle name="Normal 5 20 5 2 7" xfId="48702"/>
    <cellStyle name="Normal 5 20 5 3" xfId="48703"/>
    <cellStyle name="Normal 5 20 5 3 2" xfId="48704"/>
    <cellStyle name="Normal 5 20 5 3 2 2" xfId="48705"/>
    <cellStyle name="Normal 5 20 5 3 3" xfId="48706"/>
    <cellStyle name="Normal 5 20 5 3 4" xfId="48707"/>
    <cellStyle name="Normal 5 20 5 4" xfId="48708"/>
    <cellStyle name="Normal 5 20 5 4 2" xfId="48709"/>
    <cellStyle name="Normal 5 20 5 4 2 2" xfId="48710"/>
    <cellStyle name="Normal 5 20 5 4 3" xfId="48711"/>
    <cellStyle name="Normal 5 20 5 4 4" xfId="48712"/>
    <cellStyle name="Normal 5 20 5 5" xfId="48713"/>
    <cellStyle name="Normal 5 20 5 5 2" xfId="48714"/>
    <cellStyle name="Normal 5 20 5 6" xfId="48715"/>
    <cellStyle name="Normal 5 20 5 7" xfId="48716"/>
    <cellStyle name="Normal 5 20 5 8" xfId="48717"/>
    <cellStyle name="Normal 5 20 6" xfId="48718"/>
    <cellStyle name="Normal 5 20 6 2" xfId="48719"/>
    <cellStyle name="Normal 5 20 6 2 2" xfId="48720"/>
    <cellStyle name="Normal 5 20 6 2 2 2" xfId="48721"/>
    <cellStyle name="Normal 5 20 6 2 2 2 2" xfId="48722"/>
    <cellStyle name="Normal 5 20 6 2 2 3" xfId="48723"/>
    <cellStyle name="Normal 5 20 6 2 2 4" xfId="48724"/>
    <cellStyle name="Normal 5 20 6 2 3" xfId="48725"/>
    <cellStyle name="Normal 5 20 6 2 3 2" xfId="48726"/>
    <cellStyle name="Normal 5 20 6 2 3 2 2" xfId="48727"/>
    <cellStyle name="Normal 5 20 6 2 3 3" xfId="48728"/>
    <cellStyle name="Normal 5 20 6 2 3 4" xfId="48729"/>
    <cellStyle name="Normal 5 20 6 2 4" xfId="48730"/>
    <cellStyle name="Normal 5 20 6 2 4 2" xfId="48731"/>
    <cellStyle name="Normal 5 20 6 2 5" xfId="48732"/>
    <cellStyle name="Normal 5 20 6 2 6" xfId="48733"/>
    <cellStyle name="Normal 5 20 6 2 7" xfId="48734"/>
    <cellStyle name="Normal 5 20 6 3" xfId="48735"/>
    <cellStyle name="Normal 5 20 6 3 2" xfId="48736"/>
    <cellStyle name="Normal 5 20 6 3 2 2" xfId="48737"/>
    <cellStyle name="Normal 5 20 6 3 3" xfId="48738"/>
    <cellStyle name="Normal 5 20 6 3 4" xfId="48739"/>
    <cellStyle name="Normal 5 20 6 4" xfId="48740"/>
    <cellStyle name="Normal 5 20 6 4 2" xfId="48741"/>
    <cellStyle name="Normal 5 20 6 4 2 2" xfId="48742"/>
    <cellStyle name="Normal 5 20 6 4 3" xfId="48743"/>
    <cellStyle name="Normal 5 20 6 4 4" xfId="48744"/>
    <cellStyle name="Normal 5 20 6 5" xfId="48745"/>
    <cellStyle name="Normal 5 20 6 5 2" xfId="48746"/>
    <cellStyle name="Normal 5 20 6 6" xfId="48747"/>
    <cellStyle name="Normal 5 20 6 7" xfId="48748"/>
    <cellStyle name="Normal 5 20 6 8" xfId="48749"/>
    <cellStyle name="Normal 5 20 7" xfId="48750"/>
    <cellStyle name="Normal 5 20 7 2" xfId="48751"/>
    <cellStyle name="Normal 5 20 7 2 2" xfId="48752"/>
    <cellStyle name="Normal 5 20 7 2 2 2" xfId="48753"/>
    <cellStyle name="Normal 5 20 7 2 2 2 2" xfId="48754"/>
    <cellStyle name="Normal 5 20 7 2 2 3" xfId="48755"/>
    <cellStyle name="Normal 5 20 7 2 2 4" xfId="48756"/>
    <cellStyle name="Normal 5 20 7 2 3" xfId="48757"/>
    <cellStyle name="Normal 5 20 7 2 3 2" xfId="48758"/>
    <cellStyle name="Normal 5 20 7 2 4" xfId="48759"/>
    <cellStyle name="Normal 5 20 7 2 5" xfId="48760"/>
    <cellStyle name="Normal 5 20 7 2 6" xfId="48761"/>
    <cellStyle name="Normal 5 20 7 3" xfId="48762"/>
    <cellStyle name="Normal 5 20 7 3 2" xfId="48763"/>
    <cellStyle name="Normal 5 20 7 3 2 2" xfId="48764"/>
    <cellStyle name="Normal 5 20 7 3 3" xfId="48765"/>
    <cellStyle name="Normal 5 20 7 3 4" xfId="48766"/>
    <cellStyle name="Normal 5 20 7 4" xfId="48767"/>
    <cellStyle name="Normal 5 20 7 4 2" xfId="48768"/>
    <cellStyle name="Normal 5 20 7 4 2 2" xfId="48769"/>
    <cellStyle name="Normal 5 20 7 4 3" xfId="48770"/>
    <cellStyle name="Normal 5 20 7 4 4" xfId="48771"/>
    <cellStyle name="Normal 5 20 7 5" xfId="48772"/>
    <cellStyle name="Normal 5 20 7 5 2" xfId="48773"/>
    <cellStyle name="Normal 5 20 7 6" xfId="48774"/>
    <cellStyle name="Normal 5 20 7 7" xfId="48775"/>
    <cellStyle name="Normal 5 20 7 8" xfId="48776"/>
    <cellStyle name="Normal 5 20 8" xfId="48777"/>
    <cellStyle name="Normal 5 20 8 2" xfId="48778"/>
    <cellStyle name="Normal 5 20 8 2 2" xfId="48779"/>
    <cellStyle name="Normal 5 20 8 2 2 2" xfId="48780"/>
    <cellStyle name="Normal 5 20 8 2 2 2 2" xfId="48781"/>
    <cellStyle name="Normal 5 20 8 2 2 3" xfId="48782"/>
    <cellStyle name="Normal 5 20 8 2 2 4" xfId="48783"/>
    <cellStyle name="Normal 5 20 8 2 3" xfId="48784"/>
    <cellStyle name="Normal 5 20 8 2 3 2" xfId="48785"/>
    <cellStyle name="Normal 5 20 8 2 4" xfId="48786"/>
    <cellStyle name="Normal 5 20 8 2 5" xfId="48787"/>
    <cellStyle name="Normal 5 20 8 2 6" xfId="48788"/>
    <cellStyle name="Normal 5 20 8 3" xfId="48789"/>
    <cellStyle name="Normal 5 20 8 3 2" xfId="48790"/>
    <cellStyle name="Normal 5 20 8 3 2 2" xfId="48791"/>
    <cellStyle name="Normal 5 20 8 3 3" xfId="48792"/>
    <cellStyle name="Normal 5 20 8 3 4" xfId="48793"/>
    <cellStyle name="Normal 5 20 8 4" xfId="48794"/>
    <cellStyle name="Normal 5 20 8 4 2" xfId="48795"/>
    <cellStyle name="Normal 5 20 8 4 2 2" xfId="48796"/>
    <cellStyle name="Normal 5 20 8 4 3" xfId="48797"/>
    <cellStyle name="Normal 5 20 8 4 4" xfId="48798"/>
    <cellStyle name="Normal 5 20 8 5" xfId="48799"/>
    <cellStyle name="Normal 5 20 8 5 2" xfId="48800"/>
    <cellStyle name="Normal 5 20 8 6" xfId="48801"/>
    <cellStyle name="Normal 5 20 8 7" xfId="48802"/>
    <cellStyle name="Normal 5 20 8 8" xfId="48803"/>
    <cellStyle name="Normal 5 20 9" xfId="48804"/>
    <cellStyle name="Normal 5 20 9 2" xfId="48805"/>
    <cellStyle name="Normal 5 20 9 2 2" xfId="48806"/>
    <cellStyle name="Normal 5 20 9 2 2 2" xfId="48807"/>
    <cellStyle name="Normal 5 20 9 2 3" xfId="48808"/>
    <cellStyle name="Normal 5 20 9 2 4" xfId="48809"/>
    <cellStyle name="Normal 5 20 9 3" xfId="48810"/>
    <cellStyle name="Normal 5 20 9 3 2" xfId="48811"/>
    <cellStyle name="Normal 5 20 9 4" xfId="48812"/>
    <cellStyle name="Normal 5 20 9 5" xfId="48813"/>
    <cellStyle name="Normal 5 20 9 6" xfId="48814"/>
    <cellStyle name="Normal 5 21" xfId="48815"/>
    <cellStyle name="Normal 5 21 10" xfId="48816"/>
    <cellStyle name="Normal 5 21 10 2" xfId="48817"/>
    <cellStyle name="Normal 5 21 10 2 2" xfId="48818"/>
    <cellStyle name="Normal 5 21 10 2 2 2" xfId="48819"/>
    <cellStyle name="Normal 5 21 10 2 3" xfId="48820"/>
    <cellStyle name="Normal 5 21 10 2 4" xfId="48821"/>
    <cellStyle name="Normal 5 21 10 3" xfId="48822"/>
    <cellStyle name="Normal 5 21 10 3 2" xfId="48823"/>
    <cellStyle name="Normal 5 21 10 4" xfId="48824"/>
    <cellStyle name="Normal 5 21 10 5" xfId="48825"/>
    <cellStyle name="Normal 5 21 10 6" xfId="48826"/>
    <cellStyle name="Normal 5 21 11" xfId="48827"/>
    <cellStyle name="Normal 5 21 11 2" xfId="48828"/>
    <cellStyle name="Normal 5 21 11 2 2" xfId="48829"/>
    <cellStyle name="Normal 5 21 11 2 2 2" xfId="48830"/>
    <cellStyle name="Normal 5 21 11 2 3" xfId="48831"/>
    <cellStyle name="Normal 5 21 11 2 4" xfId="48832"/>
    <cellStyle name="Normal 5 21 11 3" xfId="48833"/>
    <cellStyle name="Normal 5 21 11 3 2" xfId="48834"/>
    <cellStyle name="Normal 5 21 11 4" xfId="48835"/>
    <cellStyle name="Normal 5 21 11 5" xfId="48836"/>
    <cellStyle name="Normal 5 21 11 6" xfId="48837"/>
    <cellStyle name="Normal 5 21 12" xfId="48838"/>
    <cellStyle name="Normal 5 21 12 2" xfId="48839"/>
    <cellStyle name="Normal 5 21 12 2 2" xfId="48840"/>
    <cellStyle name="Normal 5 21 12 3" xfId="48841"/>
    <cellStyle name="Normal 5 21 12 4" xfId="48842"/>
    <cellStyle name="Normal 5 21 12 5" xfId="48843"/>
    <cellStyle name="Normal 5 21 13" xfId="48844"/>
    <cellStyle name="Normal 5 21 13 2" xfId="48845"/>
    <cellStyle name="Normal 5 21 13 2 2" xfId="48846"/>
    <cellStyle name="Normal 5 21 13 3" xfId="48847"/>
    <cellStyle name="Normal 5 21 13 4" xfId="48848"/>
    <cellStyle name="Normal 5 21 14" xfId="48849"/>
    <cellStyle name="Normal 5 21 14 2" xfId="48850"/>
    <cellStyle name="Normal 5 21 15" xfId="48851"/>
    <cellStyle name="Normal 5 21 16" xfId="48852"/>
    <cellStyle name="Normal 5 21 17" xfId="48853"/>
    <cellStyle name="Normal 5 21 2" xfId="48854"/>
    <cellStyle name="Normal 5 21 2 10" xfId="48855"/>
    <cellStyle name="Normal 5 21 2 10 2" xfId="48856"/>
    <cellStyle name="Normal 5 21 2 10 2 2" xfId="48857"/>
    <cellStyle name="Normal 5 21 2 10 2 2 2" xfId="48858"/>
    <cellStyle name="Normal 5 21 2 10 2 3" xfId="48859"/>
    <cellStyle name="Normal 5 21 2 10 2 4" xfId="48860"/>
    <cellStyle name="Normal 5 21 2 10 3" xfId="48861"/>
    <cellStyle name="Normal 5 21 2 10 3 2" xfId="48862"/>
    <cellStyle name="Normal 5 21 2 10 4" xfId="48863"/>
    <cellStyle name="Normal 5 21 2 10 5" xfId="48864"/>
    <cellStyle name="Normal 5 21 2 10 6" xfId="48865"/>
    <cellStyle name="Normal 5 21 2 11" xfId="48866"/>
    <cellStyle name="Normal 5 21 2 11 2" xfId="48867"/>
    <cellStyle name="Normal 5 21 2 11 2 2" xfId="48868"/>
    <cellStyle name="Normal 5 21 2 11 2 2 2" xfId="48869"/>
    <cellStyle name="Normal 5 21 2 11 2 3" xfId="48870"/>
    <cellStyle name="Normal 5 21 2 11 2 4" xfId="48871"/>
    <cellStyle name="Normal 5 21 2 11 3" xfId="48872"/>
    <cellStyle name="Normal 5 21 2 11 3 2" xfId="48873"/>
    <cellStyle name="Normal 5 21 2 11 4" xfId="48874"/>
    <cellStyle name="Normal 5 21 2 11 5" xfId="48875"/>
    <cellStyle name="Normal 5 21 2 11 6" xfId="48876"/>
    <cellStyle name="Normal 5 21 2 12" xfId="48877"/>
    <cellStyle name="Normal 5 21 2 12 2" xfId="48878"/>
    <cellStyle name="Normal 5 21 2 12 2 2" xfId="48879"/>
    <cellStyle name="Normal 5 21 2 12 3" xfId="48880"/>
    <cellStyle name="Normal 5 21 2 12 4" xfId="48881"/>
    <cellStyle name="Normal 5 21 2 12 5" xfId="48882"/>
    <cellStyle name="Normal 5 21 2 13" xfId="48883"/>
    <cellStyle name="Normal 5 21 2 13 2" xfId="48884"/>
    <cellStyle name="Normal 5 21 2 13 2 2" xfId="48885"/>
    <cellStyle name="Normal 5 21 2 13 3" xfId="48886"/>
    <cellStyle name="Normal 5 21 2 13 4" xfId="48887"/>
    <cellStyle name="Normal 5 21 2 14" xfId="48888"/>
    <cellStyle name="Normal 5 21 2 14 2" xfId="48889"/>
    <cellStyle name="Normal 5 21 2 15" xfId="48890"/>
    <cellStyle name="Normal 5 21 2 16" xfId="48891"/>
    <cellStyle name="Normal 5 21 2 17" xfId="48892"/>
    <cellStyle name="Normal 5 21 2 2" xfId="48893"/>
    <cellStyle name="Normal 5 21 2 2 10" xfId="48894"/>
    <cellStyle name="Normal 5 21 2 2 10 2" xfId="48895"/>
    <cellStyle name="Normal 5 21 2 2 10 2 2" xfId="48896"/>
    <cellStyle name="Normal 5 21 2 2 10 2 2 2" xfId="48897"/>
    <cellStyle name="Normal 5 21 2 2 10 2 2 2 2" xfId="48898"/>
    <cellStyle name="Normal 5 21 2 2 10 2 2 3" xfId="48899"/>
    <cellStyle name="Normal 5 21 2 2 10 2 2 4" xfId="48900"/>
    <cellStyle name="Normal 5 21 2 2 10 2 3" xfId="48901"/>
    <cellStyle name="Normal 5 21 2 2 10 2 3 2" xfId="48902"/>
    <cellStyle name="Normal 5 21 2 2 10 2 3 2 2" xfId="48903"/>
    <cellStyle name="Normal 5 21 2 2 10 2 3 3" xfId="48904"/>
    <cellStyle name="Normal 5 21 2 2 10 2 3 4" xfId="48905"/>
    <cellStyle name="Normal 5 21 2 2 10 2 4" xfId="48906"/>
    <cellStyle name="Normal 5 21 2 2 10 2 4 2" xfId="48907"/>
    <cellStyle name="Normal 5 21 2 2 10 2 5" xfId="48908"/>
    <cellStyle name="Normal 5 21 2 2 10 2 6" xfId="48909"/>
    <cellStyle name="Normal 5 21 2 2 10 2 7" xfId="48910"/>
    <cellStyle name="Normal 5 21 2 2 10 3" xfId="48911"/>
    <cellStyle name="Normal 5 21 2 2 10 3 2" xfId="48912"/>
    <cellStyle name="Normal 5 21 2 2 10 3 2 2" xfId="48913"/>
    <cellStyle name="Normal 5 21 2 2 10 3 3" xfId="48914"/>
    <cellStyle name="Normal 5 21 2 2 10 3 4" xfId="48915"/>
    <cellStyle name="Normal 5 21 2 2 10 4" xfId="48916"/>
    <cellStyle name="Normal 5 21 2 2 10 4 2" xfId="48917"/>
    <cellStyle name="Normal 5 21 2 2 10 4 2 2" xfId="48918"/>
    <cellStyle name="Normal 5 21 2 2 10 4 3" xfId="48919"/>
    <cellStyle name="Normal 5 21 2 2 10 4 4" xfId="48920"/>
    <cellStyle name="Normal 5 21 2 2 10 5" xfId="48921"/>
    <cellStyle name="Normal 5 21 2 2 10 5 2" xfId="48922"/>
    <cellStyle name="Normal 5 21 2 2 10 6" xfId="48923"/>
    <cellStyle name="Normal 5 21 2 2 10 7" xfId="48924"/>
    <cellStyle name="Normal 5 21 2 2 10 8" xfId="48925"/>
    <cellStyle name="Normal 5 21 2 2 11" xfId="48926"/>
    <cellStyle name="Normal 5 21 2 2 11 2" xfId="48927"/>
    <cellStyle name="Normal 5 21 2 2 11 2 2" xfId="48928"/>
    <cellStyle name="Normal 5 21 2 2 11 2 2 2" xfId="48929"/>
    <cellStyle name="Normal 5 21 2 2 11 2 2 2 2" xfId="48930"/>
    <cellStyle name="Normal 5 21 2 2 11 2 2 3" xfId="48931"/>
    <cellStyle name="Normal 5 21 2 2 11 2 2 4" xfId="48932"/>
    <cellStyle name="Normal 5 21 2 2 11 2 3" xfId="48933"/>
    <cellStyle name="Normal 5 21 2 2 11 2 3 2" xfId="48934"/>
    <cellStyle name="Normal 5 21 2 2 11 2 4" xfId="48935"/>
    <cellStyle name="Normal 5 21 2 2 11 2 5" xfId="48936"/>
    <cellStyle name="Normal 5 21 2 2 11 2 6" xfId="48937"/>
    <cellStyle name="Normal 5 21 2 2 11 3" xfId="48938"/>
    <cellStyle name="Normal 5 21 2 2 11 3 2" xfId="48939"/>
    <cellStyle name="Normal 5 21 2 2 11 3 2 2" xfId="48940"/>
    <cellStyle name="Normal 5 21 2 2 11 3 3" xfId="48941"/>
    <cellStyle name="Normal 5 21 2 2 11 3 4" xfId="48942"/>
    <cellStyle name="Normal 5 21 2 2 11 4" xfId="48943"/>
    <cellStyle name="Normal 5 21 2 2 11 4 2" xfId="48944"/>
    <cellStyle name="Normal 5 21 2 2 11 4 2 2" xfId="48945"/>
    <cellStyle name="Normal 5 21 2 2 11 4 3" xfId="48946"/>
    <cellStyle name="Normal 5 21 2 2 11 4 4" xfId="48947"/>
    <cellStyle name="Normal 5 21 2 2 11 5" xfId="48948"/>
    <cellStyle name="Normal 5 21 2 2 11 5 2" xfId="48949"/>
    <cellStyle name="Normal 5 21 2 2 11 6" xfId="48950"/>
    <cellStyle name="Normal 5 21 2 2 11 7" xfId="48951"/>
    <cellStyle name="Normal 5 21 2 2 11 8" xfId="48952"/>
    <cellStyle name="Normal 5 21 2 2 12" xfId="48953"/>
    <cellStyle name="Normal 5 21 2 2 12 2" xfId="48954"/>
    <cellStyle name="Normal 5 21 2 2 12 2 2" xfId="48955"/>
    <cellStyle name="Normal 5 21 2 2 12 2 2 2" xfId="48956"/>
    <cellStyle name="Normal 5 21 2 2 12 2 2 2 2" xfId="48957"/>
    <cellStyle name="Normal 5 21 2 2 12 2 2 3" xfId="48958"/>
    <cellStyle name="Normal 5 21 2 2 12 2 2 4" xfId="48959"/>
    <cellStyle name="Normal 5 21 2 2 12 2 3" xfId="48960"/>
    <cellStyle name="Normal 5 21 2 2 12 2 3 2" xfId="48961"/>
    <cellStyle name="Normal 5 21 2 2 12 2 4" xfId="48962"/>
    <cellStyle name="Normal 5 21 2 2 12 2 5" xfId="48963"/>
    <cellStyle name="Normal 5 21 2 2 12 2 6" xfId="48964"/>
    <cellStyle name="Normal 5 21 2 2 12 3" xfId="48965"/>
    <cellStyle name="Normal 5 21 2 2 12 3 2" xfId="48966"/>
    <cellStyle name="Normal 5 21 2 2 12 3 2 2" xfId="48967"/>
    <cellStyle name="Normal 5 21 2 2 12 3 3" xfId="48968"/>
    <cellStyle name="Normal 5 21 2 2 12 3 4" xfId="48969"/>
    <cellStyle name="Normal 5 21 2 2 12 4" xfId="48970"/>
    <cellStyle name="Normal 5 21 2 2 12 4 2" xfId="48971"/>
    <cellStyle name="Normal 5 21 2 2 12 4 2 2" xfId="48972"/>
    <cellStyle name="Normal 5 21 2 2 12 4 3" xfId="48973"/>
    <cellStyle name="Normal 5 21 2 2 12 4 4" xfId="48974"/>
    <cellStyle name="Normal 5 21 2 2 12 5" xfId="48975"/>
    <cellStyle name="Normal 5 21 2 2 12 5 2" xfId="48976"/>
    <cellStyle name="Normal 5 21 2 2 12 6" xfId="48977"/>
    <cellStyle name="Normal 5 21 2 2 12 7" xfId="48978"/>
    <cellStyle name="Normal 5 21 2 2 12 8" xfId="48979"/>
    <cellStyle name="Normal 5 21 2 2 13" xfId="48980"/>
    <cellStyle name="Normal 5 21 2 2 13 2" xfId="48981"/>
    <cellStyle name="Normal 5 21 2 2 13 2 2" xfId="48982"/>
    <cellStyle name="Normal 5 21 2 2 13 2 2 2" xfId="48983"/>
    <cellStyle name="Normal 5 21 2 2 13 2 3" xfId="48984"/>
    <cellStyle name="Normal 5 21 2 2 13 2 4" xfId="48985"/>
    <cellStyle name="Normal 5 21 2 2 13 3" xfId="48986"/>
    <cellStyle name="Normal 5 21 2 2 13 3 2" xfId="48987"/>
    <cellStyle name="Normal 5 21 2 2 13 4" xfId="48988"/>
    <cellStyle name="Normal 5 21 2 2 13 5" xfId="48989"/>
    <cellStyle name="Normal 5 21 2 2 13 6" xfId="48990"/>
    <cellStyle name="Normal 5 21 2 2 14" xfId="48991"/>
    <cellStyle name="Normal 5 21 2 2 14 2" xfId="48992"/>
    <cellStyle name="Normal 5 21 2 2 14 2 2" xfId="48993"/>
    <cellStyle name="Normal 5 21 2 2 14 2 2 2" xfId="48994"/>
    <cellStyle name="Normal 5 21 2 2 14 2 3" xfId="48995"/>
    <cellStyle name="Normal 5 21 2 2 14 2 4" xfId="48996"/>
    <cellStyle name="Normal 5 21 2 2 14 3" xfId="48997"/>
    <cellStyle name="Normal 5 21 2 2 14 3 2" xfId="48998"/>
    <cellStyle name="Normal 5 21 2 2 14 4" xfId="48999"/>
    <cellStyle name="Normal 5 21 2 2 14 5" xfId="49000"/>
    <cellStyle name="Normal 5 21 2 2 14 6" xfId="49001"/>
    <cellStyle name="Normal 5 21 2 2 15" xfId="49002"/>
    <cellStyle name="Normal 5 21 2 2 15 2" xfId="49003"/>
    <cellStyle name="Normal 5 21 2 2 15 2 2" xfId="49004"/>
    <cellStyle name="Normal 5 21 2 2 15 3" xfId="49005"/>
    <cellStyle name="Normal 5 21 2 2 15 4" xfId="49006"/>
    <cellStyle name="Normal 5 21 2 2 15 5" xfId="49007"/>
    <cellStyle name="Normal 5 21 2 2 16" xfId="49008"/>
    <cellStyle name="Normal 5 21 2 2 16 2" xfId="49009"/>
    <cellStyle name="Normal 5 21 2 2 16 2 2" xfId="49010"/>
    <cellStyle name="Normal 5 21 2 2 16 3" xfId="49011"/>
    <cellStyle name="Normal 5 21 2 2 16 4" xfId="49012"/>
    <cellStyle name="Normal 5 21 2 2 17" xfId="49013"/>
    <cellStyle name="Normal 5 21 2 2 17 2" xfId="49014"/>
    <cellStyle name="Normal 5 21 2 2 18" xfId="49015"/>
    <cellStyle name="Normal 5 21 2 2 19" xfId="49016"/>
    <cellStyle name="Normal 5 21 2 2 2" xfId="49017"/>
    <cellStyle name="Normal 5 21 2 2 2 10" xfId="49018"/>
    <cellStyle name="Normal 5 21 2 2 2 10 2" xfId="49019"/>
    <cellStyle name="Normal 5 21 2 2 2 10 2 2" xfId="49020"/>
    <cellStyle name="Normal 5 21 2 2 2 10 2 2 2" xfId="49021"/>
    <cellStyle name="Normal 5 21 2 2 2 10 2 3" xfId="49022"/>
    <cellStyle name="Normal 5 21 2 2 2 10 2 4" xfId="49023"/>
    <cellStyle name="Normal 5 21 2 2 2 10 3" xfId="49024"/>
    <cellStyle name="Normal 5 21 2 2 2 10 3 2" xfId="49025"/>
    <cellStyle name="Normal 5 21 2 2 2 10 4" xfId="49026"/>
    <cellStyle name="Normal 5 21 2 2 2 10 5" xfId="49027"/>
    <cellStyle name="Normal 5 21 2 2 2 10 6" xfId="49028"/>
    <cellStyle name="Normal 5 21 2 2 2 11" xfId="49029"/>
    <cellStyle name="Normal 5 21 2 2 2 11 2" xfId="49030"/>
    <cellStyle name="Normal 5 21 2 2 2 11 2 2" xfId="49031"/>
    <cellStyle name="Normal 5 21 2 2 2 11 3" xfId="49032"/>
    <cellStyle name="Normal 5 21 2 2 2 11 4" xfId="49033"/>
    <cellStyle name="Normal 5 21 2 2 2 11 5" xfId="49034"/>
    <cellStyle name="Normal 5 21 2 2 2 12" xfId="49035"/>
    <cellStyle name="Normal 5 21 2 2 2 12 2" xfId="49036"/>
    <cellStyle name="Normal 5 21 2 2 2 12 2 2" xfId="49037"/>
    <cellStyle name="Normal 5 21 2 2 2 12 3" xfId="49038"/>
    <cellStyle name="Normal 5 21 2 2 2 12 4" xfId="49039"/>
    <cellStyle name="Normal 5 21 2 2 2 13" xfId="49040"/>
    <cellStyle name="Normal 5 21 2 2 2 13 2" xfId="49041"/>
    <cellStyle name="Normal 5 21 2 2 2 14" xfId="49042"/>
    <cellStyle name="Normal 5 21 2 2 2 15" xfId="49043"/>
    <cellStyle name="Normal 5 21 2 2 2 16" xfId="49044"/>
    <cellStyle name="Normal 5 21 2 2 2 2" xfId="49045"/>
    <cellStyle name="Normal 5 21 2 2 2 2 10" xfId="49046"/>
    <cellStyle name="Normal 5 21 2 2 2 2 10 2" xfId="49047"/>
    <cellStyle name="Normal 5 21 2 2 2 2 10 2 2" xfId="49048"/>
    <cellStyle name="Normal 5 21 2 2 2 2 10 3" xfId="49049"/>
    <cellStyle name="Normal 5 21 2 2 2 2 10 4" xfId="49050"/>
    <cellStyle name="Normal 5 21 2 2 2 2 11" xfId="49051"/>
    <cellStyle name="Normal 5 21 2 2 2 2 11 2" xfId="49052"/>
    <cellStyle name="Normal 5 21 2 2 2 2 12" xfId="49053"/>
    <cellStyle name="Normal 5 21 2 2 2 2 13" xfId="49054"/>
    <cellStyle name="Normal 5 21 2 2 2 2 14" xfId="49055"/>
    <cellStyle name="Normal 5 21 2 2 2 2 2" xfId="49056"/>
    <cellStyle name="Normal 5 21 2 2 2 2 2 10" xfId="49057"/>
    <cellStyle name="Normal 5 21 2 2 2 2 2 2" xfId="49058"/>
    <cellStyle name="Normal 5 21 2 2 2 2 2 2 2" xfId="49059"/>
    <cellStyle name="Normal 5 21 2 2 2 2 2 2 2 2" xfId="49060"/>
    <cellStyle name="Normal 5 21 2 2 2 2 2 2 2 2 2" xfId="49061"/>
    <cellStyle name="Normal 5 21 2 2 2 2 2 2 2 3" xfId="49062"/>
    <cellStyle name="Normal 5 21 2 2 2 2 2 2 2 4" xfId="49063"/>
    <cellStyle name="Normal 5 21 2 2 2 2 2 2 3" xfId="49064"/>
    <cellStyle name="Normal 5 21 2 2 2 2 2 2 3 2" xfId="49065"/>
    <cellStyle name="Normal 5 21 2 2 2 2 2 2 3 2 2" xfId="49066"/>
    <cellStyle name="Normal 5 21 2 2 2 2 2 2 3 3" xfId="49067"/>
    <cellStyle name="Normal 5 21 2 2 2 2 2 2 3 4" xfId="49068"/>
    <cellStyle name="Normal 5 21 2 2 2 2 2 2 4" xfId="49069"/>
    <cellStyle name="Normal 5 21 2 2 2 2 2 2 4 2" xfId="49070"/>
    <cellStyle name="Normal 5 21 2 2 2 2 2 2 5" xfId="49071"/>
    <cellStyle name="Normal 5 21 2 2 2 2 2 2 6" xfId="49072"/>
    <cellStyle name="Normal 5 21 2 2 2 2 2 2 7" xfId="49073"/>
    <cellStyle name="Normal 5 21 2 2 2 2 2 3" xfId="49074"/>
    <cellStyle name="Normal 5 21 2 2 2 2 2 3 2" xfId="49075"/>
    <cellStyle name="Normal 5 21 2 2 2 2 2 3 2 2" xfId="49076"/>
    <cellStyle name="Normal 5 21 2 2 2 2 2 3 3" xfId="49077"/>
    <cellStyle name="Normal 5 21 2 2 2 2 2 3 4" xfId="49078"/>
    <cellStyle name="Normal 5 21 2 2 2 2 2 4" xfId="49079"/>
    <cellStyle name="Normal 5 21 2 2 2 2 2 4 2" xfId="49080"/>
    <cellStyle name="Normal 5 21 2 2 2 2 2 4 2 2" xfId="49081"/>
    <cellStyle name="Normal 5 21 2 2 2 2 2 4 3" xfId="49082"/>
    <cellStyle name="Normal 5 21 2 2 2 2 2 4 4" xfId="49083"/>
    <cellStyle name="Normal 5 21 2 2 2 2 2 5" xfId="49084"/>
    <cellStyle name="Normal 5 21 2 2 2 2 2 5 2" xfId="49085"/>
    <cellStyle name="Normal 5 21 2 2 2 2 2 5 2 2" xfId="49086"/>
    <cellStyle name="Normal 5 21 2 2 2 2 2 5 3" xfId="49087"/>
    <cellStyle name="Normal 5 21 2 2 2 2 2 5 4" xfId="49088"/>
    <cellStyle name="Normal 5 21 2 2 2 2 2 6" xfId="49089"/>
    <cellStyle name="Normal 5 21 2 2 2 2 2 6 2" xfId="49090"/>
    <cellStyle name="Normal 5 21 2 2 2 2 2 6 2 2" xfId="49091"/>
    <cellStyle name="Normal 5 21 2 2 2 2 2 6 3" xfId="49092"/>
    <cellStyle name="Normal 5 21 2 2 2 2 2 6 4" xfId="49093"/>
    <cellStyle name="Normal 5 21 2 2 2 2 2 7" xfId="49094"/>
    <cellStyle name="Normal 5 21 2 2 2 2 2 7 2" xfId="49095"/>
    <cellStyle name="Normal 5 21 2 2 2 2 2 8" xfId="49096"/>
    <cellStyle name="Normal 5 21 2 2 2 2 2 9" xfId="49097"/>
    <cellStyle name="Normal 5 21 2 2 2 2 3" xfId="49098"/>
    <cellStyle name="Normal 5 21 2 2 2 2 3 2" xfId="49099"/>
    <cellStyle name="Normal 5 21 2 2 2 2 3 2 2" xfId="49100"/>
    <cellStyle name="Normal 5 21 2 2 2 2 3 2 2 2" xfId="49101"/>
    <cellStyle name="Normal 5 21 2 2 2 2 3 2 2 2 2" xfId="49102"/>
    <cellStyle name="Normal 5 21 2 2 2 2 3 2 2 3" xfId="49103"/>
    <cellStyle name="Normal 5 21 2 2 2 2 3 2 2 4" xfId="49104"/>
    <cellStyle name="Normal 5 21 2 2 2 2 3 2 3" xfId="49105"/>
    <cellStyle name="Normal 5 21 2 2 2 2 3 2 3 2" xfId="49106"/>
    <cellStyle name="Normal 5 21 2 2 2 2 3 2 3 2 2" xfId="49107"/>
    <cellStyle name="Normal 5 21 2 2 2 2 3 2 3 3" xfId="49108"/>
    <cellStyle name="Normal 5 21 2 2 2 2 3 2 3 4" xfId="49109"/>
    <cellStyle name="Normal 5 21 2 2 2 2 3 2 4" xfId="49110"/>
    <cellStyle name="Normal 5 21 2 2 2 2 3 2 4 2" xfId="49111"/>
    <cellStyle name="Normal 5 21 2 2 2 2 3 2 5" xfId="49112"/>
    <cellStyle name="Normal 5 21 2 2 2 2 3 2 6" xfId="49113"/>
    <cellStyle name="Normal 5 21 2 2 2 2 3 2 7" xfId="49114"/>
    <cellStyle name="Normal 5 21 2 2 2 2 3 3" xfId="49115"/>
    <cellStyle name="Normal 5 21 2 2 2 2 3 3 2" xfId="49116"/>
    <cellStyle name="Normal 5 21 2 2 2 2 3 3 2 2" xfId="49117"/>
    <cellStyle name="Normal 5 21 2 2 2 2 3 3 3" xfId="49118"/>
    <cellStyle name="Normal 5 21 2 2 2 2 3 3 4" xfId="49119"/>
    <cellStyle name="Normal 5 21 2 2 2 2 3 4" xfId="49120"/>
    <cellStyle name="Normal 5 21 2 2 2 2 3 4 2" xfId="49121"/>
    <cellStyle name="Normal 5 21 2 2 2 2 3 4 2 2" xfId="49122"/>
    <cellStyle name="Normal 5 21 2 2 2 2 3 4 3" xfId="49123"/>
    <cellStyle name="Normal 5 21 2 2 2 2 3 4 4" xfId="49124"/>
    <cellStyle name="Normal 5 21 2 2 2 2 3 5" xfId="49125"/>
    <cellStyle name="Normal 5 21 2 2 2 2 3 5 2" xfId="49126"/>
    <cellStyle name="Normal 5 21 2 2 2 2 3 6" xfId="49127"/>
    <cellStyle name="Normal 5 21 2 2 2 2 3 7" xfId="49128"/>
    <cellStyle name="Normal 5 21 2 2 2 2 3 8" xfId="49129"/>
    <cellStyle name="Normal 5 21 2 2 2 2 4" xfId="49130"/>
    <cellStyle name="Normal 5 21 2 2 2 2 4 2" xfId="49131"/>
    <cellStyle name="Normal 5 21 2 2 2 2 4 2 2" xfId="49132"/>
    <cellStyle name="Normal 5 21 2 2 2 2 4 2 2 2" xfId="49133"/>
    <cellStyle name="Normal 5 21 2 2 2 2 4 2 2 2 2" xfId="49134"/>
    <cellStyle name="Normal 5 21 2 2 2 2 4 2 2 3" xfId="49135"/>
    <cellStyle name="Normal 5 21 2 2 2 2 4 2 2 4" xfId="49136"/>
    <cellStyle name="Normal 5 21 2 2 2 2 4 2 3" xfId="49137"/>
    <cellStyle name="Normal 5 21 2 2 2 2 4 2 3 2" xfId="49138"/>
    <cellStyle name="Normal 5 21 2 2 2 2 4 2 3 2 2" xfId="49139"/>
    <cellStyle name="Normal 5 21 2 2 2 2 4 2 3 3" xfId="49140"/>
    <cellStyle name="Normal 5 21 2 2 2 2 4 2 3 4" xfId="49141"/>
    <cellStyle name="Normal 5 21 2 2 2 2 4 2 4" xfId="49142"/>
    <cellStyle name="Normal 5 21 2 2 2 2 4 2 4 2" xfId="49143"/>
    <cellStyle name="Normal 5 21 2 2 2 2 4 2 5" xfId="49144"/>
    <cellStyle name="Normal 5 21 2 2 2 2 4 2 6" xfId="49145"/>
    <cellStyle name="Normal 5 21 2 2 2 2 4 2 7" xfId="49146"/>
    <cellStyle name="Normal 5 21 2 2 2 2 4 3" xfId="49147"/>
    <cellStyle name="Normal 5 21 2 2 2 2 4 3 2" xfId="49148"/>
    <cellStyle name="Normal 5 21 2 2 2 2 4 3 2 2" xfId="49149"/>
    <cellStyle name="Normal 5 21 2 2 2 2 4 3 3" xfId="49150"/>
    <cellStyle name="Normal 5 21 2 2 2 2 4 3 4" xfId="49151"/>
    <cellStyle name="Normal 5 21 2 2 2 2 4 4" xfId="49152"/>
    <cellStyle name="Normal 5 21 2 2 2 2 4 4 2" xfId="49153"/>
    <cellStyle name="Normal 5 21 2 2 2 2 4 4 2 2" xfId="49154"/>
    <cellStyle name="Normal 5 21 2 2 2 2 4 4 3" xfId="49155"/>
    <cellStyle name="Normal 5 21 2 2 2 2 4 4 4" xfId="49156"/>
    <cellStyle name="Normal 5 21 2 2 2 2 4 5" xfId="49157"/>
    <cellStyle name="Normal 5 21 2 2 2 2 4 5 2" xfId="49158"/>
    <cellStyle name="Normal 5 21 2 2 2 2 4 6" xfId="49159"/>
    <cellStyle name="Normal 5 21 2 2 2 2 4 7" xfId="49160"/>
    <cellStyle name="Normal 5 21 2 2 2 2 4 8" xfId="49161"/>
    <cellStyle name="Normal 5 21 2 2 2 2 5" xfId="49162"/>
    <cellStyle name="Normal 5 21 2 2 2 2 5 2" xfId="49163"/>
    <cellStyle name="Normal 5 21 2 2 2 2 5 2 2" xfId="49164"/>
    <cellStyle name="Normal 5 21 2 2 2 2 5 2 2 2" xfId="49165"/>
    <cellStyle name="Normal 5 21 2 2 2 2 5 2 2 2 2" xfId="49166"/>
    <cellStyle name="Normal 5 21 2 2 2 2 5 2 2 3" xfId="49167"/>
    <cellStyle name="Normal 5 21 2 2 2 2 5 2 2 4" xfId="49168"/>
    <cellStyle name="Normal 5 21 2 2 2 2 5 2 3" xfId="49169"/>
    <cellStyle name="Normal 5 21 2 2 2 2 5 2 3 2" xfId="49170"/>
    <cellStyle name="Normal 5 21 2 2 2 2 5 2 4" xfId="49171"/>
    <cellStyle name="Normal 5 21 2 2 2 2 5 2 5" xfId="49172"/>
    <cellStyle name="Normal 5 21 2 2 2 2 5 2 6" xfId="49173"/>
    <cellStyle name="Normal 5 21 2 2 2 2 5 3" xfId="49174"/>
    <cellStyle name="Normal 5 21 2 2 2 2 5 3 2" xfId="49175"/>
    <cellStyle name="Normal 5 21 2 2 2 2 5 3 2 2" xfId="49176"/>
    <cellStyle name="Normal 5 21 2 2 2 2 5 3 3" xfId="49177"/>
    <cellStyle name="Normal 5 21 2 2 2 2 5 3 4" xfId="49178"/>
    <cellStyle name="Normal 5 21 2 2 2 2 5 4" xfId="49179"/>
    <cellStyle name="Normal 5 21 2 2 2 2 5 4 2" xfId="49180"/>
    <cellStyle name="Normal 5 21 2 2 2 2 5 4 2 2" xfId="49181"/>
    <cellStyle name="Normal 5 21 2 2 2 2 5 4 3" xfId="49182"/>
    <cellStyle name="Normal 5 21 2 2 2 2 5 4 4" xfId="49183"/>
    <cellStyle name="Normal 5 21 2 2 2 2 5 5" xfId="49184"/>
    <cellStyle name="Normal 5 21 2 2 2 2 5 5 2" xfId="49185"/>
    <cellStyle name="Normal 5 21 2 2 2 2 5 6" xfId="49186"/>
    <cellStyle name="Normal 5 21 2 2 2 2 5 7" xfId="49187"/>
    <cellStyle name="Normal 5 21 2 2 2 2 5 8" xfId="49188"/>
    <cellStyle name="Normal 5 21 2 2 2 2 6" xfId="49189"/>
    <cellStyle name="Normal 5 21 2 2 2 2 6 2" xfId="49190"/>
    <cellStyle name="Normal 5 21 2 2 2 2 6 2 2" xfId="49191"/>
    <cellStyle name="Normal 5 21 2 2 2 2 6 2 2 2" xfId="49192"/>
    <cellStyle name="Normal 5 21 2 2 2 2 6 2 2 2 2" xfId="49193"/>
    <cellStyle name="Normal 5 21 2 2 2 2 6 2 2 3" xfId="49194"/>
    <cellStyle name="Normal 5 21 2 2 2 2 6 2 2 4" xfId="49195"/>
    <cellStyle name="Normal 5 21 2 2 2 2 6 2 3" xfId="49196"/>
    <cellStyle name="Normal 5 21 2 2 2 2 6 2 3 2" xfId="49197"/>
    <cellStyle name="Normal 5 21 2 2 2 2 6 2 4" xfId="49198"/>
    <cellStyle name="Normal 5 21 2 2 2 2 6 2 5" xfId="49199"/>
    <cellStyle name="Normal 5 21 2 2 2 2 6 2 6" xfId="49200"/>
    <cellStyle name="Normal 5 21 2 2 2 2 6 3" xfId="49201"/>
    <cellStyle name="Normal 5 21 2 2 2 2 6 3 2" xfId="49202"/>
    <cellStyle name="Normal 5 21 2 2 2 2 6 3 2 2" xfId="49203"/>
    <cellStyle name="Normal 5 21 2 2 2 2 6 3 3" xfId="49204"/>
    <cellStyle name="Normal 5 21 2 2 2 2 6 3 4" xfId="49205"/>
    <cellStyle name="Normal 5 21 2 2 2 2 6 4" xfId="49206"/>
    <cellStyle name="Normal 5 21 2 2 2 2 6 4 2" xfId="49207"/>
    <cellStyle name="Normal 5 21 2 2 2 2 6 4 2 2" xfId="49208"/>
    <cellStyle name="Normal 5 21 2 2 2 2 6 4 3" xfId="49209"/>
    <cellStyle name="Normal 5 21 2 2 2 2 6 4 4" xfId="49210"/>
    <cellStyle name="Normal 5 21 2 2 2 2 6 5" xfId="49211"/>
    <cellStyle name="Normal 5 21 2 2 2 2 6 5 2" xfId="49212"/>
    <cellStyle name="Normal 5 21 2 2 2 2 6 6" xfId="49213"/>
    <cellStyle name="Normal 5 21 2 2 2 2 6 7" xfId="49214"/>
    <cellStyle name="Normal 5 21 2 2 2 2 6 8" xfId="49215"/>
    <cellStyle name="Normal 5 21 2 2 2 2 7" xfId="49216"/>
    <cellStyle name="Normal 5 21 2 2 2 2 7 2" xfId="49217"/>
    <cellStyle name="Normal 5 21 2 2 2 2 7 2 2" xfId="49218"/>
    <cellStyle name="Normal 5 21 2 2 2 2 7 2 2 2" xfId="49219"/>
    <cellStyle name="Normal 5 21 2 2 2 2 7 2 3" xfId="49220"/>
    <cellStyle name="Normal 5 21 2 2 2 2 7 2 4" xfId="49221"/>
    <cellStyle name="Normal 5 21 2 2 2 2 7 3" xfId="49222"/>
    <cellStyle name="Normal 5 21 2 2 2 2 7 3 2" xfId="49223"/>
    <cellStyle name="Normal 5 21 2 2 2 2 7 4" xfId="49224"/>
    <cellStyle name="Normal 5 21 2 2 2 2 7 5" xfId="49225"/>
    <cellStyle name="Normal 5 21 2 2 2 2 7 6" xfId="49226"/>
    <cellStyle name="Normal 5 21 2 2 2 2 8" xfId="49227"/>
    <cellStyle name="Normal 5 21 2 2 2 2 8 2" xfId="49228"/>
    <cellStyle name="Normal 5 21 2 2 2 2 8 2 2" xfId="49229"/>
    <cellStyle name="Normal 5 21 2 2 2 2 8 2 2 2" xfId="49230"/>
    <cellStyle name="Normal 5 21 2 2 2 2 8 2 3" xfId="49231"/>
    <cellStyle name="Normal 5 21 2 2 2 2 8 2 4" xfId="49232"/>
    <cellStyle name="Normal 5 21 2 2 2 2 8 3" xfId="49233"/>
    <cellStyle name="Normal 5 21 2 2 2 2 8 3 2" xfId="49234"/>
    <cellStyle name="Normal 5 21 2 2 2 2 8 4" xfId="49235"/>
    <cellStyle name="Normal 5 21 2 2 2 2 8 5" xfId="49236"/>
    <cellStyle name="Normal 5 21 2 2 2 2 8 6" xfId="49237"/>
    <cellStyle name="Normal 5 21 2 2 2 2 9" xfId="49238"/>
    <cellStyle name="Normal 5 21 2 2 2 2 9 2" xfId="49239"/>
    <cellStyle name="Normal 5 21 2 2 2 2 9 2 2" xfId="49240"/>
    <cellStyle name="Normal 5 21 2 2 2 2 9 3" xfId="49241"/>
    <cellStyle name="Normal 5 21 2 2 2 2 9 4" xfId="49242"/>
    <cellStyle name="Normal 5 21 2 2 2 2 9 5" xfId="49243"/>
    <cellStyle name="Normal 5 21 2 2 2 3" xfId="49244"/>
    <cellStyle name="Normal 5 21 2 2 2 3 10" xfId="49245"/>
    <cellStyle name="Normal 5 21 2 2 2 3 10 2" xfId="49246"/>
    <cellStyle name="Normal 5 21 2 2 2 3 10 2 2" xfId="49247"/>
    <cellStyle name="Normal 5 21 2 2 2 3 10 3" xfId="49248"/>
    <cellStyle name="Normal 5 21 2 2 2 3 10 4" xfId="49249"/>
    <cellStyle name="Normal 5 21 2 2 2 3 11" xfId="49250"/>
    <cellStyle name="Normal 5 21 2 2 2 3 11 2" xfId="49251"/>
    <cellStyle name="Normal 5 21 2 2 2 3 12" xfId="49252"/>
    <cellStyle name="Normal 5 21 2 2 2 3 13" xfId="49253"/>
    <cellStyle name="Normal 5 21 2 2 2 3 14" xfId="49254"/>
    <cellStyle name="Normal 5 21 2 2 2 3 2" xfId="49255"/>
    <cellStyle name="Normal 5 21 2 2 2 3 2 10" xfId="49256"/>
    <cellStyle name="Normal 5 21 2 2 2 3 2 2" xfId="49257"/>
    <cellStyle name="Normal 5 21 2 2 2 3 2 2 2" xfId="49258"/>
    <cellStyle name="Normal 5 21 2 2 2 3 2 2 2 2" xfId="49259"/>
    <cellStyle name="Normal 5 21 2 2 2 3 2 2 2 2 2" xfId="49260"/>
    <cellStyle name="Normal 5 21 2 2 2 3 2 2 2 3" xfId="49261"/>
    <cellStyle name="Normal 5 21 2 2 2 3 2 2 2 4" xfId="49262"/>
    <cellStyle name="Normal 5 21 2 2 2 3 2 2 3" xfId="49263"/>
    <cellStyle name="Normal 5 21 2 2 2 3 2 2 3 2" xfId="49264"/>
    <cellStyle name="Normal 5 21 2 2 2 3 2 2 3 2 2" xfId="49265"/>
    <cellStyle name="Normal 5 21 2 2 2 3 2 2 3 3" xfId="49266"/>
    <cellStyle name="Normal 5 21 2 2 2 3 2 2 3 4" xfId="49267"/>
    <cellStyle name="Normal 5 21 2 2 2 3 2 2 4" xfId="49268"/>
    <cellStyle name="Normal 5 21 2 2 2 3 2 2 4 2" xfId="49269"/>
    <cellStyle name="Normal 5 21 2 2 2 3 2 2 5" xfId="49270"/>
    <cellStyle name="Normal 5 21 2 2 2 3 2 2 6" xfId="49271"/>
    <cellStyle name="Normal 5 21 2 2 2 3 2 2 7" xfId="49272"/>
    <cellStyle name="Normal 5 21 2 2 2 3 2 3" xfId="49273"/>
    <cellStyle name="Normal 5 21 2 2 2 3 2 3 2" xfId="49274"/>
    <cellStyle name="Normal 5 21 2 2 2 3 2 3 2 2" xfId="49275"/>
    <cellStyle name="Normal 5 21 2 2 2 3 2 3 3" xfId="49276"/>
    <cellStyle name="Normal 5 21 2 2 2 3 2 3 4" xfId="49277"/>
    <cellStyle name="Normal 5 21 2 2 2 3 2 4" xfId="49278"/>
    <cellStyle name="Normal 5 21 2 2 2 3 2 4 2" xfId="49279"/>
    <cellStyle name="Normal 5 21 2 2 2 3 2 4 2 2" xfId="49280"/>
    <cellStyle name="Normal 5 21 2 2 2 3 2 4 3" xfId="49281"/>
    <cellStyle name="Normal 5 21 2 2 2 3 2 4 4" xfId="49282"/>
    <cellStyle name="Normal 5 21 2 2 2 3 2 5" xfId="49283"/>
    <cellStyle name="Normal 5 21 2 2 2 3 2 5 2" xfId="49284"/>
    <cellStyle name="Normal 5 21 2 2 2 3 2 5 2 2" xfId="49285"/>
    <cellStyle name="Normal 5 21 2 2 2 3 2 5 3" xfId="49286"/>
    <cellStyle name="Normal 5 21 2 2 2 3 2 5 4" xfId="49287"/>
    <cellStyle name="Normal 5 21 2 2 2 3 2 6" xfId="49288"/>
    <cellStyle name="Normal 5 21 2 2 2 3 2 6 2" xfId="49289"/>
    <cellStyle name="Normal 5 21 2 2 2 3 2 6 2 2" xfId="49290"/>
    <cellStyle name="Normal 5 21 2 2 2 3 2 6 3" xfId="49291"/>
    <cellStyle name="Normal 5 21 2 2 2 3 2 6 4" xfId="49292"/>
    <cellStyle name="Normal 5 21 2 2 2 3 2 7" xfId="49293"/>
    <cellStyle name="Normal 5 21 2 2 2 3 2 7 2" xfId="49294"/>
    <cellStyle name="Normal 5 21 2 2 2 3 2 8" xfId="49295"/>
    <cellStyle name="Normal 5 21 2 2 2 3 2 9" xfId="49296"/>
    <cellStyle name="Normal 5 21 2 2 2 3 3" xfId="49297"/>
    <cellStyle name="Normal 5 21 2 2 2 3 3 2" xfId="49298"/>
    <cellStyle name="Normal 5 21 2 2 2 3 3 2 2" xfId="49299"/>
    <cellStyle name="Normal 5 21 2 2 2 3 3 2 2 2" xfId="49300"/>
    <cellStyle name="Normal 5 21 2 2 2 3 3 2 2 2 2" xfId="49301"/>
    <cellStyle name="Normal 5 21 2 2 2 3 3 2 2 3" xfId="49302"/>
    <cellStyle name="Normal 5 21 2 2 2 3 3 2 2 4" xfId="49303"/>
    <cellStyle name="Normal 5 21 2 2 2 3 3 2 3" xfId="49304"/>
    <cellStyle name="Normal 5 21 2 2 2 3 3 2 3 2" xfId="49305"/>
    <cellStyle name="Normal 5 21 2 2 2 3 3 2 3 2 2" xfId="49306"/>
    <cellStyle name="Normal 5 21 2 2 2 3 3 2 3 3" xfId="49307"/>
    <cellStyle name="Normal 5 21 2 2 2 3 3 2 3 4" xfId="49308"/>
    <cellStyle name="Normal 5 21 2 2 2 3 3 2 4" xfId="49309"/>
    <cellStyle name="Normal 5 21 2 2 2 3 3 2 4 2" xfId="49310"/>
    <cellStyle name="Normal 5 21 2 2 2 3 3 2 5" xfId="49311"/>
    <cellStyle name="Normal 5 21 2 2 2 3 3 2 6" xfId="49312"/>
    <cellStyle name="Normal 5 21 2 2 2 3 3 2 7" xfId="49313"/>
    <cellStyle name="Normal 5 21 2 2 2 3 3 3" xfId="49314"/>
    <cellStyle name="Normal 5 21 2 2 2 3 3 3 2" xfId="49315"/>
    <cellStyle name="Normal 5 21 2 2 2 3 3 3 2 2" xfId="49316"/>
    <cellStyle name="Normal 5 21 2 2 2 3 3 3 3" xfId="49317"/>
    <cellStyle name="Normal 5 21 2 2 2 3 3 3 4" xfId="49318"/>
    <cellStyle name="Normal 5 21 2 2 2 3 3 4" xfId="49319"/>
    <cellStyle name="Normal 5 21 2 2 2 3 3 4 2" xfId="49320"/>
    <cellStyle name="Normal 5 21 2 2 2 3 3 4 2 2" xfId="49321"/>
    <cellStyle name="Normal 5 21 2 2 2 3 3 4 3" xfId="49322"/>
    <cellStyle name="Normal 5 21 2 2 2 3 3 4 4" xfId="49323"/>
    <cellStyle name="Normal 5 21 2 2 2 3 3 5" xfId="49324"/>
    <cellStyle name="Normal 5 21 2 2 2 3 3 5 2" xfId="49325"/>
    <cellStyle name="Normal 5 21 2 2 2 3 3 6" xfId="49326"/>
    <cellStyle name="Normal 5 21 2 2 2 3 3 7" xfId="49327"/>
    <cellStyle name="Normal 5 21 2 2 2 3 3 8" xfId="49328"/>
    <cellStyle name="Normal 5 21 2 2 2 3 4" xfId="49329"/>
    <cellStyle name="Normal 5 21 2 2 2 3 4 2" xfId="49330"/>
    <cellStyle name="Normal 5 21 2 2 2 3 4 2 2" xfId="49331"/>
    <cellStyle name="Normal 5 21 2 2 2 3 4 2 2 2" xfId="49332"/>
    <cellStyle name="Normal 5 21 2 2 2 3 4 2 2 2 2" xfId="49333"/>
    <cellStyle name="Normal 5 21 2 2 2 3 4 2 2 3" xfId="49334"/>
    <cellStyle name="Normal 5 21 2 2 2 3 4 2 2 4" xfId="49335"/>
    <cellStyle name="Normal 5 21 2 2 2 3 4 2 3" xfId="49336"/>
    <cellStyle name="Normal 5 21 2 2 2 3 4 2 3 2" xfId="49337"/>
    <cellStyle name="Normal 5 21 2 2 2 3 4 2 3 2 2" xfId="49338"/>
    <cellStyle name="Normal 5 21 2 2 2 3 4 2 3 3" xfId="49339"/>
    <cellStyle name="Normal 5 21 2 2 2 3 4 2 3 4" xfId="49340"/>
    <cellStyle name="Normal 5 21 2 2 2 3 4 2 4" xfId="49341"/>
    <cellStyle name="Normal 5 21 2 2 2 3 4 2 4 2" xfId="49342"/>
    <cellStyle name="Normal 5 21 2 2 2 3 4 2 5" xfId="49343"/>
    <cellStyle name="Normal 5 21 2 2 2 3 4 2 6" xfId="49344"/>
    <cellStyle name="Normal 5 21 2 2 2 3 4 2 7" xfId="49345"/>
    <cellStyle name="Normal 5 21 2 2 2 3 4 3" xfId="49346"/>
    <cellStyle name="Normal 5 21 2 2 2 3 4 3 2" xfId="49347"/>
    <cellStyle name="Normal 5 21 2 2 2 3 4 3 2 2" xfId="49348"/>
    <cellStyle name="Normal 5 21 2 2 2 3 4 3 3" xfId="49349"/>
    <cellStyle name="Normal 5 21 2 2 2 3 4 3 4" xfId="49350"/>
    <cellStyle name="Normal 5 21 2 2 2 3 4 4" xfId="49351"/>
    <cellStyle name="Normal 5 21 2 2 2 3 4 4 2" xfId="49352"/>
    <cellStyle name="Normal 5 21 2 2 2 3 4 4 2 2" xfId="49353"/>
    <cellStyle name="Normal 5 21 2 2 2 3 4 4 3" xfId="49354"/>
    <cellStyle name="Normal 5 21 2 2 2 3 4 4 4" xfId="49355"/>
    <cellStyle name="Normal 5 21 2 2 2 3 4 5" xfId="49356"/>
    <cellStyle name="Normal 5 21 2 2 2 3 4 5 2" xfId="49357"/>
    <cellStyle name="Normal 5 21 2 2 2 3 4 6" xfId="49358"/>
    <cellStyle name="Normal 5 21 2 2 2 3 4 7" xfId="49359"/>
    <cellStyle name="Normal 5 21 2 2 2 3 4 8" xfId="49360"/>
    <cellStyle name="Normal 5 21 2 2 2 3 5" xfId="49361"/>
    <cellStyle name="Normal 5 21 2 2 2 3 5 2" xfId="49362"/>
    <cellStyle name="Normal 5 21 2 2 2 3 5 2 2" xfId="49363"/>
    <cellStyle name="Normal 5 21 2 2 2 3 5 2 2 2" xfId="49364"/>
    <cellStyle name="Normal 5 21 2 2 2 3 5 2 2 2 2" xfId="49365"/>
    <cellStyle name="Normal 5 21 2 2 2 3 5 2 2 3" xfId="49366"/>
    <cellStyle name="Normal 5 21 2 2 2 3 5 2 2 4" xfId="49367"/>
    <cellStyle name="Normal 5 21 2 2 2 3 5 2 3" xfId="49368"/>
    <cellStyle name="Normal 5 21 2 2 2 3 5 2 3 2" xfId="49369"/>
    <cellStyle name="Normal 5 21 2 2 2 3 5 2 4" xfId="49370"/>
    <cellStyle name="Normal 5 21 2 2 2 3 5 2 5" xfId="49371"/>
    <cellStyle name="Normal 5 21 2 2 2 3 5 2 6" xfId="49372"/>
    <cellStyle name="Normal 5 21 2 2 2 3 5 3" xfId="49373"/>
    <cellStyle name="Normal 5 21 2 2 2 3 5 3 2" xfId="49374"/>
    <cellStyle name="Normal 5 21 2 2 2 3 5 3 2 2" xfId="49375"/>
    <cellStyle name="Normal 5 21 2 2 2 3 5 3 3" xfId="49376"/>
    <cellStyle name="Normal 5 21 2 2 2 3 5 3 4" xfId="49377"/>
    <cellStyle name="Normal 5 21 2 2 2 3 5 4" xfId="49378"/>
    <cellStyle name="Normal 5 21 2 2 2 3 5 4 2" xfId="49379"/>
    <cellStyle name="Normal 5 21 2 2 2 3 5 4 2 2" xfId="49380"/>
    <cellStyle name="Normal 5 21 2 2 2 3 5 4 3" xfId="49381"/>
    <cellStyle name="Normal 5 21 2 2 2 3 5 4 4" xfId="49382"/>
    <cellStyle name="Normal 5 21 2 2 2 3 5 5" xfId="49383"/>
    <cellStyle name="Normal 5 21 2 2 2 3 5 5 2" xfId="49384"/>
    <cellStyle name="Normal 5 21 2 2 2 3 5 6" xfId="49385"/>
    <cellStyle name="Normal 5 21 2 2 2 3 5 7" xfId="49386"/>
    <cellStyle name="Normal 5 21 2 2 2 3 5 8" xfId="49387"/>
    <cellStyle name="Normal 5 21 2 2 2 3 6" xfId="49388"/>
    <cellStyle name="Normal 5 21 2 2 2 3 6 2" xfId="49389"/>
    <cellStyle name="Normal 5 21 2 2 2 3 6 2 2" xfId="49390"/>
    <cellStyle name="Normal 5 21 2 2 2 3 6 2 2 2" xfId="49391"/>
    <cellStyle name="Normal 5 21 2 2 2 3 6 2 2 2 2" xfId="49392"/>
    <cellStyle name="Normal 5 21 2 2 2 3 6 2 2 3" xfId="49393"/>
    <cellStyle name="Normal 5 21 2 2 2 3 6 2 2 4" xfId="49394"/>
    <cellStyle name="Normal 5 21 2 2 2 3 6 2 3" xfId="49395"/>
    <cellStyle name="Normal 5 21 2 2 2 3 6 2 3 2" xfId="49396"/>
    <cellStyle name="Normal 5 21 2 2 2 3 6 2 4" xfId="49397"/>
    <cellStyle name="Normal 5 21 2 2 2 3 6 2 5" xfId="49398"/>
    <cellStyle name="Normal 5 21 2 2 2 3 6 2 6" xfId="49399"/>
    <cellStyle name="Normal 5 21 2 2 2 3 6 3" xfId="49400"/>
    <cellStyle name="Normal 5 21 2 2 2 3 6 3 2" xfId="49401"/>
    <cellStyle name="Normal 5 21 2 2 2 3 6 3 2 2" xfId="49402"/>
    <cellStyle name="Normal 5 21 2 2 2 3 6 3 3" xfId="49403"/>
    <cellStyle name="Normal 5 21 2 2 2 3 6 3 4" xfId="49404"/>
    <cellStyle name="Normal 5 21 2 2 2 3 6 4" xfId="49405"/>
    <cellStyle name="Normal 5 21 2 2 2 3 6 4 2" xfId="49406"/>
    <cellStyle name="Normal 5 21 2 2 2 3 6 4 2 2" xfId="49407"/>
    <cellStyle name="Normal 5 21 2 2 2 3 6 4 3" xfId="49408"/>
    <cellStyle name="Normal 5 21 2 2 2 3 6 4 4" xfId="49409"/>
    <cellStyle name="Normal 5 21 2 2 2 3 6 5" xfId="49410"/>
    <cellStyle name="Normal 5 21 2 2 2 3 6 5 2" xfId="49411"/>
    <cellStyle name="Normal 5 21 2 2 2 3 6 6" xfId="49412"/>
    <cellStyle name="Normal 5 21 2 2 2 3 6 7" xfId="49413"/>
    <cellStyle name="Normal 5 21 2 2 2 3 6 8" xfId="49414"/>
    <cellStyle name="Normal 5 21 2 2 2 3 7" xfId="49415"/>
    <cellStyle name="Normal 5 21 2 2 2 3 7 2" xfId="49416"/>
    <cellStyle name="Normal 5 21 2 2 2 3 7 2 2" xfId="49417"/>
    <cellStyle name="Normal 5 21 2 2 2 3 7 2 2 2" xfId="49418"/>
    <cellStyle name="Normal 5 21 2 2 2 3 7 2 3" xfId="49419"/>
    <cellStyle name="Normal 5 21 2 2 2 3 7 2 4" xfId="49420"/>
    <cellStyle name="Normal 5 21 2 2 2 3 7 3" xfId="49421"/>
    <cellStyle name="Normal 5 21 2 2 2 3 7 3 2" xfId="49422"/>
    <cellStyle name="Normal 5 21 2 2 2 3 7 4" xfId="49423"/>
    <cellStyle name="Normal 5 21 2 2 2 3 7 5" xfId="49424"/>
    <cellStyle name="Normal 5 21 2 2 2 3 7 6" xfId="49425"/>
    <cellStyle name="Normal 5 21 2 2 2 3 8" xfId="49426"/>
    <cellStyle name="Normal 5 21 2 2 2 3 8 2" xfId="49427"/>
    <cellStyle name="Normal 5 21 2 2 2 3 8 2 2" xfId="49428"/>
    <cellStyle name="Normal 5 21 2 2 2 3 8 2 2 2" xfId="49429"/>
    <cellStyle name="Normal 5 21 2 2 2 3 8 2 3" xfId="49430"/>
    <cellStyle name="Normal 5 21 2 2 2 3 8 2 4" xfId="49431"/>
    <cellStyle name="Normal 5 21 2 2 2 3 8 3" xfId="49432"/>
    <cellStyle name="Normal 5 21 2 2 2 3 8 3 2" xfId="49433"/>
    <cellStyle name="Normal 5 21 2 2 2 3 8 4" xfId="49434"/>
    <cellStyle name="Normal 5 21 2 2 2 3 8 5" xfId="49435"/>
    <cellStyle name="Normal 5 21 2 2 2 3 8 6" xfId="49436"/>
    <cellStyle name="Normal 5 21 2 2 2 3 9" xfId="49437"/>
    <cellStyle name="Normal 5 21 2 2 2 3 9 2" xfId="49438"/>
    <cellStyle name="Normal 5 21 2 2 2 3 9 2 2" xfId="49439"/>
    <cellStyle name="Normal 5 21 2 2 2 3 9 3" xfId="49440"/>
    <cellStyle name="Normal 5 21 2 2 2 3 9 4" xfId="49441"/>
    <cellStyle name="Normal 5 21 2 2 2 3 9 5" xfId="49442"/>
    <cellStyle name="Normal 5 21 2 2 2 4" xfId="49443"/>
    <cellStyle name="Normal 5 21 2 2 2 4 10" xfId="49444"/>
    <cellStyle name="Normal 5 21 2 2 2 4 10 2" xfId="49445"/>
    <cellStyle name="Normal 5 21 2 2 2 4 11" xfId="49446"/>
    <cellStyle name="Normal 5 21 2 2 2 4 12" xfId="49447"/>
    <cellStyle name="Normal 5 21 2 2 2 4 13" xfId="49448"/>
    <cellStyle name="Normal 5 21 2 2 2 4 2" xfId="49449"/>
    <cellStyle name="Normal 5 21 2 2 2 4 2 2" xfId="49450"/>
    <cellStyle name="Normal 5 21 2 2 2 4 2 2 2" xfId="49451"/>
    <cellStyle name="Normal 5 21 2 2 2 4 2 2 2 2" xfId="49452"/>
    <cellStyle name="Normal 5 21 2 2 2 4 2 2 2 2 2" xfId="49453"/>
    <cellStyle name="Normal 5 21 2 2 2 4 2 2 2 3" xfId="49454"/>
    <cellStyle name="Normal 5 21 2 2 2 4 2 2 2 4" xfId="49455"/>
    <cellStyle name="Normal 5 21 2 2 2 4 2 2 3" xfId="49456"/>
    <cellStyle name="Normal 5 21 2 2 2 4 2 2 3 2" xfId="49457"/>
    <cellStyle name="Normal 5 21 2 2 2 4 2 2 3 2 2" xfId="49458"/>
    <cellStyle name="Normal 5 21 2 2 2 4 2 2 3 3" xfId="49459"/>
    <cellStyle name="Normal 5 21 2 2 2 4 2 2 3 4" xfId="49460"/>
    <cellStyle name="Normal 5 21 2 2 2 4 2 2 4" xfId="49461"/>
    <cellStyle name="Normal 5 21 2 2 2 4 2 2 4 2" xfId="49462"/>
    <cellStyle name="Normal 5 21 2 2 2 4 2 2 5" xfId="49463"/>
    <cellStyle name="Normal 5 21 2 2 2 4 2 2 6" xfId="49464"/>
    <cellStyle name="Normal 5 21 2 2 2 4 2 2 7" xfId="49465"/>
    <cellStyle name="Normal 5 21 2 2 2 4 2 3" xfId="49466"/>
    <cellStyle name="Normal 5 21 2 2 2 4 2 3 2" xfId="49467"/>
    <cellStyle name="Normal 5 21 2 2 2 4 2 3 2 2" xfId="49468"/>
    <cellStyle name="Normal 5 21 2 2 2 4 2 3 3" xfId="49469"/>
    <cellStyle name="Normal 5 21 2 2 2 4 2 3 4" xfId="49470"/>
    <cellStyle name="Normal 5 21 2 2 2 4 2 4" xfId="49471"/>
    <cellStyle name="Normal 5 21 2 2 2 4 2 4 2" xfId="49472"/>
    <cellStyle name="Normal 5 21 2 2 2 4 2 4 2 2" xfId="49473"/>
    <cellStyle name="Normal 5 21 2 2 2 4 2 4 3" xfId="49474"/>
    <cellStyle name="Normal 5 21 2 2 2 4 2 4 4" xfId="49475"/>
    <cellStyle name="Normal 5 21 2 2 2 4 2 5" xfId="49476"/>
    <cellStyle name="Normal 5 21 2 2 2 4 2 5 2" xfId="49477"/>
    <cellStyle name="Normal 5 21 2 2 2 4 2 6" xfId="49478"/>
    <cellStyle name="Normal 5 21 2 2 2 4 2 7" xfId="49479"/>
    <cellStyle name="Normal 5 21 2 2 2 4 2 8" xfId="49480"/>
    <cellStyle name="Normal 5 21 2 2 2 4 3" xfId="49481"/>
    <cellStyle name="Normal 5 21 2 2 2 4 3 2" xfId="49482"/>
    <cellStyle name="Normal 5 21 2 2 2 4 3 2 2" xfId="49483"/>
    <cellStyle name="Normal 5 21 2 2 2 4 3 2 2 2" xfId="49484"/>
    <cellStyle name="Normal 5 21 2 2 2 4 3 2 2 2 2" xfId="49485"/>
    <cellStyle name="Normal 5 21 2 2 2 4 3 2 2 3" xfId="49486"/>
    <cellStyle name="Normal 5 21 2 2 2 4 3 2 2 4" xfId="49487"/>
    <cellStyle name="Normal 5 21 2 2 2 4 3 2 3" xfId="49488"/>
    <cellStyle name="Normal 5 21 2 2 2 4 3 2 3 2" xfId="49489"/>
    <cellStyle name="Normal 5 21 2 2 2 4 3 2 3 2 2" xfId="49490"/>
    <cellStyle name="Normal 5 21 2 2 2 4 3 2 3 3" xfId="49491"/>
    <cellStyle name="Normal 5 21 2 2 2 4 3 2 3 4" xfId="49492"/>
    <cellStyle name="Normal 5 21 2 2 2 4 3 2 4" xfId="49493"/>
    <cellStyle name="Normal 5 21 2 2 2 4 3 2 4 2" xfId="49494"/>
    <cellStyle name="Normal 5 21 2 2 2 4 3 2 5" xfId="49495"/>
    <cellStyle name="Normal 5 21 2 2 2 4 3 2 6" xfId="49496"/>
    <cellStyle name="Normal 5 21 2 2 2 4 3 2 7" xfId="49497"/>
    <cellStyle name="Normal 5 21 2 2 2 4 3 3" xfId="49498"/>
    <cellStyle name="Normal 5 21 2 2 2 4 3 3 2" xfId="49499"/>
    <cellStyle name="Normal 5 21 2 2 2 4 3 3 2 2" xfId="49500"/>
    <cellStyle name="Normal 5 21 2 2 2 4 3 3 3" xfId="49501"/>
    <cellStyle name="Normal 5 21 2 2 2 4 3 3 4" xfId="49502"/>
    <cellStyle name="Normal 5 21 2 2 2 4 3 4" xfId="49503"/>
    <cellStyle name="Normal 5 21 2 2 2 4 3 4 2" xfId="49504"/>
    <cellStyle name="Normal 5 21 2 2 2 4 3 4 2 2" xfId="49505"/>
    <cellStyle name="Normal 5 21 2 2 2 4 3 4 3" xfId="49506"/>
    <cellStyle name="Normal 5 21 2 2 2 4 3 4 4" xfId="49507"/>
    <cellStyle name="Normal 5 21 2 2 2 4 3 5" xfId="49508"/>
    <cellStyle name="Normal 5 21 2 2 2 4 3 5 2" xfId="49509"/>
    <cellStyle name="Normal 5 21 2 2 2 4 3 6" xfId="49510"/>
    <cellStyle name="Normal 5 21 2 2 2 4 3 7" xfId="49511"/>
    <cellStyle name="Normal 5 21 2 2 2 4 3 8" xfId="49512"/>
    <cellStyle name="Normal 5 21 2 2 2 4 4" xfId="49513"/>
    <cellStyle name="Normal 5 21 2 2 2 4 4 2" xfId="49514"/>
    <cellStyle name="Normal 5 21 2 2 2 4 4 2 2" xfId="49515"/>
    <cellStyle name="Normal 5 21 2 2 2 4 4 2 2 2" xfId="49516"/>
    <cellStyle name="Normal 5 21 2 2 2 4 4 2 2 2 2" xfId="49517"/>
    <cellStyle name="Normal 5 21 2 2 2 4 4 2 2 3" xfId="49518"/>
    <cellStyle name="Normal 5 21 2 2 2 4 4 2 2 4" xfId="49519"/>
    <cellStyle name="Normal 5 21 2 2 2 4 4 2 3" xfId="49520"/>
    <cellStyle name="Normal 5 21 2 2 2 4 4 2 3 2" xfId="49521"/>
    <cellStyle name="Normal 5 21 2 2 2 4 4 2 4" xfId="49522"/>
    <cellStyle name="Normal 5 21 2 2 2 4 4 2 5" xfId="49523"/>
    <cellStyle name="Normal 5 21 2 2 2 4 4 2 6" xfId="49524"/>
    <cellStyle name="Normal 5 21 2 2 2 4 4 3" xfId="49525"/>
    <cellStyle name="Normal 5 21 2 2 2 4 4 3 2" xfId="49526"/>
    <cellStyle name="Normal 5 21 2 2 2 4 4 3 2 2" xfId="49527"/>
    <cellStyle name="Normal 5 21 2 2 2 4 4 3 3" xfId="49528"/>
    <cellStyle name="Normal 5 21 2 2 2 4 4 3 4" xfId="49529"/>
    <cellStyle name="Normal 5 21 2 2 2 4 4 4" xfId="49530"/>
    <cellStyle name="Normal 5 21 2 2 2 4 4 4 2" xfId="49531"/>
    <cellStyle name="Normal 5 21 2 2 2 4 4 4 2 2" xfId="49532"/>
    <cellStyle name="Normal 5 21 2 2 2 4 4 4 3" xfId="49533"/>
    <cellStyle name="Normal 5 21 2 2 2 4 4 4 4" xfId="49534"/>
    <cellStyle name="Normal 5 21 2 2 2 4 4 5" xfId="49535"/>
    <cellStyle name="Normal 5 21 2 2 2 4 4 5 2" xfId="49536"/>
    <cellStyle name="Normal 5 21 2 2 2 4 4 6" xfId="49537"/>
    <cellStyle name="Normal 5 21 2 2 2 4 4 7" xfId="49538"/>
    <cellStyle name="Normal 5 21 2 2 2 4 4 8" xfId="49539"/>
    <cellStyle name="Normal 5 21 2 2 2 4 5" xfId="49540"/>
    <cellStyle name="Normal 5 21 2 2 2 4 5 2" xfId="49541"/>
    <cellStyle name="Normal 5 21 2 2 2 4 5 2 2" xfId="49542"/>
    <cellStyle name="Normal 5 21 2 2 2 4 5 2 2 2" xfId="49543"/>
    <cellStyle name="Normal 5 21 2 2 2 4 5 2 2 2 2" xfId="49544"/>
    <cellStyle name="Normal 5 21 2 2 2 4 5 2 2 3" xfId="49545"/>
    <cellStyle name="Normal 5 21 2 2 2 4 5 2 2 4" xfId="49546"/>
    <cellStyle name="Normal 5 21 2 2 2 4 5 2 3" xfId="49547"/>
    <cellStyle name="Normal 5 21 2 2 2 4 5 2 3 2" xfId="49548"/>
    <cellStyle name="Normal 5 21 2 2 2 4 5 2 4" xfId="49549"/>
    <cellStyle name="Normal 5 21 2 2 2 4 5 2 5" xfId="49550"/>
    <cellStyle name="Normal 5 21 2 2 2 4 5 2 6" xfId="49551"/>
    <cellStyle name="Normal 5 21 2 2 2 4 5 3" xfId="49552"/>
    <cellStyle name="Normal 5 21 2 2 2 4 5 3 2" xfId="49553"/>
    <cellStyle name="Normal 5 21 2 2 2 4 5 3 2 2" xfId="49554"/>
    <cellStyle name="Normal 5 21 2 2 2 4 5 3 3" xfId="49555"/>
    <cellStyle name="Normal 5 21 2 2 2 4 5 3 4" xfId="49556"/>
    <cellStyle name="Normal 5 21 2 2 2 4 5 4" xfId="49557"/>
    <cellStyle name="Normal 5 21 2 2 2 4 5 4 2" xfId="49558"/>
    <cellStyle name="Normal 5 21 2 2 2 4 5 4 2 2" xfId="49559"/>
    <cellStyle name="Normal 5 21 2 2 2 4 5 4 3" xfId="49560"/>
    <cellStyle name="Normal 5 21 2 2 2 4 5 4 4" xfId="49561"/>
    <cellStyle name="Normal 5 21 2 2 2 4 5 5" xfId="49562"/>
    <cellStyle name="Normal 5 21 2 2 2 4 5 5 2" xfId="49563"/>
    <cellStyle name="Normal 5 21 2 2 2 4 5 6" xfId="49564"/>
    <cellStyle name="Normal 5 21 2 2 2 4 5 7" xfId="49565"/>
    <cellStyle name="Normal 5 21 2 2 2 4 5 8" xfId="49566"/>
    <cellStyle name="Normal 5 21 2 2 2 4 6" xfId="49567"/>
    <cellStyle name="Normal 5 21 2 2 2 4 6 2" xfId="49568"/>
    <cellStyle name="Normal 5 21 2 2 2 4 6 2 2" xfId="49569"/>
    <cellStyle name="Normal 5 21 2 2 2 4 6 2 2 2" xfId="49570"/>
    <cellStyle name="Normal 5 21 2 2 2 4 6 2 3" xfId="49571"/>
    <cellStyle name="Normal 5 21 2 2 2 4 6 2 4" xfId="49572"/>
    <cellStyle name="Normal 5 21 2 2 2 4 6 3" xfId="49573"/>
    <cellStyle name="Normal 5 21 2 2 2 4 6 3 2" xfId="49574"/>
    <cellStyle name="Normal 5 21 2 2 2 4 6 4" xfId="49575"/>
    <cellStyle name="Normal 5 21 2 2 2 4 6 5" xfId="49576"/>
    <cellStyle name="Normal 5 21 2 2 2 4 6 6" xfId="49577"/>
    <cellStyle name="Normal 5 21 2 2 2 4 7" xfId="49578"/>
    <cellStyle name="Normal 5 21 2 2 2 4 7 2" xfId="49579"/>
    <cellStyle name="Normal 5 21 2 2 2 4 7 2 2" xfId="49580"/>
    <cellStyle name="Normal 5 21 2 2 2 4 7 2 2 2" xfId="49581"/>
    <cellStyle name="Normal 5 21 2 2 2 4 7 2 3" xfId="49582"/>
    <cellStyle name="Normal 5 21 2 2 2 4 7 2 4" xfId="49583"/>
    <cellStyle name="Normal 5 21 2 2 2 4 7 3" xfId="49584"/>
    <cellStyle name="Normal 5 21 2 2 2 4 7 3 2" xfId="49585"/>
    <cellStyle name="Normal 5 21 2 2 2 4 7 4" xfId="49586"/>
    <cellStyle name="Normal 5 21 2 2 2 4 7 5" xfId="49587"/>
    <cellStyle name="Normal 5 21 2 2 2 4 7 6" xfId="49588"/>
    <cellStyle name="Normal 5 21 2 2 2 4 8" xfId="49589"/>
    <cellStyle name="Normal 5 21 2 2 2 4 8 2" xfId="49590"/>
    <cellStyle name="Normal 5 21 2 2 2 4 8 2 2" xfId="49591"/>
    <cellStyle name="Normal 5 21 2 2 2 4 8 3" xfId="49592"/>
    <cellStyle name="Normal 5 21 2 2 2 4 8 4" xfId="49593"/>
    <cellStyle name="Normal 5 21 2 2 2 4 8 5" xfId="49594"/>
    <cellStyle name="Normal 5 21 2 2 2 4 9" xfId="49595"/>
    <cellStyle name="Normal 5 21 2 2 2 4 9 2" xfId="49596"/>
    <cellStyle name="Normal 5 21 2 2 2 4 9 2 2" xfId="49597"/>
    <cellStyle name="Normal 5 21 2 2 2 4 9 3" xfId="49598"/>
    <cellStyle name="Normal 5 21 2 2 2 4 9 4" xfId="49599"/>
    <cellStyle name="Normal 5 21 2 2 2 5" xfId="49600"/>
    <cellStyle name="Normal 5 21 2 2 2 5 2" xfId="49601"/>
    <cellStyle name="Normal 5 21 2 2 2 5 2 2" xfId="49602"/>
    <cellStyle name="Normal 5 21 2 2 2 5 2 2 2" xfId="49603"/>
    <cellStyle name="Normal 5 21 2 2 2 5 2 2 2 2" xfId="49604"/>
    <cellStyle name="Normal 5 21 2 2 2 5 2 2 3" xfId="49605"/>
    <cellStyle name="Normal 5 21 2 2 2 5 2 2 4" xfId="49606"/>
    <cellStyle name="Normal 5 21 2 2 2 5 2 3" xfId="49607"/>
    <cellStyle name="Normal 5 21 2 2 2 5 2 3 2" xfId="49608"/>
    <cellStyle name="Normal 5 21 2 2 2 5 2 3 2 2" xfId="49609"/>
    <cellStyle name="Normal 5 21 2 2 2 5 2 3 3" xfId="49610"/>
    <cellStyle name="Normal 5 21 2 2 2 5 2 3 4" xfId="49611"/>
    <cellStyle name="Normal 5 21 2 2 2 5 2 4" xfId="49612"/>
    <cellStyle name="Normal 5 21 2 2 2 5 2 4 2" xfId="49613"/>
    <cellStyle name="Normal 5 21 2 2 2 5 2 5" xfId="49614"/>
    <cellStyle name="Normal 5 21 2 2 2 5 2 6" xfId="49615"/>
    <cellStyle name="Normal 5 21 2 2 2 5 2 7" xfId="49616"/>
    <cellStyle name="Normal 5 21 2 2 2 5 3" xfId="49617"/>
    <cellStyle name="Normal 5 21 2 2 2 5 3 2" xfId="49618"/>
    <cellStyle name="Normal 5 21 2 2 2 5 3 2 2" xfId="49619"/>
    <cellStyle name="Normal 5 21 2 2 2 5 3 3" xfId="49620"/>
    <cellStyle name="Normal 5 21 2 2 2 5 3 4" xfId="49621"/>
    <cellStyle name="Normal 5 21 2 2 2 5 4" xfId="49622"/>
    <cellStyle name="Normal 5 21 2 2 2 5 4 2" xfId="49623"/>
    <cellStyle name="Normal 5 21 2 2 2 5 4 2 2" xfId="49624"/>
    <cellStyle name="Normal 5 21 2 2 2 5 4 3" xfId="49625"/>
    <cellStyle name="Normal 5 21 2 2 2 5 4 4" xfId="49626"/>
    <cellStyle name="Normal 5 21 2 2 2 5 5" xfId="49627"/>
    <cellStyle name="Normal 5 21 2 2 2 5 5 2" xfId="49628"/>
    <cellStyle name="Normal 5 21 2 2 2 5 6" xfId="49629"/>
    <cellStyle name="Normal 5 21 2 2 2 5 7" xfId="49630"/>
    <cellStyle name="Normal 5 21 2 2 2 5 8" xfId="49631"/>
    <cellStyle name="Normal 5 21 2 2 2 6" xfId="49632"/>
    <cellStyle name="Normal 5 21 2 2 2 6 2" xfId="49633"/>
    <cellStyle name="Normal 5 21 2 2 2 6 2 2" xfId="49634"/>
    <cellStyle name="Normal 5 21 2 2 2 6 2 2 2" xfId="49635"/>
    <cellStyle name="Normal 5 21 2 2 2 6 2 2 2 2" xfId="49636"/>
    <cellStyle name="Normal 5 21 2 2 2 6 2 2 3" xfId="49637"/>
    <cellStyle name="Normal 5 21 2 2 2 6 2 2 4" xfId="49638"/>
    <cellStyle name="Normal 5 21 2 2 2 6 2 3" xfId="49639"/>
    <cellStyle name="Normal 5 21 2 2 2 6 2 3 2" xfId="49640"/>
    <cellStyle name="Normal 5 21 2 2 2 6 2 3 2 2" xfId="49641"/>
    <cellStyle name="Normal 5 21 2 2 2 6 2 3 3" xfId="49642"/>
    <cellStyle name="Normal 5 21 2 2 2 6 2 3 4" xfId="49643"/>
    <cellStyle name="Normal 5 21 2 2 2 6 2 4" xfId="49644"/>
    <cellStyle name="Normal 5 21 2 2 2 6 2 4 2" xfId="49645"/>
    <cellStyle name="Normal 5 21 2 2 2 6 2 5" xfId="49646"/>
    <cellStyle name="Normal 5 21 2 2 2 6 2 6" xfId="49647"/>
    <cellStyle name="Normal 5 21 2 2 2 6 2 7" xfId="49648"/>
    <cellStyle name="Normal 5 21 2 2 2 6 3" xfId="49649"/>
    <cellStyle name="Normal 5 21 2 2 2 6 3 2" xfId="49650"/>
    <cellStyle name="Normal 5 21 2 2 2 6 3 2 2" xfId="49651"/>
    <cellStyle name="Normal 5 21 2 2 2 6 3 3" xfId="49652"/>
    <cellStyle name="Normal 5 21 2 2 2 6 3 4" xfId="49653"/>
    <cellStyle name="Normal 5 21 2 2 2 6 4" xfId="49654"/>
    <cellStyle name="Normal 5 21 2 2 2 6 4 2" xfId="49655"/>
    <cellStyle name="Normal 5 21 2 2 2 6 4 2 2" xfId="49656"/>
    <cellStyle name="Normal 5 21 2 2 2 6 4 3" xfId="49657"/>
    <cellStyle name="Normal 5 21 2 2 2 6 4 4" xfId="49658"/>
    <cellStyle name="Normal 5 21 2 2 2 6 5" xfId="49659"/>
    <cellStyle name="Normal 5 21 2 2 2 6 5 2" xfId="49660"/>
    <cellStyle name="Normal 5 21 2 2 2 6 6" xfId="49661"/>
    <cellStyle name="Normal 5 21 2 2 2 6 7" xfId="49662"/>
    <cellStyle name="Normal 5 21 2 2 2 6 8" xfId="49663"/>
    <cellStyle name="Normal 5 21 2 2 2 7" xfId="49664"/>
    <cellStyle name="Normal 5 21 2 2 2 7 2" xfId="49665"/>
    <cellStyle name="Normal 5 21 2 2 2 7 2 2" xfId="49666"/>
    <cellStyle name="Normal 5 21 2 2 2 7 2 2 2" xfId="49667"/>
    <cellStyle name="Normal 5 21 2 2 2 7 2 2 2 2" xfId="49668"/>
    <cellStyle name="Normal 5 21 2 2 2 7 2 2 3" xfId="49669"/>
    <cellStyle name="Normal 5 21 2 2 2 7 2 2 4" xfId="49670"/>
    <cellStyle name="Normal 5 21 2 2 2 7 2 3" xfId="49671"/>
    <cellStyle name="Normal 5 21 2 2 2 7 2 3 2" xfId="49672"/>
    <cellStyle name="Normal 5 21 2 2 2 7 2 4" xfId="49673"/>
    <cellStyle name="Normal 5 21 2 2 2 7 2 5" xfId="49674"/>
    <cellStyle name="Normal 5 21 2 2 2 7 2 6" xfId="49675"/>
    <cellStyle name="Normal 5 21 2 2 2 7 3" xfId="49676"/>
    <cellStyle name="Normal 5 21 2 2 2 7 3 2" xfId="49677"/>
    <cellStyle name="Normal 5 21 2 2 2 7 3 2 2" xfId="49678"/>
    <cellStyle name="Normal 5 21 2 2 2 7 3 3" xfId="49679"/>
    <cellStyle name="Normal 5 21 2 2 2 7 3 4" xfId="49680"/>
    <cellStyle name="Normal 5 21 2 2 2 7 4" xfId="49681"/>
    <cellStyle name="Normal 5 21 2 2 2 7 4 2" xfId="49682"/>
    <cellStyle name="Normal 5 21 2 2 2 7 4 2 2" xfId="49683"/>
    <cellStyle name="Normal 5 21 2 2 2 7 4 3" xfId="49684"/>
    <cellStyle name="Normal 5 21 2 2 2 7 4 4" xfId="49685"/>
    <cellStyle name="Normal 5 21 2 2 2 7 5" xfId="49686"/>
    <cellStyle name="Normal 5 21 2 2 2 7 5 2" xfId="49687"/>
    <cellStyle name="Normal 5 21 2 2 2 7 6" xfId="49688"/>
    <cellStyle name="Normal 5 21 2 2 2 7 7" xfId="49689"/>
    <cellStyle name="Normal 5 21 2 2 2 7 8" xfId="49690"/>
    <cellStyle name="Normal 5 21 2 2 2 8" xfId="49691"/>
    <cellStyle name="Normal 5 21 2 2 2 8 2" xfId="49692"/>
    <cellStyle name="Normal 5 21 2 2 2 8 2 2" xfId="49693"/>
    <cellStyle name="Normal 5 21 2 2 2 8 2 2 2" xfId="49694"/>
    <cellStyle name="Normal 5 21 2 2 2 8 2 2 2 2" xfId="49695"/>
    <cellStyle name="Normal 5 21 2 2 2 8 2 2 3" xfId="49696"/>
    <cellStyle name="Normal 5 21 2 2 2 8 2 2 4" xfId="49697"/>
    <cellStyle name="Normal 5 21 2 2 2 8 2 3" xfId="49698"/>
    <cellStyle name="Normal 5 21 2 2 2 8 2 3 2" xfId="49699"/>
    <cellStyle name="Normal 5 21 2 2 2 8 2 4" xfId="49700"/>
    <cellStyle name="Normal 5 21 2 2 2 8 2 5" xfId="49701"/>
    <cellStyle name="Normal 5 21 2 2 2 8 2 6" xfId="49702"/>
    <cellStyle name="Normal 5 21 2 2 2 8 3" xfId="49703"/>
    <cellStyle name="Normal 5 21 2 2 2 8 3 2" xfId="49704"/>
    <cellStyle name="Normal 5 21 2 2 2 8 3 2 2" xfId="49705"/>
    <cellStyle name="Normal 5 21 2 2 2 8 3 3" xfId="49706"/>
    <cellStyle name="Normal 5 21 2 2 2 8 3 4" xfId="49707"/>
    <cellStyle name="Normal 5 21 2 2 2 8 4" xfId="49708"/>
    <cellStyle name="Normal 5 21 2 2 2 8 4 2" xfId="49709"/>
    <cellStyle name="Normal 5 21 2 2 2 8 4 2 2" xfId="49710"/>
    <cellStyle name="Normal 5 21 2 2 2 8 4 3" xfId="49711"/>
    <cellStyle name="Normal 5 21 2 2 2 8 4 4" xfId="49712"/>
    <cellStyle name="Normal 5 21 2 2 2 8 5" xfId="49713"/>
    <cellStyle name="Normal 5 21 2 2 2 8 5 2" xfId="49714"/>
    <cellStyle name="Normal 5 21 2 2 2 8 6" xfId="49715"/>
    <cellStyle name="Normal 5 21 2 2 2 8 7" xfId="49716"/>
    <cellStyle name="Normal 5 21 2 2 2 8 8" xfId="49717"/>
    <cellStyle name="Normal 5 21 2 2 2 9" xfId="49718"/>
    <cellStyle name="Normal 5 21 2 2 2 9 2" xfId="49719"/>
    <cellStyle name="Normal 5 21 2 2 2 9 2 2" xfId="49720"/>
    <cellStyle name="Normal 5 21 2 2 2 9 2 2 2" xfId="49721"/>
    <cellStyle name="Normal 5 21 2 2 2 9 2 3" xfId="49722"/>
    <cellStyle name="Normal 5 21 2 2 2 9 2 4" xfId="49723"/>
    <cellStyle name="Normal 5 21 2 2 2 9 3" xfId="49724"/>
    <cellStyle name="Normal 5 21 2 2 2 9 3 2" xfId="49725"/>
    <cellStyle name="Normal 5 21 2 2 2 9 4" xfId="49726"/>
    <cellStyle name="Normal 5 21 2 2 2 9 5" xfId="49727"/>
    <cellStyle name="Normal 5 21 2 2 2 9 6" xfId="49728"/>
    <cellStyle name="Normal 5 21 2 2 20" xfId="49729"/>
    <cellStyle name="Normal 5 21 2 2 3" xfId="49730"/>
    <cellStyle name="Normal 5 21 2 2 3 10" xfId="49731"/>
    <cellStyle name="Normal 5 21 2 2 3 10 2" xfId="49732"/>
    <cellStyle name="Normal 5 21 2 2 3 10 2 2" xfId="49733"/>
    <cellStyle name="Normal 5 21 2 2 3 10 2 2 2" xfId="49734"/>
    <cellStyle name="Normal 5 21 2 2 3 10 2 3" xfId="49735"/>
    <cellStyle name="Normal 5 21 2 2 3 10 2 4" xfId="49736"/>
    <cellStyle name="Normal 5 21 2 2 3 10 3" xfId="49737"/>
    <cellStyle name="Normal 5 21 2 2 3 10 3 2" xfId="49738"/>
    <cellStyle name="Normal 5 21 2 2 3 10 4" xfId="49739"/>
    <cellStyle name="Normal 5 21 2 2 3 10 5" xfId="49740"/>
    <cellStyle name="Normal 5 21 2 2 3 10 6" xfId="49741"/>
    <cellStyle name="Normal 5 21 2 2 3 11" xfId="49742"/>
    <cellStyle name="Normal 5 21 2 2 3 11 2" xfId="49743"/>
    <cellStyle name="Normal 5 21 2 2 3 11 2 2" xfId="49744"/>
    <cellStyle name="Normal 5 21 2 2 3 11 3" xfId="49745"/>
    <cellStyle name="Normal 5 21 2 2 3 11 4" xfId="49746"/>
    <cellStyle name="Normal 5 21 2 2 3 11 5" xfId="49747"/>
    <cellStyle name="Normal 5 21 2 2 3 12" xfId="49748"/>
    <cellStyle name="Normal 5 21 2 2 3 12 2" xfId="49749"/>
    <cellStyle name="Normal 5 21 2 2 3 12 2 2" xfId="49750"/>
    <cellStyle name="Normal 5 21 2 2 3 12 3" xfId="49751"/>
    <cellStyle name="Normal 5 21 2 2 3 12 4" xfId="49752"/>
    <cellStyle name="Normal 5 21 2 2 3 13" xfId="49753"/>
    <cellStyle name="Normal 5 21 2 2 3 13 2" xfId="49754"/>
    <cellStyle name="Normal 5 21 2 2 3 14" xfId="49755"/>
    <cellStyle name="Normal 5 21 2 2 3 15" xfId="49756"/>
    <cellStyle name="Normal 5 21 2 2 3 16" xfId="49757"/>
    <cellStyle name="Normal 5 21 2 2 3 2" xfId="49758"/>
    <cellStyle name="Normal 5 21 2 2 3 2 10" xfId="49759"/>
    <cellStyle name="Normal 5 21 2 2 3 2 10 2" xfId="49760"/>
    <cellStyle name="Normal 5 21 2 2 3 2 10 2 2" xfId="49761"/>
    <cellStyle name="Normal 5 21 2 2 3 2 10 3" xfId="49762"/>
    <cellStyle name="Normal 5 21 2 2 3 2 10 4" xfId="49763"/>
    <cellStyle name="Normal 5 21 2 2 3 2 11" xfId="49764"/>
    <cellStyle name="Normal 5 21 2 2 3 2 11 2" xfId="49765"/>
    <cellStyle name="Normal 5 21 2 2 3 2 12" xfId="49766"/>
    <cellStyle name="Normal 5 21 2 2 3 2 13" xfId="49767"/>
    <cellStyle name="Normal 5 21 2 2 3 2 14" xfId="49768"/>
    <cellStyle name="Normal 5 21 2 2 3 2 2" xfId="49769"/>
    <cellStyle name="Normal 5 21 2 2 3 2 2 10" xfId="49770"/>
    <cellStyle name="Normal 5 21 2 2 3 2 2 2" xfId="49771"/>
    <cellStyle name="Normal 5 21 2 2 3 2 2 2 2" xfId="49772"/>
    <cellStyle name="Normal 5 21 2 2 3 2 2 2 2 2" xfId="49773"/>
    <cellStyle name="Normal 5 21 2 2 3 2 2 2 2 2 2" xfId="49774"/>
    <cellStyle name="Normal 5 21 2 2 3 2 2 2 2 3" xfId="49775"/>
    <cellStyle name="Normal 5 21 2 2 3 2 2 2 2 4" xfId="49776"/>
    <cellStyle name="Normal 5 21 2 2 3 2 2 2 3" xfId="49777"/>
    <cellStyle name="Normal 5 21 2 2 3 2 2 2 3 2" xfId="49778"/>
    <cellStyle name="Normal 5 21 2 2 3 2 2 2 3 2 2" xfId="49779"/>
    <cellStyle name="Normal 5 21 2 2 3 2 2 2 3 3" xfId="49780"/>
    <cellStyle name="Normal 5 21 2 2 3 2 2 2 3 4" xfId="49781"/>
    <cellStyle name="Normal 5 21 2 2 3 2 2 2 4" xfId="49782"/>
    <cellStyle name="Normal 5 21 2 2 3 2 2 2 4 2" xfId="49783"/>
    <cellStyle name="Normal 5 21 2 2 3 2 2 2 5" xfId="49784"/>
    <cellStyle name="Normal 5 21 2 2 3 2 2 2 6" xfId="49785"/>
    <cellStyle name="Normal 5 21 2 2 3 2 2 2 7" xfId="49786"/>
    <cellStyle name="Normal 5 21 2 2 3 2 2 3" xfId="49787"/>
    <cellStyle name="Normal 5 21 2 2 3 2 2 3 2" xfId="49788"/>
    <cellStyle name="Normal 5 21 2 2 3 2 2 3 2 2" xfId="49789"/>
    <cellStyle name="Normal 5 21 2 2 3 2 2 3 3" xfId="49790"/>
    <cellStyle name="Normal 5 21 2 2 3 2 2 3 4" xfId="49791"/>
    <cellStyle name="Normal 5 21 2 2 3 2 2 4" xfId="49792"/>
    <cellStyle name="Normal 5 21 2 2 3 2 2 4 2" xfId="49793"/>
    <cellStyle name="Normal 5 21 2 2 3 2 2 4 2 2" xfId="49794"/>
    <cellStyle name="Normal 5 21 2 2 3 2 2 4 3" xfId="49795"/>
    <cellStyle name="Normal 5 21 2 2 3 2 2 4 4" xfId="49796"/>
    <cellStyle name="Normal 5 21 2 2 3 2 2 5" xfId="49797"/>
    <cellStyle name="Normal 5 21 2 2 3 2 2 5 2" xfId="49798"/>
    <cellStyle name="Normal 5 21 2 2 3 2 2 5 2 2" xfId="49799"/>
    <cellStyle name="Normal 5 21 2 2 3 2 2 5 3" xfId="49800"/>
    <cellStyle name="Normal 5 21 2 2 3 2 2 5 4" xfId="49801"/>
    <cellStyle name="Normal 5 21 2 2 3 2 2 6" xfId="49802"/>
    <cellStyle name="Normal 5 21 2 2 3 2 2 6 2" xfId="49803"/>
    <cellStyle name="Normal 5 21 2 2 3 2 2 6 2 2" xfId="49804"/>
    <cellStyle name="Normal 5 21 2 2 3 2 2 6 3" xfId="49805"/>
    <cellStyle name="Normal 5 21 2 2 3 2 2 6 4" xfId="49806"/>
    <cellStyle name="Normal 5 21 2 2 3 2 2 7" xfId="49807"/>
    <cellStyle name="Normal 5 21 2 2 3 2 2 7 2" xfId="49808"/>
    <cellStyle name="Normal 5 21 2 2 3 2 2 8" xfId="49809"/>
    <cellStyle name="Normal 5 21 2 2 3 2 2 9" xfId="49810"/>
    <cellStyle name="Normal 5 21 2 2 3 2 3" xfId="49811"/>
    <cellStyle name="Normal 5 21 2 2 3 2 3 2" xfId="49812"/>
    <cellStyle name="Normal 5 21 2 2 3 2 3 2 2" xfId="49813"/>
    <cellStyle name="Normal 5 21 2 2 3 2 3 2 2 2" xfId="49814"/>
    <cellStyle name="Normal 5 21 2 2 3 2 3 2 2 2 2" xfId="49815"/>
    <cellStyle name="Normal 5 21 2 2 3 2 3 2 2 3" xfId="49816"/>
    <cellStyle name="Normal 5 21 2 2 3 2 3 2 2 4" xfId="49817"/>
    <cellStyle name="Normal 5 21 2 2 3 2 3 2 3" xfId="49818"/>
    <cellStyle name="Normal 5 21 2 2 3 2 3 2 3 2" xfId="49819"/>
    <cellStyle name="Normal 5 21 2 2 3 2 3 2 3 2 2" xfId="49820"/>
    <cellStyle name="Normal 5 21 2 2 3 2 3 2 3 3" xfId="49821"/>
    <cellStyle name="Normal 5 21 2 2 3 2 3 2 3 4" xfId="49822"/>
    <cellStyle name="Normal 5 21 2 2 3 2 3 2 4" xfId="49823"/>
    <cellStyle name="Normal 5 21 2 2 3 2 3 2 4 2" xfId="49824"/>
    <cellStyle name="Normal 5 21 2 2 3 2 3 2 5" xfId="49825"/>
    <cellStyle name="Normal 5 21 2 2 3 2 3 2 6" xfId="49826"/>
    <cellStyle name="Normal 5 21 2 2 3 2 3 2 7" xfId="49827"/>
    <cellStyle name="Normal 5 21 2 2 3 2 3 3" xfId="49828"/>
    <cellStyle name="Normal 5 21 2 2 3 2 3 3 2" xfId="49829"/>
    <cellStyle name="Normal 5 21 2 2 3 2 3 3 2 2" xfId="49830"/>
    <cellStyle name="Normal 5 21 2 2 3 2 3 3 3" xfId="49831"/>
    <cellStyle name="Normal 5 21 2 2 3 2 3 3 4" xfId="49832"/>
    <cellStyle name="Normal 5 21 2 2 3 2 3 4" xfId="49833"/>
    <cellStyle name="Normal 5 21 2 2 3 2 3 4 2" xfId="49834"/>
    <cellStyle name="Normal 5 21 2 2 3 2 3 4 2 2" xfId="49835"/>
    <cellStyle name="Normal 5 21 2 2 3 2 3 4 3" xfId="49836"/>
    <cellStyle name="Normal 5 21 2 2 3 2 3 4 4" xfId="49837"/>
    <cellStyle name="Normal 5 21 2 2 3 2 3 5" xfId="49838"/>
    <cellStyle name="Normal 5 21 2 2 3 2 3 5 2" xfId="49839"/>
    <cellStyle name="Normal 5 21 2 2 3 2 3 6" xfId="49840"/>
    <cellStyle name="Normal 5 21 2 2 3 2 3 7" xfId="49841"/>
    <cellStyle name="Normal 5 21 2 2 3 2 3 8" xfId="49842"/>
    <cellStyle name="Normal 5 21 2 2 3 2 4" xfId="49843"/>
    <cellStyle name="Normal 5 21 2 2 3 2 4 2" xfId="49844"/>
    <cellStyle name="Normal 5 21 2 2 3 2 4 2 2" xfId="49845"/>
    <cellStyle name="Normal 5 21 2 2 3 2 4 2 2 2" xfId="49846"/>
    <cellStyle name="Normal 5 21 2 2 3 2 4 2 2 2 2" xfId="49847"/>
    <cellStyle name="Normal 5 21 2 2 3 2 4 2 2 3" xfId="49848"/>
    <cellStyle name="Normal 5 21 2 2 3 2 4 2 2 4" xfId="49849"/>
    <cellStyle name="Normal 5 21 2 2 3 2 4 2 3" xfId="49850"/>
    <cellStyle name="Normal 5 21 2 2 3 2 4 2 3 2" xfId="49851"/>
    <cellStyle name="Normal 5 21 2 2 3 2 4 2 3 2 2" xfId="49852"/>
    <cellStyle name="Normal 5 21 2 2 3 2 4 2 3 3" xfId="49853"/>
    <cellStyle name="Normal 5 21 2 2 3 2 4 2 3 4" xfId="49854"/>
    <cellStyle name="Normal 5 21 2 2 3 2 4 2 4" xfId="49855"/>
    <cellStyle name="Normal 5 21 2 2 3 2 4 2 4 2" xfId="49856"/>
    <cellStyle name="Normal 5 21 2 2 3 2 4 2 5" xfId="49857"/>
    <cellStyle name="Normal 5 21 2 2 3 2 4 2 6" xfId="49858"/>
    <cellStyle name="Normal 5 21 2 2 3 2 4 2 7" xfId="49859"/>
    <cellStyle name="Normal 5 21 2 2 3 2 4 3" xfId="49860"/>
    <cellStyle name="Normal 5 21 2 2 3 2 4 3 2" xfId="49861"/>
    <cellStyle name="Normal 5 21 2 2 3 2 4 3 2 2" xfId="49862"/>
    <cellStyle name="Normal 5 21 2 2 3 2 4 3 3" xfId="49863"/>
    <cellStyle name="Normal 5 21 2 2 3 2 4 3 4" xfId="49864"/>
    <cellStyle name="Normal 5 21 2 2 3 2 4 4" xfId="49865"/>
    <cellStyle name="Normal 5 21 2 2 3 2 4 4 2" xfId="49866"/>
    <cellStyle name="Normal 5 21 2 2 3 2 4 4 2 2" xfId="49867"/>
    <cellStyle name="Normal 5 21 2 2 3 2 4 4 3" xfId="49868"/>
    <cellStyle name="Normal 5 21 2 2 3 2 4 4 4" xfId="49869"/>
    <cellStyle name="Normal 5 21 2 2 3 2 4 5" xfId="49870"/>
    <cellStyle name="Normal 5 21 2 2 3 2 4 5 2" xfId="49871"/>
    <cellStyle name="Normal 5 21 2 2 3 2 4 6" xfId="49872"/>
    <cellStyle name="Normal 5 21 2 2 3 2 4 7" xfId="49873"/>
    <cellStyle name="Normal 5 21 2 2 3 2 4 8" xfId="49874"/>
    <cellStyle name="Normal 5 21 2 2 3 2 5" xfId="49875"/>
    <cellStyle name="Normal 5 21 2 2 3 2 5 2" xfId="49876"/>
    <cellStyle name="Normal 5 21 2 2 3 2 5 2 2" xfId="49877"/>
    <cellStyle name="Normal 5 21 2 2 3 2 5 2 2 2" xfId="49878"/>
    <cellStyle name="Normal 5 21 2 2 3 2 5 2 2 2 2" xfId="49879"/>
    <cellStyle name="Normal 5 21 2 2 3 2 5 2 2 3" xfId="49880"/>
    <cellStyle name="Normal 5 21 2 2 3 2 5 2 2 4" xfId="49881"/>
    <cellStyle name="Normal 5 21 2 2 3 2 5 2 3" xfId="49882"/>
    <cellStyle name="Normal 5 21 2 2 3 2 5 2 3 2" xfId="49883"/>
    <cellStyle name="Normal 5 21 2 2 3 2 5 2 4" xfId="49884"/>
    <cellStyle name="Normal 5 21 2 2 3 2 5 2 5" xfId="49885"/>
    <cellStyle name="Normal 5 21 2 2 3 2 5 2 6" xfId="49886"/>
    <cellStyle name="Normal 5 21 2 2 3 2 5 3" xfId="49887"/>
    <cellStyle name="Normal 5 21 2 2 3 2 5 3 2" xfId="49888"/>
    <cellStyle name="Normal 5 21 2 2 3 2 5 3 2 2" xfId="49889"/>
    <cellStyle name="Normal 5 21 2 2 3 2 5 3 3" xfId="49890"/>
    <cellStyle name="Normal 5 21 2 2 3 2 5 3 4" xfId="49891"/>
    <cellStyle name="Normal 5 21 2 2 3 2 5 4" xfId="49892"/>
    <cellStyle name="Normal 5 21 2 2 3 2 5 4 2" xfId="49893"/>
    <cellStyle name="Normal 5 21 2 2 3 2 5 4 2 2" xfId="49894"/>
    <cellStyle name="Normal 5 21 2 2 3 2 5 4 3" xfId="49895"/>
    <cellStyle name="Normal 5 21 2 2 3 2 5 4 4" xfId="49896"/>
    <cellStyle name="Normal 5 21 2 2 3 2 5 5" xfId="49897"/>
    <cellStyle name="Normal 5 21 2 2 3 2 5 5 2" xfId="49898"/>
    <cellStyle name="Normal 5 21 2 2 3 2 5 6" xfId="49899"/>
    <cellStyle name="Normal 5 21 2 2 3 2 5 7" xfId="49900"/>
    <cellStyle name="Normal 5 21 2 2 3 2 5 8" xfId="49901"/>
    <cellStyle name="Normal 5 21 2 2 3 2 6" xfId="49902"/>
    <cellStyle name="Normal 5 21 2 2 3 2 6 2" xfId="49903"/>
    <cellStyle name="Normal 5 21 2 2 3 2 6 2 2" xfId="49904"/>
    <cellStyle name="Normal 5 21 2 2 3 2 6 2 2 2" xfId="49905"/>
    <cellStyle name="Normal 5 21 2 2 3 2 6 2 2 2 2" xfId="49906"/>
    <cellStyle name="Normal 5 21 2 2 3 2 6 2 2 3" xfId="49907"/>
    <cellStyle name="Normal 5 21 2 2 3 2 6 2 2 4" xfId="49908"/>
    <cellStyle name="Normal 5 21 2 2 3 2 6 2 3" xfId="49909"/>
    <cellStyle name="Normal 5 21 2 2 3 2 6 2 3 2" xfId="49910"/>
    <cellStyle name="Normal 5 21 2 2 3 2 6 2 4" xfId="49911"/>
    <cellStyle name="Normal 5 21 2 2 3 2 6 2 5" xfId="49912"/>
    <cellStyle name="Normal 5 21 2 2 3 2 6 2 6" xfId="49913"/>
    <cellStyle name="Normal 5 21 2 2 3 2 6 3" xfId="49914"/>
    <cellStyle name="Normal 5 21 2 2 3 2 6 3 2" xfId="49915"/>
    <cellStyle name="Normal 5 21 2 2 3 2 6 3 2 2" xfId="49916"/>
    <cellStyle name="Normal 5 21 2 2 3 2 6 3 3" xfId="49917"/>
    <cellStyle name="Normal 5 21 2 2 3 2 6 3 4" xfId="49918"/>
    <cellStyle name="Normal 5 21 2 2 3 2 6 4" xfId="49919"/>
    <cellStyle name="Normal 5 21 2 2 3 2 6 4 2" xfId="49920"/>
    <cellStyle name="Normal 5 21 2 2 3 2 6 4 2 2" xfId="49921"/>
    <cellStyle name="Normal 5 21 2 2 3 2 6 4 3" xfId="49922"/>
    <cellStyle name="Normal 5 21 2 2 3 2 6 4 4" xfId="49923"/>
    <cellStyle name="Normal 5 21 2 2 3 2 6 5" xfId="49924"/>
    <cellStyle name="Normal 5 21 2 2 3 2 6 5 2" xfId="49925"/>
    <cellStyle name="Normal 5 21 2 2 3 2 6 6" xfId="49926"/>
    <cellStyle name="Normal 5 21 2 2 3 2 6 7" xfId="49927"/>
    <cellStyle name="Normal 5 21 2 2 3 2 6 8" xfId="49928"/>
    <cellStyle name="Normal 5 21 2 2 3 2 7" xfId="49929"/>
    <cellStyle name="Normal 5 21 2 2 3 2 7 2" xfId="49930"/>
    <cellStyle name="Normal 5 21 2 2 3 2 7 2 2" xfId="49931"/>
    <cellStyle name="Normal 5 21 2 2 3 2 7 2 2 2" xfId="49932"/>
    <cellStyle name="Normal 5 21 2 2 3 2 7 2 3" xfId="49933"/>
    <cellStyle name="Normal 5 21 2 2 3 2 7 2 4" xfId="49934"/>
    <cellStyle name="Normal 5 21 2 2 3 2 7 3" xfId="49935"/>
    <cellStyle name="Normal 5 21 2 2 3 2 7 3 2" xfId="49936"/>
    <cellStyle name="Normal 5 21 2 2 3 2 7 4" xfId="49937"/>
    <cellStyle name="Normal 5 21 2 2 3 2 7 5" xfId="49938"/>
    <cellStyle name="Normal 5 21 2 2 3 2 7 6" xfId="49939"/>
    <cellStyle name="Normal 5 21 2 2 3 2 8" xfId="49940"/>
    <cellStyle name="Normal 5 21 2 2 3 2 8 2" xfId="49941"/>
    <cellStyle name="Normal 5 21 2 2 3 2 8 2 2" xfId="49942"/>
    <cellStyle name="Normal 5 21 2 2 3 2 8 2 2 2" xfId="49943"/>
    <cellStyle name="Normal 5 21 2 2 3 2 8 2 3" xfId="49944"/>
    <cellStyle name="Normal 5 21 2 2 3 2 8 2 4" xfId="49945"/>
    <cellStyle name="Normal 5 21 2 2 3 2 8 3" xfId="49946"/>
    <cellStyle name="Normal 5 21 2 2 3 2 8 3 2" xfId="49947"/>
    <cellStyle name="Normal 5 21 2 2 3 2 8 4" xfId="49948"/>
    <cellStyle name="Normal 5 21 2 2 3 2 8 5" xfId="49949"/>
    <cellStyle name="Normal 5 21 2 2 3 2 8 6" xfId="49950"/>
    <cellStyle name="Normal 5 21 2 2 3 2 9" xfId="49951"/>
    <cellStyle name="Normal 5 21 2 2 3 2 9 2" xfId="49952"/>
    <cellStyle name="Normal 5 21 2 2 3 2 9 2 2" xfId="49953"/>
    <cellStyle name="Normal 5 21 2 2 3 2 9 3" xfId="49954"/>
    <cellStyle name="Normal 5 21 2 2 3 2 9 4" xfId="49955"/>
    <cellStyle name="Normal 5 21 2 2 3 2 9 5" xfId="49956"/>
    <cellStyle name="Normal 5 21 2 2 3 3" xfId="49957"/>
    <cellStyle name="Normal 5 21 2 2 3 3 10" xfId="49958"/>
    <cellStyle name="Normal 5 21 2 2 3 3 10 2" xfId="49959"/>
    <cellStyle name="Normal 5 21 2 2 3 3 10 2 2" xfId="49960"/>
    <cellStyle name="Normal 5 21 2 2 3 3 10 3" xfId="49961"/>
    <cellStyle name="Normal 5 21 2 2 3 3 10 4" xfId="49962"/>
    <cellStyle name="Normal 5 21 2 2 3 3 11" xfId="49963"/>
    <cellStyle name="Normal 5 21 2 2 3 3 11 2" xfId="49964"/>
    <cellStyle name="Normal 5 21 2 2 3 3 12" xfId="49965"/>
    <cellStyle name="Normal 5 21 2 2 3 3 13" xfId="49966"/>
    <cellStyle name="Normal 5 21 2 2 3 3 14" xfId="49967"/>
    <cellStyle name="Normal 5 21 2 2 3 3 2" xfId="49968"/>
    <cellStyle name="Normal 5 21 2 2 3 3 2 10" xfId="49969"/>
    <cellStyle name="Normal 5 21 2 2 3 3 2 2" xfId="49970"/>
    <cellStyle name="Normal 5 21 2 2 3 3 2 2 2" xfId="49971"/>
    <cellStyle name="Normal 5 21 2 2 3 3 2 2 2 2" xfId="49972"/>
    <cellStyle name="Normal 5 21 2 2 3 3 2 2 2 2 2" xfId="49973"/>
    <cellStyle name="Normal 5 21 2 2 3 3 2 2 2 3" xfId="49974"/>
    <cellStyle name="Normal 5 21 2 2 3 3 2 2 2 4" xfId="49975"/>
    <cellStyle name="Normal 5 21 2 2 3 3 2 2 3" xfId="49976"/>
    <cellStyle name="Normal 5 21 2 2 3 3 2 2 3 2" xfId="49977"/>
    <cellStyle name="Normal 5 21 2 2 3 3 2 2 3 2 2" xfId="49978"/>
    <cellStyle name="Normal 5 21 2 2 3 3 2 2 3 3" xfId="49979"/>
    <cellStyle name="Normal 5 21 2 2 3 3 2 2 3 4" xfId="49980"/>
    <cellStyle name="Normal 5 21 2 2 3 3 2 2 4" xfId="49981"/>
    <cellStyle name="Normal 5 21 2 2 3 3 2 2 4 2" xfId="49982"/>
    <cellStyle name="Normal 5 21 2 2 3 3 2 2 5" xfId="49983"/>
    <cellStyle name="Normal 5 21 2 2 3 3 2 2 6" xfId="49984"/>
    <cellStyle name="Normal 5 21 2 2 3 3 2 2 7" xfId="49985"/>
    <cellStyle name="Normal 5 21 2 2 3 3 2 3" xfId="49986"/>
    <cellStyle name="Normal 5 21 2 2 3 3 2 3 2" xfId="49987"/>
    <cellStyle name="Normal 5 21 2 2 3 3 2 3 2 2" xfId="49988"/>
    <cellStyle name="Normal 5 21 2 2 3 3 2 3 3" xfId="49989"/>
    <cellStyle name="Normal 5 21 2 2 3 3 2 3 4" xfId="49990"/>
    <cellStyle name="Normal 5 21 2 2 3 3 2 4" xfId="49991"/>
    <cellStyle name="Normal 5 21 2 2 3 3 2 4 2" xfId="49992"/>
    <cellStyle name="Normal 5 21 2 2 3 3 2 4 2 2" xfId="49993"/>
    <cellStyle name="Normal 5 21 2 2 3 3 2 4 3" xfId="49994"/>
    <cellStyle name="Normal 5 21 2 2 3 3 2 4 4" xfId="49995"/>
    <cellStyle name="Normal 5 21 2 2 3 3 2 5" xfId="49996"/>
    <cellStyle name="Normal 5 21 2 2 3 3 2 5 2" xfId="49997"/>
    <cellStyle name="Normal 5 21 2 2 3 3 2 5 2 2" xfId="49998"/>
    <cellStyle name="Normal 5 21 2 2 3 3 2 5 3" xfId="49999"/>
    <cellStyle name="Normal 5 21 2 2 3 3 2 5 4" xfId="50000"/>
    <cellStyle name="Normal 5 21 2 2 3 3 2 6" xfId="50001"/>
    <cellStyle name="Normal 5 21 2 2 3 3 2 6 2" xfId="50002"/>
    <cellStyle name="Normal 5 21 2 2 3 3 2 6 2 2" xfId="50003"/>
    <cellStyle name="Normal 5 21 2 2 3 3 2 6 3" xfId="50004"/>
    <cellStyle name="Normal 5 21 2 2 3 3 2 6 4" xfId="50005"/>
    <cellStyle name="Normal 5 21 2 2 3 3 2 7" xfId="50006"/>
    <cellStyle name="Normal 5 21 2 2 3 3 2 7 2" xfId="50007"/>
    <cellStyle name="Normal 5 21 2 2 3 3 2 8" xfId="50008"/>
    <cellStyle name="Normal 5 21 2 2 3 3 2 9" xfId="50009"/>
    <cellStyle name="Normal 5 21 2 2 3 3 3" xfId="50010"/>
    <cellStyle name="Normal 5 21 2 2 3 3 3 2" xfId="50011"/>
    <cellStyle name="Normal 5 21 2 2 3 3 3 2 2" xfId="50012"/>
    <cellStyle name="Normal 5 21 2 2 3 3 3 2 2 2" xfId="50013"/>
    <cellStyle name="Normal 5 21 2 2 3 3 3 2 2 2 2" xfId="50014"/>
    <cellStyle name="Normal 5 21 2 2 3 3 3 2 2 3" xfId="50015"/>
    <cellStyle name="Normal 5 21 2 2 3 3 3 2 2 4" xfId="50016"/>
    <cellStyle name="Normal 5 21 2 2 3 3 3 2 3" xfId="50017"/>
    <cellStyle name="Normal 5 21 2 2 3 3 3 2 3 2" xfId="50018"/>
    <cellStyle name="Normal 5 21 2 2 3 3 3 2 3 2 2" xfId="50019"/>
    <cellStyle name="Normal 5 21 2 2 3 3 3 2 3 3" xfId="50020"/>
    <cellStyle name="Normal 5 21 2 2 3 3 3 2 3 4" xfId="50021"/>
    <cellStyle name="Normal 5 21 2 2 3 3 3 2 4" xfId="50022"/>
    <cellStyle name="Normal 5 21 2 2 3 3 3 2 4 2" xfId="50023"/>
    <cellStyle name="Normal 5 21 2 2 3 3 3 2 5" xfId="50024"/>
    <cellStyle name="Normal 5 21 2 2 3 3 3 2 6" xfId="50025"/>
    <cellStyle name="Normal 5 21 2 2 3 3 3 2 7" xfId="50026"/>
    <cellStyle name="Normal 5 21 2 2 3 3 3 3" xfId="50027"/>
    <cellStyle name="Normal 5 21 2 2 3 3 3 3 2" xfId="50028"/>
    <cellStyle name="Normal 5 21 2 2 3 3 3 3 2 2" xfId="50029"/>
    <cellStyle name="Normal 5 21 2 2 3 3 3 3 3" xfId="50030"/>
    <cellStyle name="Normal 5 21 2 2 3 3 3 3 4" xfId="50031"/>
    <cellStyle name="Normal 5 21 2 2 3 3 3 4" xfId="50032"/>
    <cellStyle name="Normal 5 21 2 2 3 3 3 4 2" xfId="50033"/>
    <cellStyle name="Normal 5 21 2 2 3 3 3 4 2 2" xfId="50034"/>
    <cellStyle name="Normal 5 21 2 2 3 3 3 4 3" xfId="50035"/>
    <cellStyle name="Normal 5 21 2 2 3 3 3 4 4" xfId="50036"/>
    <cellStyle name="Normal 5 21 2 2 3 3 3 5" xfId="50037"/>
    <cellStyle name="Normal 5 21 2 2 3 3 3 5 2" xfId="50038"/>
    <cellStyle name="Normal 5 21 2 2 3 3 3 6" xfId="50039"/>
    <cellStyle name="Normal 5 21 2 2 3 3 3 7" xfId="50040"/>
    <cellStyle name="Normal 5 21 2 2 3 3 3 8" xfId="50041"/>
    <cellStyle name="Normal 5 21 2 2 3 3 4" xfId="50042"/>
    <cellStyle name="Normal 5 21 2 2 3 3 4 2" xfId="50043"/>
    <cellStyle name="Normal 5 21 2 2 3 3 4 2 2" xfId="50044"/>
    <cellStyle name="Normal 5 21 2 2 3 3 4 2 2 2" xfId="50045"/>
    <cellStyle name="Normal 5 21 2 2 3 3 4 2 2 2 2" xfId="50046"/>
    <cellStyle name="Normal 5 21 2 2 3 3 4 2 2 3" xfId="50047"/>
    <cellStyle name="Normal 5 21 2 2 3 3 4 2 2 4" xfId="50048"/>
    <cellStyle name="Normal 5 21 2 2 3 3 4 2 3" xfId="50049"/>
    <cellStyle name="Normal 5 21 2 2 3 3 4 2 3 2" xfId="50050"/>
    <cellStyle name="Normal 5 21 2 2 3 3 4 2 3 2 2" xfId="50051"/>
    <cellStyle name="Normal 5 21 2 2 3 3 4 2 3 3" xfId="50052"/>
    <cellStyle name="Normal 5 21 2 2 3 3 4 2 3 4" xfId="50053"/>
    <cellStyle name="Normal 5 21 2 2 3 3 4 2 4" xfId="50054"/>
    <cellStyle name="Normal 5 21 2 2 3 3 4 2 4 2" xfId="50055"/>
    <cellStyle name="Normal 5 21 2 2 3 3 4 2 5" xfId="50056"/>
    <cellStyle name="Normal 5 21 2 2 3 3 4 2 6" xfId="50057"/>
    <cellStyle name="Normal 5 21 2 2 3 3 4 2 7" xfId="50058"/>
    <cellStyle name="Normal 5 21 2 2 3 3 4 3" xfId="50059"/>
    <cellStyle name="Normal 5 21 2 2 3 3 4 3 2" xfId="50060"/>
    <cellStyle name="Normal 5 21 2 2 3 3 4 3 2 2" xfId="50061"/>
    <cellStyle name="Normal 5 21 2 2 3 3 4 3 3" xfId="50062"/>
    <cellStyle name="Normal 5 21 2 2 3 3 4 3 4" xfId="50063"/>
    <cellStyle name="Normal 5 21 2 2 3 3 4 4" xfId="50064"/>
    <cellStyle name="Normal 5 21 2 2 3 3 4 4 2" xfId="50065"/>
    <cellStyle name="Normal 5 21 2 2 3 3 4 4 2 2" xfId="50066"/>
    <cellStyle name="Normal 5 21 2 2 3 3 4 4 3" xfId="50067"/>
    <cellStyle name="Normal 5 21 2 2 3 3 4 4 4" xfId="50068"/>
    <cellStyle name="Normal 5 21 2 2 3 3 4 5" xfId="50069"/>
    <cellStyle name="Normal 5 21 2 2 3 3 4 5 2" xfId="50070"/>
    <cellStyle name="Normal 5 21 2 2 3 3 4 6" xfId="50071"/>
    <cellStyle name="Normal 5 21 2 2 3 3 4 7" xfId="50072"/>
    <cellStyle name="Normal 5 21 2 2 3 3 4 8" xfId="50073"/>
    <cellStyle name="Normal 5 21 2 2 3 3 5" xfId="50074"/>
    <cellStyle name="Normal 5 21 2 2 3 3 5 2" xfId="50075"/>
    <cellStyle name="Normal 5 21 2 2 3 3 5 2 2" xfId="50076"/>
    <cellStyle name="Normal 5 21 2 2 3 3 5 2 2 2" xfId="50077"/>
    <cellStyle name="Normal 5 21 2 2 3 3 5 2 2 2 2" xfId="50078"/>
    <cellStyle name="Normal 5 21 2 2 3 3 5 2 2 3" xfId="50079"/>
    <cellStyle name="Normal 5 21 2 2 3 3 5 2 2 4" xfId="50080"/>
    <cellStyle name="Normal 5 21 2 2 3 3 5 2 3" xfId="50081"/>
    <cellStyle name="Normal 5 21 2 2 3 3 5 2 3 2" xfId="50082"/>
    <cellStyle name="Normal 5 21 2 2 3 3 5 2 4" xfId="50083"/>
    <cellStyle name="Normal 5 21 2 2 3 3 5 2 5" xfId="50084"/>
    <cellStyle name="Normal 5 21 2 2 3 3 5 2 6" xfId="50085"/>
    <cellStyle name="Normal 5 21 2 2 3 3 5 3" xfId="50086"/>
    <cellStyle name="Normal 5 21 2 2 3 3 5 3 2" xfId="50087"/>
    <cellStyle name="Normal 5 21 2 2 3 3 5 3 2 2" xfId="50088"/>
    <cellStyle name="Normal 5 21 2 2 3 3 5 3 3" xfId="50089"/>
    <cellStyle name="Normal 5 21 2 2 3 3 5 3 4" xfId="50090"/>
    <cellStyle name="Normal 5 21 2 2 3 3 5 4" xfId="50091"/>
    <cellStyle name="Normal 5 21 2 2 3 3 5 4 2" xfId="50092"/>
    <cellStyle name="Normal 5 21 2 2 3 3 5 4 2 2" xfId="50093"/>
    <cellStyle name="Normal 5 21 2 2 3 3 5 4 3" xfId="50094"/>
    <cellStyle name="Normal 5 21 2 2 3 3 5 4 4" xfId="50095"/>
    <cellStyle name="Normal 5 21 2 2 3 3 5 5" xfId="50096"/>
    <cellStyle name="Normal 5 21 2 2 3 3 5 5 2" xfId="50097"/>
    <cellStyle name="Normal 5 21 2 2 3 3 5 6" xfId="50098"/>
    <cellStyle name="Normal 5 21 2 2 3 3 5 7" xfId="50099"/>
    <cellStyle name="Normal 5 21 2 2 3 3 5 8" xfId="50100"/>
    <cellStyle name="Normal 5 21 2 2 3 3 6" xfId="50101"/>
    <cellStyle name="Normal 5 21 2 2 3 3 6 2" xfId="50102"/>
    <cellStyle name="Normal 5 21 2 2 3 3 6 2 2" xfId="50103"/>
    <cellStyle name="Normal 5 21 2 2 3 3 6 2 2 2" xfId="50104"/>
    <cellStyle name="Normal 5 21 2 2 3 3 6 2 2 2 2" xfId="50105"/>
    <cellStyle name="Normal 5 21 2 2 3 3 6 2 2 3" xfId="50106"/>
    <cellStyle name="Normal 5 21 2 2 3 3 6 2 2 4" xfId="50107"/>
    <cellStyle name="Normal 5 21 2 2 3 3 6 2 3" xfId="50108"/>
    <cellStyle name="Normal 5 21 2 2 3 3 6 2 3 2" xfId="50109"/>
    <cellStyle name="Normal 5 21 2 2 3 3 6 2 4" xfId="50110"/>
    <cellStyle name="Normal 5 21 2 2 3 3 6 2 5" xfId="50111"/>
    <cellStyle name="Normal 5 21 2 2 3 3 6 2 6" xfId="50112"/>
    <cellStyle name="Normal 5 21 2 2 3 3 6 3" xfId="50113"/>
    <cellStyle name="Normal 5 21 2 2 3 3 6 3 2" xfId="50114"/>
    <cellStyle name="Normal 5 21 2 2 3 3 6 3 2 2" xfId="50115"/>
    <cellStyle name="Normal 5 21 2 2 3 3 6 3 3" xfId="50116"/>
    <cellStyle name="Normal 5 21 2 2 3 3 6 3 4" xfId="50117"/>
    <cellStyle name="Normal 5 21 2 2 3 3 6 4" xfId="50118"/>
    <cellStyle name="Normal 5 21 2 2 3 3 6 4 2" xfId="50119"/>
    <cellStyle name="Normal 5 21 2 2 3 3 6 4 2 2" xfId="50120"/>
    <cellStyle name="Normal 5 21 2 2 3 3 6 4 3" xfId="50121"/>
    <cellStyle name="Normal 5 21 2 2 3 3 6 4 4" xfId="50122"/>
    <cellStyle name="Normal 5 21 2 2 3 3 6 5" xfId="50123"/>
    <cellStyle name="Normal 5 21 2 2 3 3 6 5 2" xfId="50124"/>
    <cellStyle name="Normal 5 21 2 2 3 3 6 6" xfId="50125"/>
    <cellStyle name="Normal 5 21 2 2 3 3 6 7" xfId="50126"/>
    <cellStyle name="Normal 5 21 2 2 3 3 6 8" xfId="50127"/>
    <cellStyle name="Normal 5 21 2 2 3 3 7" xfId="50128"/>
    <cellStyle name="Normal 5 21 2 2 3 3 7 2" xfId="50129"/>
    <cellStyle name="Normal 5 21 2 2 3 3 7 2 2" xfId="50130"/>
    <cellStyle name="Normal 5 21 2 2 3 3 7 2 2 2" xfId="50131"/>
    <cellStyle name="Normal 5 21 2 2 3 3 7 2 3" xfId="50132"/>
    <cellStyle name="Normal 5 21 2 2 3 3 7 2 4" xfId="50133"/>
    <cellStyle name="Normal 5 21 2 2 3 3 7 3" xfId="50134"/>
    <cellStyle name="Normal 5 21 2 2 3 3 7 3 2" xfId="50135"/>
    <cellStyle name="Normal 5 21 2 2 3 3 7 4" xfId="50136"/>
    <cellStyle name="Normal 5 21 2 2 3 3 7 5" xfId="50137"/>
    <cellStyle name="Normal 5 21 2 2 3 3 7 6" xfId="50138"/>
    <cellStyle name="Normal 5 21 2 2 3 3 8" xfId="50139"/>
    <cellStyle name="Normal 5 21 2 2 3 3 8 2" xfId="50140"/>
    <cellStyle name="Normal 5 21 2 2 3 3 8 2 2" xfId="50141"/>
    <cellStyle name="Normal 5 21 2 2 3 3 8 2 2 2" xfId="50142"/>
    <cellStyle name="Normal 5 21 2 2 3 3 8 2 3" xfId="50143"/>
    <cellStyle name="Normal 5 21 2 2 3 3 8 2 4" xfId="50144"/>
    <cellStyle name="Normal 5 21 2 2 3 3 8 3" xfId="50145"/>
    <cellStyle name="Normal 5 21 2 2 3 3 8 3 2" xfId="50146"/>
    <cellStyle name="Normal 5 21 2 2 3 3 8 4" xfId="50147"/>
    <cellStyle name="Normal 5 21 2 2 3 3 8 5" xfId="50148"/>
    <cellStyle name="Normal 5 21 2 2 3 3 8 6" xfId="50149"/>
    <cellStyle name="Normal 5 21 2 2 3 3 9" xfId="50150"/>
    <cellStyle name="Normal 5 21 2 2 3 3 9 2" xfId="50151"/>
    <cellStyle name="Normal 5 21 2 2 3 3 9 2 2" xfId="50152"/>
    <cellStyle name="Normal 5 21 2 2 3 3 9 3" xfId="50153"/>
    <cellStyle name="Normal 5 21 2 2 3 3 9 4" xfId="50154"/>
    <cellStyle name="Normal 5 21 2 2 3 3 9 5" xfId="50155"/>
    <cellStyle name="Normal 5 21 2 2 3 4" xfId="50156"/>
    <cellStyle name="Normal 5 21 2 2 3 4 10" xfId="50157"/>
    <cellStyle name="Normal 5 21 2 2 3 4 10 2" xfId="50158"/>
    <cellStyle name="Normal 5 21 2 2 3 4 11" xfId="50159"/>
    <cellStyle name="Normal 5 21 2 2 3 4 12" xfId="50160"/>
    <cellStyle name="Normal 5 21 2 2 3 4 13" xfId="50161"/>
    <cellStyle name="Normal 5 21 2 2 3 4 2" xfId="50162"/>
    <cellStyle name="Normal 5 21 2 2 3 4 2 2" xfId="50163"/>
    <cellStyle name="Normal 5 21 2 2 3 4 2 2 2" xfId="50164"/>
    <cellStyle name="Normal 5 21 2 2 3 4 2 2 2 2" xfId="50165"/>
    <cellStyle name="Normal 5 21 2 2 3 4 2 2 2 2 2" xfId="50166"/>
    <cellStyle name="Normal 5 21 2 2 3 4 2 2 2 3" xfId="50167"/>
    <cellStyle name="Normal 5 21 2 2 3 4 2 2 2 4" xfId="50168"/>
    <cellStyle name="Normal 5 21 2 2 3 4 2 2 3" xfId="50169"/>
    <cellStyle name="Normal 5 21 2 2 3 4 2 2 3 2" xfId="50170"/>
    <cellStyle name="Normal 5 21 2 2 3 4 2 2 3 2 2" xfId="50171"/>
    <cellStyle name="Normal 5 21 2 2 3 4 2 2 3 3" xfId="50172"/>
    <cellStyle name="Normal 5 21 2 2 3 4 2 2 3 4" xfId="50173"/>
    <cellStyle name="Normal 5 21 2 2 3 4 2 2 4" xfId="50174"/>
    <cellStyle name="Normal 5 21 2 2 3 4 2 2 4 2" xfId="50175"/>
    <cellStyle name="Normal 5 21 2 2 3 4 2 2 5" xfId="50176"/>
    <cellStyle name="Normal 5 21 2 2 3 4 2 2 6" xfId="50177"/>
    <cellStyle name="Normal 5 21 2 2 3 4 2 2 7" xfId="50178"/>
    <cellStyle name="Normal 5 21 2 2 3 4 2 3" xfId="50179"/>
    <cellStyle name="Normal 5 21 2 2 3 4 2 3 2" xfId="50180"/>
    <cellStyle name="Normal 5 21 2 2 3 4 2 3 2 2" xfId="50181"/>
    <cellStyle name="Normal 5 21 2 2 3 4 2 3 3" xfId="50182"/>
    <cellStyle name="Normal 5 21 2 2 3 4 2 3 4" xfId="50183"/>
    <cellStyle name="Normal 5 21 2 2 3 4 2 4" xfId="50184"/>
    <cellStyle name="Normal 5 21 2 2 3 4 2 4 2" xfId="50185"/>
    <cellStyle name="Normal 5 21 2 2 3 4 2 4 2 2" xfId="50186"/>
    <cellStyle name="Normal 5 21 2 2 3 4 2 4 3" xfId="50187"/>
    <cellStyle name="Normal 5 21 2 2 3 4 2 4 4" xfId="50188"/>
    <cellStyle name="Normal 5 21 2 2 3 4 2 5" xfId="50189"/>
    <cellStyle name="Normal 5 21 2 2 3 4 2 5 2" xfId="50190"/>
    <cellStyle name="Normal 5 21 2 2 3 4 2 6" xfId="50191"/>
    <cellStyle name="Normal 5 21 2 2 3 4 2 7" xfId="50192"/>
    <cellStyle name="Normal 5 21 2 2 3 4 2 8" xfId="50193"/>
    <cellStyle name="Normal 5 21 2 2 3 4 3" xfId="50194"/>
    <cellStyle name="Normal 5 21 2 2 3 4 3 2" xfId="50195"/>
    <cellStyle name="Normal 5 21 2 2 3 4 3 2 2" xfId="50196"/>
    <cellStyle name="Normal 5 21 2 2 3 4 3 2 2 2" xfId="50197"/>
    <cellStyle name="Normal 5 21 2 2 3 4 3 2 2 2 2" xfId="50198"/>
    <cellStyle name="Normal 5 21 2 2 3 4 3 2 2 3" xfId="50199"/>
    <cellStyle name="Normal 5 21 2 2 3 4 3 2 2 4" xfId="50200"/>
    <cellStyle name="Normal 5 21 2 2 3 4 3 2 3" xfId="50201"/>
    <cellStyle name="Normal 5 21 2 2 3 4 3 2 3 2" xfId="50202"/>
    <cellStyle name="Normal 5 21 2 2 3 4 3 2 3 2 2" xfId="50203"/>
    <cellStyle name="Normal 5 21 2 2 3 4 3 2 3 3" xfId="50204"/>
    <cellStyle name="Normal 5 21 2 2 3 4 3 2 3 4" xfId="50205"/>
    <cellStyle name="Normal 5 21 2 2 3 4 3 2 4" xfId="50206"/>
    <cellStyle name="Normal 5 21 2 2 3 4 3 2 4 2" xfId="50207"/>
    <cellStyle name="Normal 5 21 2 2 3 4 3 2 5" xfId="50208"/>
    <cellStyle name="Normal 5 21 2 2 3 4 3 2 6" xfId="50209"/>
    <cellStyle name="Normal 5 21 2 2 3 4 3 2 7" xfId="50210"/>
    <cellStyle name="Normal 5 21 2 2 3 4 3 3" xfId="50211"/>
    <cellStyle name="Normal 5 21 2 2 3 4 3 3 2" xfId="50212"/>
    <cellStyle name="Normal 5 21 2 2 3 4 3 3 2 2" xfId="50213"/>
    <cellStyle name="Normal 5 21 2 2 3 4 3 3 3" xfId="50214"/>
    <cellStyle name="Normal 5 21 2 2 3 4 3 3 4" xfId="50215"/>
    <cellStyle name="Normal 5 21 2 2 3 4 3 4" xfId="50216"/>
    <cellStyle name="Normal 5 21 2 2 3 4 3 4 2" xfId="50217"/>
    <cellStyle name="Normal 5 21 2 2 3 4 3 4 2 2" xfId="50218"/>
    <cellStyle name="Normal 5 21 2 2 3 4 3 4 3" xfId="50219"/>
    <cellStyle name="Normal 5 21 2 2 3 4 3 4 4" xfId="50220"/>
    <cellStyle name="Normal 5 21 2 2 3 4 3 5" xfId="50221"/>
    <cellStyle name="Normal 5 21 2 2 3 4 3 5 2" xfId="50222"/>
    <cellStyle name="Normal 5 21 2 2 3 4 3 6" xfId="50223"/>
    <cellStyle name="Normal 5 21 2 2 3 4 3 7" xfId="50224"/>
    <cellStyle name="Normal 5 21 2 2 3 4 3 8" xfId="50225"/>
    <cellStyle name="Normal 5 21 2 2 3 4 4" xfId="50226"/>
    <cellStyle name="Normal 5 21 2 2 3 4 4 2" xfId="50227"/>
    <cellStyle name="Normal 5 21 2 2 3 4 4 2 2" xfId="50228"/>
    <cellStyle name="Normal 5 21 2 2 3 4 4 2 2 2" xfId="50229"/>
    <cellStyle name="Normal 5 21 2 2 3 4 4 2 2 2 2" xfId="50230"/>
    <cellStyle name="Normal 5 21 2 2 3 4 4 2 2 3" xfId="50231"/>
    <cellStyle name="Normal 5 21 2 2 3 4 4 2 2 4" xfId="50232"/>
    <cellStyle name="Normal 5 21 2 2 3 4 4 2 3" xfId="50233"/>
    <cellStyle name="Normal 5 21 2 2 3 4 4 2 3 2" xfId="50234"/>
    <cellStyle name="Normal 5 21 2 2 3 4 4 2 4" xfId="50235"/>
    <cellStyle name="Normal 5 21 2 2 3 4 4 2 5" xfId="50236"/>
    <cellStyle name="Normal 5 21 2 2 3 4 4 2 6" xfId="50237"/>
    <cellStyle name="Normal 5 21 2 2 3 4 4 3" xfId="50238"/>
    <cellStyle name="Normal 5 21 2 2 3 4 4 3 2" xfId="50239"/>
    <cellStyle name="Normal 5 21 2 2 3 4 4 3 2 2" xfId="50240"/>
    <cellStyle name="Normal 5 21 2 2 3 4 4 3 3" xfId="50241"/>
    <cellStyle name="Normal 5 21 2 2 3 4 4 3 4" xfId="50242"/>
    <cellStyle name="Normal 5 21 2 2 3 4 4 4" xfId="50243"/>
    <cellStyle name="Normal 5 21 2 2 3 4 4 4 2" xfId="50244"/>
    <cellStyle name="Normal 5 21 2 2 3 4 4 4 2 2" xfId="50245"/>
    <cellStyle name="Normal 5 21 2 2 3 4 4 4 3" xfId="50246"/>
    <cellStyle name="Normal 5 21 2 2 3 4 4 4 4" xfId="50247"/>
    <cellStyle name="Normal 5 21 2 2 3 4 4 5" xfId="50248"/>
    <cellStyle name="Normal 5 21 2 2 3 4 4 5 2" xfId="50249"/>
    <cellStyle name="Normal 5 21 2 2 3 4 4 6" xfId="50250"/>
    <cellStyle name="Normal 5 21 2 2 3 4 4 7" xfId="50251"/>
    <cellStyle name="Normal 5 21 2 2 3 4 4 8" xfId="50252"/>
    <cellStyle name="Normal 5 21 2 2 3 4 5" xfId="50253"/>
    <cellStyle name="Normal 5 21 2 2 3 4 5 2" xfId="50254"/>
    <cellStyle name="Normal 5 21 2 2 3 4 5 2 2" xfId="50255"/>
    <cellStyle name="Normal 5 21 2 2 3 4 5 2 2 2" xfId="50256"/>
    <cellStyle name="Normal 5 21 2 2 3 4 5 2 2 2 2" xfId="50257"/>
    <cellStyle name="Normal 5 21 2 2 3 4 5 2 2 3" xfId="50258"/>
    <cellStyle name="Normal 5 21 2 2 3 4 5 2 2 4" xfId="50259"/>
    <cellStyle name="Normal 5 21 2 2 3 4 5 2 3" xfId="50260"/>
    <cellStyle name="Normal 5 21 2 2 3 4 5 2 3 2" xfId="50261"/>
    <cellStyle name="Normal 5 21 2 2 3 4 5 2 4" xfId="50262"/>
    <cellStyle name="Normal 5 21 2 2 3 4 5 2 5" xfId="50263"/>
    <cellStyle name="Normal 5 21 2 2 3 4 5 2 6" xfId="50264"/>
    <cellStyle name="Normal 5 21 2 2 3 4 5 3" xfId="50265"/>
    <cellStyle name="Normal 5 21 2 2 3 4 5 3 2" xfId="50266"/>
    <cellStyle name="Normal 5 21 2 2 3 4 5 3 2 2" xfId="50267"/>
    <cellStyle name="Normal 5 21 2 2 3 4 5 3 3" xfId="50268"/>
    <cellStyle name="Normal 5 21 2 2 3 4 5 3 4" xfId="50269"/>
    <cellStyle name="Normal 5 21 2 2 3 4 5 4" xfId="50270"/>
    <cellStyle name="Normal 5 21 2 2 3 4 5 4 2" xfId="50271"/>
    <cellStyle name="Normal 5 21 2 2 3 4 5 4 2 2" xfId="50272"/>
    <cellStyle name="Normal 5 21 2 2 3 4 5 4 3" xfId="50273"/>
    <cellStyle name="Normal 5 21 2 2 3 4 5 4 4" xfId="50274"/>
    <cellStyle name="Normal 5 21 2 2 3 4 5 5" xfId="50275"/>
    <cellStyle name="Normal 5 21 2 2 3 4 5 5 2" xfId="50276"/>
    <cellStyle name="Normal 5 21 2 2 3 4 5 6" xfId="50277"/>
    <cellStyle name="Normal 5 21 2 2 3 4 5 7" xfId="50278"/>
    <cellStyle name="Normal 5 21 2 2 3 4 5 8" xfId="50279"/>
    <cellStyle name="Normal 5 21 2 2 3 4 6" xfId="50280"/>
    <cellStyle name="Normal 5 21 2 2 3 4 6 2" xfId="50281"/>
    <cellStyle name="Normal 5 21 2 2 3 4 6 2 2" xfId="50282"/>
    <cellStyle name="Normal 5 21 2 2 3 4 6 2 2 2" xfId="50283"/>
    <cellStyle name="Normal 5 21 2 2 3 4 6 2 3" xfId="50284"/>
    <cellStyle name="Normal 5 21 2 2 3 4 6 2 4" xfId="50285"/>
    <cellStyle name="Normal 5 21 2 2 3 4 6 3" xfId="50286"/>
    <cellStyle name="Normal 5 21 2 2 3 4 6 3 2" xfId="50287"/>
    <cellStyle name="Normal 5 21 2 2 3 4 6 4" xfId="50288"/>
    <cellStyle name="Normal 5 21 2 2 3 4 6 5" xfId="50289"/>
    <cellStyle name="Normal 5 21 2 2 3 4 6 6" xfId="50290"/>
    <cellStyle name="Normal 5 21 2 2 3 4 7" xfId="50291"/>
    <cellStyle name="Normal 5 21 2 2 3 4 7 2" xfId="50292"/>
    <cellStyle name="Normal 5 21 2 2 3 4 7 2 2" xfId="50293"/>
    <cellStyle name="Normal 5 21 2 2 3 4 7 2 2 2" xfId="50294"/>
    <cellStyle name="Normal 5 21 2 2 3 4 7 2 3" xfId="50295"/>
    <cellStyle name="Normal 5 21 2 2 3 4 7 2 4" xfId="50296"/>
    <cellStyle name="Normal 5 21 2 2 3 4 7 3" xfId="50297"/>
    <cellStyle name="Normal 5 21 2 2 3 4 7 3 2" xfId="50298"/>
    <cellStyle name="Normal 5 21 2 2 3 4 7 4" xfId="50299"/>
    <cellStyle name="Normal 5 21 2 2 3 4 7 5" xfId="50300"/>
    <cellStyle name="Normal 5 21 2 2 3 4 7 6" xfId="50301"/>
    <cellStyle name="Normal 5 21 2 2 3 4 8" xfId="50302"/>
    <cellStyle name="Normal 5 21 2 2 3 4 8 2" xfId="50303"/>
    <cellStyle name="Normal 5 21 2 2 3 4 8 2 2" xfId="50304"/>
    <cellStyle name="Normal 5 21 2 2 3 4 8 3" xfId="50305"/>
    <cellStyle name="Normal 5 21 2 2 3 4 8 4" xfId="50306"/>
    <cellStyle name="Normal 5 21 2 2 3 4 8 5" xfId="50307"/>
    <cellStyle name="Normal 5 21 2 2 3 4 9" xfId="50308"/>
    <cellStyle name="Normal 5 21 2 2 3 4 9 2" xfId="50309"/>
    <cellStyle name="Normal 5 21 2 2 3 4 9 2 2" xfId="50310"/>
    <cellStyle name="Normal 5 21 2 2 3 4 9 3" xfId="50311"/>
    <cellStyle name="Normal 5 21 2 2 3 4 9 4" xfId="50312"/>
    <cellStyle name="Normal 5 21 2 2 3 5" xfId="50313"/>
    <cellStyle name="Normal 5 21 2 2 3 5 2" xfId="50314"/>
    <cellStyle name="Normal 5 21 2 2 3 5 2 2" xfId="50315"/>
    <cellStyle name="Normal 5 21 2 2 3 5 2 2 2" xfId="50316"/>
    <cellStyle name="Normal 5 21 2 2 3 5 2 2 2 2" xfId="50317"/>
    <cellStyle name="Normal 5 21 2 2 3 5 2 2 3" xfId="50318"/>
    <cellStyle name="Normal 5 21 2 2 3 5 2 2 4" xfId="50319"/>
    <cellStyle name="Normal 5 21 2 2 3 5 2 3" xfId="50320"/>
    <cellStyle name="Normal 5 21 2 2 3 5 2 3 2" xfId="50321"/>
    <cellStyle name="Normal 5 21 2 2 3 5 2 3 2 2" xfId="50322"/>
    <cellStyle name="Normal 5 21 2 2 3 5 2 3 3" xfId="50323"/>
    <cellStyle name="Normal 5 21 2 2 3 5 2 3 4" xfId="50324"/>
    <cellStyle name="Normal 5 21 2 2 3 5 2 4" xfId="50325"/>
    <cellStyle name="Normal 5 21 2 2 3 5 2 4 2" xfId="50326"/>
    <cellStyle name="Normal 5 21 2 2 3 5 2 5" xfId="50327"/>
    <cellStyle name="Normal 5 21 2 2 3 5 2 6" xfId="50328"/>
    <cellStyle name="Normal 5 21 2 2 3 5 2 7" xfId="50329"/>
    <cellStyle name="Normal 5 21 2 2 3 5 3" xfId="50330"/>
    <cellStyle name="Normal 5 21 2 2 3 5 3 2" xfId="50331"/>
    <cellStyle name="Normal 5 21 2 2 3 5 3 2 2" xfId="50332"/>
    <cellStyle name="Normal 5 21 2 2 3 5 3 3" xfId="50333"/>
    <cellStyle name="Normal 5 21 2 2 3 5 3 4" xfId="50334"/>
    <cellStyle name="Normal 5 21 2 2 3 5 4" xfId="50335"/>
    <cellStyle name="Normal 5 21 2 2 3 5 4 2" xfId="50336"/>
    <cellStyle name="Normal 5 21 2 2 3 5 4 2 2" xfId="50337"/>
    <cellStyle name="Normal 5 21 2 2 3 5 4 3" xfId="50338"/>
    <cellStyle name="Normal 5 21 2 2 3 5 4 4" xfId="50339"/>
    <cellStyle name="Normal 5 21 2 2 3 5 5" xfId="50340"/>
    <cellStyle name="Normal 5 21 2 2 3 5 5 2" xfId="50341"/>
    <cellStyle name="Normal 5 21 2 2 3 5 6" xfId="50342"/>
    <cellStyle name="Normal 5 21 2 2 3 5 7" xfId="50343"/>
    <cellStyle name="Normal 5 21 2 2 3 5 8" xfId="50344"/>
    <cellStyle name="Normal 5 21 2 2 3 6" xfId="50345"/>
    <cellStyle name="Normal 5 21 2 2 3 6 2" xfId="50346"/>
    <cellStyle name="Normal 5 21 2 2 3 6 2 2" xfId="50347"/>
    <cellStyle name="Normal 5 21 2 2 3 6 2 2 2" xfId="50348"/>
    <cellStyle name="Normal 5 21 2 2 3 6 2 2 2 2" xfId="50349"/>
    <cellStyle name="Normal 5 21 2 2 3 6 2 2 3" xfId="50350"/>
    <cellStyle name="Normal 5 21 2 2 3 6 2 2 4" xfId="50351"/>
    <cellStyle name="Normal 5 21 2 2 3 6 2 3" xfId="50352"/>
    <cellStyle name="Normal 5 21 2 2 3 6 2 3 2" xfId="50353"/>
    <cellStyle name="Normal 5 21 2 2 3 6 2 3 2 2" xfId="50354"/>
    <cellStyle name="Normal 5 21 2 2 3 6 2 3 3" xfId="50355"/>
    <cellStyle name="Normal 5 21 2 2 3 6 2 3 4" xfId="50356"/>
    <cellStyle name="Normal 5 21 2 2 3 6 2 4" xfId="50357"/>
    <cellStyle name="Normal 5 21 2 2 3 6 2 4 2" xfId="50358"/>
    <cellStyle name="Normal 5 21 2 2 3 6 2 5" xfId="50359"/>
    <cellStyle name="Normal 5 21 2 2 3 6 2 6" xfId="50360"/>
    <cellStyle name="Normal 5 21 2 2 3 6 2 7" xfId="50361"/>
    <cellStyle name="Normal 5 21 2 2 3 6 3" xfId="50362"/>
    <cellStyle name="Normal 5 21 2 2 3 6 3 2" xfId="50363"/>
    <cellStyle name="Normal 5 21 2 2 3 6 3 2 2" xfId="50364"/>
    <cellStyle name="Normal 5 21 2 2 3 6 3 3" xfId="50365"/>
    <cellStyle name="Normal 5 21 2 2 3 6 3 4" xfId="50366"/>
    <cellStyle name="Normal 5 21 2 2 3 6 4" xfId="50367"/>
    <cellStyle name="Normal 5 21 2 2 3 6 4 2" xfId="50368"/>
    <cellStyle name="Normal 5 21 2 2 3 6 4 2 2" xfId="50369"/>
    <cellStyle name="Normal 5 21 2 2 3 6 4 3" xfId="50370"/>
    <cellStyle name="Normal 5 21 2 2 3 6 4 4" xfId="50371"/>
    <cellStyle name="Normal 5 21 2 2 3 6 5" xfId="50372"/>
    <cellStyle name="Normal 5 21 2 2 3 6 5 2" xfId="50373"/>
    <cellStyle name="Normal 5 21 2 2 3 6 6" xfId="50374"/>
    <cellStyle name="Normal 5 21 2 2 3 6 7" xfId="50375"/>
    <cellStyle name="Normal 5 21 2 2 3 6 8" xfId="50376"/>
    <cellStyle name="Normal 5 21 2 2 3 7" xfId="50377"/>
    <cellStyle name="Normal 5 21 2 2 3 7 2" xfId="50378"/>
    <cellStyle name="Normal 5 21 2 2 3 7 2 2" xfId="50379"/>
    <cellStyle name="Normal 5 21 2 2 3 7 2 2 2" xfId="50380"/>
    <cellStyle name="Normal 5 21 2 2 3 7 2 2 2 2" xfId="50381"/>
    <cellStyle name="Normal 5 21 2 2 3 7 2 2 3" xfId="50382"/>
    <cellStyle name="Normal 5 21 2 2 3 7 2 2 4" xfId="50383"/>
    <cellStyle name="Normal 5 21 2 2 3 7 2 3" xfId="50384"/>
    <cellStyle name="Normal 5 21 2 2 3 7 2 3 2" xfId="50385"/>
    <cellStyle name="Normal 5 21 2 2 3 7 2 4" xfId="50386"/>
    <cellStyle name="Normal 5 21 2 2 3 7 2 5" xfId="50387"/>
    <cellStyle name="Normal 5 21 2 2 3 7 2 6" xfId="50388"/>
    <cellStyle name="Normal 5 21 2 2 3 7 3" xfId="50389"/>
    <cellStyle name="Normal 5 21 2 2 3 7 3 2" xfId="50390"/>
    <cellStyle name="Normal 5 21 2 2 3 7 3 2 2" xfId="50391"/>
    <cellStyle name="Normal 5 21 2 2 3 7 3 3" xfId="50392"/>
    <cellStyle name="Normal 5 21 2 2 3 7 3 4" xfId="50393"/>
    <cellStyle name="Normal 5 21 2 2 3 7 4" xfId="50394"/>
    <cellStyle name="Normal 5 21 2 2 3 7 4 2" xfId="50395"/>
    <cellStyle name="Normal 5 21 2 2 3 7 4 2 2" xfId="50396"/>
    <cellStyle name="Normal 5 21 2 2 3 7 4 3" xfId="50397"/>
    <cellStyle name="Normal 5 21 2 2 3 7 4 4" xfId="50398"/>
    <cellStyle name="Normal 5 21 2 2 3 7 5" xfId="50399"/>
    <cellStyle name="Normal 5 21 2 2 3 7 5 2" xfId="50400"/>
    <cellStyle name="Normal 5 21 2 2 3 7 6" xfId="50401"/>
    <cellStyle name="Normal 5 21 2 2 3 7 7" xfId="50402"/>
    <cellStyle name="Normal 5 21 2 2 3 7 8" xfId="50403"/>
    <cellStyle name="Normal 5 21 2 2 3 8" xfId="50404"/>
    <cellStyle name="Normal 5 21 2 2 3 8 2" xfId="50405"/>
    <cellStyle name="Normal 5 21 2 2 3 8 2 2" xfId="50406"/>
    <cellStyle name="Normal 5 21 2 2 3 8 2 2 2" xfId="50407"/>
    <cellStyle name="Normal 5 21 2 2 3 8 2 2 2 2" xfId="50408"/>
    <cellStyle name="Normal 5 21 2 2 3 8 2 2 3" xfId="50409"/>
    <cellStyle name="Normal 5 21 2 2 3 8 2 2 4" xfId="50410"/>
    <cellStyle name="Normal 5 21 2 2 3 8 2 3" xfId="50411"/>
    <cellStyle name="Normal 5 21 2 2 3 8 2 3 2" xfId="50412"/>
    <cellStyle name="Normal 5 21 2 2 3 8 2 4" xfId="50413"/>
    <cellStyle name="Normal 5 21 2 2 3 8 2 5" xfId="50414"/>
    <cellStyle name="Normal 5 21 2 2 3 8 2 6" xfId="50415"/>
    <cellStyle name="Normal 5 21 2 2 3 8 3" xfId="50416"/>
    <cellStyle name="Normal 5 21 2 2 3 8 3 2" xfId="50417"/>
    <cellStyle name="Normal 5 21 2 2 3 8 3 2 2" xfId="50418"/>
    <cellStyle name="Normal 5 21 2 2 3 8 3 3" xfId="50419"/>
    <cellStyle name="Normal 5 21 2 2 3 8 3 4" xfId="50420"/>
    <cellStyle name="Normal 5 21 2 2 3 8 4" xfId="50421"/>
    <cellStyle name="Normal 5 21 2 2 3 8 4 2" xfId="50422"/>
    <cellStyle name="Normal 5 21 2 2 3 8 4 2 2" xfId="50423"/>
    <cellStyle name="Normal 5 21 2 2 3 8 4 3" xfId="50424"/>
    <cellStyle name="Normal 5 21 2 2 3 8 4 4" xfId="50425"/>
    <cellStyle name="Normal 5 21 2 2 3 8 5" xfId="50426"/>
    <cellStyle name="Normal 5 21 2 2 3 8 5 2" xfId="50427"/>
    <cellStyle name="Normal 5 21 2 2 3 8 6" xfId="50428"/>
    <cellStyle name="Normal 5 21 2 2 3 8 7" xfId="50429"/>
    <cellStyle name="Normal 5 21 2 2 3 8 8" xfId="50430"/>
    <cellStyle name="Normal 5 21 2 2 3 9" xfId="50431"/>
    <cellStyle name="Normal 5 21 2 2 3 9 2" xfId="50432"/>
    <cellStyle name="Normal 5 21 2 2 3 9 2 2" xfId="50433"/>
    <cellStyle name="Normal 5 21 2 2 3 9 2 2 2" xfId="50434"/>
    <cellStyle name="Normal 5 21 2 2 3 9 2 3" xfId="50435"/>
    <cellStyle name="Normal 5 21 2 2 3 9 2 4" xfId="50436"/>
    <cellStyle name="Normal 5 21 2 2 3 9 3" xfId="50437"/>
    <cellStyle name="Normal 5 21 2 2 3 9 3 2" xfId="50438"/>
    <cellStyle name="Normal 5 21 2 2 3 9 4" xfId="50439"/>
    <cellStyle name="Normal 5 21 2 2 3 9 5" xfId="50440"/>
    <cellStyle name="Normal 5 21 2 2 3 9 6" xfId="50441"/>
    <cellStyle name="Normal 5 21 2 2 4" xfId="50442"/>
    <cellStyle name="Normal 5 21 2 2 4 10" xfId="50443"/>
    <cellStyle name="Normal 5 21 2 2 4 10 2" xfId="50444"/>
    <cellStyle name="Normal 5 21 2 2 4 10 2 2" xfId="50445"/>
    <cellStyle name="Normal 5 21 2 2 4 10 2 2 2" xfId="50446"/>
    <cellStyle name="Normal 5 21 2 2 4 10 2 3" xfId="50447"/>
    <cellStyle name="Normal 5 21 2 2 4 10 2 4" xfId="50448"/>
    <cellStyle name="Normal 5 21 2 2 4 10 3" xfId="50449"/>
    <cellStyle name="Normal 5 21 2 2 4 10 3 2" xfId="50450"/>
    <cellStyle name="Normal 5 21 2 2 4 10 4" xfId="50451"/>
    <cellStyle name="Normal 5 21 2 2 4 10 5" xfId="50452"/>
    <cellStyle name="Normal 5 21 2 2 4 10 6" xfId="50453"/>
    <cellStyle name="Normal 5 21 2 2 4 11" xfId="50454"/>
    <cellStyle name="Normal 5 21 2 2 4 11 2" xfId="50455"/>
    <cellStyle name="Normal 5 21 2 2 4 11 2 2" xfId="50456"/>
    <cellStyle name="Normal 5 21 2 2 4 11 3" xfId="50457"/>
    <cellStyle name="Normal 5 21 2 2 4 11 4" xfId="50458"/>
    <cellStyle name="Normal 5 21 2 2 4 11 5" xfId="50459"/>
    <cellStyle name="Normal 5 21 2 2 4 12" xfId="50460"/>
    <cellStyle name="Normal 5 21 2 2 4 12 2" xfId="50461"/>
    <cellStyle name="Normal 5 21 2 2 4 12 2 2" xfId="50462"/>
    <cellStyle name="Normal 5 21 2 2 4 12 3" xfId="50463"/>
    <cellStyle name="Normal 5 21 2 2 4 12 4" xfId="50464"/>
    <cellStyle name="Normal 5 21 2 2 4 13" xfId="50465"/>
    <cellStyle name="Normal 5 21 2 2 4 13 2" xfId="50466"/>
    <cellStyle name="Normal 5 21 2 2 4 14" xfId="50467"/>
    <cellStyle name="Normal 5 21 2 2 4 15" xfId="50468"/>
    <cellStyle name="Normal 5 21 2 2 4 16" xfId="50469"/>
    <cellStyle name="Normal 5 21 2 2 4 2" xfId="50470"/>
    <cellStyle name="Normal 5 21 2 2 4 2 10" xfId="50471"/>
    <cellStyle name="Normal 5 21 2 2 4 2 10 2" xfId="50472"/>
    <cellStyle name="Normal 5 21 2 2 4 2 10 2 2" xfId="50473"/>
    <cellStyle name="Normal 5 21 2 2 4 2 10 3" xfId="50474"/>
    <cellStyle name="Normal 5 21 2 2 4 2 10 4" xfId="50475"/>
    <cellStyle name="Normal 5 21 2 2 4 2 11" xfId="50476"/>
    <cellStyle name="Normal 5 21 2 2 4 2 11 2" xfId="50477"/>
    <cellStyle name="Normal 5 21 2 2 4 2 12" xfId="50478"/>
    <cellStyle name="Normal 5 21 2 2 4 2 13" xfId="50479"/>
    <cellStyle name="Normal 5 21 2 2 4 2 14" xfId="50480"/>
    <cellStyle name="Normal 5 21 2 2 4 2 2" xfId="50481"/>
    <cellStyle name="Normal 5 21 2 2 4 2 2 10" xfId="50482"/>
    <cellStyle name="Normal 5 21 2 2 4 2 2 2" xfId="50483"/>
    <cellStyle name="Normal 5 21 2 2 4 2 2 2 2" xfId="50484"/>
    <cellStyle name="Normal 5 21 2 2 4 2 2 2 2 2" xfId="50485"/>
    <cellStyle name="Normal 5 21 2 2 4 2 2 2 2 2 2" xfId="50486"/>
    <cellStyle name="Normal 5 21 2 2 4 2 2 2 2 3" xfId="50487"/>
    <cellStyle name="Normal 5 21 2 2 4 2 2 2 2 4" xfId="50488"/>
    <cellStyle name="Normal 5 21 2 2 4 2 2 2 3" xfId="50489"/>
    <cellStyle name="Normal 5 21 2 2 4 2 2 2 3 2" xfId="50490"/>
    <cellStyle name="Normal 5 21 2 2 4 2 2 2 3 2 2" xfId="50491"/>
    <cellStyle name="Normal 5 21 2 2 4 2 2 2 3 3" xfId="50492"/>
    <cellStyle name="Normal 5 21 2 2 4 2 2 2 3 4" xfId="50493"/>
    <cellStyle name="Normal 5 21 2 2 4 2 2 2 4" xfId="50494"/>
    <cellStyle name="Normal 5 21 2 2 4 2 2 2 4 2" xfId="50495"/>
    <cellStyle name="Normal 5 21 2 2 4 2 2 2 5" xfId="50496"/>
    <cellStyle name="Normal 5 21 2 2 4 2 2 2 6" xfId="50497"/>
    <cellStyle name="Normal 5 21 2 2 4 2 2 2 7" xfId="50498"/>
    <cellStyle name="Normal 5 21 2 2 4 2 2 3" xfId="50499"/>
    <cellStyle name="Normal 5 21 2 2 4 2 2 3 2" xfId="50500"/>
    <cellStyle name="Normal 5 21 2 2 4 2 2 3 2 2" xfId="50501"/>
    <cellStyle name="Normal 5 21 2 2 4 2 2 3 3" xfId="50502"/>
    <cellStyle name="Normal 5 21 2 2 4 2 2 3 4" xfId="50503"/>
    <cellStyle name="Normal 5 21 2 2 4 2 2 4" xfId="50504"/>
    <cellStyle name="Normal 5 21 2 2 4 2 2 4 2" xfId="50505"/>
    <cellStyle name="Normal 5 21 2 2 4 2 2 4 2 2" xfId="50506"/>
    <cellStyle name="Normal 5 21 2 2 4 2 2 4 3" xfId="50507"/>
    <cellStyle name="Normal 5 21 2 2 4 2 2 4 4" xfId="50508"/>
    <cellStyle name="Normal 5 21 2 2 4 2 2 5" xfId="50509"/>
    <cellStyle name="Normal 5 21 2 2 4 2 2 5 2" xfId="50510"/>
    <cellStyle name="Normal 5 21 2 2 4 2 2 5 2 2" xfId="50511"/>
    <cellStyle name="Normal 5 21 2 2 4 2 2 5 3" xfId="50512"/>
    <cellStyle name="Normal 5 21 2 2 4 2 2 5 4" xfId="50513"/>
    <cellStyle name="Normal 5 21 2 2 4 2 2 6" xfId="50514"/>
    <cellStyle name="Normal 5 21 2 2 4 2 2 6 2" xfId="50515"/>
    <cellStyle name="Normal 5 21 2 2 4 2 2 6 2 2" xfId="50516"/>
    <cellStyle name="Normal 5 21 2 2 4 2 2 6 3" xfId="50517"/>
    <cellStyle name="Normal 5 21 2 2 4 2 2 6 4" xfId="50518"/>
    <cellStyle name="Normal 5 21 2 2 4 2 2 7" xfId="50519"/>
    <cellStyle name="Normal 5 21 2 2 4 2 2 7 2" xfId="50520"/>
    <cellStyle name="Normal 5 21 2 2 4 2 2 8" xfId="50521"/>
    <cellStyle name="Normal 5 21 2 2 4 2 2 9" xfId="50522"/>
    <cellStyle name="Normal 5 21 2 2 4 2 3" xfId="50523"/>
    <cellStyle name="Normal 5 21 2 2 4 2 3 2" xfId="50524"/>
    <cellStyle name="Normal 5 21 2 2 4 2 3 2 2" xfId="50525"/>
    <cellStyle name="Normal 5 21 2 2 4 2 3 2 2 2" xfId="50526"/>
    <cellStyle name="Normal 5 21 2 2 4 2 3 2 2 2 2" xfId="50527"/>
    <cellStyle name="Normal 5 21 2 2 4 2 3 2 2 3" xfId="50528"/>
    <cellStyle name="Normal 5 21 2 2 4 2 3 2 2 4" xfId="50529"/>
    <cellStyle name="Normal 5 21 2 2 4 2 3 2 3" xfId="50530"/>
    <cellStyle name="Normal 5 21 2 2 4 2 3 2 3 2" xfId="50531"/>
    <cellStyle name="Normal 5 21 2 2 4 2 3 2 3 2 2" xfId="50532"/>
    <cellStyle name="Normal 5 21 2 2 4 2 3 2 3 3" xfId="50533"/>
    <cellStyle name="Normal 5 21 2 2 4 2 3 2 3 4" xfId="50534"/>
    <cellStyle name="Normal 5 21 2 2 4 2 3 2 4" xfId="50535"/>
    <cellStyle name="Normal 5 21 2 2 4 2 3 2 4 2" xfId="50536"/>
    <cellStyle name="Normal 5 21 2 2 4 2 3 2 5" xfId="50537"/>
    <cellStyle name="Normal 5 21 2 2 4 2 3 2 6" xfId="50538"/>
    <cellStyle name="Normal 5 21 2 2 4 2 3 2 7" xfId="50539"/>
    <cellStyle name="Normal 5 21 2 2 4 2 3 3" xfId="50540"/>
    <cellStyle name="Normal 5 21 2 2 4 2 3 3 2" xfId="50541"/>
    <cellStyle name="Normal 5 21 2 2 4 2 3 3 2 2" xfId="50542"/>
    <cellStyle name="Normal 5 21 2 2 4 2 3 3 3" xfId="50543"/>
    <cellStyle name="Normal 5 21 2 2 4 2 3 3 4" xfId="50544"/>
    <cellStyle name="Normal 5 21 2 2 4 2 3 4" xfId="50545"/>
    <cellStyle name="Normal 5 21 2 2 4 2 3 4 2" xfId="50546"/>
    <cellStyle name="Normal 5 21 2 2 4 2 3 4 2 2" xfId="50547"/>
    <cellStyle name="Normal 5 21 2 2 4 2 3 4 3" xfId="50548"/>
    <cellStyle name="Normal 5 21 2 2 4 2 3 4 4" xfId="50549"/>
    <cellStyle name="Normal 5 21 2 2 4 2 3 5" xfId="50550"/>
    <cellStyle name="Normal 5 21 2 2 4 2 3 5 2" xfId="50551"/>
    <cellStyle name="Normal 5 21 2 2 4 2 3 6" xfId="50552"/>
    <cellStyle name="Normal 5 21 2 2 4 2 3 7" xfId="50553"/>
    <cellStyle name="Normal 5 21 2 2 4 2 3 8" xfId="50554"/>
    <cellStyle name="Normal 5 21 2 2 4 2 4" xfId="50555"/>
    <cellStyle name="Normal 5 21 2 2 4 2 4 2" xfId="50556"/>
    <cellStyle name="Normal 5 21 2 2 4 2 4 2 2" xfId="50557"/>
    <cellStyle name="Normal 5 21 2 2 4 2 4 2 2 2" xfId="50558"/>
    <cellStyle name="Normal 5 21 2 2 4 2 4 2 2 2 2" xfId="50559"/>
    <cellStyle name="Normal 5 21 2 2 4 2 4 2 2 3" xfId="50560"/>
    <cellStyle name="Normal 5 21 2 2 4 2 4 2 2 4" xfId="50561"/>
    <cellStyle name="Normal 5 21 2 2 4 2 4 2 3" xfId="50562"/>
    <cellStyle name="Normal 5 21 2 2 4 2 4 2 3 2" xfId="50563"/>
    <cellStyle name="Normal 5 21 2 2 4 2 4 2 3 2 2" xfId="50564"/>
    <cellStyle name="Normal 5 21 2 2 4 2 4 2 3 3" xfId="50565"/>
    <cellStyle name="Normal 5 21 2 2 4 2 4 2 3 4" xfId="50566"/>
    <cellStyle name="Normal 5 21 2 2 4 2 4 2 4" xfId="50567"/>
    <cellStyle name="Normal 5 21 2 2 4 2 4 2 4 2" xfId="50568"/>
    <cellStyle name="Normal 5 21 2 2 4 2 4 2 5" xfId="50569"/>
    <cellStyle name="Normal 5 21 2 2 4 2 4 2 6" xfId="50570"/>
    <cellStyle name="Normal 5 21 2 2 4 2 4 2 7" xfId="50571"/>
    <cellStyle name="Normal 5 21 2 2 4 2 4 3" xfId="50572"/>
    <cellStyle name="Normal 5 21 2 2 4 2 4 3 2" xfId="50573"/>
    <cellStyle name="Normal 5 21 2 2 4 2 4 3 2 2" xfId="50574"/>
    <cellStyle name="Normal 5 21 2 2 4 2 4 3 3" xfId="50575"/>
    <cellStyle name="Normal 5 21 2 2 4 2 4 3 4" xfId="50576"/>
    <cellStyle name="Normal 5 21 2 2 4 2 4 4" xfId="50577"/>
    <cellStyle name="Normal 5 21 2 2 4 2 4 4 2" xfId="50578"/>
    <cellStyle name="Normal 5 21 2 2 4 2 4 4 2 2" xfId="50579"/>
    <cellStyle name="Normal 5 21 2 2 4 2 4 4 3" xfId="50580"/>
    <cellStyle name="Normal 5 21 2 2 4 2 4 4 4" xfId="50581"/>
    <cellStyle name="Normal 5 21 2 2 4 2 4 5" xfId="50582"/>
    <cellStyle name="Normal 5 21 2 2 4 2 4 5 2" xfId="50583"/>
    <cellStyle name="Normal 5 21 2 2 4 2 4 6" xfId="50584"/>
    <cellStyle name="Normal 5 21 2 2 4 2 4 7" xfId="50585"/>
    <cellStyle name="Normal 5 21 2 2 4 2 4 8" xfId="50586"/>
    <cellStyle name="Normal 5 21 2 2 4 2 5" xfId="50587"/>
    <cellStyle name="Normal 5 21 2 2 4 2 5 2" xfId="50588"/>
    <cellStyle name="Normal 5 21 2 2 4 2 5 2 2" xfId="50589"/>
    <cellStyle name="Normal 5 21 2 2 4 2 5 2 2 2" xfId="50590"/>
    <cellStyle name="Normal 5 21 2 2 4 2 5 2 2 2 2" xfId="50591"/>
    <cellStyle name="Normal 5 21 2 2 4 2 5 2 2 3" xfId="50592"/>
    <cellStyle name="Normal 5 21 2 2 4 2 5 2 2 4" xfId="50593"/>
    <cellStyle name="Normal 5 21 2 2 4 2 5 2 3" xfId="50594"/>
    <cellStyle name="Normal 5 21 2 2 4 2 5 2 3 2" xfId="50595"/>
    <cellStyle name="Normal 5 21 2 2 4 2 5 2 4" xfId="50596"/>
    <cellStyle name="Normal 5 21 2 2 4 2 5 2 5" xfId="50597"/>
    <cellStyle name="Normal 5 21 2 2 4 2 5 2 6" xfId="50598"/>
    <cellStyle name="Normal 5 21 2 2 4 2 5 3" xfId="50599"/>
    <cellStyle name="Normal 5 21 2 2 4 2 5 3 2" xfId="50600"/>
    <cellStyle name="Normal 5 21 2 2 4 2 5 3 2 2" xfId="50601"/>
    <cellStyle name="Normal 5 21 2 2 4 2 5 3 3" xfId="50602"/>
    <cellStyle name="Normal 5 21 2 2 4 2 5 3 4" xfId="50603"/>
    <cellStyle name="Normal 5 21 2 2 4 2 5 4" xfId="50604"/>
    <cellStyle name="Normal 5 21 2 2 4 2 5 4 2" xfId="50605"/>
    <cellStyle name="Normal 5 21 2 2 4 2 5 4 2 2" xfId="50606"/>
    <cellStyle name="Normal 5 21 2 2 4 2 5 4 3" xfId="50607"/>
    <cellStyle name="Normal 5 21 2 2 4 2 5 4 4" xfId="50608"/>
    <cellStyle name="Normal 5 21 2 2 4 2 5 5" xfId="50609"/>
    <cellStyle name="Normal 5 21 2 2 4 2 5 5 2" xfId="50610"/>
    <cellStyle name="Normal 5 21 2 2 4 2 5 6" xfId="50611"/>
    <cellStyle name="Normal 5 21 2 2 4 2 5 7" xfId="50612"/>
    <cellStyle name="Normal 5 21 2 2 4 2 5 8" xfId="50613"/>
    <cellStyle name="Normal 5 21 2 2 4 2 6" xfId="50614"/>
    <cellStyle name="Normal 5 21 2 2 4 2 6 2" xfId="50615"/>
    <cellStyle name="Normal 5 21 2 2 4 2 6 2 2" xfId="50616"/>
    <cellStyle name="Normal 5 21 2 2 4 2 6 2 2 2" xfId="50617"/>
    <cellStyle name="Normal 5 21 2 2 4 2 6 2 2 2 2" xfId="50618"/>
    <cellStyle name="Normal 5 21 2 2 4 2 6 2 2 3" xfId="50619"/>
    <cellStyle name="Normal 5 21 2 2 4 2 6 2 2 4" xfId="50620"/>
    <cellStyle name="Normal 5 21 2 2 4 2 6 2 3" xfId="50621"/>
    <cellStyle name="Normal 5 21 2 2 4 2 6 2 3 2" xfId="50622"/>
    <cellStyle name="Normal 5 21 2 2 4 2 6 2 4" xfId="50623"/>
    <cellStyle name="Normal 5 21 2 2 4 2 6 2 5" xfId="50624"/>
    <cellStyle name="Normal 5 21 2 2 4 2 6 2 6" xfId="50625"/>
    <cellStyle name="Normal 5 21 2 2 4 2 6 3" xfId="50626"/>
    <cellStyle name="Normal 5 21 2 2 4 2 6 3 2" xfId="50627"/>
    <cellStyle name="Normal 5 21 2 2 4 2 6 3 2 2" xfId="50628"/>
    <cellStyle name="Normal 5 21 2 2 4 2 6 3 3" xfId="50629"/>
    <cellStyle name="Normal 5 21 2 2 4 2 6 3 4" xfId="50630"/>
    <cellStyle name="Normal 5 21 2 2 4 2 6 4" xfId="50631"/>
    <cellStyle name="Normal 5 21 2 2 4 2 6 4 2" xfId="50632"/>
    <cellStyle name="Normal 5 21 2 2 4 2 6 4 2 2" xfId="50633"/>
    <cellStyle name="Normal 5 21 2 2 4 2 6 4 3" xfId="50634"/>
    <cellStyle name="Normal 5 21 2 2 4 2 6 4 4" xfId="50635"/>
    <cellStyle name="Normal 5 21 2 2 4 2 6 5" xfId="50636"/>
    <cellStyle name="Normal 5 21 2 2 4 2 6 5 2" xfId="50637"/>
    <cellStyle name="Normal 5 21 2 2 4 2 6 6" xfId="50638"/>
    <cellStyle name="Normal 5 21 2 2 4 2 6 7" xfId="50639"/>
    <cellStyle name="Normal 5 21 2 2 4 2 6 8" xfId="50640"/>
    <cellStyle name="Normal 5 21 2 2 4 2 7" xfId="50641"/>
    <cellStyle name="Normal 5 21 2 2 4 2 7 2" xfId="50642"/>
    <cellStyle name="Normal 5 21 2 2 4 2 7 2 2" xfId="50643"/>
    <cellStyle name="Normal 5 21 2 2 4 2 7 2 2 2" xfId="50644"/>
    <cellStyle name="Normal 5 21 2 2 4 2 7 2 3" xfId="50645"/>
    <cellStyle name="Normal 5 21 2 2 4 2 7 2 4" xfId="50646"/>
    <cellStyle name="Normal 5 21 2 2 4 2 7 3" xfId="50647"/>
    <cellStyle name="Normal 5 21 2 2 4 2 7 3 2" xfId="50648"/>
    <cellStyle name="Normal 5 21 2 2 4 2 7 4" xfId="50649"/>
    <cellStyle name="Normal 5 21 2 2 4 2 7 5" xfId="50650"/>
    <cellStyle name="Normal 5 21 2 2 4 2 7 6" xfId="50651"/>
    <cellStyle name="Normal 5 21 2 2 4 2 8" xfId="50652"/>
    <cellStyle name="Normal 5 21 2 2 4 2 8 2" xfId="50653"/>
    <cellStyle name="Normal 5 21 2 2 4 2 8 2 2" xfId="50654"/>
    <cellStyle name="Normal 5 21 2 2 4 2 8 2 2 2" xfId="50655"/>
    <cellStyle name="Normal 5 21 2 2 4 2 8 2 3" xfId="50656"/>
    <cellStyle name="Normal 5 21 2 2 4 2 8 2 4" xfId="50657"/>
    <cellStyle name="Normal 5 21 2 2 4 2 8 3" xfId="50658"/>
    <cellStyle name="Normal 5 21 2 2 4 2 8 3 2" xfId="50659"/>
    <cellStyle name="Normal 5 21 2 2 4 2 8 4" xfId="50660"/>
    <cellStyle name="Normal 5 21 2 2 4 2 8 5" xfId="50661"/>
    <cellStyle name="Normal 5 21 2 2 4 2 8 6" xfId="50662"/>
    <cellStyle name="Normal 5 21 2 2 4 2 9" xfId="50663"/>
    <cellStyle name="Normal 5 21 2 2 4 2 9 2" xfId="50664"/>
    <cellStyle name="Normal 5 21 2 2 4 2 9 2 2" xfId="50665"/>
    <cellStyle name="Normal 5 21 2 2 4 2 9 3" xfId="50666"/>
    <cellStyle name="Normal 5 21 2 2 4 2 9 4" xfId="50667"/>
    <cellStyle name="Normal 5 21 2 2 4 2 9 5" xfId="50668"/>
    <cellStyle name="Normal 5 21 2 2 4 3" xfId="50669"/>
    <cellStyle name="Normal 5 21 2 2 4 3 10" xfId="50670"/>
    <cellStyle name="Normal 5 21 2 2 4 3 10 2" xfId="50671"/>
    <cellStyle name="Normal 5 21 2 2 4 3 10 2 2" xfId="50672"/>
    <cellStyle name="Normal 5 21 2 2 4 3 10 3" xfId="50673"/>
    <cellStyle name="Normal 5 21 2 2 4 3 10 4" xfId="50674"/>
    <cellStyle name="Normal 5 21 2 2 4 3 11" xfId="50675"/>
    <cellStyle name="Normal 5 21 2 2 4 3 11 2" xfId="50676"/>
    <cellStyle name="Normal 5 21 2 2 4 3 12" xfId="50677"/>
    <cellStyle name="Normal 5 21 2 2 4 3 13" xfId="50678"/>
    <cellStyle name="Normal 5 21 2 2 4 3 14" xfId="50679"/>
    <cellStyle name="Normal 5 21 2 2 4 3 2" xfId="50680"/>
    <cellStyle name="Normal 5 21 2 2 4 3 2 10" xfId="50681"/>
    <cellStyle name="Normal 5 21 2 2 4 3 2 2" xfId="50682"/>
    <cellStyle name="Normal 5 21 2 2 4 3 2 2 2" xfId="50683"/>
    <cellStyle name="Normal 5 21 2 2 4 3 2 2 2 2" xfId="50684"/>
    <cellStyle name="Normal 5 21 2 2 4 3 2 2 2 2 2" xfId="50685"/>
    <cellStyle name="Normal 5 21 2 2 4 3 2 2 2 3" xfId="50686"/>
    <cellStyle name="Normal 5 21 2 2 4 3 2 2 2 4" xfId="50687"/>
    <cellStyle name="Normal 5 21 2 2 4 3 2 2 3" xfId="50688"/>
    <cellStyle name="Normal 5 21 2 2 4 3 2 2 3 2" xfId="50689"/>
    <cellStyle name="Normal 5 21 2 2 4 3 2 2 3 2 2" xfId="50690"/>
    <cellStyle name="Normal 5 21 2 2 4 3 2 2 3 3" xfId="50691"/>
    <cellStyle name="Normal 5 21 2 2 4 3 2 2 3 4" xfId="50692"/>
    <cellStyle name="Normal 5 21 2 2 4 3 2 2 4" xfId="50693"/>
    <cellStyle name="Normal 5 21 2 2 4 3 2 2 4 2" xfId="50694"/>
    <cellStyle name="Normal 5 21 2 2 4 3 2 2 5" xfId="50695"/>
    <cellStyle name="Normal 5 21 2 2 4 3 2 2 6" xfId="50696"/>
    <cellStyle name="Normal 5 21 2 2 4 3 2 2 7" xfId="50697"/>
    <cellStyle name="Normal 5 21 2 2 4 3 2 3" xfId="50698"/>
    <cellStyle name="Normal 5 21 2 2 4 3 2 3 2" xfId="50699"/>
    <cellStyle name="Normal 5 21 2 2 4 3 2 3 2 2" xfId="50700"/>
    <cellStyle name="Normal 5 21 2 2 4 3 2 3 3" xfId="50701"/>
    <cellStyle name="Normal 5 21 2 2 4 3 2 3 4" xfId="50702"/>
    <cellStyle name="Normal 5 21 2 2 4 3 2 4" xfId="50703"/>
    <cellStyle name="Normal 5 21 2 2 4 3 2 4 2" xfId="50704"/>
    <cellStyle name="Normal 5 21 2 2 4 3 2 4 2 2" xfId="50705"/>
    <cellStyle name="Normal 5 21 2 2 4 3 2 4 3" xfId="50706"/>
    <cellStyle name="Normal 5 21 2 2 4 3 2 4 4" xfId="50707"/>
    <cellStyle name="Normal 5 21 2 2 4 3 2 5" xfId="50708"/>
    <cellStyle name="Normal 5 21 2 2 4 3 2 5 2" xfId="50709"/>
    <cellStyle name="Normal 5 21 2 2 4 3 2 5 2 2" xfId="50710"/>
    <cellStyle name="Normal 5 21 2 2 4 3 2 5 3" xfId="50711"/>
    <cellStyle name="Normal 5 21 2 2 4 3 2 5 4" xfId="50712"/>
    <cellStyle name="Normal 5 21 2 2 4 3 2 6" xfId="50713"/>
    <cellStyle name="Normal 5 21 2 2 4 3 2 6 2" xfId="50714"/>
    <cellStyle name="Normal 5 21 2 2 4 3 2 6 2 2" xfId="50715"/>
    <cellStyle name="Normal 5 21 2 2 4 3 2 6 3" xfId="50716"/>
    <cellStyle name="Normal 5 21 2 2 4 3 2 6 4" xfId="50717"/>
    <cellStyle name="Normal 5 21 2 2 4 3 2 7" xfId="50718"/>
    <cellStyle name="Normal 5 21 2 2 4 3 2 7 2" xfId="50719"/>
    <cellStyle name="Normal 5 21 2 2 4 3 2 8" xfId="50720"/>
    <cellStyle name="Normal 5 21 2 2 4 3 2 9" xfId="50721"/>
    <cellStyle name="Normal 5 21 2 2 4 3 3" xfId="50722"/>
    <cellStyle name="Normal 5 21 2 2 4 3 3 2" xfId="50723"/>
    <cellStyle name="Normal 5 21 2 2 4 3 3 2 2" xfId="50724"/>
    <cellStyle name="Normal 5 21 2 2 4 3 3 2 2 2" xfId="50725"/>
    <cellStyle name="Normal 5 21 2 2 4 3 3 2 2 2 2" xfId="50726"/>
    <cellStyle name="Normal 5 21 2 2 4 3 3 2 2 3" xfId="50727"/>
    <cellStyle name="Normal 5 21 2 2 4 3 3 2 2 4" xfId="50728"/>
    <cellStyle name="Normal 5 21 2 2 4 3 3 2 3" xfId="50729"/>
    <cellStyle name="Normal 5 21 2 2 4 3 3 2 3 2" xfId="50730"/>
    <cellStyle name="Normal 5 21 2 2 4 3 3 2 3 2 2" xfId="50731"/>
    <cellStyle name="Normal 5 21 2 2 4 3 3 2 3 3" xfId="50732"/>
    <cellStyle name="Normal 5 21 2 2 4 3 3 2 3 4" xfId="50733"/>
    <cellStyle name="Normal 5 21 2 2 4 3 3 2 4" xfId="50734"/>
    <cellStyle name="Normal 5 21 2 2 4 3 3 2 4 2" xfId="50735"/>
    <cellStyle name="Normal 5 21 2 2 4 3 3 2 5" xfId="50736"/>
    <cellStyle name="Normal 5 21 2 2 4 3 3 2 6" xfId="50737"/>
    <cellStyle name="Normal 5 21 2 2 4 3 3 2 7" xfId="50738"/>
    <cellStyle name="Normal 5 21 2 2 4 3 3 3" xfId="50739"/>
    <cellStyle name="Normal 5 21 2 2 4 3 3 3 2" xfId="50740"/>
    <cellStyle name="Normal 5 21 2 2 4 3 3 3 2 2" xfId="50741"/>
    <cellStyle name="Normal 5 21 2 2 4 3 3 3 3" xfId="50742"/>
    <cellStyle name="Normal 5 21 2 2 4 3 3 3 4" xfId="50743"/>
    <cellStyle name="Normal 5 21 2 2 4 3 3 4" xfId="50744"/>
    <cellStyle name="Normal 5 21 2 2 4 3 3 4 2" xfId="50745"/>
    <cellStyle name="Normal 5 21 2 2 4 3 3 4 2 2" xfId="50746"/>
    <cellStyle name="Normal 5 21 2 2 4 3 3 4 3" xfId="50747"/>
    <cellStyle name="Normal 5 21 2 2 4 3 3 4 4" xfId="50748"/>
    <cellStyle name="Normal 5 21 2 2 4 3 3 5" xfId="50749"/>
    <cellStyle name="Normal 5 21 2 2 4 3 3 5 2" xfId="50750"/>
    <cellStyle name="Normal 5 21 2 2 4 3 3 6" xfId="50751"/>
    <cellStyle name="Normal 5 21 2 2 4 3 3 7" xfId="50752"/>
    <cellStyle name="Normal 5 21 2 2 4 3 3 8" xfId="50753"/>
    <cellStyle name="Normal 5 21 2 2 4 3 4" xfId="50754"/>
    <cellStyle name="Normal 5 21 2 2 4 3 4 2" xfId="50755"/>
    <cellStyle name="Normal 5 21 2 2 4 3 4 2 2" xfId="50756"/>
    <cellStyle name="Normal 5 21 2 2 4 3 4 2 2 2" xfId="50757"/>
    <cellStyle name="Normal 5 21 2 2 4 3 4 2 2 2 2" xfId="50758"/>
    <cellStyle name="Normal 5 21 2 2 4 3 4 2 2 3" xfId="50759"/>
    <cellStyle name="Normal 5 21 2 2 4 3 4 2 2 4" xfId="50760"/>
    <cellStyle name="Normal 5 21 2 2 4 3 4 2 3" xfId="50761"/>
    <cellStyle name="Normal 5 21 2 2 4 3 4 2 3 2" xfId="50762"/>
    <cellStyle name="Normal 5 21 2 2 4 3 4 2 3 2 2" xfId="50763"/>
    <cellStyle name="Normal 5 21 2 2 4 3 4 2 3 3" xfId="50764"/>
    <cellStyle name="Normal 5 21 2 2 4 3 4 2 3 4" xfId="50765"/>
    <cellStyle name="Normal 5 21 2 2 4 3 4 2 4" xfId="50766"/>
    <cellStyle name="Normal 5 21 2 2 4 3 4 2 4 2" xfId="50767"/>
    <cellStyle name="Normal 5 21 2 2 4 3 4 2 5" xfId="50768"/>
    <cellStyle name="Normal 5 21 2 2 4 3 4 2 6" xfId="50769"/>
    <cellStyle name="Normal 5 21 2 2 4 3 4 2 7" xfId="50770"/>
    <cellStyle name="Normal 5 21 2 2 4 3 4 3" xfId="50771"/>
    <cellStyle name="Normal 5 21 2 2 4 3 4 3 2" xfId="50772"/>
    <cellStyle name="Normal 5 21 2 2 4 3 4 3 2 2" xfId="50773"/>
    <cellStyle name="Normal 5 21 2 2 4 3 4 3 3" xfId="50774"/>
    <cellStyle name="Normal 5 21 2 2 4 3 4 3 4" xfId="50775"/>
    <cellStyle name="Normal 5 21 2 2 4 3 4 4" xfId="50776"/>
    <cellStyle name="Normal 5 21 2 2 4 3 4 4 2" xfId="50777"/>
    <cellStyle name="Normal 5 21 2 2 4 3 4 4 2 2" xfId="50778"/>
    <cellStyle name="Normal 5 21 2 2 4 3 4 4 3" xfId="50779"/>
    <cellStyle name="Normal 5 21 2 2 4 3 4 4 4" xfId="50780"/>
    <cellStyle name="Normal 5 21 2 2 4 3 4 5" xfId="50781"/>
    <cellStyle name="Normal 5 21 2 2 4 3 4 5 2" xfId="50782"/>
    <cellStyle name="Normal 5 21 2 2 4 3 4 6" xfId="50783"/>
    <cellStyle name="Normal 5 21 2 2 4 3 4 7" xfId="50784"/>
    <cellStyle name="Normal 5 21 2 2 4 3 4 8" xfId="50785"/>
    <cellStyle name="Normal 5 21 2 2 4 3 5" xfId="50786"/>
    <cellStyle name="Normal 5 21 2 2 4 3 5 2" xfId="50787"/>
    <cellStyle name="Normal 5 21 2 2 4 3 5 2 2" xfId="50788"/>
    <cellStyle name="Normal 5 21 2 2 4 3 5 2 2 2" xfId="50789"/>
    <cellStyle name="Normal 5 21 2 2 4 3 5 2 2 2 2" xfId="50790"/>
    <cellStyle name="Normal 5 21 2 2 4 3 5 2 2 3" xfId="50791"/>
    <cellStyle name="Normal 5 21 2 2 4 3 5 2 2 4" xfId="50792"/>
    <cellStyle name="Normal 5 21 2 2 4 3 5 2 3" xfId="50793"/>
    <cellStyle name="Normal 5 21 2 2 4 3 5 2 3 2" xfId="50794"/>
    <cellStyle name="Normal 5 21 2 2 4 3 5 2 4" xfId="50795"/>
    <cellStyle name="Normal 5 21 2 2 4 3 5 2 5" xfId="50796"/>
    <cellStyle name="Normal 5 21 2 2 4 3 5 2 6" xfId="50797"/>
    <cellStyle name="Normal 5 21 2 2 4 3 5 3" xfId="50798"/>
    <cellStyle name="Normal 5 21 2 2 4 3 5 3 2" xfId="50799"/>
    <cellStyle name="Normal 5 21 2 2 4 3 5 3 2 2" xfId="50800"/>
    <cellStyle name="Normal 5 21 2 2 4 3 5 3 3" xfId="50801"/>
    <cellStyle name="Normal 5 21 2 2 4 3 5 3 4" xfId="50802"/>
    <cellStyle name="Normal 5 21 2 2 4 3 5 4" xfId="50803"/>
    <cellStyle name="Normal 5 21 2 2 4 3 5 4 2" xfId="50804"/>
    <cellStyle name="Normal 5 21 2 2 4 3 5 4 2 2" xfId="50805"/>
    <cellStyle name="Normal 5 21 2 2 4 3 5 4 3" xfId="50806"/>
    <cellStyle name="Normal 5 21 2 2 4 3 5 4 4" xfId="50807"/>
    <cellStyle name="Normal 5 21 2 2 4 3 5 5" xfId="50808"/>
    <cellStyle name="Normal 5 21 2 2 4 3 5 5 2" xfId="50809"/>
    <cellStyle name="Normal 5 21 2 2 4 3 5 6" xfId="50810"/>
    <cellStyle name="Normal 5 21 2 2 4 3 5 7" xfId="50811"/>
    <cellStyle name="Normal 5 21 2 2 4 3 5 8" xfId="50812"/>
    <cellStyle name="Normal 5 21 2 2 4 3 6" xfId="50813"/>
    <cellStyle name="Normal 5 21 2 2 4 3 6 2" xfId="50814"/>
    <cellStyle name="Normal 5 21 2 2 4 3 6 2 2" xfId="50815"/>
    <cellStyle name="Normal 5 21 2 2 4 3 6 2 2 2" xfId="50816"/>
    <cellStyle name="Normal 5 21 2 2 4 3 6 2 2 2 2" xfId="50817"/>
    <cellStyle name="Normal 5 21 2 2 4 3 6 2 2 3" xfId="50818"/>
    <cellStyle name="Normal 5 21 2 2 4 3 6 2 2 4" xfId="50819"/>
    <cellStyle name="Normal 5 21 2 2 4 3 6 2 3" xfId="50820"/>
    <cellStyle name="Normal 5 21 2 2 4 3 6 2 3 2" xfId="50821"/>
    <cellStyle name="Normal 5 21 2 2 4 3 6 2 4" xfId="50822"/>
    <cellStyle name="Normal 5 21 2 2 4 3 6 2 5" xfId="50823"/>
    <cellStyle name="Normal 5 21 2 2 4 3 6 2 6" xfId="50824"/>
    <cellStyle name="Normal 5 21 2 2 4 3 6 3" xfId="50825"/>
    <cellStyle name="Normal 5 21 2 2 4 3 6 3 2" xfId="50826"/>
    <cellStyle name="Normal 5 21 2 2 4 3 6 3 2 2" xfId="50827"/>
    <cellStyle name="Normal 5 21 2 2 4 3 6 3 3" xfId="50828"/>
    <cellStyle name="Normal 5 21 2 2 4 3 6 3 4" xfId="50829"/>
    <cellStyle name="Normal 5 21 2 2 4 3 6 4" xfId="50830"/>
    <cellStyle name="Normal 5 21 2 2 4 3 6 4 2" xfId="50831"/>
    <cellStyle name="Normal 5 21 2 2 4 3 6 4 2 2" xfId="50832"/>
    <cellStyle name="Normal 5 21 2 2 4 3 6 4 3" xfId="50833"/>
    <cellStyle name="Normal 5 21 2 2 4 3 6 4 4" xfId="50834"/>
    <cellStyle name="Normal 5 21 2 2 4 3 6 5" xfId="50835"/>
    <cellStyle name="Normal 5 21 2 2 4 3 6 5 2" xfId="50836"/>
    <cellStyle name="Normal 5 21 2 2 4 3 6 6" xfId="50837"/>
    <cellStyle name="Normal 5 21 2 2 4 3 6 7" xfId="50838"/>
    <cellStyle name="Normal 5 21 2 2 4 3 6 8" xfId="50839"/>
    <cellStyle name="Normal 5 21 2 2 4 3 7" xfId="50840"/>
    <cellStyle name="Normal 5 21 2 2 4 3 7 2" xfId="50841"/>
    <cellStyle name="Normal 5 21 2 2 4 3 7 2 2" xfId="50842"/>
    <cellStyle name="Normal 5 21 2 2 4 3 7 2 2 2" xfId="50843"/>
    <cellStyle name="Normal 5 21 2 2 4 3 7 2 3" xfId="50844"/>
    <cellStyle name="Normal 5 21 2 2 4 3 7 2 4" xfId="50845"/>
    <cellStyle name="Normal 5 21 2 2 4 3 7 3" xfId="50846"/>
    <cellStyle name="Normal 5 21 2 2 4 3 7 3 2" xfId="50847"/>
    <cellStyle name="Normal 5 21 2 2 4 3 7 4" xfId="50848"/>
    <cellStyle name="Normal 5 21 2 2 4 3 7 5" xfId="50849"/>
    <cellStyle name="Normal 5 21 2 2 4 3 7 6" xfId="50850"/>
    <cellStyle name="Normal 5 21 2 2 4 3 8" xfId="50851"/>
    <cellStyle name="Normal 5 21 2 2 4 3 8 2" xfId="50852"/>
    <cellStyle name="Normal 5 21 2 2 4 3 8 2 2" xfId="50853"/>
    <cellStyle name="Normal 5 21 2 2 4 3 8 2 2 2" xfId="50854"/>
    <cellStyle name="Normal 5 21 2 2 4 3 8 2 3" xfId="50855"/>
    <cellStyle name="Normal 5 21 2 2 4 3 8 2 4" xfId="50856"/>
    <cellStyle name="Normal 5 21 2 2 4 3 8 3" xfId="50857"/>
    <cellStyle name="Normal 5 21 2 2 4 3 8 3 2" xfId="50858"/>
    <cellStyle name="Normal 5 21 2 2 4 3 8 4" xfId="50859"/>
    <cellStyle name="Normal 5 21 2 2 4 3 8 5" xfId="50860"/>
    <cellStyle name="Normal 5 21 2 2 4 3 8 6" xfId="50861"/>
    <cellStyle name="Normal 5 21 2 2 4 3 9" xfId="50862"/>
    <cellStyle name="Normal 5 21 2 2 4 3 9 2" xfId="50863"/>
    <cellStyle name="Normal 5 21 2 2 4 3 9 2 2" xfId="50864"/>
    <cellStyle name="Normal 5 21 2 2 4 3 9 3" xfId="50865"/>
    <cellStyle name="Normal 5 21 2 2 4 3 9 4" xfId="50866"/>
    <cellStyle name="Normal 5 21 2 2 4 3 9 5" xfId="50867"/>
    <cellStyle name="Normal 5 21 2 2 4 4" xfId="50868"/>
    <cellStyle name="Normal 5 21 2 2 4 4 10" xfId="50869"/>
    <cellStyle name="Normal 5 21 2 2 4 4 10 2" xfId="50870"/>
    <cellStyle name="Normal 5 21 2 2 4 4 11" xfId="50871"/>
    <cellStyle name="Normal 5 21 2 2 4 4 12" xfId="50872"/>
    <cellStyle name="Normal 5 21 2 2 4 4 13" xfId="50873"/>
    <cellStyle name="Normal 5 21 2 2 4 4 2" xfId="50874"/>
    <cellStyle name="Normal 5 21 2 2 4 4 2 2" xfId="50875"/>
    <cellStyle name="Normal 5 21 2 2 4 4 2 2 2" xfId="50876"/>
    <cellStyle name="Normal 5 21 2 2 4 4 2 2 2 2" xfId="50877"/>
    <cellStyle name="Normal 5 21 2 2 4 4 2 2 2 2 2" xfId="50878"/>
    <cellStyle name="Normal 5 21 2 2 4 4 2 2 2 3" xfId="50879"/>
    <cellStyle name="Normal 5 21 2 2 4 4 2 2 2 4" xfId="50880"/>
    <cellStyle name="Normal 5 21 2 2 4 4 2 2 3" xfId="50881"/>
    <cellStyle name="Normal 5 21 2 2 4 4 2 2 3 2" xfId="50882"/>
    <cellStyle name="Normal 5 21 2 2 4 4 2 2 3 2 2" xfId="50883"/>
    <cellStyle name="Normal 5 21 2 2 4 4 2 2 3 3" xfId="50884"/>
    <cellStyle name="Normal 5 21 2 2 4 4 2 2 3 4" xfId="50885"/>
    <cellStyle name="Normal 5 21 2 2 4 4 2 2 4" xfId="50886"/>
    <cellStyle name="Normal 5 21 2 2 4 4 2 2 4 2" xfId="50887"/>
    <cellStyle name="Normal 5 21 2 2 4 4 2 2 5" xfId="50888"/>
    <cellStyle name="Normal 5 21 2 2 4 4 2 2 6" xfId="50889"/>
    <cellStyle name="Normal 5 21 2 2 4 4 2 2 7" xfId="50890"/>
    <cellStyle name="Normal 5 21 2 2 4 4 2 3" xfId="50891"/>
    <cellStyle name="Normal 5 21 2 2 4 4 2 3 2" xfId="50892"/>
    <cellStyle name="Normal 5 21 2 2 4 4 2 3 2 2" xfId="50893"/>
    <cellStyle name="Normal 5 21 2 2 4 4 2 3 3" xfId="50894"/>
    <cellStyle name="Normal 5 21 2 2 4 4 2 3 4" xfId="50895"/>
    <cellStyle name="Normal 5 21 2 2 4 4 2 4" xfId="50896"/>
    <cellStyle name="Normal 5 21 2 2 4 4 2 4 2" xfId="50897"/>
    <cellStyle name="Normal 5 21 2 2 4 4 2 4 2 2" xfId="50898"/>
    <cellStyle name="Normal 5 21 2 2 4 4 2 4 3" xfId="50899"/>
    <cellStyle name="Normal 5 21 2 2 4 4 2 4 4" xfId="50900"/>
    <cellStyle name="Normal 5 21 2 2 4 4 2 5" xfId="50901"/>
    <cellStyle name="Normal 5 21 2 2 4 4 2 5 2" xfId="50902"/>
    <cellStyle name="Normal 5 21 2 2 4 4 2 6" xfId="50903"/>
    <cellStyle name="Normal 5 21 2 2 4 4 2 7" xfId="50904"/>
    <cellStyle name="Normal 5 21 2 2 4 4 2 8" xfId="50905"/>
    <cellStyle name="Normal 5 21 2 2 4 4 3" xfId="50906"/>
    <cellStyle name="Normal 5 21 2 2 4 4 3 2" xfId="50907"/>
    <cellStyle name="Normal 5 21 2 2 4 4 3 2 2" xfId="50908"/>
    <cellStyle name="Normal 5 21 2 2 4 4 3 2 2 2" xfId="50909"/>
    <cellStyle name="Normal 5 21 2 2 4 4 3 2 2 2 2" xfId="50910"/>
    <cellStyle name="Normal 5 21 2 2 4 4 3 2 2 3" xfId="50911"/>
    <cellStyle name="Normal 5 21 2 2 4 4 3 2 2 4" xfId="50912"/>
    <cellStyle name="Normal 5 21 2 2 4 4 3 2 3" xfId="50913"/>
    <cellStyle name="Normal 5 21 2 2 4 4 3 2 3 2" xfId="50914"/>
    <cellStyle name="Normal 5 21 2 2 4 4 3 2 3 2 2" xfId="50915"/>
    <cellStyle name="Normal 5 21 2 2 4 4 3 2 3 3" xfId="50916"/>
    <cellStyle name="Normal 5 21 2 2 4 4 3 2 3 4" xfId="50917"/>
    <cellStyle name="Normal 5 21 2 2 4 4 3 2 4" xfId="50918"/>
    <cellStyle name="Normal 5 21 2 2 4 4 3 2 4 2" xfId="50919"/>
    <cellStyle name="Normal 5 21 2 2 4 4 3 2 5" xfId="50920"/>
    <cellStyle name="Normal 5 21 2 2 4 4 3 2 6" xfId="50921"/>
    <cellStyle name="Normal 5 21 2 2 4 4 3 2 7" xfId="50922"/>
    <cellStyle name="Normal 5 21 2 2 4 4 3 3" xfId="50923"/>
    <cellStyle name="Normal 5 21 2 2 4 4 3 3 2" xfId="50924"/>
    <cellStyle name="Normal 5 21 2 2 4 4 3 3 2 2" xfId="50925"/>
    <cellStyle name="Normal 5 21 2 2 4 4 3 3 3" xfId="50926"/>
    <cellStyle name="Normal 5 21 2 2 4 4 3 3 4" xfId="50927"/>
    <cellStyle name="Normal 5 21 2 2 4 4 3 4" xfId="50928"/>
    <cellStyle name="Normal 5 21 2 2 4 4 3 4 2" xfId="50929"/>
    <cellStyle name="Normal 5 21 2 2 4 4 3 4 2 2" xfId="50930"/>
    <cellStyle name="Normal 5 21 2 2 4 4 3 4 3" xfId="50931"/>
    <cellStyle name="Normal 5 21 2 2 4 4 3 4 4" xfId="50932"/>
    <cellStyle name="Normal 5 21 2 2 4 4 3 5" xfId="50933"/>
    <cellStyle name="Normal 5 21 2 2 4 4 3 5 2" xfId="50934"/>
    <cellStyle name="Normal 5 21 2 2 4 4 3 6" xfId="50935"/>
    <cellStyle name="Normal 5 21 2 2 4 4 3 7" xfId="50936"/>
    <cellStyle name="Normal 5 21 2 2 4 4 3 8" xfId="50937"/>
    <cellStyle name="Normal 5 21 2 2 4 4 4" xfId="50938"/>
    <cellStyle name="Normal 5 21 2 2 4 4 4 2" xfId="50939"/>
    <cellStyle name="Normal 5 21 2 2 4 4 4 2 2" xfId="50940"/>
    <cellStyle name="Normal 5 21 2 2 4 4 4 2 2 2" xfId="50941"/>
    <cellStyle name="Normal 5 21 2 2 4 4 4 2 2 2 2" xfId="50942"/>
    <cellStyle name="Normal 5 21 2 2 4 4 4 2 2 3" xfId="50943"/>
    <cellStyle name="Normal 5 21 2 2 4 4 4 2 2 4" xfId="50944"/>
    <cellStyle name="Normal 5 21 2 2 4 4 4 2 3" xfId="50945"/>
    <cellStyle name="Normal 5 21 2 2 4 4 4 2 3 2" xfId="50946"/>
    <cellStyle name="Normal 5 21 2 2 4 4 4 2 4" xfId="50947"/>
    <cellStyle name="Normal 5 21 2 2 4 4 4 2 5" xfId="50948"/>
    <cellStyle name="Normal 5 21 2 2 4 4 4 2 6" xfId="50949"/>
    <cellStyle name="Normal 5 21 2 2 4 4 4 3" xfId="50950"/>
    <cellStyle name="Normal 5 21 2 2 4 4 4 3 2" xfId="50951"/>
    <cellStyle name="Normal 5 21 2 2 4 4 4 3 2 2" xfId="50952"/>
    <cellStyle name="Normal 5 21 2 2 4 4 4 3 3" xfId="50953"/>
    <cellStyle name="Normal 5 21 2 2 4 4 4 3 4" xfId="50954"/>
    <cellStyle name="Normal 5 21 2 2 4 4 4 4" xfId="50955"/>
    <cellStyle name="Normal 5 21 2 2 4 4 4 4 2" xfId="50956"/>
    <cellStyle name="Normal 5 21 2 2 4 4 4 4 2 2" xfId="50957"/>
    <cellStyle name="Normal 5 21 2 2 4 4 4 4 3" xfId="50958"/>
    <cellStyle name="Normal 5 21 2 2 4 4 4 4 4" xfId="50959"/>
    <cellStyle name="Normal 5 21 2 2 4 4 4 5" xfId="50960"/>
    <cellStyle name="Normal 5 21 2 2 4 4 4 5 2" xfId="50961"/>
    <cellStyle name="Normal 5 21 2 2 4 4 4 6" xfId="50962"/>
    <cellStyle name="Normal 5 21 2 2 4 4 4 7" xfId="50963"/>
    <cellStyle name="Normal 5 21 2 2 4 4 4 8" xfId="50964"/>
    <cellStyle name="Normal 5 21 2 2 4 4 5" xfId="50965"/>
    <cellStyle name="Normal 5 21 2 2 4 4 5 2" xfId="50966"/>
    <cellStyle name="Normal 5 21 2 2 4 4 5 2 2" xfId="50967"/>
    <cellStyle name="Normal 5 21 2 2 4 4 5 2 2 2" xfId="50968"/>
    <cellStyle name="Normal 5 21 2 2 4 4 5 2 2 2 2" xfId="50969"/>
    <cellStyle name="Normal 5 21 2 2 4 4 5 2 2 3" xfId="50970"/>
    <cellStyle name="Normal 5 21 2 2 4 4 5 2 2 4" xfId="50971"/>
    <cellStyle name="Normal 5 21 2 2 4 4 5 2 3" xfId="50972"/>
    <cellStyle name="Normal 5 21 2 2 4 4 5 2 3 2" xfId="50973"/>
    <cellStyle name="Normal 5 21 2 2 4 4 5 2 4" xfId="50974"/>
    <cellStyle name="Normal 5 21 2 2 4 4 5 2 5" xfId="50975"/>
    <cellStyle name="Normal 5 21 2 2 4 4 5 2 6" xfId="50976"/>
    <cellStyle name="Normal 5 21 2 2 4 4 5 3" xfId="50977"/>
    <cellStyle name="Normal 5 21 2 2 4 4 5 3 2" xfId="50978"/>
    <cellStyle name="Normal 5 21 2 2 4 4 5 3 2 2" xfId="50979"/>
    <cellStyle name="Normal 5 21 2 2 4 4 5 3 3" xfId="50980"/>
    <cellStyle name="Normal 5 21 2 2 4 4 5 3 4" xfId="50981"/>
    <cellStyle name="Normal 5 21 2 2 4 4 5 4" xfId="50982"/>
    <cellStyle name="Normal 5 21 2 2 4 4 5 4 2" xfId="50983"/>
    <cellStyle name="Normal 5 21 2 2 4 4 5 4 2 2" xfId="50984"/>
    <cellStyle name="Normal 5 21 2 2 4 4 5 4 3" xfId="50985"/>
    <cellStyle name="Normal 5 21 2 2 4 4 5 4 4" xfId="50986"/>
    <cellStyle name="Normal 5 21 2 2 4 4 5 5" xfId="50987"/>
    <cellStyle name="Normal 5 21 2 2 4 4 5 5 2" xfId="50988"/>
    <cellStyle name="Normal 5 21 2 2 4 4 5 6" xfId="50989"/>
    <cellStyle name="Normal 5 21 2 2 4 4 5 7" xfId="50990"/>
    <cellStyle name="Normal 5 21 2 2 4 4 5 8" xfId="50991"/>
    <cellStyle name="Normal 5 21 2 2 4 4 6" xfId="50992"/>
    <cellStyle name="Normal 5 21 2 2 4 4 6 2" xfId="50993"/>
    <cellStyle name="Normal 5 21 2 2 4 4 6 2 2" xfId="50994"/>
    <cellStyle name="Normal 5 21 2 2 4 4 6 2 2 2" xfId="50995"/>
    <cellStyle name="Normal 5 21 2 2 4 4 6 2 3" xfId="50996"/>
    <cellStyle name="Normal 5 21 2 2 4 4 6 2 4" xfId="50997"/>
    <cellStyle name="Normal 5 21 2 2 4 4 6 3" xfId="50998"/>
    <cellStyle name="Normal 5 21 2 2 4 4 6 3 2" xfId="50999"/>
    <cellStyle name="Normal 5 21 2 2 4 4 6 4" xfId="51000"/>
    <cellStyle name="Normal 5 21 2 2 4 4 6 5" xfId="51001"/>
    <cellStyle name="Normal 5 21 2 2 4 4 6 6" xfId="51002"/>
    <cellStyle name="Normal 5 21 2 2 4 4 7" xfId="51003"/>
    <cellStyle name="Normal 5 21 2 2 4 4 7 2" xfId="51004"/>
    <cellStyle name="Normal 5 21 2 2 4 4 7 2 2" xfId="51005"/>
    <cellStyle name="Normal 5 21 2 2 4 4 7 2 2 2" xfId="51006"/>
    <cellStyle name="Normal 5 21 2 2 4 4 7 2 3" xfId="51007"/>
    <cellStyle name="Normal 5 21 2 2 4 4 7 2 4" xfId="51008"/>
    <cellStyle name="Normal 5 21 2 2 4 4 7 3" xfId="51009"/>
    <cellStyle name="Normal 5 21 2 2 4 4 7 3 2" xfId="51010"/>
    <cellStyle name="Normal 5 21 2 2 4 4 7 4" xfId="51011"/>
    <cellStyle name="Normal 5 21 2 2 4 4 7 5" xfId="51012"/>
    <cellStyle name="Normal 5 21 2 2 4 4 7 6" xfId="51013"/>
    <cellStyle name="Normal 5 21 2 2 4 4 8" xfId="51014"/>
    <cellStyle name="Normal 5 21 2 2 4 4 8 2" xfId="51015"/>
    <cellStyle name="Normal 5 21 2 2 4 4 8 2 2" xfId="51016"/>
    <cellStyle name="Normal 5 21 2 2 4 4 8 3" xfId="51017"/>
    <cellStyle name="Normal 5 21 2 2 4 4 8 4" xfId="51018"/>
    <cellStyle name="Normal 5 21 2 2 4 4 8 5" xfId="51019"/>
    <cellStyle name="Normal 5 21 2 2 4 4 9" xfId="51020"/>
    <cellStyle name="Normal 5 21 2 2 4 4 9 2" xfId="51021"/>
    <cellStyle name="Normal 5 21 2 2 4 4 9 2 2" xfId="51022"/>
    <cellStyle name="Normal 5 21 2 2 4 4 9 3" xfId="51023"/>
    <cellStyle name="Normal 5 21 2 2 4 4 9 4" xfId="51024"/>
    <cellStyle name="Normal 5 21 2 2 4 5" xfId="51025"/>
    <cellStyle name="Normal 5 21 2 2 4 5 2" xfId="51026"/>
    <cellStyle name="Normal 5 21 2 2 4 5 2 2" xfId="51027"/>
    <cellStyle name="Normal 5 21 2 2 4 5 2 2 2" xfId="51028"/>
    <cellStyle name="Normal 5 21 2 2 4 5 2 2 2 2" xfId="51029"/>
    <cellStyle name="Normal 5 21 2 2 4 5 2 2 3" xfId="51030"/>
    <cellStyle name="Normal 5 21 2 2 4 5 2 2 4" xfId="51031"/>
    <cellStyle name="Normal 5 21 2 2 4 5 2 3" xfId="51032"/>
    <cellStyle name="Normal 5 21 2 2 4 5 2 3 2" xfId="51033"/>
    <cellStyle name="Normal 5 21 2 2 4 5 2 3 2 2" xfId="51034"/>
    <cellStyle name="Normal 5 21 2 2 4 5 2 3 3" xfId="51035"/>
    <cellStyle name="Normal 5 21 2 2 4 5 2 3 4" xfId="51036"/>
    <cellStyle name="Normal 5 21 2 2 4 5 2 4" xfId="51037"/>
    <cellStyle name="Normal 5 21 2 2 4 5 2 4 2" xfId="51038"/>
    <cellStyle name="Normal 5 21 2 2 4 5 2 5" xfId="51039"/>
    <cellStyle name="Normal 5 21 2 2 4 5 2 6" xfId="51040"/>
    <cellStyle name="Normal 5 21 2 2 4 5 2 7" xfId="51041"/>
    <cellStyle name="Normal 5 21 2 2 4 5 3" xfId="51042"/>
    <cellStyle name="Normal 5 21 2 2 4 5 3 2" xfId="51043"/>
    <cellStyle name="Normal 5 21 2 2 4 5 3 2 2" xfId="51044"/>
    <cellStyle name="Normal 5 21 2 2 4 5 3 3" xfId="51045"/>
    <cellStyle name="Normal 5 21 2 2 4 5 3 4" xfId="51046"/>
    <cellStyle name="Normal 5 21 2 2 4 5 4" xfId="51047"/>
    <cellStyle name="Normal 5 21 2 2 4 5 4 2" xfId="51048"/>
    <cellStyle name="Normal 5 21 2 2 4 5 4 2 2" xfId="51049"/>
    <cellStyle name="Normal 5 21 2 2 4 5 4 3" xfId="51050"/>
    <cellStyle name="Normal 5 21 2 2 4 5 4 4" xfId="51051"/>
    <cellStyle name="Normal 5 21 2 2 4 5 5" xfId="51052"/>
    <cellStyle name="Normal 5 21 2 2 4 5 5 2" xfId="51053"/>
    <cellStyle name="Normal 5 21 2 2 4 5 6" xfId="51054"/>
    <cellStyle name="Normal 5 21 2 2 4 5 7" xfId="51055"/>
    <cellStyle name="Normal 5 21 2 2 4 5 8" xfId="51056"/>
    <cellStyle name="Normal 5 21 2 2 4 6" xfId="51057"/>
    <cellStyle name="Normal 5 21 2 2 4 6 2" xfId="51058"/>
    <cellStyle name="Normal 5 21 2 2 4 6 2 2" xfId="51059"/>
    <cellStyle name="Normal 5 21 2 2 4 6 2 2 2" xfId="51060"/>
    <cellStyle name="Normal 5 21 2 2 4 6 2 2 2 2" xfId="51061"/>
    <cellStyle name="Normal 5 21 2 2 4 6 2 2 3" xfId="51062"/>
    <cellStyle name="Normal 5 21 2 2 4 6 2 2 4" xfId="51063"/>
    <cellStyle name="Normal 5 21 2 2 4 6 2 3" xfId="51064"/>
    <cellStyle name="Normal 5 21 2 2 4 6 2 3 2" xfId="51065"/>
    <cellStyle name="Normal 5 21 2 2 4 6 2 3 2 2" xfId="51066"/>
    <cellStyle name="Normal 5 21 2 2 4 6 2 3 3" xfId="51067"/>
    <cellStyle name="Normal 5 21 2 2 4 6 2 3 4" xfId="51068"/>
    <cellStyle name="Normal 5 21 2 2 4 6 2 4" xfId="51069"/>
    <cellStyle name="Normal 5 21 2 2 4 6 2 4 2" xfId="51070"/>
    <cellStyle name="Normal 5 21 2 2 4 6 2 5" xfId="51071"/>
    <cellStyle name="Normal 5 21 2 2 4 6 2 6" xfId="51072"/>
    <cellStyle name="Normal 5 21 2 2 4 6 2 7" xfId="51073"/>
    <cellStyle name="Normal 5 21 2 2 4 6 3" xfId="51074"/>
    <cellStyle name="Normal 5 21 2 2 4 6 3 2" xfId="51075"/>
    <cellStyle name="Normal 5 21 2 2 4 6 3 2 2" xfId="51076"/>
    <cellStyle name="Normal 5 21 2 2 4 6 3 3" xfId="51077"/>
    <cellStyle name="Normal 5 21 2 2 4 6 3 4" xfId="51078"/>
    <cellStyle name="Normal 5 21 2 2 4 6 4" xfId="51079"/>
    <cellStyle name="Normal 5 21 2 2 4 6 4 2" xfId="51080"/>
    <cellStyle name="Normal 5 21 2 2 4 6 4 2 2" xfId="51081"/>
    <cellStyle name="Normal 5 21 2 2 4 6 4 3" xfId="51082"/>
    <cellStyle name="Normal 5 21 2 2 4 6 4 4" xfId="51083"/>
    <cellStyle name="Normal 5 21 2 2 4 6 5" xfId="51084"/>
    <cellStyle name="Normal 5 21 2 2 4 6 5 2" xfId="51085"/>
    <cellStyle name="Normal 5 21 2 2 4 6 6" xfId="51086"/>
    <cellStyle name="Normal 5 21 2 2 4 6 7" xfId="51087"/>
    <cellStyle name="Normal 5 21 2 2 4 6 8" xfId="51088"/>
    <cellStyle name="Normal 5 21 2 2 4 7" xfId="51089"/>
    <cellStyle name="Normal 5 21 2 2 4 7 2" xfId="51090"/>
    <cellStyle name="Normal 5 21 2 2 4 7 2 2" xfId="51091"/>
    <cellStyle name="Normal 5 21 2 2 4 7 2 2 2" xfId="51092"/>
    <cellStyle name="Normal 5 21 2 2 4 7 2 2 2 2" xfId="51093"/>
    <cellStyle name="Normal 5 21 2 2 4 7 2 2 3" xfId="51094"/>
    <cellStyle name="Normal 5 21 2 2 4 7 2 2 4" xfId="51095"/>
    <cellStyle name="Normal 5 21 2 2 4 7 2 3" xfId="51096"/>
    <cellStyle name="Normal 5 21 2 2 4 7 2 3 2" xfId="51097"/>
    <cellStyle name="Normal 5 21 2 2 4 7 2 4" xfId="51098"/>
    <cellStyle name="Normal 5 21 2 2 4 7 2 5" xfId="51099"/>
    <cellStyle name="Normal 5 21 2 2 4 7 2 6" xfId="51100"/>
    <cellStyle name="Normal 5 21 2 2 4 7 3" xfId="51101"/>
    <cellStyle name="Normal 5 21 2 2 4 7 3 2" xfId="51102"/>
    <cellStyle name="Normal 5 21 2 2 4 7 3 2 2" xfId="51103"/>
    <cellStyle name="Normal 5 21 2 2 4 7 3 3" xfId="51104"/>
    <cellStyle name="Normal 5 21 2 2 4 7 3 4" xfId="51105"/>
    <cellStyle name="Normal 5 21 2 2 4 7 4" xfId="51106"/>
    <cellStyle name="Normal 5 21 2 2 4 7 4 2" xfId="51107"/>
    <cellStyle name="Normal 5 21 2 2 4 7 4 2 2" xfId="51108"/>
    <cellStyle name="Normal 5 21 2 2 4 7 4 3" xfId="51109"/>
    <cellStyle name="Normal 5 21 2 2 4 7 4 4" xfId="51110"/>
    <cellStyle name="Normal 5 21 2 2 4 7 5" xfId="51111"/>
    <cellStyle name="Normal 5 21 2 2 4 7 5 2" xfId="51112"/>
    <cellStyle name="Normal 5 21 2 2 4 7 6" xfId="51113"/>
    <cellStyle name="Normal 5 21 2 2 4 7 7" xfId="51114"/>
    <cellStyle name="Normal 5 21 2 2 4 7 8" xfId="51115"/>
    <cellStyle name="Normal 5 21 2 2 4 8" xfId="51116"/>
    <cellStyle name="Normal 5 21 2 2 4 8 2" xfId="51117"/>
    <cellStyle name="Normal 5 21 2 2 4 8 2 2" xfId="51118"/>
    <cellStyle name="Normal 5 21 2 2 4 8 2 2 2" xfId="51119"/>
    <cellStyle name="Normal 5 21 2 2 4 8 2 2 2 2" xfId="51120"/>
    <cellStyle name="Normal 5 21 2 2 4 8 2 2 3" xfId="51121"/>
    <cellStyle name="Normal 5 21 2 2 4 8 2 2 4" xfId="51122"/>
    <cellStyle name="Normal 5 21 2 2 4 8 2 3" xfId="51123"/>
    <cellStyle name="Normal 5 21 2 2 4 8 2 3 2" xfId="51124"/>
    <cellStyle name="Normal 5 21 2 2 4 8 2 4" xfId="51125"/>
    <cellStyle name="Normal 5 21 2 2 4 8 2 5" xfId="51126"/>
    <cellStyle name="Normal 5 21 2 2 4 8 2 6" xfId="51127"/>
    <cellStyle name="Normal 5 21 2 2 4 8 3" xfId="51128"/>
    <cellStyle name="Normal 5 21 2 2 4 8 3 2" xfId="51129"/>
    <cellStyle name="Normal 5 21 2 2 4 8 3 2 2" xfId="51130"/>
    <cellStyle name="Normal 5 21 2 2 4 8 3 3" xfId="51131"/>
    <cellStyle name="Normal 5 21 2 2 4 8 3 4" xfId="51132"/>
    <cellStyle name="Normal 5 21 2 2 4 8 4" xfId="51133"/>
    <cellStyle name="Normal 5 21 2 2 4 8 4 2" xfId="51134"/>
    <cellStyle name="Normal 5 21 2 2 4 8 4 2 2" xfId="51135"/>
    <cellStyle name="Normal 5 21 2 2 4 8 4 3" xfId="51136"/>
    <cellStyle name="Normal 5 21 2 2 4 8 4 4" xfId="51137"/>
    <cellStyle name="Normal 5 21 2 2 4 8 5" xfId="51138"/>
    <cellStyle name="Normal 5 21 2 2 4 8 5 2" xfId="51139"/>
    <cellStyle name="Normal 5 21 2 2 4 8 6" xfId="51140"/>
    <cellStyle name="Normal 5 21 2 2 4 8 7" xfId="51141"/>
    <cellStyle name="Normal 5 21 2 2 4 8 8" xfId="51142"/>
    <cellStyle name="Normal 5 21 2 2 4 9" xfId="51143"/>
    <cellStyle name="Normal 5 21 2 2 4 9 2" xfId="51144"/>
    <cellStyle name="Normal 5 21 2 2 4 9 2 2" xfId="51145"/>
    <cellStyle name="Normal 5 21 2 2 4 9 2 2 2" xfId="51146"/>
    <cellStyle name="Normal 5 21 2 2 4 9 2 3" xfId="51147"/>
    <cellStyle name="Normal 5 21 2 2 4 9 2 4" xfId="51148"/>
    <cellStyle name="Normal 5 21 2 2 4 9 3" xfId="51149"/>
    <cellStyle name="Normal 5 21 2 2 4 9 3 2" xfId="51150"/>
    <cellStyle name="Normal 5 21 2 2 4 9 4" xfId="51151"/>
    <cellStyle name="Normal 5 21 2 2 4 9 5" xfId="51152"/>
    <cellStyle name="Normal 5 21 2 2 4 9 6" xfId="51153"/>
    <cellStyle name="Normal 5 21 2 2 5" xfId="51154"/>
    <cellStyle name="Normal 5 21 2 2 5 10" xfId="51155"/>
    <cellStyle name="Normal 5 21 2 2 5 10 2" xfId="51156"/>
    <cellStyle name="Normal 5 21 2 2 5 10 2 2" xfId="51157"/>
    <cellStyle name="Normal 5 21 2 2 5 10 2 2 2" xfId="51158"/>
    <cellStyle name="Normal 5 21 2 2 5 10 2 3" xfId="51159"/>
    <cellStyle name="Normal 5 21 2 2 5 10 2 4" xfId="51160"/>
    <cellStyle name="Normal 5 21 2 2 5 10 3" xfId="51161"/>
    <cellStyle name="Normal 5 21 2 2 5 10 3 2" xfId="51162"/>
    <cellStyle name="Normal 5 21 2 2 5 10 4" xfId="51163"/>
    <cellStyle name="Normal 5 21 2 2 5 10 5" xfId="51164"/>
    <cellStyle name="Normal 5 21 2 2 5 10 6" xfId="51165"/>
    <cellStyle name="Normal 5 21 2 2 5 11" xfId="51166"/>
    <cellStyle name="Normal 5 21 2 2 5 11 2" xfId="51167"/>
    <cellStyle name="Normal 5 21 2 2 5 11 2 2" xfId="51168"/>
    <cellStyle name="Normal 5 21 2 2 5 11 3" xfId="51169"/>
    <cellStyle name="Normal 5 21 2 2 5 11 4" xfId="51170"/>
    <cellStyle name="Normal 5 21 2 2 5 11 5" xfId="51171"/>
    <cellStyle name="Normal 5 21 2 2 5 12" xfId="51172"/>
    <cellStyle name="Normal 5 21 2 2 5 12 2" xfId="51173"/>
    <cellStyle name="Normal 5 21 2 2 5 12 2 2" xfId="51174"/>
    <cellStyle name="Normal 5 21 2 2 5 12 3" xfId="51175"/>
    <cellStyle name="Normal 5 21 2 2 5 12 4" xfId="51176"/>
    <cellStyle name="Normal 5 21 2 2 5 13" xfId="51177"/>
    <cellStyle name="Normal 5 21 2 2 5 13 2" xfId="51178"/>
    <cellStyle name="Normal 5 21 2 2 5 14" xfId="51179"/>
    <cellStyle name="Normal 5 21 2 2 5 15" xfId="51180"/>
    <cellStyle name="Normal 5 21 2 2 5 16" xfId="51181"/>
    <cellStyle name="Normal 5 21 2 2 5 2" xfId="51182"/>
    <cellStyle name="Normal 5 21 2 2 5 2 10" xfId="51183"/>
    <cellStyle name="Normal 5 21 2 2 5 2 10 2" xfId="51184"/>
    <cellStyle name="Normal 5 21 2 2 5 2 10 2 2" xfId="51185"/>
    <cellStyle name="Normal 5 21 2 2 5 2 10 3" xfId="51186"/>
    <cellStyle name="Normal 5 21 2 2 5 2 10 4" xfId="51187"/>
    <cellStyle name="Normal 5 21 2 2 5 2 11" xfId="51188"/>
    <cellStyle name="Normal 5 21 2 2 5 2 11 2" xfId="51189"/>
    <cellStyle name="Normal 5 21 2 2 5 2 12" xfId="51190"/>
    <cellStyle name="Normal 5 21 2 2 5 2 13" xfId="51191"/>
    <cellStyle name="Normal 5 21 2 2 5 2 14" xfId="51192"/>
    <cellStyle name="Normal 5 21 2 2 5 2 2" xfId="51193"/>
    <cellStyle name="Normal 5 21 2 2 5 2 2 10" xfId="51194"/>
    <cellStyle name="Normal 5 21 2 2 5 2 2 2" xfId="51195"/>
    <cellStyle name="Normal 5 21 2 2 5 2 2 2 2" xfId="51196"/>
    <cellStyle name="Normal 5 21 2 2 5 2 2 2 2 2" xfId="51197"/>
    <cellStyle name="Normal 5 21 2 2 5 2 2 2 2 2 2" xfId="51198"/>
    <cellStyle name="Normal 5 21 2 2 5 2 2 2 2 3" xfId="51199"/>
    <cellStyle name="Normal 5 21 2 2 5 2 2 2 2 4" xfId="51200"/>
    <cellStyle name="Normal 5 21 2 2 5 2 2 2 3" xfId="51201"/>
    <cellStyle name="Normal 5 21 2 2 5 2 2 2 3 2" xfId="51202"/>
    <cellStyle name="Normal 5 21 2 2 5 2 2 2 3 2 2" xfId="51203"/>
    <cellStyle name="Normal 5 21 2 2 5 2 2 2 3 3" xfId="51204"/>
    <cellStyle name="Normal 5 21 2 2 5 2 2 2 3 4" xfId="51205"/>
    <cellStyle name="Normal 5 21 2 2 5 2 2 2 4" xfId="51206"/>
    <cellStyle name="Normal 5 21 2 2 5 2 2 2 4 2" xfId="51207"/>
    <cellStyle name="Normal 5 21 2 2 5 2 2 2 5" xfId="51208"/>
    <cellStyle name="Normal 5 21 2 2 5 2 2 2 6" xfId="51209"/>
    <cellStyle name="Normal 5 21 2 2 5 2 2 2 7" xfId="51210"/>
    <cellStyle name="Normal 5 21 2 2 5 2 2 3" xfId="51211"/>
    <cellStyle name="Normal 5 21 2 2 5 2 2 3 2" xfId="51212"/>
    <cellStyle name="Normal 5 21 2 2 5 2 2 3 2 2" xfId="51213"/>
    <cellStyle name="Normal 5 21 2 2 5 2 2 3 3" xfId="51214"/>
    <cellStyle name="Normal 5 21 2 2 5 2 2 3 4" xfId="51215"/>
    <cellStyle name="Normal 5 21 2 2 5 2 2 4" xfId="51216"/>
    <cellStyle name="Normal 5 21 2 2 5 2 2 4 2" xfId="51217"/>
    <cellStyle name="Normal 5 21 2 2 5 2 2 4 2 2" xfId="51218"/>
    <cellStyle name="Normal 5 21 2 2 5 2 2 4 3" xfId="51219"/>
    <cellStyle name="Normal 5 21 2 2 5 2 2 4 4" xfId="51220"/>
    <cellStyle name="Normal 5 21 2 2 5 2 2 5" xfId="51221"/>
    <cellStyle name="Normal 5 21 2 2 5 2 2 5 2" xfId="51222"/>
    <cellStyle name="Normal 5 21 2 2 5 2 2 5 2 2" xfId="51223"/>
    <cellStyle name="Normal 5 21 2 2 5 2 2 5 3" xfId="51224"/>
    <cellStyle name="Normal 5 21 2 2 5 2 2 5 4" xfId="51225"/>
    <cellStyle name="Normal 5 21 2 2 5 2 2 6" xfId="51226"/>
    <cellStyle name="Normal 5 21 2 2 5 2 2 6 2" xfId="51227"/>
    <cellStyle name="Normal 5 21 2 2 5 2 2 6 2 2" xfId="51228"/>
    <cellStyle name="Normal 5 21 2 2 5 2 2 6 3" xfId="51229"/>
    <cellStyle name="Normal 5 21 2 2 5 2 2 6 4" xfId="51230"/>
    <cellStyle name="Normal 5 21 2 2 5 2 2 7" xfId="51231"/>
    <cellStyle name="Normal 5 21 2 2 5 2 2 7 2" xfId="51232"/>
    <cellStyle name="Normal 5 21 2 2 5 2 2 8" xfId="51233"/>
    <cellStyle name="Normal 5 21 2 2 5 2 2 9" xfId="51234"/>
    <cellStyle name="Normal 5 21 2 2 5 2 3" xfId="51235"/>
    <cellStyle name="Normal 5 21 2 2 5 2 3 2" xfId="51236"/>
    <cellStyle name="Normal 5 21 2 2 5 2 3 2 2" xfId="51237"/>
    <cellStyle name="Normal 5 21 2 2 5 2 3 2 2 2" xfId="51238"/>
    <cellStyle name="Normal 5 21 2 2 5 2 3 2 2 2 2" xfId="51239"/>
    <cellStyle name="Normal 5 21 2 2 5 2 3 2 2 3" xfId="51240"/>
    <cellStyle name="Normal 5 21 2 2 5 2 3 2 2 4" xfId="51241"/>
    <cellStyle name="Normal 5 21 2 2 5 2 3 2 3" xfId="51242"/>
    <cellStyle name="Normal 5 21 2 2 5 2 3 2 3 2" xfId="51243"/>
    <cellStyle name="Normal 5 21 2 2 5 2 3 2 3 2 2" xfId="51244"/>
    <cellStyle name="Normal 5 21 2 2 5 2 3 2 3 3" xfId="51245"/>
    <cellStyle name="Normal 5 21 2 2 5 2 3 2 3 4" xfId="51246"/>
    <cellStyle name="Normal 5 21 2 2 5 2 3 2 4" xfId="51247"/>
    <cellStyle name="Normal 5 21 2 2 5 2 3 2 4 2" xfId="51248"/>
    <cellStyle name="Normal 5 21 2 2 5 2 3 2 5" xfId="51249"/>
    <cellStyle name="Normal 5 21 2 2 5 2 3 2 6" xfId="51250"/>
    <cellStyle name="Normal 5 21 2 2 5 2 3 2 7" xfId="51251"/>
    <cellStyle name="Normal 5 21 2 2 5 2 3 3" xfId="51252"/>
    <cellStyle name="Normal 5 21 2 2 5 2 3 3 2" xfId="51253"/>
    <cellStyle name="Normal 5 21 2 2 5 2 3 3 2 2" xfId="51254"/>
    <cellStyle name="Normal 5 21 2 2 5 2 3 3 3" xfId="51255"/>
    <cellStyle name="Normal 5 21 2 2 5 2 3 3 4" xfId="51256"/>
    <cellStyle name="Normal 5 21 2 2 5 2 3 4" xfId="51257"/>
    <cellStyle name="Normal 5 21 2 2 5 2 3 4 2" xfId="51258"/>
    <cellStyle name="Normal 5 21 2 2 5 2 3 4 2 2" xfId="51259"/>
    <cellStyle name="Normal 5 21 2 2 5 2 3 4 3" xfId="51260"/>
    <cellStyle name="Normal 5 21 2 2 5 2 3 4 4" xfId="51261"/>
    <cellStyle name="Normal 5 21 2 2 5 2 3 5" xfId="51262"/>
    <cellStyle name="Normal 5 21 2 2 5 2 3 5 2" xfId="51263"/>
    <cellStyle name="Normal 5 21 2 2 5 2 3 6" xfId="51264"/>
    <cellStyle name="Normal 5 21 2 2 5 2 3 7" xfId="51265"/>
    <cellStyle name="Normal 5 21 2 2 5 2 3 8" xfId="51266"/>
    <cellStyle name="Normal 5 21 2 2 5 2 4" xfId="51267"/>
    <cellStyle name="Normal 5 21 2 2 5 2 4 2" xfId="51268"/>
    <cellStyle name="Normal 5 21 2 2 5 2 4 2 2" xfId="51269"/>
    <cellStyle name="Normal 5 21 2 2 5 2 4 2 2 2" xfId="51270"/>
    <cellStyle name="Normal 5 21 2 2 5 2 4 2 2 2 2" xfId="51271"/>
    <cellStyle name="Normal 5 21 2 2 5 2 4 2 2 3" xfId="51272"/>
    <cellStyle name="Normal 5 21 2 2 5 2 4 2 2 4" xfId="51273"/>
    <cellStyle name="Normal 5 21 2 2 5 2 4 2 3" xfId="51274"/>
    <cellStyle name="Normal 5 21 2 2 5 2 4 2 3 2" xfId="51275"/>
    <cellStyle name="Normal 5 21 2 2 5 2 4 2 3 2 2" xfId="51276"/>
    <cellStyle name="Normal 5 21 2 2 5 2 4 2 3 3" xfId="51277"/>
    <cellStyle name="Normal 5 21 2 2 5 2 4 2 3 4" xfId="51278"/>
    <cellStyle name="Normal 5 21 2 2 5 2 4 2 4" xfId="51279"/>
    <cellStyle name="Normal 5 21 2 2 5 2 4 2 4 2" xfId="51280"/>
    <cellStyle name="Normal 5 21 2 2 5 2 4 2 5" xfId="51281"/>
    <cellStyle name="Normal 5 21 2 2 5 2 4 2 6" xfId="51282"/>
    <cellStyle name="Normal 5 21 2 2 5 2 4 2 7" xfId="51283"/>
    <cellStyle name="Normal 5 21 2 2 5 2 4 3" xfId="51284"/>
    <cellStyle name="Normal 5 21 2 2 5 2 4 3 2" xfId="51285"/>
    <cellStyle name="Normal 5 21 2 2 5 2 4 3 2 2" xfId="51286"/>
    <cellStyle name="Normal 5 21 2 2 5 2 4 3 3" xfId="51287"/>
    <cellStyle name="Normal 5 21 2 2 5 2 4 3 4" xfId="51288"/>
    <cellStyle name="Normal 5 21 2 2 5 2 4 4" xfId="51289"/>
    <cellStyle name="Normal 5 21 2 2 5 2 4 4 2" xfId="51290"/>
    <cellStyle name="Normal 5 21 2 2 5 2 4 4 2 2" xfId="51291"/>
    <cellStyle name="Normal 5 21 2 2 5 2 4 4 3" xfId="51292"/>
    <cellStyle name="Normal 5 21 2 2 5 2 4 4 4" xfId="51293"/>
    <cellStyle name="Normal 5 21 2 2 5 2 4 5" xfId="51294"/>
    <cellStyle name="Normal 5 21 2 2 5 2 4 5 2" xfId="51295"/>
    <cellStyle name="Normal 5 21 2 2 5 2 4 6" xfId="51296"/>
    <cellStyle name="Normal 5 21 2 2 5 2 4 7" xfId="51297"/>
    <cellStyle name="Normal 5 21 2 2 5 2 4 8" xfId="51298"/>
    <cellStyle name="Normal 5 21 2 2 5 2 5" xfId="51299"/>
    <cellStyle name="Normal 5 21 2 2 5 2 5 2" xfId="51300"/>
    <cellStyle name="Normal 5 21 2 2 5 2 5 2 2" xfId="51301"/>
    <cellStyle name="Normal 5 21 2 2 5 2 5 2 2 2" xfId="51302"/>
    <cellStyle name="Normal 5 21 2 2 5 2 5 2 2 2 2" xfId="51303"/>
    <cellStyle name="Normal 5 21 2 2 5 2 5 2 2 3" xfId="51304"/>
    <cellStyle name="Normal 5 21 2 2 5 2 5 2 2 4" xfId="51305"/>
    <cellStyle name="Normal 5 21 2 2 5 2 5 2 3" xfId="51306"/>
    <cellStyle name="Normal 5 21 2 2 5 2 5 2 3 2" xfId="51307"/>
    <cellStyle name="Normal 5 21 2 2 5 2 5 2 4" xfId="51308"/>
    <cellStyle name="Normal 5 21 2 2 5 2 5 2 5" xfId="51309"/>
    <cellStyle name="Normal 5 21 2 2 5 2 5 2 6" xfId="51310"/>
    <cellStyle name="Normal 5 21 2 2 5 2 5 3" xfId="51311"/>
    <cellStyle name="Normal 5 21 2 2 5 2 5 3 2" xfId="51312"/>
    <cellStyle name="Normal 5 21 2 2 5 2 5 3 2 2" xfId="51313"/>
    <cellStyle name="Normal 5 21 2 2 5 2 5 3 3" xfId="51314"/>
    <cellStyle name="Normal 5 21 2 2 5 2 5 3 4" xfId="51315"/>
    <cellStyle name="Normal 5 21 2 2 5 2 5 4" xfId="51316"/>
    <cellStyle name="Normal 5 21 2 2 5 2 5 4 2" xfId="51317"/>
    <cellStyle name="Normal 5 21 2 2 5 2 5 4 2 2" xfId="51318"/>
    <cellStyle name="Normal 5 21 2 2 5 2 5 4 3" xfId="51319"/>
    <cellStyle name="Normal 5 21 2 2 5 2 5 4 4" xfId="51320"/>
    <cellStyle name="Normal 5 21 2 2 5 2 5 5" xfId="51321"/>
    <cellStyle name="Normal 5 21 2 2 5 2 5 5 2" xfId="51322"/>
    <cellStyle name="Normal 5 21 2 2 5 2 5 6" xfId="51323"/>
    <cellStyle name="Normal 5 21 2 2 5 2 5 7" xfId="51324"/>
    <cellStyle name="Normal 5 21 2 2 5 2 5 8" xfId="51325"/>
    <cellStyle name="Normal 5 21 2 2 5 2 6" xfId="51326"/>
    <cellStyle name="Normal 5 21 2 2 5 2 6 2" xfId="51327"/>
    <cellStyle name="Normal 5 21 2 2 5 2 6 2 2" xfId="51328"/>
    <cellStyle name="Normal 5 21 2 2 5 2 6 2 2 2" xfId="51329"/>
    <cellStyle name="Normal 5 21 2 2 5 2 6 2 2 2 2" xfId="51330"/>
    <cellStyle name="Normal 5 21 2 2 5 2 6 2 2 3" xfId="51331"/>
    <cellStyle name="Normal 5 21 2 2 5 2 6 2 2 4" xfId="51332"/>
    <cellStyle name="Normal 5 21 2 2 5 2 6 2 3" xfId="51333"/>
    <cellStyle name="Normal 5 21 2 2 5 2 6 2 3 2" xfId="51334"/>
    <cellStyle name="Normal 5 21 2 2 5 2 6 2 4" xfId="51335"/>
    <cellStyle name="Normal 5 21 2 2 5 2 6 2 5" xfId="51336"/>
    <cellStyle name="Normal 5 21 2 2 5 2 6 2 6" xfId="51337"/>
    <cellStyle name="Normal 5 21 2 2 5 2 6 3" xfId="51338"/>
    <cellStyle name="Normal 5 21 2 2 5 2 6 3 2" xfId="51339"/>
    <cellStyle name="Normal 5 21 2 2 5 2 6 3 2 2" xfId="51340"/>
    <cellStyle name="Normal 5 21 2 2 5 2 6 3 3" xfId="51341"/>
    <cellStyle name="Normal 5 21 2 2 5 2 6 3 4" xfId="51342"/>
    <cellStyle name="Normal 5 21 2 2 5 2 6 4" xfId="51343"/>
    <cellStyle name="Normal 5 21 2 2 5 2 6 4 2" xfId="51344"/>
    <cellStyle name="Normal 5 21 2 2 5 2 6 4 2 2" xfId="51345"/>
    <cellStyle name="Normal 5 21 2 2 5 2 6 4 3" xfId="51346"/>
    <cellStyle name="Normal 5 21 2 2 5 2 6 4 4" xfId="51347"/>
    <cellStyle name="Normal 5 21 2 2 5 2 6 5" xfId="51348"/>
    <cellStyle name="Normal 5 21 2 2 5 2 6 5 2" xfId="51349"/>
    <cellStyle name="Normal 5 21 2 2 5 2 6 6" xfId="51350"/>
    <cellStyle name="Normal 5 21 2 2 5 2 6 7" xfId="51351"/>
    <cellStyle name="Normal 5 21 2 2 5 2 6 8" xfId="51352"/>
    <cellStyle name="Normal 5 21 2 2 5 2 7" xfId="51353"/>
    <cellStyle name="Normal 5 21 2 2 5 2 7 2" xfId="51354"/>
    <cellStyle name="Normal 5 21 2 2 5 2 7 2 2" xfId="51355"/>
    <cellStyle name="Normal 5 21 2 2 5 2 7 2 2 2" xfId="51356"/>
    <cellStyle name="Normal 5 21 2 2 5 2 7 2 3" xfId="51357"/>
    <cellStyle name="Normal 5 21 2 2 5 2 7 2 4" xfId="51358"/>
    <cellStyle name="Normal 5 21 2 2 5 2 7 3" xfId="51359"/>
    <cellStyle name="Normal 5 21 2 2 5 2 7 3 2" xfId="51360"/>
    <cellStyle name="Normal 5 21 2 2 5 2 7 4" xfId="51361"/>
    <cellStyle name="Normal 5 21 2 2 5 2 7 5" xfId="51362"/>
    <cellStyle name="Normal 5 21 2 2 5 2 7 6" xfId="51363"/>
    <cellStyle name="Normal 5 21 2 2 5 2 8" xfId="51364"/>
    <cellStyle name="Normal 5 21 2 2 5 2 8 2" xfId="51365"/>
    <cellStyle name="Normal 5 21 2 2 5 2 8 2 2" xfId="51366"/>
    <cellStyle name="Normal 5 21 2 2 5 2 8 2 2 2" xfId="51367"/>
    <cellStyle name="Normal 5 21 2 2 5 2 8 2 3" xfId="51368"/>
    <cellStyle name="Normal 5 21 2 2 5 2 8 2 4" xfId="51369"/>
    <cellStyle name="Normal 5 21 2 2 5 2 8 3" xfId="51370"/>
    <cellStyle name="Normal 5 21 2 2 5 2 8 3 2" xfId="51371"/>
    <cellStyle name="Normal 5 21 2 2 5 2 8 4" xfId="51372"/>
    <cellStyle name="Normal 5 21 2 2 5 2 8 5" xfId="51373"/>
    <cellStyle name="Normal 5 21 2 2 5 2 8 6" xfId="51374"/>
    <cellStyle name="Normal 5 21 2 2 5 2 9" xfId="51375"/>
    <cellStyle name="Normal 5 21 2 2 5 2 9 2" xfId="51376"/>
    <cellStyle name="Normal 5 21 2 2 5 2 9 2 2" xfId="51377"/>
    <cellStyle name="Normal 5 21 2 2 5 2 9 3" xfId="51378"/>
    <cellStyle name="Normal 5 21 2 2 5 2 9 4" xfId="51379"/>
    <cellStyle name="Normal 5 21 2 2 5 2 9 5" xfId="51380"/>
    <cellStyle name="Normal 5 21 2 2 5 3" xfId="51381"/>
    <cellStyle name="Normal 5 21 2 2 5 3 10" xfId="51382"/>
    <cellStyle name="Normal 5 21 2 2 5 3 10 2" xfId="51383"/>
    <cellStyle name="Normal 5 21 2 2 5 3 10 2 2" xfId="51384"/>
    <cellStyle name="Normal 5 21 2 2 5 3 10 3" xfId="51385"/>
    <cellStyle name="Normal 5 21 2 2 5 3 10 4" xfId="51386"/>
    <cellStyle name="Normal 5 21 2 2 5 3 11" xfId="51387"/>
    <cellStyle name="Normal 5 21 2 2 5 3 11 2" xfId="51388"/>
    <cellStyle name="Normal 5 21 2 2 5 3 12" xfId="51389"/>
    <cellStyle name="Normal 5 21 2 2 5 3 13" xfId="51390"/>
    <cellStyle name="Normal 5 21 2 2 5 3 14" xfId="51391"/>
    <cellStyle name="Normal 5 21 2 2 5 3 2" xfId="51392"/>
    <cellStyle name="Normal 5 21 2 2 5 3 2 10" xfId="51393"/>
    <cellStyle name="Normal 5 21 2 2 5 3 2 2" xfId="51394"/>
    <cellStyle name="Normal 5 21 2 2 5 3 2 2 2" xfId="51395"/>
    <cellStyle name="Normal 5 21 2 2 5 3 2 2 2 2" xfId="51396"/>
    <cellStyle name="Normal 5 21 2 2 5 3 2 2 2 2 2" xfId="51397"/>
    <cellStyle name="Normal 5 21 2 2 5 3 2 2 2 3" xfId="51398"/>
    <cellStyle name="Normal 5 21 2 2 5 3 2 2 2 4" xfId="51399"/>
    <cellStyle name="Normal 5 21 2 2 5 3 2 2 3" xfId="51400"/>
    <cellStyle name="Normal 5 21 2 2 5 3 2 2 3 2" xfId="51401"/>
    <cellStyle name="Normal 5 21 2 2 5 3 2 2 3 2 2" xfId="51402"/>
    <cellStyle name="Normal 5 21 2 2 5 3 2 2 3 3" xfId="51403"/>
    <cellStyle name="Normal 5 21 2 2 5 3 2 2 3 4" xfId="51404"/>
    <cellStyle name="Normal 5 21 2 2 5 3 2 2 4" xfId="51405"/>
    <cellStyle name="Normal 5 21 2 2 5 3 2 2 4 2" xfId="51406"/>
    <cellStyle name="Normal 5 21 2 2 5 3 2 2 5" xfId="51407"/>
    <cellStyle name="Normal 5 21 2 2 5 3 2 2 6" xfId="51408"/>
    <cellStyle name="Normal 5 21 2 2 5 3 2 2 7" xfId="51409"/>
    <cellStyle name="Normal 5 21 2 2 5 3 2 3" xfId="51410"/>
    <cellStyle name="Normal 5 21 2 2 5 3 2 3 2" xfId="51411"/>
    <cellStyle name="Normal 5 21 2 2 5 3 2 3 2 2" xfId="51412"/>
    <cellStyle name="Normal 5 21 2 2 5 3 2 3 3" xfId="51413"/>
    <cellStyle name="Normal 5 21 2 2 5 3 2 3 4" xfId="51414"/>
    <cellStyle name="Normal 5 21 2 2 5 3 2 4" xfId="51415"/>
    <cellStyle name="Normal 5 21 2 2 5 3 2 4 2" xfId="51416"/>
    <cellStyle name="Normal 5 21 2 2 5 3 2 4 2 2" xfId="51417"/>
    <cellStyle name="Normal 5 21 2 2 5 3 2 4 3" xfId="51418"/>
    <cellStyle name="Normal 5 21 2 2 5 3 2 4 4" xfId="51419"/>
    <cellStyle name="Normal 5 21 2 2 5 3 2 5" xfId="51420"/>
    <cellStyle name="Normal 5 21 2 2 5 3 2 5 2" xfId="51421"/>
    <cellStyle name="Normal 5 21 2 2 5 3 2 5 2 2" xfId="51422"/>
    <cellStyle name="Normal 5 21 2 2 5 3 2 5 3" xfId="51423"/>
    <cellStyle name="Normal 5 21 2 2 5 3 2 5 4" xfId="51424"/>
    <cellStyle name="Normal 5 21 2 2 5 3 2 6" xfId="51425"/>
    <cellStyle name="Normal 5 21 2 2 5 3 2 6 2" xfId="51426"/>
    <cellStyle name="Normal 5 21 2 2 5 3 2 6 2 2" xfId="51427"/>
    <cellStyle name="Normal 5 21 2 2 5 3 2 6 3" xfId="51428"/>
    <cellStyle name="Normal 5 21 2 2 5 3 2 6 4" xfId="51429"/>
    <cellStyle name="Normal 5 21 2 2 5 3 2 7" xfId="51430"/>
    <cellStyle name="Normal 5 21 2 2 5 3 2 7 2" xfId="51431"/>
    <cellStyle name="Normal 5 21 2 2 5 3 2 8" xfId="51432"/>
    <cellStyle name="Normal 5 21 2 2 5 3 2 9" xfId="51433"/>
    <cellStyle name="Normal 5 21 2 2 5 3 3" xfId="51434"/>
    <cellStyle name="Normal 5 21 2 2 5 3 3 2" xfId="51435"/>
    <cellStyle name="Normal 5 21 2 2 5 3 3 2 2" xfId="51436"/>
    <cellStyle name="Normal 5 21 2 2 5 3 3 2 2 2" xfId="51437"/>
    <cellStyle name="Normal 5 21 2 2 5 3 3 2 2 2 2" xfId="51438"/>
    <cellStyle name="Normal 5 21 2 2 5 3 3 2 2 3" xfId="51439"/>
    <cellStyle name="Normal 5 21 2 2 5 3 3 2 2 4" xfId="51440"/>
    <cellStyle name="Normal 5 21 2 2 5 3 3 2 3" xfId="51441"/>
    <cellStyle name="Normal 5 21 2 2 5 3 3 2 3 2" xfId="51442"/>
    <cellStyle name="Normal 5 21 2 2 5 3 3 2 3 2 2" xfId="51443"/>
    <cellStyle name="Normal 5 21 2 2 5 3 3 2 3 3" xfId="51444"/>
    <cellStyle name="Normal 5 21 2 2 5 3 3 2 3 4" xfId="51445"/>
    <cellStyle name="Normal 5 21 2 2 5 3 3 2 4" xfId="51446"/>
    <cellStyle name="Normal 5 21 2 2 5 3 3 2 4 2" xfId="51447"/>
    <cellStyle name="Normal 5 21 2 2 5 3 3 2 5" xfId="51448"/>
    <cellStyle name="Normal 5 21 2 2 5 3 3 2 6" xfId="51449"/>
    <cellStyle name="Normal 5 21 2 2 5 3 3 2 7" xfId="51450"/>
    <cellStyle name="Normal 5 21 2 2 5 3 3 3" xfId="51451"/>
    <cellStyle name="Normal 5 21 2 2 5 3 3 3 2" xfId="51452"/>
    <cellStyle name="Normal 5 21 2 2 5 3 3 3 2 2" xfId="51453"/>
    <cellStyle name="Normal 5 21 2 2 5 3 3 3 3" xfId="51454"/>
    <cellStyle name="Normal 5 21 2 2 5 3 3 3 4" xfId="51455"/>
    <cellStyle name="Normal 5 21 2 2 5 3 3 4" xfId="51456"/>
    <cellStyle name="Normal 5 21 2 2 5 3 3 4 2" xfId="51457"/>
    <cellStyle name="Normal 5 21 2 2 5 3 3 4 2 2" xfId="51458"/>
    <cellStyle name="Normal 5 21 2 2 5 3 3 4 3" xfId="51459"/>
    <cellStyle name="Normal 5 21 2 2 5 3 3 4 4" xfId="51460"/>
    <cellStyle name="Normal 5 21 2 2 5 3 3 5" xfId="51461"/>
    <cellStyle name="Normal 5 21 2 2 5 3 3 5 2" xfId="51462"/>
    <cellStyle name="Normal 5 21 2 2 5 3 3 6" xfId="51463"/>
    <cellStyle name="Normal 5 21 2 2 5 3 3 7" xfId="51464"/>
    <cellStyle name="Normal 5 21 2 2 5 3 3 8" xfId="51465"/>
    <cellStyle name="Normal 5 21 2 2 5 3 4" xfId="51466"/>
    <cellStyle name="Normal 5 21 2 2 5 3 4 2" xfId="51467"/>
    <cellStyle name="Normal 5 21 2 2 5 3 4 2 2" xfId="51468"/>
    <cellStyle name="Normal 5 21 2 2 5 3 4 2 2 2" xfId="51469"/>
    <cellStyle name="Normal 5 21 2 2 5 3 4 2 2 2 2" xfId="51470"/>
    <cellStyle name="Normal 5 21 2 2 5 3 4 2 2 3" xfId="51471"/>
    <cellStyle name="Normal 5 21 2 2 5 3 4 2 2 4" xfId="51472"/>
    <cellStyle name="Normal 5 21 2 2 5 3 4 2 3" xfId="51473"/>
    <cellStyle name="Normal 5 21 2 2 5 3 4 2 3 2" xfId="51474"/>
    <cellStyle name="Normal 5 21 2 2 5 3 4 2 3 2 2" xfId="51475"/>
    <cellStyle name="Normal 5 21 2 2 5 3 4 2 3 3" xfId="51476"/>
    <cellStyle name="Normal 5 21 2 2 5 3 4 2 3 4" xfId="51477"/>
    <cellStyle name="Normal 5 21 2 2 5 3 4 2 4" xfId="51478"/>
    <cellStyle name="Normal 5 21 2 2 5 3 4 2 4 2" xfId="51479"/>
    <cellStyle name="Normal 5 21 2 2 5 3 4 2 5" xfId="51480"/>
    <cellStyle name="Normal 5 21 2 2 5 3 4 2 6" xfId="51481"/>
    <cellStyle name="Normal 5 21 2 2 5 3 4 2 7" xfId="51482"/>
    <cellStyle name="Normal 5 21 2 2 5 3 4 3" xfId="51483"/>
    <cellStyle name="Normal 5 21 2 2 5 3 4 3 2" xfId="51484"/>
    <cellStyle name="Normal 5 21 2 2 5 3 4 3 2 2" xfId="51485"/>
    <cellStyle name="Normal 5 21 2 2 5 3 4 3 3" xfId="51486"/>
    <cellStyle name="Normal 5 21 2 2 5 3 4 3 4" xfId="51487"/>
    <cellStyle name="Normal 5 21 2 2 5 3 4 4" xfId="51488"/>
    <cellStyle name="Normal 5 21 2 2 5 3 4 4 2" xfId="51489"/>
    <cellStyle name="Normal 5 21 2 2 5 3 4 4 2 2" xfId="51490"/>
    <cellStyle name="Normal 5 21 2 2 5 3 4 4 3" xfId="51491"/>
    <cellStyle name="Normal 5 21 2 2 5 3 4 4 4" xfId="51492"/>
    <cellStyle name="Normal 5 21 2 2 5 3 4 5" xfId="51493"/>
    <cellStyle name="Normal 5 21 2 2 5 3 4 5 2" xfId="51494"/>
    <cellStyle name="Normal 5 21 2 2 5 3 4 6" xfId="51495"/>
    <cellStyle name="Normal 5 21 2 2 5 3 4 7" xfId="51496"/>
    <cellStyle name="Normal 5 21 2 2 5 3 4 8" xfId="51497"/>
    <cellStyle name="Normal 5 21 2 2 5 3 5" xfId="51498"/>
    <cellStyle name="Normal 5 21 2 2 5 3 5 2" xfId="51499"/>
    <cellStyle name="Normal 5 21 2 2 5 3 5 2 2" xfId="51500"/>
    <cellStyle name="Normal 5 21 2 2 5 3 5 2 2 2" xfId="51501"/>
    <cellStyle name="Normal 5 21 2 2 5 3 5 2 2 2 2" xfId="51502"/>
    <cellStyle name="Normal 5 21 2 2 5 3 5 2 2 3" xfId="51503"/>
    <cellStyle name="Normal 5 21 2 2 5 3 5 2 2 4" xfId="51504"/>
    <cellStyle name="Normal 5 21 2 2 5 3 5 2 3" xfId="51505"/>
    <cellStyle name="Normal 5 21 2 2 5 3 5 2 3 2" xfId="51506"/>
    <cellStyle name="Normal 5 21 2 2 5 3 5 2 4" xfId="51507"/>
    <cellStyle name="Normal 5 21 2 2 5 3 5 2 5" xfId="51508"/>
    <cellStyle name="Normal 5 21 2 2 5 3 5 2 6" xfId="51509"/>
    <cellStyle name="Normal 5 21 2 2 5 3 5 3" xfId="51510"/>
    <cellStyle name="Normal 5 21 2 2 5 3 5 3 2" xfId="51511"/>
    <cellStyle name="Normal 5 21 2 2 5 3 5 3 2 2" xfId="51512"/>
    <cellStyle name="Normal 5 21 2 2 5 3 5 3 3" xfId="51513"/>
    <cellStyle name="Normal 5 21 2 2 5 3 5 3 4" xfId="51514"/>
    <cellStyle name="Normal 5 21 2 2 5 3 5 4" xfId="51515"/>
    <cellStyle name="Normal 5 21 2 2 5 3 5 4 2" xfId="51516"/>
    <cellStyle name="Normal 5 21 2 2 5 3 5 4 2 2" xfId="51517"/>
    <cellStyle name="Normal 5 21 2 2 5 3 5 4 3" xfId="51518"/>
    <cellStyle name="Normal 5 21 2 2 5 3 5 4 4" xfId="51519"/>
    <cellStyle name="Normal 5 21 2 2 5 3 5 5" xfId="51520"/>
    <cellStyle name="Normal 5 21 2 2 5 3 5 5 2" xfId="51521"/>
    <cellStyle name="Normal 5 21 2 2 5 3 5 6" xfId="51522"/>
    <cellStyle name="Normal 5 21 2 2 5 3 5 7" xfId="51523"/>
    <cellStyle name="Normal 5 21 2 2 5 3 5 8" xfId="51524"/>
    <cellStyle name="Normal 5 21 2 2 5 3 6" xfId="51525"/>
    <cellStyle name="Normal 5 21 2 2 5 3 6 2" xfId="51526"/>
    <cellStyle name="Normal 5 21 2 2 5 3 6 2 2" xfId="51527"/>
    <cellStyle name="Normal 5 21 2 2 5 3 6 2 2 2" xfId="51528"/>
    <cellStyle name="Normal 5 21 2 2 5 3 6 2 2 2 2" xfId="51529"/>
    <cellStyle name="Normal 5 21 2 2 5 3 6 2 2 3" xfId="51530"/>
    <cellStyle name="Normal 5 21 2 2 5 3 6 2 2 4" xfId="51531"/>
    <cellStyle name="Normal 5 21 2 2 5 3 6 2 3" xfId="51532"/>
    <cellStyle name="Normal 5 21 2 2 5 3 6 2 3 2" xfId="51533"/>
    <cellStyle name="Normal 5 21 2 2 5 3 6 2 4" xfId="51534"/>
    <cellStyle name="Normal 5 21 2 2 5 3 6 2 5" xfId="51535"/>
    <cellStyle name="Normal 5 21 2 2 5 3 6 2 6" xfId="51536"/>
    <cellStyle name="Normal 5 21 2 2 5 3 6 3" xfId="51537"/>
    <cellStyle name="Normal 5 21 2 2 5 3 6 3 2" xfId="51538"/>
    <cellStyle name="Normal 5 21 2 2 5 3 6 3 2 2" xfId="51539"/>
    <cellStyle name="Normal 5 21 2 2 5 3 6 3 3" xfId="51540"/>
    <cellStyle name="Normal 5 21 2 2 5 3 6 3 4" xfId="51541"/>
    <cellStyle name="Normal 5 21 2 2 5 3 6 4" xfId="51542"/>
    <cellStyle name="Normal 5 21 2 2 5 3 6 4 2" xfId="51543"/>
    <cellStyle name="Normal 5 21 2 2 5 3 6 4 2 2" xfId="51544"/>
    <cellStyle name="Normal 5 21 2 2 5 3 6 4 3" xfId="51545"/>
    <cellStyle name="Normal 5 21 2 2 5 3 6 4 4" xfId="51546"/>
    <cellStyle name="Normal 5 21 2 2 5 3 6 5" xfId="51547"/>
    <cellStyle name="Normal 5 21 2 2 5 3 6 5 2" xfId="51548"/>
    <cellStyle name="Normal 5 21 2 2 5 3 6 6" xfId="51549"/>
    <cellStyle name="Normal 5 21 2 2 5 3 6 7" xfId="51550"/>
    <cellStyle name="Normal 5 21 2 2 5 3 6 8" xfId="51551"/>
    <cellStyle name="Normal 5 21 2 2 5 3 7" xfId="51552"/>
    <cellStyle name="Normal 5 21 2 2 5 3 7 2" xfId="51553"/>
    <cellStyle name="Normal 5 21 2 2 5 3 7 2 2" xfId="51554"/>
    <cellStyle name="Normal 5 21 2 2 5 3 7 2 2 2" xfId="51555"/>
    <cellStyle name="Normal 5 21 2 2 5 3 7 2 3" xfId="51556"/>
    <cellStyle name="Normal 5 21 2 2 5 3 7 2 4" xfId="51557"/>
    <cellStyle name="Normal 5 21 2 2 5 3 7 3" xfId="51558"/>
    <cellStyle name="Normal 5 21 2 2 5 3 7 3 2" xfId="51559"/>
    <cellStyle name="Normal 5 21 2 2 5 3 7 4" xfId="51560"/>
    <cellStyle name="Normal 5 21 2 2 5 3 7 5" xfId="51561"/>
    <cellStyle name="Normal 5 21 2 2 5 3 7 6" xfId="51562"/>
    <cellStyle name="Normal 5 21 2 2 5 3 8" xfId="51563"/>
    <cellStyle name="Normal 5 21 2 2 5 3 8 2" xfId="51564"/>
    <cellStyle name="Normal 5 21 2 2 5 3 8 2 2" xfId="51565"/>
    <cellStyle name="Normal 5 21 2 2 5 3 8 2 2 2" xfId="51566"/>
    <cellStyle name="Normal 5 21 2 2 5 3 8 2 3" xfId="51567"/>
    <cellStyle name="Normal 5 21 2 2 5 3 8 2 4" xfId="51568"/>
    <cellStyle name="Normal 5 21 2 2 5 3 8 3" xfId="51569"/>
    <cellStyle name="Normal 5 21 2 2 5 3 8 3 2" xfId="51570"/>
    <cellStyle name="Normal 5 21 2 2 5 3 8 4" xfId="51571"/>
    <cellStyle name="Normal 5 21 2 2 5 3 8 5" xfId="51572"/>
    <cellStyle name="Normal 5 21 2 2 5 3 8 6" xfId="51573"/>
    <cellStyle name="Normal 5 21 2 2 5 3 9" xfId="51574"/>
    <cellStyle name="Normal 5 21 2 2 5 3 9 2" xfId="51575"/>
    <cellStyle name="Normal 5 21 2 2 5 3 9 2 2" xfId="51576"/>
    <cellStyle name="Normal 5 21 2 2 5 3 9 3" xfId="51577"/>
    <cellStyle name="Normal 5 21 2 2 5 3 9 4" xfId="51578"/>
    <cellStyle name="Normal 5 21 2 2 5 3 9 5" xfId="51579"/>
    <cellStyle name="Normal 5 21 2 2 5 4" xfId="51580"/>
    <cellStyle name="Normal 5 21 2 2 5 4 10" xfId="51581"/>
    <cellStyle name="Normal 5 21 2 2 5 4 10 2" xfId="51582"/>
    <cellStyle name="Normal 5 21 2 2 5 4 11" xfId="51583"/>
    <cellStyle name="Normal 5 21 2 2 5 4 12" xfId="51584"/>
    <cellStyle name="Normal 5 21 2 2 5 4 13" xfId="51585"/>
    <cellStyle name="Normal 5 21 2 2 5 4 2" xfId="51586"/>
    <cellStyle name="Normal 5 21 2 2 5 4 2 2" xfId="51587"/>
    <cellStyle name="Normal 5 21 2 2 5 4 2 2 2" xfId="51588"/>
    <cellStyle name="Normal 5 21 2 2 5 4 2 2 2 2" xfId="51589"/>
    <cellStyle name="Normal 5 21 2 2 5 4 2 2 2 2 2" xfId="51590"/>
    <cellStyle name="Normal 5 21 2 2 5 4 2 2 2 3" xfId="51591"/>
    <cellStyle name="Normal 5 21 2 2 5 4 2 2 2 4" xfId="51592"/>
    <cellStyle name="Normal 5 21 2 2 5 4 2 2 3" xfId="51593"/>
    <cellStyle name="Normal 5 21 2 2 5 4 2 2 3 2" xfId="51594"/>
    <cellStyle name="Normal 5 21 2 2 5 4 2 2 3 2 2" xfId="51595"/>
    <cellStyle name="Normal 5 21 2 2 5 4 2 2 3 3" xfId="51596"/>
    <cellStyle name="Normal 5 21 2 2 5 4 2 2 3 4" xfId="51597"/>
    <cellStyle name="Normal 5 21 2 2 5 4 2 2 4" xfId="51598"/>
    <cellStyle name="Normal 5 21 2 2 5 4 2 2 4 2" xfId="51599"/>
    <cellStyle name="Normal 5 21 2 2 5 4 2 2 5" xfId="51600"/>
    <cellStyle name="Normal 5 21 2 2 5 4 2 2 6" xfId="51601"/>
    <cellStyle name="Normal 5 21 2 2 5 4 2 2 7" xfId="51602"/>
    <cellStyle name="Normal 5 21 2 2 5 4 2 3" xfId="51603"/>
    <cellStyle name="Normal 5 21 2 2 5 4 2 3 2" xfId="51604"/>
    <cellStyle name="Normal 5 21 2 2 5 4 2 3 2 2" xfId="51605"/>
    <cellStyle name="Normal 5 21 2 2 5 4 2 3 3" xfId="51606"/>
    <cellStyle name="Normal 5 21 2 2 5 4 2 3 4" xfId="51607"/>
    <cellStyle name="Normal 5 21 2 2 5 4 2 4" xfId="51608"/>
    <cellStyle name="Normal 5 21 2 2 5 4 2 4 2" xfId="51609"/>
    <cellStyle name="Normal 5 21 2 2 5 4 2 4 2 2" xfId="51610"/>
    <cellStyle name="Normal 5 21 2 2 5 4 2 4 3" xfId="51611"/>
    <cellStyle name="Normal 5 21 2 2 5 4 2 4 4" xfId="51612"/>
    <cellStyle name="Normal 5 21 2 2 5 4 2 5" xfId="51613"/>
    <cellStyle name="Normal 5 21 2 2 5 4 2 5 2" xfId="51614"/>
    <cellStyle name="Normal 5 21 2 2 5 4 2 6" xfId="51615"/>
    <cellStyle name="Normal 5 21 2 2 5 4 2 7" xfId="51616"/>
    <cellStyle name="Normal 5 21 2 2 5 4 2 8" xfId="51617"/>
    <cellStyle name="Normal 5 21 2 2 5 4 3" xfId="51618"/>
    <cellStyle name="Normal 5 21 2 2 5 4 3 2" xfId="51619"/>
    <cellStyle name="Normal 5 21 2 2 5 4 3 2 2" xfId="51620"/>
    <cellStyle name="Normal 5 21 2 2 5 4 3 2 2 2" xfId="51621"/>
    <cellStyle name="Normal 5 21 2 2 5 4 3 2 2 2 2" xfId="51622"/>
    <cellStyle name="Normal 5 21 2 2 5 4 3 2 2 3" xfId="51623"/>
    <cellStyle name="Normal 5 21 2 2 5 4 3 2 2 4" xfId="51624"/>
    <cellStyle name="Normal 5 21 2 2 5 4 3 2 3" xfId="51625"/>
    <cellStyle name="Normal 5 21 2 2 5 4 3 2 3 2" xfId="51626"/>
    <cellStyle name="Normal 5 21 2 2 5 4 3 2 3 2 2" xfId="51627"/>
    <cellStyle name="Normal 5 21 2 2 5 4 3 2 3 3" xfId="51628"/>
    <cellStyle name="Normal 5 21 2 2 5 4 3 2 3 4" xfId="51629"/>
    <cellStyle name="Normal 5 21 2 2 5 4 3 2 4" xfId="51630"/>
    <cellStyle name="Normal 5 21 2 2 5 4 3 2 4 2" xfId="51631"/>
    <cellStyle name="Normal 5 21 2 2 5 4 3 2 5" xfId="51632"/>
    <cellStyle name="Normal 5 21 2 2 5 4 3 2 6" xfId="51633"/>
    <cellStyle name="Normal 5 21 2 2 5 4 3 2 7" xfId="51634"/>
    <cellStyle name="Normal 5 21 2 2 5 4 3 3" xfId="51635"/>
    <cellStyle name="Normal 5 21 2 2 5 4 3 3 2" xfId="51636"/>
    <cellStyle name="Normal 5 21 2 2 5 4 3 3 2 2" xfId="51637"/>
    <cellStyle name="Normal 5 21 2 2 5 4 3 3 3" xfId="51638"/>
    <cellStyle name="Normal 5 21 2 2 5 4 3 3 4" xfId="51639"/>
    <cellStyle name="Normal 5 21 2 2 5 4 3 4" xfId="51640"/>
    <cellStyle name="Normal 5 21 2 2 5 4 3 4 2" xfId="51641"/>
    <cellStyle name="Normal 5 21 2 2 5 4 3 4 2 2" xfId="51642"/>
    <cellStyle name="Normal 5 21 2 2 5 4 3 4 3" xfId="51643"/>
    <cellStyle name="Normal 5 21 2 2 5 4 3 4 4" xfId="51644"/>
    <cellStyle name="Normal 5 21 2 2 5 4 3 5" xfId="51645"/>
    <cellStyle name="Normal 5 21 2 2 5 4 3 5 2" xfId="51646"/>
    <cellStyle name="Normal 5 21 2 2 5 4 3 6" xfId="51647"/>
    <cellStyle name="Normal 5 21 2 2 5 4 3 7" xfId="51648"/>
    <cellStyle name="Normal 5 21 2 2 5 4 3 8" xfId="51649"/>
    <cellStyle name="Normal 5 21 2 2 5 4 4" xfId="51650"/>
    <cellStyle name="Normal 5 21 2 2 5 4 4 2" xfId="51651"/>
    <cellStyle name="Normal 5 21 2 2 5 4 4 2 2" xfId="51652"/>
    <cellStyle name="Normal 5 21 2 2 5 4 4 2 2 2" xfId="51653"/>
    <cellStyle name="Normal 5 21 2 2 5 4 4 2 2 2 2" xfId="51654"/>
    <cellStyle name="Normal 5 21 2 2 5 4 4 2 2 3" xfId="51655"/>
    <cellStyle name="Normal 5 21 2 2 5 4 4 2 2 4" xfId="51656"/>
    <cellStyle name="Normal 5 21 2 2 5 4 4 2 3" xfId="51657"/>
    <cellStyle name="Normal 5 21 2 2 5 4 4 2 3 2" xfId="51658"/>
    <cellStyle name="Normal 5 21 2 2 5 4 4 2 4" xfId="51659"/>
    <cellStyle name="Normal 5 21 2 2 5 4 4 2 5" xfId="51660"/>
    <cellStyle name="Normal 5 21 2 2 5 4 4 2 6" xfId="51661"/>
    <cellStyle name="Normal 5 21 2 2 5 4 4 3" xfId="51662"/>
    <cellStyle name="Normal 5 21 2 2 5 4 4 3 2" xfId="51663"/>
    <cellStyle name="Normal 5 21 2 2 5 4 4 3 2 2" xfId="51664"/>
    <cellStyle name="Normal 5 21 2 2 5 4 4 3 3" xfId="51665"/>
    <cellStyle name="Normal 5 21 2 2 5 4 4 3 4" xfId="51666"/>
    <cellStyle name="Normal 5 21 2 2 5 4 4 4" xfId="51667"/>
    <cellStyle name="Normal 5 21 2 2 5 4 4 4 2" xfId="51668"/>
    <cellStyle name="Normal 5 21 2 2 5 4 4 4 2 2" xfId="51669"/>
    <cellStyle name="Normal 5 21 2 2 5 4 4 4 3" xfId="51670"/>
    <cellStyle name="Normal 5 21 2 2 5 4 4 4 4" xfId="51671"/>
    <cellStyle name="Normal 5 21 2 2 5 4 4 5" xfId="51672"/>
    <cellStyle name="Normal 5 21 2 2 5 4 4 5 2" xfId="51673"/>
    <cellStyle name="Normal 5 21 2 2 5 4 4 6" xfId="51674"/>
    <cellStyle name="Normal 5 21 2 2 5 4 4 7" xfId="51675"/>
    <cellStyle name="Normal 5 21 2 2 5 4 4 8" xfId="51676"/>
    <cellStyle name="Normal 5 21 2 2 5 4 5" xfId="51677"/>
    <cellStyle name="Normal 5 21 2 2 5 4 5 2" xfId="51678"/>
    <cellStyle name="Normal 5 21 2 2 5 4 5 2 2" xfId="51679"/>
    <cellStyle name="Normal 5 21 2 2 5 4 5 2 2 2" xfId="51680"/>
    <cellStyle name="Normal 5 21 2 2 5 4 5 2 2 2 2" xfId="51681"/>
    <cellStyle name="Normal 5 21 2 2 5 4 5 2 2 3" xfId="51682"/>
    <cellStyle name="Normal 5 21 2 2 5 4 5 2 2 4" xfId="51683"/>
    <cellStyle name="Normal 5 21 2 2 5 4 5 2 3" xfId="51684"/>
    <cellStyle name="Normal 5 21 2 2 5 4 5 2 3 2" xfId="51685"/>
    <cellStyle name="Normal 5 21 2 2 5 4 5 2 4" xfId="51686"/>
    <cellStyle name="Normal 5 21 2 2 5 4 5 2 5" xfId="51687"/>
    <cellStyle name="Normal 5 21 2 2 5 4 5 2 6" xfId="51688"/>
    <cellStyle name="Normal 5 21 2 2 5 4 5 3" xfId="51689"/>
    <cellStyle name="Normal 5 21 2 2 5 4 5 3 2" xfId="51690"/>
    <cellStyle name="Normal 5 21 2 2 5 4 5 3 2 2" xfId="51691"/>
    <cellStyle name="Normal 5 21 2 2 5 4 5 3 3" xfId="51692"/>
    <cellStyle name="Normal 5 21 2 2 5 4 5 3 4" xfId="51693"/>
    <cellStyle name="Normal 5 21 2 2 5 4 5 4" xfId="51694"/>
    <cellStyle name="Normal 5 21 2 2 5 4 5 4 2" xfId="51695"/>
    <cellStyle name="Normal 5 21 2 2 5 4 5 4 2 2" xfId="51696"/>
    <cellStyle name="Normal 5 21 2 2 5 4 5 4 3" xfId="51697"/>
    <cellStyle name="Normal 5 21 2 2 5 4 5 4 4" xfId="51698"/>
    <cellStyle name="Normal 5 21 2 2 5 4 5 5" xfId="51699"/>
    <cellStyle name="Normal 5 21 2 2 5 4 5 5 2" xfId="51700"/>
    <cellStyle name="Normal 5 21 2 2 5 4 5 6" xfId="51701"/>
    <cellStyle name="Normal 5 21 2 2 5 4 5 7" xfId="51702"/>
    <cellStyle name="Normal 5 21 2 2 5 4 5 8" xfId="51703"/>
    <cellStyle name="Normal 5 21 2 2 5 4 6" xfId="51704"/>
    <cellStyle name="Normal 5 21 2 2 5 4 6 2" xfId="51705"/>
    <cellStyle name="Normal 5 21 2 2 5 4 6 2 2" xfId="51706"/>
    <cellStyle name="Normal 5 21 2 2 5 4 6 2 2 2" xfId="51707"/>
    <cellStyle name="Normal 5 21 2 2 5 4 6 2 3" xfId="51708"/>
    <cellStyle name="Normal 5 21 2 2 5 4 6 2 4" xfId="51709"/>
    <cellStyle name="Normal 5 21 2 2 5 4 6 3" xfId="51710"/>
    <cellStyle name="Normal 5 21 2 2 5 4 6 3 2" xfId="51711"/>
    <cellStyle name="Normal 5 21 2 2 5 4 6 4" xfId="51712"/>
    <cellStyle name="Normal 5 21 2 2 5 4 6 5" xfId="51713"/>
    <cellStyle name="Normal 5 21 2 2 5 4 6 6" xfId="51714"/>
    <cellStyle name="Normal 5 21 2 2 5 4 7" xfId="51715"/>
    <cellStyle name="Normal 5 21 2 2 5 4 7 2" xfId="51716"/>
    <cellStyle name="Normal 5 21 2 2 5 4 7 2 2" xfId="51717"/>
    <cellStyle name="Normal 5 21 2 2 5 4 7 2 2 2" xfId="51718"/>
    <cellStyle name="Normal 5 21 2 2 5 4 7 2 3" xfId="51719"/>
    <cellStyle name="Normal 5 21 2 2 5 4 7 2 4" xfId="51720"/>
    <cellStyle name="Normal 5 21 2 2 5 4 7 3" xfId="51721"/>
    <cellStyle name="Normal 5 21 2 2 5 4 7 3 2" xfId="51722"/>
    <cellStyle name="Normal 5 21 2 2 5 4 7 4" xfId="51723"/>
    <cellStyle name="Normal 5 21 2 2 5 4 7 5" xfId="51724"/>
    <cellStyle name="Normal 5 21 2 2 5 4 7 6" xfId="51725"/>
    <cellStyle name="Normal 5 21 2 2 5 4 8" xfId="51726"/>
    <cellStyle name="Normal 5 21 2 2 5 4 8 2" xfId="51727"/>
    <cellStyle name="Normal 5 21 2 2 5 4 8 2 2" xfId="51728"/>
    <cellStyle name="Normal 5 21 2 2 5 4 8 3" xfId="51729"/>
    <cellStyle name="Normal 5 21 2 2 5 4 8 4" xfId="51730"/>
    <cellStyle name="Normal 5 21 2 2 5 4 8 5" xfId="51731"/>
    <cellStyle name="Normal 5 21 2 2 5 4 9" xfId="51732"/>
    <cellStyle name="Normal 5 21 2 2 5 4 9 2" xfId="51733"/>
    <cellStyle name="Normal 5 21 2 2 5 4 9 2 2" xfId="51734"/>
    <cellStyle name="Normal 5 21 2 2 5 4 9 3" xfId="51735"/>
    <cellStyle name="Normal 5 21 2 2 5 4 9 4" xfId="51736"/>
    <cellStyle name="Normal 5 21 2 2 5 5" xfId="51737"/>
    <cellStyle name="Normal 5 21 2 2 5 5 2" xfId="51738"/>
    <cellStyle name="Normal 5 21 2 2 5 5 2 2" xfId="51739"/>
    <cellStyle name="Normal 5 21 2 2 5 5 2 2 2" xfId="51740"/>
    <cellStyle name="Normal 5 21 2 2 5 5 2 2 2 2" xfId="51741"/>
    <cellStyle name="Normal 5 21 2 2 5 5 2 2 3" xfId="51742"/>
    <cellStyle name="Normal 5 21 2 2 5 5 2 2 4" xfId="51743"/>
    <cellStyle name="Normal 5 21 2 2 5 5 2 3" xfId="51744"/>
    <cellStyle name="Normal 5 21 2 2 5 5 2 3 2" xfId="51745"/>
    <cellStyle name="Normal 5 21 2 2 5 5 2 3 2 2" xfId="51746"/>
    <cellStyle name="Normal 5 21 2 2 5 5 2 3 3" xfId="51747"/>
    <cellStyle name="Normal 5 21 2 2 5 5 2 3 4" xfId="51748"/>
    <cellStyle name="Normal 5 21 2 2 5 5 2 4" xfId="51749"/>
    <cellStyle name="Normal 5 21 2 2 5 5 2 4 2" xfId="51750"/>
    <cellStyle name="Normal 5 21 2 2 5 5 2 5" xfId="51751"/>
    <cellStyle name="Normal 5 21 2 2 5 5 2 6" xfId="51752"/>
    <cellStyle name="Normal 5 21 2 2 5 5 2 7" xfId="51753"/>
    <cellStyle name="Normal 5 21 2 2 5 5 3" xfId="51754"/>
    <cellStyle name="Normal 5 21 2 2 5 5 3 2" xfId="51755"/>
    <cellStyle name="Normal 5 21 2 2 5 5 3 2 2" xfId="51756"/>
    <cellStyle name="Normal 5 21 2 2 5 5 3 3" xfId="51757"/>
    <cellStyle name="Normal 5 21 2 2 5 5 3 4" xfId="51758"/>
    <cellStyle name="Normal 5 21 2 2 5 5 4" xfId="51759"/>
    <cellStyle name="Normal 5 21 2 2 5 5 4 2" xfId="51760"/>
    <cellStyle name="Normal 5 21 2 2 5 5 4 2 2" xfId="51761"/>
    <cellStyle name="Normal 5 21 2 2 5 5 4 3" xfId="51762"/>
    <cellStyle name="Normal 5 21 2 2 5 5 4 4" xfId="51763"/>
    <cellStyle name="Normal 5 21 2 2 5 5 5" xfId="51764"/>
    <cellStyle name="Normal 5 21 2 2 5 5 5 2" xfId="51765"/>
    <cellStyle name="Normal 5 21 2 2 5 5 6" xfId="51766"/>
    <cellStyle name="Normal 5 21 2 2 5 5 7" xfId="51767"/>
    <cellStyle name="Normal 5 21 2 2 5 5 8" xfId="51768"/>
    <cellStyle name="Normal 5 21 2 2 5 6" xfId="51769"/>
    <cellStyle name="Normal 5 21 2 2 5 6 2" xfId="51770"/>
    <cellStyle name="Normal 5 21 2 2 5 6 2 2" xfId="51771"/>
    <cellStyle name="Normal 5 21 2 2 5 6 2 2 2" xfId="51772"/>
    <cellStyle name="Normal 5 21 2 2 5 6 2 2 2 2" xfId="51773"/>
    <cellStyle name="Normal 5 21 2 2 5 6 2 2 3" xfId="51774"/>
    <cellStyle name="Normal 5 21 2 2 5 6 2 2 4" xfId="51775"/>
    <cellStyle name="Normal 5 21 2 2 5 6 2 3" xfId="51776"/>
    <cellStyle name="Normal 5 21 2 2 5 6 2 3 2" xfId="51777"/>
    <cellStyle name="Normal 5 21 2 2 5 6 2 3 2 2" xfId="51778"/>
    <cellStyle name="Normal 5 21 2 2 5 6 2 3 3" xfId="51779"/>
    <cellStyle name="Normal 5 21 2 2 5 6 2 3 4" xfId="51780"/>
    <cellStyle name="Normal 5 21 2 2 5 6 2 4" xfId="51781"/>
    <cellStyle name="Normal 5 21 2 2 5 6 2 4 2" xfId="51782"/>
    <cellStyle name="Normal 5 21 2 2 5 6 2 5" xfId="51783"/>
    <cellStyle name="Normal 5 21 2 2 5 6 2 6" xfId="51784"/>
    <cellStyle name="Normal 5 21 2 2 5 6 2 7" xfId="51785"/>
    <cellStyle name="Normal 5 21 2 2 5 6 3" xfId="51786"/>
    <cellStyle name="Normal 5 21 2 2 5 6 3 2" xfId="51787"/>
    <cellStyle name="Normal 5 21 2 2 5 6 3 2 2" xfId="51788"/>
    <cellStyle name="Normal 5 21 2 2 5 6 3 3" xfId="51789"/>
    <cellStyle name="Normal 5 21 2 2 5 6 3 4" xfId="51790"/>
    <cellStyle name="Normal 5 21 2 2 5 6 4" xfId="51791"/>
    <cellStyle name="Normal 5 21 2 2 5 6 4 2" xfId="51792"/>
    <cellStyle name="Normal 5 21 2 2 5 6 4 2 2" xfId="51793"/>
    <cellStyle name="Normal 5 21 2 2 5 6 4 3" xfId="51794"/>
    <cellStyle name="Normal 5 21 2 2 5 6 4 4" xfId="51795"/>
    <cellStyle name="Normal 5 21 2 2 5 6 5" xfId="51796"/>
    <cellStyle name="Normal 5 21 2 2 5 6 5 2" xfId="51797"/>
    <cellStyle name="Normal 5 21 2 2 5 6 6" xfId="51798"/>
    <cellStyle name="Normal 5 21 2 2 5 6 7" xfId="51799"/>
    <cellStyle name="Normal 5 21 2 2 5 6 8" xfId="51800"/>
    <cellStyle name="Normal 5 21 2 2 5 7" xfId="51801"/>
    <cellStyle name="Normal 5 21 2 2 5 7 2" xfId="51802"/>
    <cellStyle name="Normal 5 21 2 2 5 7 2 2" xfId="51803"/>
    <cellStyle name="Normal 5 21 2 2 5 7 2 2 2" xfId="51804"/>
    <cellStyle name="Normal 5 21 2 2 5 7 2 2 2 2" xfId="51805"/>
    <cellStyle name="Normal 5 21 2 2 5 7 2 2 3" xfId="51806"/>
    <cellStyle name="Normal 5 21 2 2 5 7 2 2 4" xfId="51807"/>
    <cellStyle name="Normal 5 21 2 2 5 7 2 3" xfId="51808"/>
    <cellStyle name="Normal 5 21 2 2 5 7 2 3 2" xfId="51809"/>
    <cellStyle name="Normal 5 21 2 2 5 7 2 4" xfId="51810"/>
    <cellStyle name="Normal 5 21 2 2 5 7 2 5" xfId="51811"/>
    <cellStyle name="Normal 5 21 2 2 5 7 2 6" xfId="51812"/>
    <cellStyle name="Normal 5 21 2 2 5 7 3" xfId="51813"/>
    <cellStyle name="Normal 5 21 2 2 5 7 3 2" xfId="51814"/>
    <cellStyle name="Normal 5 21 2 2 5 7 3 2 2" xfId="51815"/>
    <cellStyle name="Normal 5 21 2 2 5 7 3 3" xfId="51816"/>
    <cellStyle name="Normal 5 21 2 2 5 7 3 4" xfId="51817"/>
    <cellStyle name="Normal 5 21 2 2 5 7 4" xfId="51818"/>
    <cellStyle name="Normal 5 21 2 2 5 7 4 2" xfId="51819"/>
    <cellStyle name="Normal 5 21 2 2 5 7 4 2 2" xfId="51820"/>
    <cellStyle name="Normal 5 21 2 2 5 7 4 3" xfId="51821"/>
    <cellStyle name="Normal 5 21 2 2 5 7 4 4" xfId="51822"/>
    <cellStyle name="Normal 5 21 2 2 5 7 5" xfId="51823"/>
    <cellStyle name="Normal 5 21 2 2 5 7 5 2" xfId="51824"/>
    <cellStyle name="Normal 5 21 2 2 5 7 6" xfId="51825"/>
    <cellStyle name="Normal 5 21 2 2 5 7 7" xfId="51826"/>
    <cellStyle name="Normal 5 21 2 2 5 7 8" xfId="51827"/>
    <cellStyle name="Normal 5 21 2 2 5 8" xfId="51828"/>
    <cellStyle name="Normal 5 21 2 2 5 8 2" xfId="51829"/>
    <cellStyle name="Normal 5 21 2 2 5 8 2 2" xfId="51830"/>
    <cellStyle name="Normal 5 21 2 2 5 8 2 2 2" xfId="51831"/>
    <cellStyle name="Normal 5 21 2 2 5 8 2 2 2 2" xfId="51832"/>
    <cellStyle name="Normal 5 21 2 2 5 8 2 2 3" xfId="51833"/>
    <cellStyle name="Normal 5 21 2 2 5 8 2 2 4" xfId="51834"/>
    <cellStyle name="Normal 5 21 2 2 5 8 2 3" xfId="51835"/>
    <cellStyle name="Normal 5 21 2 2 5 8 2 3 2" xfId="51836"/>
    <cellStyle name="Normal 5 21 2 2 5 8 2 4" xfId="51837"/>
    <cellStyle name="Normal 5 21 2 2 5 8 2 5" xfId="51838"/>
    <cellStyle name="Normal 5 21 2 2 5 8 2 6" xfId="51839"/>
    <cellStyle name="Normal 5 21 2 2 5 8 3" xfId="51840"/>
    <cellStyle name="Normal 5 21 2 2 5 8 3 2" xfId="51841"/>
    <cellStyle name="Normal 5 21 2 2 5 8 3 2 2" xfId="51842"/>
    <cellStyle name="Normal 5 21 2 2 5 8 3 3" xfId="51843"/>
    <cellStyle name="Normal 5 21 2 2 5 8 3 4" xfId="51844"/>
    <cellStyle name="Normal 5 21 2 2 5 8 4" xfId="51845"/>
    <cellStyle name="Normal 5 21 2 2 5 8 4 2" xfId="51846"/>
    <cellStyle name="Normal 5 21 2 2 5 8 4 2 2" xfId="51847"/>
    <cellStyle name="Normal 5 21 2 2 5 8 4 3" xfId="51848"/>
    <cellStyle name="Normal 5 21 2 2 5 8 4 4" xfId="51849"/>
    <cellStyle name="Normal 5 21 2 2 5 8 5" xfId="51850"/>
    <cellStyle name="Normal 5 21 2 2 5 8 5 2" xfId="51851"/>
    <cellStyle name="Normal 5 21 2 2 5 8 6" xfId="51852"/>
    <cellStyle name="Normal 5 21 2 2 5 8 7" xfId="51853"/>
    <cellStyle name="Normal 5 21 2 2 5 8 8" xfId="51854"/>
    <cellStyle name="Normal 5 21 2 2 5 9" xfId="51855"/>
    <cellStyle name="Normal 5 21 2 2 5 9 2" xfId="51856"/>
    <cellStyle name="Normal 5 21 2 2 5 9 2 2" xfId="51857"/>
    <cellStyle name="Normal 5 21 2 2 5 9 2 2 2" xfId="51858"/>
    <cellStyle name="Normal 5 21 2 2 5 9 2 3" xfId="51859"/>
    <cellStyle name="Normal 5 21 2 2 5 9 2 4" xfId="51860"/>
    <cellStyle name="Normal 5 21 2 2 5 9 3" xfId="51861"/>
    <cellStyle name="Normal 5 21 2 2 5 9 3 2" xfId="51862"/>
    <cellStyle name="Normal 5 21 2 2 5 9 4" xfId="51863"/>
    <cellStyle name="Normal 5 21 2 2 5 9 5" xfId="51864"/>
    <cellStyle name="Normal 5 21 2 2 5 9 6" xfId="51865"/>
    <cellStyle name="Normal 5 21 2 2 6" xfId="51866"/>
    <cellStyle name="Normal 5 21 2 2 6 10" xfId="51867"/>
    <cellStyle name="Normal 5 21 2 2 6 10 2" xfId="51868"/>
    <cellStyle name="Normal 5 21 2 2 6 10 2 2" xfId="51869"/>
    <cellStyle name="Normal 5 21 2 2 6 10 3" xfId="51870"/>
    <cellStyle name="Normal 5 21 2 2 6 10 4" xfId="51871"/>
    <cellStyle name="Normal 5 21 2 2 6 11" xfId="51872"/>
    <cellStyle name="Normal 5 21 2 2 6 11 2" xfId="51873"/>
    <cellStyle name="Normal 5 21 2 2 6 12" xfId="51874"/>
    <cellStyle name="Normal 5 21 2 2 6 13" xfId="51875"/>
    <cellStyle name="Normal 5 21 2 2 6 14" xfId="51876"/>
    <cellStyle name="Normal 5 21 2 2 6 2" xfId="51877"/>
    <cellStyle name="Normal 5 21 2 2 6 2 10" xfId="51878"/>
    <cellStyle name="Normal 5 21 2 2 6 2 2" xfId="51879"/>
    <cellStyle name="Normal 5 21 2 2 6 2 2 2" xfId="51880"/>
    <cellStyle name="Normal 5 21 2 2 6 2 2 2 2" xfId="51881"/>
    <cellStyle name="Normal 5 21 2 2 6 2 2 2 2 2" xfId="51882"/>
    <cellStyle name="Normal 5 21 2 2 6 2 2 2 3" xfId="51883"/>
    <cellStyle name="Normal 5 21 2 2 6 2 2 2 4" xfId="51884"/>
    <cellStyle name="Normal 5 21 2 2 6 2 2 3" xfId="51885"/>
    <cellStyle name="Normal 5 21 2 2 6 2 2 3 2" xfId="51886"/>
    <cellStyle name="Normal 5 21 2 2 6 2 2 3 2 2" xfId="51887"/>
    <cellStyle name="Normal 5 21 2 2 6 2 2 3 3" xfId="51888"/>
    <cellStyle name="Normal 5 21 2 2 6 2 2 3 4" xfId="51889"/>
    <cellStyle name="Normal 5 21 2 2 6 2 2 4" xfId="51890"/>
    <cellStyle name="Normal 5 21 2 2 6 2 2 4 2" xfId="51891"/>
    <cellStyle name="Normal 5 21 2 2 6 2 2 5" xfId="51892"/>
    <cellStyle name="Normal 5 21 2 2 6 2 2 6" xfId="51893"/>
    <cellStyle name="Normal 5 21 2 2 6 2 2 7" xfId="51894"/>
    <cellStyle name="Normal 5 21 2 2 6 2 3" xfId="51895"/>
    <cellStyle name="Normal 5 21 2 2 6 2 3 2" xfId="51896"/>
    <cellStyle name="Normal 5 21 2 2 6 2 3 2 2" xfId="51897"/>
    <cellStyle name="Normal 5 21 2 2 6 2 3 3" xfId="51898"/>
    <cellStyle name="Normal 5 21 2 2 6 2 3 4" xfId="51899"/>
    <cellStyle name="Normal 5 21 2 2 6 2 4" xfId="51900"/>
    <cellStyle name="Normal 5 21 2 2 6 2 4 2" xfId="51901"/>
    <cellStyle name="Normal 5 21 2 2 6 2 4 2 2" xfId="51902"/>
    <cellStyle name="Normal 5 21 2 2 6 2 4 3" xfId="51903"/>
    <cellStyle name="Normal 5 21 2 2 6 2 4 4" xfId="51904"/>
    <cellStyle name="Normal 5 21 2 2 6 2 5" xfId="51905"/>
    <cellStyle name="Normal 5 21 2 2 6 2 5 2" xfId="51906"/>
    <cellStyle name="Normal 5 21 2 2 6 2 5 2 2" xfId="51907"/>
    <cellStyle name="Normal 5 21 2 2 6 2 5 3" xfId="51908"/>
    <cellStyle name="Normal 5 21 2 2 6 2 5 4" xfId="51909"/>
    <cellStyle name="Normal 5 21 2 2 6 2 6" xfId="51910"/>
    <cellStyle name="Normal 5 21 2 2 6 2 6 2" xfId="51911"/>
    <cellStyle name="Normal 5 21 2 2 6 2 6 2 2" xfId="51912"/>
    <cellStyle name="Normal 5 21 2 2 6 2 6 3" xfId="51913"/>
    <cellStyle name="Normal 5 21 2 2 6 2 6 4" xfId="51914"/>
    <cellStyle name="Normal 5 21 2 2 6 2 7" xfId="51915"/>
    <cellStyle name="Normal 5 21 2 2 6 2 7 2" xfId="51916"/>
    <cellStyle name="Normal 5 21 2 2 6 2 8" xfId="51917"/>
    <cellStyle name="Normal 5 21 2 2 6 2 9" xfId="51918"/>
    <cellStyle name="Normal 5 21 2 2 6 3" xfId="51919"/>
    <cellStyle name="Normal 5 21 2 2 6 3 2" xfId="51920"/>
    <cellStyle name="Normal 5 21 2 2 6 3 2 2" xfId="51921"/>
    <cellStyle name="Normal 5 21 2 2 6 3 2 2 2" xfId="51922"/>
    <cellStyle name="Normal 5 21 2 2 6 3 2 2 2 2" xfId="51923"/>
    <cellStyle name="Normal 5 21 2 2 6 3 2 2 3" xfId="51924"/>
    <cellStyle name="Normal 5 21 2 2 6 3 2 2 4" xfId="51925"/>
    <cellStyle name="Normal 5 21 2 2 6 3 2 3" xfId="51926"/>
    <cellStyle name="Normal 5 21 2 2 6 3 2 3 2" xfId="51927"/>
    <cellStyle name="Normal 5 21 2 2 6 3 2 3 2 2" xfId="51928"/>
    <cellStyle name="Normal 5 21 2 2 6 3 2 3 3" xfId="51929"/>
    <cellStyle name="Normal 5 21 2 2 6 3 2 3 4" xfId="51930"/>
    <cellStyle name="Normal 5 21 2 2 6 3 2 4" xfId="51931"/>
    <cellStyle name="Normal 5 21 2 2 6 3 2 4 2" xfId="51932"/>
    <cellStyle name="Normal 5 21 2 2 6 3 2 5" xfId="51933"/>
    <cellStyle name="Normal 5 21 2 2 6 3 2 6" xfId="51934"/>
    <cellStyle name="Normal 5 21 2 2 6 3 2 7" xfId="51935"/>
    <cellStyle name="Normal 5 21 2 2 6 3 3" xfId="51936"/>
    <cellStyle name="Normal 5 21 2 2 6 3 3 2" xfId="51937"/>
    <cellStyle name="Normal 5 21 2 2 6 3 3 2 2" xfId="51938"/>
    <cellStyle name="Normal 5 21 2 2 6 3 3 3" xfId="51939"/>
    <cellStyle name="Normal 5 21 2 2 6 3 3 4" xfId="51940"/>
    <cellStyle name="Normal 5 21 2 2 6 3 4" xfId="51941"/>
    <cellStyle name="Normal 5 21 2 2 6 3 4 2" xfId="51942"/>
    <cellStyle name="Normal 5 21 2 2 6 3 4 2 2" xfId="51943"/>
    <cellStyle name="Normal 5 21 2 2 6 3 4 3" xfId="51944"/>
    <cellStyle name="Normal 5 21 2 2 6 3 4 4" xfId="51945"/>
    <cellStyle name="Normal 5 21 2 2 6 3 5" xfId="51946"/>
    <cellStyle name="Normal 5 21 2 2 6 3 5 2" xfId="51947"/>
    <cellStyle name="Normal 5 21 2 2 6 3 6" xfId="51948"/>
    <cellStyle name="Normal 5 21 2 2 6 3 7" xfId="51949"/>
    <cellStyle name="Normal 5 21 2 2 6 3 8" xfId="51950"/>
    <cellStyle name="Normal 5 21 2 2 6 4" xfId="51951"/>
    <cellStyle name="Normal 5 21 2 2 6 4 2" xfId="51952"/>
    <cellStyle name="Normal 5 21 2 2 6 4 2 2" xfId="51953"/>
    <cellStyle name="Normal 5 21 2 2 6 4 2 2 2" xfId="51954"/>
    <cellStyle name="Normal 5 21 2 2 6 4 2 2 2 2" xfId="51955"/>
    <cellStyle name="Normal 5 21 2 2 6 4 2 2 3" xfId="51956"/>
    <cellStyle name="Normal 5 21 2 2 6 4 2 2 4" xfId="51957"/>
    <cellStyle name="Normal 5 21 2 2 6 4 2 3" xfId="51958"/>
    <cellStyle name="Normal 5 21 2 2 6 4 2 3 2" xfId="51959"/>
    <cellStyle name="Normal 5 21 2 2 6 4 2 3 2 2" xfId="51960"/>
    <cellStyle name="Normal 5 21 2 2 6 4 2 3 3" xfId="51961"/>
    <cellStyle name="Normal 5 21 2 2 6 4 2 3 4" xfId="51962"/>
    <cellStyle name="Normal 5 21 2 2 6 4 2 4" xfId="51963"/>
    <cellStyle name="Normal 5 21 2 2 6 4 2 4 2" xfId="51964"/>
    <cellStyle name="Normal 5 21 2 2 6 4 2 5" xfId="51965"/>
    <cellStyle name="Normal 5 21 2 2 6 4 2 6" xfId="51966"/>
    <cellStyle name="Normal 5 21 2 2 6 4 2 7" xfId="51967"/>
    <cellStyle name="Normal 5 21 2 2 6 4 3" xfId="51968"/>
    <cellStyle name="Normal 5 21 2 2 6 4 3 2" xfId="51969"/>
    <cellStyle name="Normal 5 21 2 2 6 4 3 2 2" xfId="51970"/>
    <cellStyle name="Normal 5 21 2 2 6 4 3 3" xfId="51971"/>
    <cellStyle name="Normal 5 21 2 2 6 4 3 4" xfId="51972"/>
    <cellStyle name="Normal 5 21 2 2 6 4 4" xfId="51973"/>
    <cellStyle name="Normal 5 21 2 2 6 4 4 2" xfId="51974"/>
    <cellStyle name="Normal 5 21 2 2 6 4 4 2 2" xfId="51975"/>
    <cellStyle name="Normal 5 21 2 2 6 4 4 3" xfId="51976"/>
    <cellStyle name="Normal 5 21 2 2 6 4 4 4" xfId="51977"/>
    <cellStyle name="Normal 5 21 2 2 6 4 5" xfId="51978"/>
    <cellStyle name="Normal 5 21 2 2 6 4 5 2" xfId="51979"/>
    <cellStyle name="Normal 5 21 2 2 6 4 6" xfId="51980"/>
    <cellStyle name="Normal 5 21 2 2 6 4 7" xfId="51981"/>
    <cellStyle name="Normal 5 21 2 2 6 4 8" xfId="51982"/>
    <cellStyle name="Normal 5 21 2 2 6 5" xfId="51983"/>
    <cellStyle name="Normal 5 21 2 2 6 5 2" xfId="51984"/>
    <cellStyle name="Normal 5 21 2 2 6 5 2 2" xfId="51985"/>
    <cellStyle name="Normal 5 21 2 2 6 5 2 2 2" xfId="51986"/>
    <cellStyle name="Normal 5 21 2 2 6 5 2 2 2 2" xfId="51987"/>
    <cellStyle name="Normal 5 21 2 2 6 5 2 2 3" xfId="51988"/>
    <cellStyle name="Normal 5 21 2 2 6 5 2 2 4" xfId="51989"/>
    <cellStyle name="Normal 5 21 2 2 6 5 2 3" xfId="51990"/>
    <cellStyle name="Normal 5 21 2 2 6 5 2 3 2" xfId="51991"/>
    <cellStyle name="Normal 5 21 2 2 6 5 2 4" xfId="51992"/>
    <cellStyle name="Normal 5 21 2 2 6 5 2 5" xfId="51993"/>
    <cellStyle name="Normal 5 21 2 2 6 5 2 6" xfId="51994"/>
    <cellStyle name="Normal 5 21 2 2 6 5 3" xfId="51995"/>
    <cellStyle name="Normal 5 21 2 2 6 5 3 2" xfId="51996"/>
    <cellStyle name="Normal 5 21 2 2 6 5 3 2 2" xfId="51997"/>
    <cellStyle name="Normal 5 21 2 2 6 5 3 3" xfId="51998"/>
    <cellStyle name="Normal 5 21 2 2 6 5 3 4" xfId="51999"/>
    <cellStyle name="Normal 5 21 2 2 6 5 4" xfId="52000"/>
    <cellStyle name="Normal 5 21 2 2 6 5 4 2" xfId="52001"/>
    <cellStyle name="Normal 5 21 2 2 6 5 4 2 2" xfId="52002"/>
    <cellStyle name="Normal 5 21 2 2 6 5 4 3" xfId="52003"/>
    <cellStyle name="Normal 5 21 2 2 6 5 4 4" xfId="52004"/>
    <cellStyle name="Normal 5 21 2 2 6 5 5" xfId="52005"/>
    <cellStyle name="Normal 5 21 2 2 6 5 5 2" xfId="52006"/>
    <cellStyle name="Normal 5 21 2 2 6 5 6" xfId="52007"/>
    <cellStyle name="Normal 5 21 2 2 6 5 7" xfId="52008"/>
    <cellStyle name="Normal 5 21 2 2 6 5 8" xfId="52009"/>
    <cellStyle name="Normal 5 21 2 2 6 6" xfId="52010"/>
    <cellStyle name="Normal 5 21 2 2 6 6 2" xfId="52011"/>
    <cellStyle name="Normal 5 21 2 2 6 6 2 2" xfId="52012"/>
    <cellStyle name="Normal 5 21 2 2 6 6 2 2 2" xfId="52013"/>
    <cellStyle name="Normal 5 21 2 2 6 6 2 2 2 2" xfId="52014"/>
    <cellStyle name="Normal 5 21 2 2 6 6 2 2 3" xfId="52015"/>
    <cellStyle name="Normal 5 21 2 2 6 6 2 2 4" xfId="52016"/>
    <cellStyle name="Normal 5 21 2 2 6 6 2 3" xfId="52017"/>
    <cellStyle name="Normal 5 21 2 2 6 6 2 3 2" xfId="52018"/>
    <cellStyle name="Normal 5 21 2 2 6 6 2 4" xfId="52019"/>
    <cellStyle name="Normal 5 21 2 2 6 6 2 5" xfId="52020"/>
    <cellStyle name="Normal 5 21 2 2 6 6 2 6" xfId="52021"/>
    <cellStyle name="Normal 5 21 2 2 6 6 3" xfId="52022"/>
    <cellStyle name="Normal 5 21 2 2 6 6 3 2" xfId="52023"/>
    <cellStyle name="Normal 5 21 2 2 6 6 3 2 2" xfId="52024"/>
    <cellStyle name="Normal 5 21 2 2 6 6 3 3" xfId="52025"/>
    <cellStyle name="Normal 5 21 2 2 6 6 3 4" xfId="52026"/>
    <cellStyle name="Normal 5 21 2 2 6 6 4" xfId="52027"/>
    <cellStyle name="Normal 5 21 2 2 6 6 4 2" xfId="52028"/>
    <cellStyle name="Normal 5 21 2 2 6 6 4 2 2" xfId="52029"/>
    <cellStyle name="Normal 5 21 2 2 6 6 4 3" xfId="52030"/>
    <cellStyle name="Normal 5 21 2 2 6 6 4 4" xfId="52031"/>
    <cellStyle name="Normal 5 21 2 2 6 6 5" xfId="52032"/>
    <cellStyle name="Normal 5 21 2 2 6 6 5 2" xfId="52033"/>
    <cellStyle name="Normal 5 21 2 2 6 6 6" xfId="52034"/>
    <cellStyle name="Normal 5 21 2 2 6 6 7" xfId="52035"/>
    <cellStyle name="Normal 5 21 2 2 6 6 8" xfId="52036"/>
    <cellStyle name="Normal 5 21 2 2 6 7" xfId="52037"/>
    <cellStyle name="Normal 5 21 2 2 6 7 2" xfId="52038"/>
    <cellStyle name="Normal 5 21 2 2 6 7 2 2" xfId="52039"/>
    <cellStyle name="Normal 5 21 2 2 6 7 2 2 2" xfId="52040"/>
    <cellStyle name="Normal 5 21 2 2 6 7 2 3" xfId="52041"/>
    <cellStyle name="Normal 5 21 2 2 6 7 2 4" xfId="52042"/>
    <cellStyle name="Normal 5 21 2 2 6 7 3" xfId="52043"/>
    <cellStyle name="Normal 5 21 2 2 6 7 3 2" xfId="52044"/>
    <cellStyle name="Normal 5 21 2 2 6 7 4" xfId="52045"/>
    <cellStyle name="Normal 5 21 2 2 6 7 5" xfId="52046"/>
    <cellStyle name="Normal 5 21 2 2 6 7 6" xfId="52047"/>
    <cellStyle name="Normal 5 21 2 2 6 8" xfId="52048"/>
    <cellStyle name="Normal 5 21 2 2 6 8 2" xfId="52049"/>
    <cellStyle name="Normal 5 21 2 2 6 8 2 2" xfId="52050"/>
    <cellStyle name="Normal 5 21 2 2 6 8 2 2 2" xfId="52051"/>
    <cellStyle name="Normal 5 21 2 2 6 8 2 3" xfId="52052"/>
    <cellStyle name="Normal 5 21 2 2 6 8 2 4" xfId="52053"/>
    <cellStyle name="Normal 5 21 2 2 6 8 3" xfId="52054"/>
    <cellStyle name="Normal 5 21 2 2 6 8 3 2" xfId="52055"/>
    <cellStyle name="Normal 5 21 2 2 6 8 4" xfId="52056"/>
    <cellStyle name="Normal 5 21 2 2 6 8 5" xfId="52057"/>
    <cellStyle name="Normal 5 21 2 2 6 8 6" xfId="52058"/>
    <cellStyle name="Normal 5 21 2 2 6 9" xfId="52059"/>
    <cellStyle name="Normal 5 21 2 2 6 9 2" xfId="52060"/>
    <cellStyle name="Normal 5 21 2 2 6 9 2 2" xfId="52061"/>
    <cellStyle name="Normal 5 21 2 2 6 9 3" xfId="52062"/>
    <cellStyle name="Normal 5 21 2 2 6 9 4" xfId="52063"/>
    <cellStyle name="Normal 5 21 2 2 6 9 5" xfId="52064"/>
    <cellStyle name="Normal 5 21 2 2 7" xfId="52065"/>
    <cellStyle name="Normal 5 21 2 2 7 10" xfId="52066"/>
    <cellStyle name="Normal 5 21 2 2 7 10 2" xfId="52067"/>
    <cellStyle name="Normal 5 21 2 2 7 10 2 2" xfId="52068"/>
    <cellStyle name="Normal 5 21 2 2 7 10 3" xfId="52069"/>
    <cellStyle name="Normal 5 21 2 2 7 10 4" xfId="52070"/>
    <cellStyle name="Normal 5 21 2 2 7 11" xfId="52071"/>
    <cellStyle name="Normal 5 21 2 2 7 11 2" xfId="52072"/>
    <cellStyle name="Normal 5 21 2 2 7 12" xfId="52073"/>
    <cellStyle name="Normal 5 21 2 2 7 13" xfId="52074"/>
    <cellStyle name="Normal 5 21 2 2 7 14" xfId="52075"/>
    <cellStyle name="Normal 5 21 2 2 7 2" xfId="52076"/>
    <cellStyle name="Normal 5 21 2 2 7 2 10" xfId="52077"/>
    <cellStyle name="Normal 5 21 2 2 7 2 2" xfId="52078"/>
    <cellStyle name="Normal 5 21 2 2 7 2 2 2" xfId="52079"/>
    <cellStyle name="Normal 5 21 2 2 7 2 2 2 2" xfId="52080"/>
    <cellStyle name="Normal 5 21 2 2 7 2 2 2 2 2" xfId="52081"/>
    <cellStyle name="Normal 5 21 2 2 7 2 2 2 3" xfId="52082"/>
    <cellStyle name="Normal 5 21 2 2 7 2 2 2 4" xfId="52083"/>
    <cellStyle name="Normal 5 21 2 2 7 2 2 3" xfId="52084"/>
    <cellStyle name="Normal 5 21 2 2 7 2 2 3 2" xfId="52085"/>
    <cellStyle name="Normal 5 21 2 2 7 2 2 3 2 2" xfId="52086"/>
    <cellStyle name="Normal 5 21 2 2 7 2 2 3 3" xfId="52087"/>
    <cellStyle name="Normal 5 21 2 2 7 2 2 3 4" xfId="52088"/>
    <cellStyle name="Normal 5 21 2 2 7 2 2 4" xfId="52089"/>
    <cellStyle name="Normal 5 21 2 2 7 2 2 4 2" xfId="52090"/>
    <cellStyle name="Normal 5 21 2 2 7 2 2 5" xfId="52091"/>
    <cellStyle name="Normal 5 21 2 2 7 2 2 6" xfId="52092"/>
    <cellStyle name="Normal 5 21 2 2 7 2 2 7" xfId="52093"/>
    <cellStyle name="Normal 5 21 2 2 7 2 3" xfId="52094"/>
    <cellStyle name="Normal 5 21 2 2 7 2 3 2" xfId="52095"/>
    <cellStyle name="Normal 5 21 2 2 7 2 3 2 2" xfId="52096"/>
    <cellStyle name="Normal 5 21 2 2 7 2 3 3" xfId="52097"/>
    <cellStyle name="Normal 5 21 2 2 7 2 3 4" xfId="52098"/>
    <cellStyle name="Normal 5 21 2 2 7 2 4" xfId="52099"/>
    <cellStyle name="Normal 5 21 2 2 7 2 4 2" xfId="52100"/>
    <cellStyle name="Normal 5 21 2 2 7 2 4 2 2" xfId="52101"/>
    <cellStyle name="Normal 5 21 2 2 7 2 4 3" xfId="52102"/>
    <cellStyle name="Normal 5 21 2 2 7 2 4 4" xfId="52103"/>
    <cellStyle name="Normal 5 21 2 2 7 2 5" xfId="52104"/>
    <cellStyle name="Normal 5 21 2 2 7 2 5 2" xfId="52105"/>
    <cellStyle name="Normal 5 21 2 2 7 2 5 2 2" xfId="52106"/>
    <cellStyle name="Normal 5 21 2 2 7 2 5 3" xfId="52107"/>
    <cellStyle name="Normal 5 21 2 2 7 2 5 4" xfId="52108"/>
    <cellStyle name="Normal 5 21 2 2 7 2 6" xfId="52109"/>
    <cellStyle name="Normal 5 21 2 2 7 2 6 2" xfId="52110"/>
    <cellStyle name="Normal 5 21 2 2 7 2 6 2 2" xfId="52111"/>
    <cellStyle name="Normal 5 21 2 2 7 2 6 3" xfId="52112"/>
    <cellStyle name="Normal 5 21 2 2 7 2 6 4" xfId="52113"/>
    <cellStyle name="Normal 5 21 2 2 7 2 7" xfId="52114"/>
    <cellStyle name="Normal 5 21 2 2 7 2 7 2" xfId="52115"/>
    <cellStyle name="Normal 5 21 2 2 7 2 8" xfId="52116"/>
    <cellStyle name="Normal 5 21 2 2 7 2 9" xfId="52117"/>
    <cellStyle name="Normal 5 21 2 2 7 3" xfId="52118"/>
    <cellStyle name="Normal 5 21 2 2 7 3 2" xfId="52119"/>
    <cellStyle name="Normal 5 21 2 2 7 3 2 2" xfId="52120"/>
    <cellStyle name="Normal 5 21 2 2 7 3 2 2 2" xfId="52121"/>
    <cellStyle name="Normal 5 21 2 2 7 3 2 2 2 2" xfId="52122"/>
    <cellStyle name="Normal 5 21 2 2 7 3 2 2 3" xfId="52123"/>
    <cellStyle name="Normal 5 21 2 2 7 3 2 2 4" xfId="52124"/>
    <cellStyle name="Normal 5 21 2 2 7 3 2 3" xfId="52125"/>
    <cellStyle name="Normal 5 21 2 2 7 3 2 3 2" xfId="52126"/>
    <cellStyle name="Normal 5 21 2 2 7 3 2 3 2 2" xfId="52127"/>
    <cellStyle name="Normal 5 21 2 2 7 3 2 3 3" xfId="52128"/>
    <cellStyle name="Normal 5 21 2 2 7 3 2 3 4" xfId="52129"/>
    <cellStyle name="Normal 5 21 2 2 7 3 2 4" xfId="52130"/>
    <cellStyle name="Normal 5 21 2 2 7 3 2 4 2" xfId="52131"/>
    <cellStyle name="Normal 5 21 2 2 7 3 2 5" xfId="52132"/>
    <cellStyle name="Normal 5 21 2 2 7 3 2 6" xfId="52133"/>
    <cellStyle name="Normal 5 21 2 2 7 3 2 7" xfId="52134"/>
    <cellStyle name="Normal 5 21 2 2 7 3 3" xfId="52135"/>
    <cellStyle name="Normal 5 21 2 2 7 3 3 2" xfId="52136"/>
    <cellStyle name="Normal 5 21 2 2 7 3 3 2 2" xfId="52137"/>
    <cellStyle name="Normal 5 21 2 2 7 3 3 3" xfId="52138"/>
    <cellStyle name="Normal 5 21 2 2 7 3 3 4" xfId="52139"/>
    <cellStyle name="Normal 5 21 2 2 7 3 4" xfId="52140"/>
    <cellStyle name="Normal 5 21 2 2 7 3 4 2" xfId="52141"/>
    <cellStyle name="Normal 5 21 2 2 7 3 4 2 2" xfId="52142"/>
    <cellStyle name="Normal 5 21 2 2 7 3 4 3" xfId="52143"/>
    <cellStyle name="Normal 5 21 2 2 7 3 4 4" xfId="52144"/>
    <cellStyle name="Normal 5 21 2 2 7 3 5" xfId="52145"/>
    <cellStyle name="Normal 5 21 2 2 7 3 5 2" xfId="52146"/>
    <cellStyle name="Normal 5 21 2 2 7 3 6" xfId="52147"/>
    <cellStyle name="Normal 5 21 2 2 7 3 7" xfId="52148"/>
    <cellStyle name="Normal 5 21 2 2 7 3 8" xfId="52149"/>
    <cellStyle name="Normal 5 21 2 2 7 4" xfId="52150"/>
    <cellStyle name="Normal 5 21 2 2 7 4 2" xfId="52151"/>
    <cellStyle name="Normal 5 21 2 2 7 4 2 2" xfId="52152"/>
    <cellStyle name="Normal 5 21 2 2 7 4 2 2 2" xfId="52153"/>
    <cellStyle name="Normal 5 21 2 2 7 4 2 2 2 2" xfId="52154"/>
    <cellStyle name="Normal 5 21 2 2 7 4 2 2 3" xfId="52155"/>
    <cellStyle name="Normal 5 21 2 2 7 4 2 2 4" xfId="52156"/>
    <cellStyle name="Normal 5 21 2 2 7 4 2 3" xfId="52157"/>
    <cellStyle name="Normal 5 21 2 2 7 4 2 3 2" xfId="52158"/>
    <cellStyle name="Normal 5 21 2 2 7 4 2 3 2 2" xfId="52159"/>
    <cellStyle name="Normal 5 21 2 2 7 4 2 3 3" xfId="52160"/>
    <cellStyle name="Normal 5 21 2 2 7 4 2 3 4" xfId="52161"/>
    <cellStyle name="Normal 5 21 2 2 7 4 2 4" xfId="52162"/>
    <cellStyle name="Normal 5 21 2 2 7 4 2 4 2" xfId="52163"/>
    <cellStyle name="Normal 5 21 2 2 7 4 2 5" xfId="52164"/>
    <cellStyle name="Normal 5 21 2 2 7 4 2 6" xfId="52165"/>
    <cellStyle name="Normal 5 21 2 2 7 4 2 7" xfId="52166"/>
    <cellStyle name="Normal 5 21 2 2 7 4 3" xfId="52167"/>
    <cellStyle name="Normal 5 21 2 2 7 4 3 2" xfId="52168"/>
    <cellStyle name="Normal 5 21 2 2 7 4 3 2 2" xfId="52169"/>
    <cellStyle name="Normal 5 21 2 2 7 4 3 3" xfId="52170"/>
    <cellStyle name="Normal 5 21 2 2 7 4 3 4" xfId="52171"/>
    <cellStyle name="Normal 5 21 2 2 7 4 4" xfId="52172"/>
    <cellStyle name="Normal 5 21 2 2 7 4 4 2" xfId="52173"/>
    <cellStyle name="Normal 5 21 2 2 7 4 4 2 2" xfId="52174"/>
    <cellStyle name="Normal 5 21 2 2 7 4 4 3" xfId="52175"/>
    <cellStyle name="Normal 5 21 2 2 7 4 4 4" xfId="52176"/>
    <cellStyle name="Normal 5 21 2 2 7 4 5" xfId="52177"/>
    <cellStyle name="Normal 5 21 2 2 7 4 5 2" xfId="52178"/>
    <cellStyle name="Normal 5 21 2 2 7 4 6" xfId="52179"/>
    <cellStyle name="Normal 5 21 2 2 7 4 7" xfId="52180"/>
    <cellStyle name="Normal 5 21 2 2 7 4 8" xfId="52181"/>
    <cellStyle name="Normal 5 21 2 2 7 5" xfId="52182"/>
    <cellStyle name="Normal 5 21 2 2 7 5 2" xfId="52183"/>
    <cellStyle name="Normal 5 21 2 2 7 5 2 2" xfId="52184"/>
    <cellStyle name="Normal 5 21 2 2 7 5 2 2 2" xfId="52185"/>
    <cellStyle name="Normal 5 21 2 2 7 5 2 2 2 2" xfId="52186"/>
    <cellStyle name="Normal 5 21 2 2 7 5 2 2 3" xfId="52187"/>
    <cellStyle name="Normal 5 21 2 2 7 5 2 2 4" xfId="52188"/>
    <cellStyle name="Normal 5 21 2 2 7 5 2 3" xfId="52189"/>
    <cellStyle name="Normal 5 21 2 2 7 5 2 3 2" xfId="52190"/>
    <cellStyle name="Normal 5 21 2 2 7 5 2 4" xfId="52191"/>
    <cellStyle name="Normal 5 21 2 2 7 5 2 5" xfId="52192"/>
    <cellStyle name="Normal 5 21 2 2 7 5 2 6" xfId="52193"/>
    <cellStyle name="Normal 5 21 2 2 7 5 3" xfId="52194"/>
    <cellStyle name="Normal 5 21 2 2 7 5 3 2" xfId="52195"/>
    <cellStyle name="Normal 5 21 2 2 7 5 3 2 2" xfId="52196"/>
    <cellStyle name="Normal 5 21 2 2 7 5 3 3" xfId="52197"/>
    <cellStyle name="Normal 5 21 2 2 7 5 3 4" xfId="52198"/>
    <cellStyle name="Normal 5 21 2 2 7 5 4" xfId="52199"/>
    <cellStyle name="Normal 5 21 2 2 7 5 4 2" xfId="52200"/>
    <cellStyle name="Normal 5 21 2 2 7 5 4 2 2" xfId="52201"/>
    <cellStyle name="Normal 5 21 2 2 7 5 4 3" xfId="52202"/>
    <cellStyle name="Normal 5 21 2 2 7 5 4 4" xfId="52203"/>
    <cellStyle name="Normal 5 21 2 2 7 5 5" xfId="52204"/>
    <cellStyle name="Normal 5 21 2 2 7 5 5 2" xfId="52205"/>
    <cellStyle name="Normal 5 21 2 2 7 5 6" xfId="52206"/>
    <cellStyle name="Normal 5 21 2 2 7 5 7" xfId="52207"/>
    <cellStyle name="Normal 5 21 2 2 7 5 8" xfId="52208"/>
    <cellStyle name="Normal 5 21 2 2 7 6" xfId="52209"/>
    <cellStyle name="Normal 5 21 2 2 7 6 2" xfId="52210"/>
    <cellStyle name="Normal 5 21 2 2 7 6 2 2" xfId="52211"/>
    <cellStyle name="Normal 5 21 2 2 7 6 2 2 2" xfId="52212"/>
    <cellStyle name="Normal 5 21 2 2 7 6 2 2 2 2" xfId="52213"/>
    <cellStyle name="Normal 5 21 2 2 7 6 2 2 3" xfId="52214"/>
    <cellStyle name="Normal 5 21 2 2 7 6 2 2 4" xfId="52215"/>
    <cellStyle name="Normal 5 21 2 2 7 6 2 3" xfId="52216"/>
    <cellStyle name="Normal 5 21 2 2 7 6 2 3 2" xfId="52217"/>
    <cellStyle name="Normal 5 21 2 2 7 6 2 4" xfId="52218"/>
    <cellStyle name="Normal 5 21 2 2 7 6 2 5" xfId="52219"/>
    <cellStyle name="Normal 5 21 2 2 7 6 2 6" xfId="52220"/>
    <cellStyle name="Normal 5 21 2 2 7 6 3" xfId="52221"/>
    <cellStyle name="Normal 5 21 2 2 7 6 3 2" xfId="52222"/>
    <cellStyle name="Normal 5 21 2 2 7 6 3 2 2" xfId="52223"/>
    <cellStyle name="Normal 5 21 2 2 7 6 3 3" xfId="52224"/>
    <cellStyle name="Normal 5 21 2 2 7 6 3 4" xfId="52225"/>
    <cellStyle name="Normal 5 21 2 2 7 6 4" xfId="52226"/>
    <cellStyle name="Normal 5 21 2 2 7 6 4 2" xfId="52227"/>
    <cellStyle name="Normal 5 21 2 2 7 6 4 2 2" xfId="52228"/>
    <cellStyle name="Normal 5 21 2 2 7 6 4 3" xfId="52229"/>
    <cellStyle name="Normal 5 21 2 2 7 6 4 4" xfId="52230"/>
    <cellStyle name="Normal 5 21 2 2 7 6 5" xfId="52231"/>
    <cellStyle name="Normal 5 21 2 2 7 6 5 2" xfId="52232"/>
    <cellStyle name="Normal 5 21 2 2 7 6 6" xfId="52233"/>
    <cellStyle name="Normal 5 21 2 2 7 6 7" xfId="52234"/>
    <cellStyle name="Normal 5 21 2 2 7 6 8" xfId="52235"/>
    <cellStyle name="Normal 5 21 2 2 7 7" xfId="52236"/>
    <cellStyle name="Normal 5 21 2 2 7 7 2" xfId="52237"/>
    <cellStyle name="Normal 5 21 2 2 7 7 2 2" xfId="52238"/>
    <cellStyle name="Normal 5 21 2 2 7 7 2 2 2" xfId="52239"/>
    <cellStyle name="Normal 5 21 2 2 7 7 2 3" xfId="52240"/>
    <cellStyle name="Normal 5 21 2 2 7 7 2 4" xfId="52241"/>
    <cellStyle name="Normal 5 21 2 2 7 7 3" xfId="52242"/>
    <cellStyle name="Normal 5 21 2 2 7 7 3 2" xfId="52243"/>
    <cellStyle name="Normal 5 21 2 2 7 7 4" xfId="52244"/>
    <cellStyle name="Normal 5 21 2 2 7 7 5" xfId="52245"/>
    <cellStyle name="Normal 5 21 2 2 7 7 6" xfId="52246"/>
    <cellStyle name="Normal 5 21 2 2 7 8" xfId="52247"/>
    <cellStyle name="Normal 5 21 2 2 7 8 2" xfId="52248"/>
    <cellStyle name="Normal 5 21 2 2 7 8 2 2" xfId="52249"/>
    <cellStyle name="Normal 5 21 2 2 7 8 2 2 2" xfId="52250"/>
    <cellStyle name="Normal 5 21 2 2 7 8 2 3" xfId="52251"/>
    <cellStyle name="Normal 5 21 2 2 7 8 2 4" xfId="52252"/>
    <cellStyle name="Normal 5 21 2 2 7 8 3" xfId="52253"/>
    <cellStyle name="Normal 5 21 2 2 7 8 3 2" xfId="52254"/>
    <cellStyle name="Normal 5 21 2 2 7 8 4" xfId="52255"/>
    <cellStyle name="Normal 5 21 2 2 7 8 5" xfId="52256"/>
    <cellStyle name="Normal 5 21 2 2 7 8 6" xfId="52257"/>
    <cellStyle name="Normal 5 21 2 2 7 9" xfId="52258"/>
    <cellStyle name="Normal 5 21 2 2 7 9 2" xfId="52259"/>
    <cellStyle name="Normal 5 21 2 2 7 9 2 2" xfId="52260"/>
    <cellStyle name="Normal 5 21 2 2 7 9 3" xfId="52261"/>
    <cellStyle name="Normal 5 21 2 2 7 9 4" xfId="52262"/>
    <cellStyle name="Normal 5 21 2 2 7 9 5" xfId="52263"/>
    <cellStyle name="Normal 5 21 2 2 8" xfId="52264"/>
    <cellStyle name="Normal 5 21 2 2 8 10" xfId="52265"/>
    <cellStyle name="Normal 5 21 2 2 8 10 2" xfId="52266"/>
    <cellStyle name="Normal 5 21 2 2 8 11" xfId="52267"/>
    <cellStyle name="Normal 5 21 2 2 8 12" xfId="52268"/>
    <cellStyle name="Normal 5 21 2 2 8 13" xfId="52269"/>
    <cellStyle name="Normal 5 21 2 2 8 2" xfId="52270"/>
    <cellStyle name="Normal 5 21 2 2 8 2 2" xfId="52271"/>
    <cellStyle name="Normal 5 21 2 2 8 2 2 2" xfId="52272"/>
    <cellStyle name="Normal 5 21 2 2 8 2 2 2 2" xfId="52273"/>
    <cellStyle name="Normal 5 21 2 2 8 2 2 2 2 2" xfId="52274"/>
    <cellStyle name="Normal 5 21 2 2 8 2 2 2 3" xfId="52275"/>
    <cellStyle name="Normal 5 21 2 2 8 2 2 2 4" xfId="52276"/>
    <cellStyle name="Normal 5 21 2 2 8 2 2 3" xfId="52277"/>
    <cellStyle name="Normal 5 21 2 2 8 2 2 3 2" xfId="52278"/>
    <cellStyle name="Normal 5 21 2 2 8 2 2 3 2 2" xfId="52279"/>
    <cellStyle name="Normal 5 21 2 2 8 2 2 3 3" xfId="52280"/>
    <cellStyle name="Normal 5 21 2 2 8 2 2 3 4" xfId="52281"/>
    <cellStyle name="Normal 5 21 2 2 8 2 2 4" xfId="52282"/>
    <cellStyle name="Normal 5 21 2 2 8 2 2 4 2" xfId="52283"/>
    <cellStyle name="Normal 5 21 2 2 8 2 2 5" xfId="52284"/>
    <cellStyle name="Normal 5 21 2 2 8 2 2 6" xfId="52285"/>
    <cellStyle name="Normal 5 21 2 2 8 2 2 7" xfId="52286"/>
    <cellStyle name="Normal 5 21 2 2 8 2 3" xfId="52287"/>
    <cellStyle name="Normal 5 21 2 2 8 2 3 2" xfId="52288"/>
    <cellStyle name="Normal 5 21 2 2 8 2 3 2 2" xfId="52289"/>
    <cellStyle name="Normal 5 21 2 2 8 2 3 3" xfId="52290"/>
    <cellStyle name="Normal 5 21 2 2 8 2 3 4" xfId="52291"/>
    <cellStyle name="Normal 5 21 2 2 8 2 4" xfId="52292"/>
    <cellStyle name="Normal 5 21 2 2 8 2 4 2" xfId="52293"/>
    <cellStyle name="Normal 5 21 2 2 8 2 4 2 2" xfId="52294"/>
    <cellStyle name="Normal 5 21 2 2 8 2 4 3" xfId="52295"/>
    <cellStyle name="Normal 5 21 2 2 8 2 4 4" xfId="52296"/>
    <cellStyle name="Normal 5 21 2 2 8 2 5" xfId="52297"/>
    <cellStyle name="Normal 5 21 2 2 8 2 5 2" xfId="52298"/>
    <cellStyle name="Normal 5 21 2 2 8 2 6" xfId="52299"/>
    <cellStyle name="Normal 5 21 2 2 8 2 7" xfId="52300"/>
    <cellStyle name="Normal 5 21 2 2 8 2 8" xfId="52301"/>
    <cellStyle name="Normal 5 21 2 2 8 3" xfId="52302"/>
    <cellStyle name="Normal 5 21 2 2 8 3 2" xfId="52303"/>
    <cellStyle name="Normal 5 21 2 2 8 3 2 2" xfId="52304"/>
    <cellStyle name="Normal 5 21 2 2 8 3 2 2 2" xfId="52305"/>
    <cellStyle name="Normal 5 21 2 2 8 3 2 2 2 2" xfId="52306"/>
    <cellStyle name="Normal 5 21 2 2 8 3 2 2 3" xfId="52307"/>
    <cellStyle name="Normal 5 21 2 2 8 3 2 2 4" xfId="52308"/>
    <cellStyle name="Normal 5 21 2 2 8 3 2 3" xfId="52309"/>
    <cellStyle name="Normal 5 21 2 2 8 3 2 3 2" xfId="52310"/>
    <cellStyle name="Normal 5 21 2 2 8 3 2 3 2 2" xfId="52311"/>
    <cellStyle name="Normal 5 21 2 2 8 3 2 3 3" xfId="52312"/>
    <cellStyle name="Normal 5 21 2 2 8 3 2 3 4" xfId="52313"/>
    <cellStyle name="Normal 5 21 2 2 8 3 2 4" xfId="52314"/>
    <cellStyle name="Normal 5 21 2 2 8 3 2 4 2" xfId="52315"/>
    <cellStyle name="Normal 5 21 2 2 8 3 2 5" xfId="52316"/>
    <cellStyle name="Normal 5 21 2 2 8 3 2 6" xfId="52317"/>
    <cellStyle name="Normal 5 21 2 2 8 3 2 7" xfId="52318"/>
    <cellStyle name="Normal 5 21 2 2 8 3 3" xfId="52319"/>
    <cellStyle name="Normal 5 21 2 2 8 3 3 2" xfId="52320"/>
    <cellStyle name="Normal 5 21 2 2 8 3 3 2 2" xfId="52321"/>
    <cellStyle name="Normal 5 21 2 2 8 3 3 3" xfId="52322"/>
    <cellStyle name="Normal 5 21 2 2 8 3 3 4" xfId="52323"/>
    <cellStyle name="Normal 5 21 2 2 8 3 4" xfId="52324"/>
    <cellStyle name="Normal 5 21 2 2 8 3 4 2" xfId="52325"/>
    <cellStyle name="Normal 5 21 2 2 8 3 4 2 2" xfId="52326"/>
    <cellStyle name="Normal 5 21 2 2 8 3 4 3" xfId="52327"/>
    <cellStyle name="Normal 5 21 2 2 8 3 4 4" xfId="52328"/>
    <cellStyle name="Normal 5 21 2 2 8 3 5" xfId="52329"/>
    <cellStyle name="Normal 5 21 2 2 8 3 5 2" xfId="52330"/>
    <cellStyle name="Normal 5 21 2 2 8 3 6" xfId="52331"/>
    <cellStyle name="Normal 5 21 2 2 8 3 7" xfId="52332"/>
    <cellStyle name="Normal 5 21 2 2 8 3 8" xfId="52333"/>
    <cellStyle name="Normal 5 21 2 2 8 4" xfId="52334"/>
    <cellStyle name="Normal 5 21 2 2 8 4 2" xfId="52335"/>
    <cellStyle name="Normal 5 21 2 2 8 4 2 2" xfId="52336"/>
    <cellStyle name="Normal 5 21 2 2 8 4 2 2 2" xfId="52337"/>
    <cellStyle name="Normal 5 21 2 2 8 4 2 2 2 2" xfId="52338"/>
    <cellStyle name="Normal 5 21 2 2 8 4 2 2 3" xfId="52339"/>
    <cellStyle name="Normal 5 21 2 2 8 4 2 2 4" xfId="52340"/>
    <cellStyle name="Normal 5 21 2 2 8 4 2 3" xfId="52341"/>
    <cellStyle name="Normal 5 21 2 2 8 4 2 3 2" xfId="52342"/>
    <cellStyle name="Normal 5 21 2 2 8 4 2 4" xfId="52343"/>
    <cellStyle name="Normal 5 21 2 2 8 4 2 5" xfId="52344"/>
    <cellStyle name="Normal 5 21 2 2 8 4 2 6" xfId="52345"/>
    <cellStyle name="Normal 5 21 2 2 8 4 3" xfId="52346"/>
    <cellStyle name="Normal 5 21 2 2 8 4 3 2" xfId="52347"/>
    <cellStyle name="Normal 5 21 2 2 8 4 3 2 2" xfId="52348"/>
    <cellStyle name="Normal 5 21 2 2 8 4 3 3" xfId="52349"/>
    <cellStyle name="Normal 5 21 2 2 8 4 3 4" xfId="52350"/>
    <cellStyle name="Normal 5 21 2 2 8 4 4" xfId="52351"/>
    <cellStyle name="Normal 5 21 2 2 8 4 4 2" xfId="52352"/>
    <cellStyle name="Normal 5 21 2 2 8 4 4 2 2" xfId="52353"/>
    <cellStyle name="Normal 5 21 2 2 8 4 4 3" xfId="52354"/>
    <cellStyle name="Normal 5 21 2 2 8 4 4 4" xfId="52355"/>
    <cellStyle name="Normal 5 21 2 2 8 4 5" xfId="52356"/>
    <cellStyle name="Normal 5 21 2 2 8 4 5 2" xfId="52357"/>
    <cellStyle name="Normal 5 21 2 2 8 4 6" xfId="52358"/>
    <cellStyle name="Normal 5 21 2 2 8 4 7" xfId="52359"/>
    <cellStyle name="Normal 5 21 2 2 8 4 8" xfId="52360"/>
    <cellStyle name="Normal 5 21 2 2 8 5" xfId="52361"/>
    <cellStyle name="Normal 5 21 2 2 8 5 2" xfId="52362"/>
    <cellStyle name="Normal 5 21 2 2 8 5 2 2" xfId="52363"/>
    <cellStyle name="Normal 5 21 2 2 8 5 2 2 2" xfId="52364"/>
    <cellStyle name="Normal 5 21 2 2 8 5 2 2 2 2" xfId="52365"/>
    <cellStyle name="Normal 5 21 2 2 8 5 2 2 3" xfId="52366"/>
    <cellStyle name="Normal 5 21 2 2 8 5 2 2 4" xfId="52367"/>
    <cellStyle name="Normal 5 21 2 2 8 5 2 3" xfId="52368"/>
    <cellStyle name="Normal 5 21 2 2 8 5 2 3 2" xfId="52369"/>
    <cellStyle name="Normal 5 21 2 2 8 5 2 4" xfId="52370"/>
    <cellStyle name="Normal 5 21 2 2 8 5 2 5" xfId="52371"/>
    <cellStyle name="Normal 5 21 2 2 8 5 2 6" xfId="52372"/>
    <cellStyle name="Normal 5 21 2 2 8 5 3" xfId="52373"/>
    <cellStyle name="Normal 5 21 2 2 8 5 3 2" xfId="52374"/>
    <cellStyle name="Normal 5 21 2 2 8 5 3 2 2" xfId="52375"/>
    <cellStyle name="Normal 5 21 2 2 8 5 3 3" xfId="52376"/>
    <cellStyle name="Normal 5 21 2 2 8 5 3 4" xfId="52377"/>
    <cellStyle name="Normal 5 21 2 2 8 5 4" xfId="52378"/>
    <cellStyle name="Normal 5 21 2 2 8 5 4 2" xfId="52379"/>
    <cellStyle name="Normal 5 21 2 2 8 5 4 2 2" xfId="52380"/>
    <cellStyle name="Normal 5 21 2 2 8 5 4 3" xfId="52381"/>
    <cellStyle name="Normal 5 21 2 2 8 5 4 4" xfId="52382"/>
    <cellStyle name="Normal 5 21 2 2 8 5 5" xfId="52383"/>
    <cellStyle name="Normal 5 21 2 2 8 5 5 2" xfId="52384"/>
    <cellStyle name="Normal 5 21 2 2 8 5 6" xfId="52385"/>
    <cellStyle name="Normal 5 21 2 2 8 5 7" xfId="52386"/>
    <cellStyle name="Normal 5 21 2 2 8 5 8" xfId="52387"/>
    <cellStyle name="Normal 5 21 2 2 8 6" xfId="52388"/>
    <cellStyle name="Normal 5 21 2 2 8 6 2" xfId="52389"/>
    <cellStyle name="Normal 5 21 2 2 8 6 2 2" xfId="52390"/>
    <cellStyle name="Normal 5 21 2 2 8 6 2 2 2" xfId="52391"/>
    <cellStyle name="Normal 5 21 2 2 8 6 2 3" xfId="52392"/>
    <cellStyle name="Normal 5 21 2 2 8 6 2 4" xfId="52393"/>
    <cellStyle name="Normal 5 21 2 2 8 6 3" xfId="52394"/>
    <cellStyle name="Normal 5 21 2 2 8 6 3 2" xfId="52395"/>
    <cellStyle name="Normal 5 21 2 2 8 6 4" xfId="52396"/>
    <cellStyle name="Normal 5 21 2 2 8 6 5" xfId="52397"/>
    <cellStyle name="Normal 5 21 2 2 8 6 6" xfId="52398"/>
    <cellStyle name="Normal 5 21 2 2 8 7" xfId="52399"/>
    <cellStyle name="Normal 5 21 2 2 8 7 2" xfId="52400"/>
    <cellStyle name="Normal 5 21 2 2 8 7 2 2" xfId="52401"/>
    <cellStyle name="Normal 5 21 2 2 8 7 2 2 2" xfId="52402"/>
    <cellStyle name="Normal 5 21 2 2 8 7 2 3" xfId="52403"/>
    <cellStyle name="Normal 5 21 2 2 8 7 2 4" xfId="52404"/>
    <cellStyle name="Normal 5 21 2 2 8 7 3" xfId="52405"/>
    <cellStyle name="Normal 5 21 2 2 8 7 3 2" xfId="52406"/>
    <cellStyle name="Normal 5 21 2 2 8 7 4" xfId="52407"/>
    <cellStyle name="Normal 5 21 2 2 8 7 5" xfId="52408"/>
    <cellStyle name="Normal 5 21 2 2 8 7 6" xfId="52409"/>
    <cellStyle name="Normal 5 21 2 2 8 8" xfId="52410"/>
    <cellStyle name="Normal 5 21 2 2 8 8 2" xfId="52411"/>
    <cellStyle name="Normal 5 21 2 2 8 8 2 2" xfId="52412"/>
    <cellStyle name="Normal 5 21 2 2 8 8 3" xfId="52413"/>
    <cellStyle name="Normal 5 21 2 2 8 8 4" xfId="52414"/>
    <cellStyle name="Normal 5 21 2 2 8 8 5" xfId="52415"/>
    <cellStyle name="Normal 5 21 2 2 8 9" xfId="52416"/>
    <cellStyle name="Normal 5 21 2 2 8 9 2" xfId="52417"/>
    <cellStyle name="Normal 5 21 2 2 8 9 2 2" xfId="52418"/>
    <cellStyle name="Normal 5 21 2 2 8 9 3" xfId="52419"/>
    <cellStyle name="Normal 5 21 2 2 8 9 4" xfId="52420"/>
    <cellStyle name="Normal 5 21 2 2 9" xfId="52421"/>
    <cellStyle name="Normal 5 21 2 2 9 2" xfId="52422"/>
    <cellStyle name="Normal 5 21 2 2 9 2 2" xfId="52423"/>
    <cellStyle name="Normal 5 21 2 2 9 2 2 2" xfId="52424"/>
    <cellStyle name="Normal 5 21 2 2 9 2 2 2 2" xfId="52425"/>
    <cellStyle name="Normal 5 21 2 2 9 2 2 3" xfId="52426"/>
    <cellStyle name="Normal 5 21 2 2 9 2 2 4" xfId="52427"/>
    <cellStyle name="Normal 5 21 2 2 9 2 3" xfId="52428"/>
    <cellStyle name="Normal 5 21 2 2 9 2 3 2" xfId="52429"/>
    <cellStyle name="Normal 5 21 2 2 9 2 3 2 2" xfId="52430"/>
    <cellStyle name="Normal 5 21 2 2 9 2 3 3" xfId="52431"/>
    <cellStyle name="Normal 5 21 2 2 9 2 3 4" xfId="52432"/>
    <cellStyle name="Normal 5 21 2 2 9 2 4" xfId="52433"/>
    <cellStyle name="Normal 5 21 2 2 9 2 4 2" xfId="52434"/>
    <cellStyle name="Normal 5 21 2 2 9 2 5" xfId="52435"/>
    <cellStyle name="Normal 5 21 2 2 9 2 6" xfId="52436"/>
    <cellStyle name="Normal 5 21 2 2 9 2 7" xfId="52437"/>
    <cellStyle name="Normal 5 21 2 2 9 3" xfId="52438"/>
    <cellStyle name="Normal 5 21 2 2 9 3 2" xfId="52439"/>
    <cellStyle name="Normal 5 21 2 2 9 3 2 2" xfId="52440"/>
    <cellStyle name="Normal 5 21 2 2 9 3 3" xfId="52441"/>
    <cellStyle name="Normal 5 21 2 2 9 3 4" xfId="52442"/>
    <cellStyle name="Normal 5 21 2 2 9 4" xfId="52443"/>
    <cellStyle name="Normal 5 21 2 2 9 4 2" xfId="52444"/>
    <cellStyle name="Normal 5 21 2 2 9 4 2 2" xfId="52445"/>
    <cellStyle name="Normal 5 21 2 2 9 4 3" xfId="52446"/>
    <cellStyle name="Normal 5 21 2 2 9 4 4" xfId="52447"/>
    <cellStyle name="Normal 5 21 2 2 9 5" xfId="52448"/>
    <cellStyle name="Normal 5 21 2 2 9 5 2" xfId="52449"/>
    <cellStyle name="Normal 5 21 2 2 9 6" xfId="52450"/>
    <cellStyle name="Normal 5 21 2 2 9 7" xfId="52451"/>
    <cellStyle name="Normal 5 21 2 2 9 8" xfId="52452"/>
    <cellStyle name="Normal 5 21 2 3" xfId="52453"/>
    <cellStyle name="Normal 5 21 2 3 10" xfId="52454"/>
    <cellStyle name="Normal 5 21 2 3 10 2" xfId="52455"/>
    <cellStyle name="Normal 5 21 2 3 10 2 2" xfId="52456"/>
    <cellStyle name="Normal 5 21 2 3 10 3" xfId="52457"/>
    <cellStyle name="Normal 5 21 2 3 10 4" xfId="52458"/>
    <cellStyle name="Normal 5 21 2 3 11" xfId="52459"/>
    <cellStyle name="Normal 5 21 2 3 11 2" xfId="52460"/>
    <cellStyle name="Normal 5 21 2 3 12" xfId="52461"/>
    <cellStyle name="Normal 5 21 2 3 13" xfId="52462"/>
    <cellStyle name="Normal 5 21 2 3 14" xfId="52463"/>
    <cellStyle name="Normal 5 21 2 3 2" xfId="52464"/>
    <cellStyle name="Normal 5 21 2 3 2 10" xfId="52465"/>
    <cellStyle name="Normal 5 21 2 3 2 2" xfId="52466"/>
    <cellStyle name="Normal 5 21 2 3 2 2 2" xfId="52467"/>
    <cellStyle name="Normal 5 21 2 3 2 2 2 2" xfId="52468"/>
    <cellStyle name="Normal 5 21 2 3 2 2 2 2 2" xfId="52469"/>
    <cellStyle name="Normal 5 21 2 3 2 2 2 3" xfId="52470"/>
    <cellStyle name="Normal 5 21 2 3 2 2 2 4" xfId="52471"/>
    <cellStyle name="Normal 5 21 2 3 2 2 3" xfId="52472"/>
    <cellStyle name="Normal 5 21 2 3 2 2 3 2" xfId="52473"/>
    <cellStyle name="Normal 5 21 2 3 2 2 3 2 2" xfId="52474"/>
    <cellStyle name="Normal 5 21 2 3 2 2 3 3" xfId="52475"/>
    <cellStyle name="Normal 5 21 2 3 2 2 3 4" xfId="52476"/>
    <cellStyle name="Normal 5 21 2 3 2 2 4" xfId="52477"/>
    <cellStyle name="Normal 5 21 2 3 2 2 4 2" xfId="52478"/>
    <cellStyle name="Normal 5 21 2 3 2 2 5" xfId="52479"/>
    <cellStyle name="Normal 5 21 2 3 2 2 6" xfId="52480"/>
    <cellStyle name="Normal 5 21 2 3 2 2 7" xfId="52481"/>
    <cellStyle name="Normal 5 21 2 3 2 3" xfId="52482"/>
    <cellStyle name="Normal 5 21 2 3 2 3 2" xfId="52483"/>
    <cellStyle name="Normal 5 21 2 3 2 3 2 2" xfId="52484"/>
    <cellStyle name="Normal 5 21 2 3 2 3 3" xfId="52485"/>
    <cellStyle name="Normal 5 21 2 3 2 3 4" xfId="52486"/>
    <cellStyle name="Normal 5 21 2 3 2 4" xfId="52487"/>
    <cellStyle name="Normal 5 21 2 3 2 4 2" xfId="52488"/>
    <cellStyle name="Normal 5 21 2 3 2 4 2 2" xfId="52489"/>
    <cellStyle name="Normal 5 21 2 3 2 4 3" xfId="52490"/>
    <cellStyle name="Normal 5 21 2 3 2 4 4" xfId="52491"/>
    <cellStyle name="Normal 5 21 2 3 2 5" xfId="52492"/>
    <cellStyle name="Normal 5 21 2 3 2 5 2" xfId="52493"/>
    <cellStyle name="Normal 5 21 2 3 2 5 2 2" xfId="52494"/>
    <cellStyle name="Normal 5 21 2 3 2 5 3" xfId="52495"/>
    <cellStyle name="Normal 5 21 2 3 2 5 4" xfId="52496"/>
    <cellStyle name="Normal 5 21 2 3 2 6" xfId="52497"/>
    <cellStyle name="Normal 5 21 2 3 2 6 2" xfId="52498"/>
    <cellStyle name="Normal 5 21 2 3 2 6 2 2" xfId="52499"/>
    <cellStyle name="Normal 5 21 2 3 2 6 3" xfId="52500"/>
    <cellStyle name="Normal 5 21 2 3 2 6 4" xfId="52501"/>
    <cellStyle name="Normal 5 21 2 3 2 7" xfId="52502"/>
    <cellStyle name="Normal 5 21 2 3 2 7 2" xfId="52503"/>
    <cellStyle name="Normal 5 21 2 3 2 8" xfId="52504"/>
    <cellStyle name="Normal 5 21 2 3 2 9" xfId="52505"/>
    <cellStyle name="Normal 5 21 2 3 3" xfId="52506"/>
    <cellStyle name="Normal 5 21 2 3 3 2" xfId="52507"/>
    <cellStyle name="Normal 5 21 2 3 3 2 2" xfId="52508"/>
    <cellStyle name="Normal 5 21 2 3 3 2 2 2" xfId="52509"/>
    <cellStyle name="Normal 5 21 2 3 3 2 2 2 2" xfId="52510"/>
    <cellStyle name="Normal 5 21 2 3 3 2 2 3" xfId="52511"/>
    <cellStyle name="Normal 5 21 2 3 3 2 2 4" xfId="52512"/>
    <cellStyle name="Normal 5 21 2 3 3 2 3" xfId="52513"/>
    <cellStyle name="Normal 5 21 2 3 3 2 3 2" xfId="52514"/>
    <cellStyle name="Normal 5 21 2 3 3 2 3 2 2" xfId="52515"/>
    <cellStyle name="Normal 5 21 2 3 3 2 3 3" xfId="52516"/>
    <cellStyle name="Normal 5 21 2 3 3 2 3 4" xfId="52517"/>
    <cellStyle name="Normal 5 21 2 3 3 2 4" xfId="52518"/>
    <cellStyle name="Normal 5 21 2 3 3 2 4 2" xfId="52519"/>
    <cellStyle name="Normal 5 21 2 3 3 2 5" xfId="52520"/>
    <cellStyle name="Normal 5 21 2 3 3 2 6" xfId="52521"/>
    <cellStyle name="Normal 5 21 2 3 3 2 7" xfId="52522"/>
    <cellStyle name="Normal 5 21 2 3 3 3" xfId="52523"/>
    <cellStyle name="Normal 5 21 2 3 3 3 2" xfId="52524"/>
    <cellStyle name="Normal 5 21 2 3 3 3 2 2" xfId="52525"/>
    <cellStyle name="Normal 5 21 2 3 3 3 3" xfId="52526"/>
    <cellStyle name="Normal 5 21 2 3 3 3 4" xfId="52527"/>
    <cellStyle name="Normal 5 21 2 3 3 4" xfId="52528"/>
    <cellStyle name="Normal 5 21 2 3 3 4 2" xfId="52529"/>
    <cellStyle name="Normal 5 21 2 3 3 4 2 2" xfId="52530"/>
    <cellStyle name="Normal 5 21 2 3 3 4 3" xfId="52531"/>
    <cellStyle name="Normal 5 21 2 3 3 4 4" xfId="52532"/>
    <cellStyle name="Normal 5 21 2 3 3 5" xfId="52533"/>
    <cellStyle name="Normal 5 21 2 3 3 5 2" xfId="52534"/>
    <cellStyle name="Normal 5 21 2 3 3 6" xfId="52535"/>
    <cellStyle name="Normal 5 21 2 3 3 7" xfId="52536"/>
    <cellStyle name="Normal 5 21 2 3 3 8" xfId="52537"/>
    <cellStyle name="Normal 5 21 2 3 4" xfId="52538"/>
    <cellStyle name="Normal 5 21 2 3 4 2" xfId="52539"/>
    <cellStyle name="Normal 5 21 2 3 4 2 2" xfId="52540"/>
    <cellStyle name="Normal 5 21 2 3 4 2 2 2" xfId="52541"/>
    <cellStyle name="Normal 5 21 2 3 4 2 2 2 2" xfId="52542"/>
    <cellStyle name="Normal 5 21 2 3 4 2 2 3" xfId="52543"/>
    <cellStyle name="Normal 5 21 2 3 4 2 2 4" xfId="52544"/>
    <cellStyle name="Normal 5 21 2 3 4 2 3" xfId="52545"/>
    <cellStyle name="Normal 5 21 2 3 4 2 3 2" xfId="52546"/>
    <cellStyle name="Normal 5 21 2 3 4 2 3 2 2" xfId="52547"/>
    <cellStyle name="Normal 5 21 2 3 4 2 3 3" xfId="52548"/>
    <cellStyle name="Normal 5 21 2 3 4 2 3 4" xfId="52549"/>
    <cellStyle name="Normal 5 21 2 3 4 2 4" xfId="52550"/>
    <cellStyle name="Normal 5 21 2 3 4 2 4 2" xfId="52551"/>
    <cellStyle name="Normal 5 21 2 3 4 2 5" xfId="52552"/>
    <cellStyle name="Normal 5 21 2 3 4 2 6" xfId="52553"/>
    <cellStyle name="Normal 5 21 2 3 4 2 7" xfId="52554"/>
    <cellStyle name="Normal 5 21 2 3 4 3" xfId="52555"/>
    <cellStyle name="Normal 5 21 2 3 4 3 2" xfId="52556"/>
    <cellStyle name="Normal 5 21 2 3 4 3 2 2" xfId="52557"/>
    <cellStyle name="Normal 5 21 2 3 4 3 3" xfId="52558"/>
    <cellStyle name="Normal 5 21 2 3 4 3 4" xfId="52559"/>
    <cellStyle name="Normal 5 21 2 3 4 4" xfId="52560"/>
    <cellStyle name="Normal 5 21 2 3 4 4 2" xfId="52561"/>
    <cellStyle name="Normal 5 21 2 3 4 4 2 2" xfId="52562"/>
    <cellStyle name="Normal 5 21 2 3 4 4 3" xfId="52563"/>
    <cellStyle name="Normal 5 21 2 3 4 4 4" xfId="52564"/>
    <cellStyle name="Normal 5 21 2 3 4 5" xfId="52565"/>
    <cellStyle name="Normal 5 21 2 3 4 5 2" xfId="52566"/>
    <cellStyle name="Normal 5 21 2 3 4 6" xfId="52567"/>
    <cellStyle name="Normal 5 21 2 3 4 7" xfId="52568"/>
    <cellStyle name="Normal 5 21 2 3 4 8" xfId="52569"/>
    <cellStyle name="Normal 5 21 2 3 5" xfId="52570"/>
    <cellStyle name="Normal 5 21 2 3 5 2" xfId="52571"/>
    <cellStyle name="Normal 5 21 2 3 5 2 2" xfId="52572"/>
    <cellStyle name="Normal 5 21 2 3 5 2 2 2" xfId="52573"/>
    <cellStyle name="Normal 5 21 2 3 5 2 2 2 2" xfId="52574"/>
    <cellStyle name="Normal 5 21 2 3 5 2 2 3" xfId="52575"/>
    <cellStyle name="Normal 5 21 2 3 5 2 2 4" xfId="52576"/>
    <cellStyle name="Normal 5 21 2 3 5 2 3" xfId="52577"/>
    <cellStyle name="Normal 5 21 2 3 5 2 3 2" xfId="52578"/>
    <cellStyle name="Normal 5 21 2 3 5 2 4" xfId="52579"/>
    <cellStyle name="Normal 5 21 2 3 5 2 5" xfId="52580"/>
    <cellStyle name="Normal 5 21 2 3 5 2 6" xfId="52581"/>
    <cellStyle name="Normal 5 21 2 3 5 3" xfId="52582"/>
    <cellStyle name="Normal 5 21 2 3 5 3 2" xfId="52583"/>
    <cellStyle name="Normal 5 21 2 3 5 3 2 2" xfId="52584"/>
    <cellStyle name="Normal 5 21 2 3 5 3 3" xfId="52585"/>
    <cellStyle name="Normal 5 21 2 3 5 3 4" xfId="52586"/>
    <cellStyle name="Normal 5 21 2 3 5 4" xfId="52587"/>
    <cellStyle name="Normal 5 21 2 3 5 4 2" xfId="52588"/>
    <cellStyle name="Normal 5 21 2 3 5 4 2 2" xfId="52589"/>
    <cellStyle name="Normal 5 21 2 3 5 4 3" xfId="52590"/>
    <cellStyle name="Normal 5 21 2 3 5 4 4" xfId="52591"/>
    <cellStyle name="Normal 5 21 2 3 5 5" xfId="52592"/>
    <cellStyle name="Normal 5 21 2 3 5 5 2" xfId="52593"/>
    <cellStyle name="Normal 5 21 2 3 5 6" xfId="52594"/>
    <cellStyle name="Normal 5 21 2 3 5 7" xfId="52595"/>
    <cellStyle name="Normal 5 21 2 3 5 8" xfId="52596"/>
    <cellStyle name="Normal 5 21 2 3 6" xfId="52597"/>
    <cellStyle name="Normal 5 21 2 3 6 2" xfId="52598"/>
    <cellStyle name="Normal 5 21 2 3 6 2 2" xfId="52599"/>
    <cellStyle name="Normal 5 21 2 3 6 2 2 2" xfId="52600"/>
    <cellStyle name="Normal 5 21 2 3 6 2 2 2 2" xfId="52601"/>
    <cellStyle name="Normal 5 21 2 3 6 2 2 3" xfId="52602"/>
    <cellStyle name="Normal 5 21 2 3 6 2 2 4" xfId="52603"/>
    <cellStyle name="Normal 5 21 2 3 6 2 3" xfId="52604"/>
    <cellStyle name="Normal 5 21 2 3 6 2 3 2" xfId="52605"/>
    <cellStyle name="Normal 5 21 2 3 6 2 4" xfId="52606"/>
    <cellStyle name="Normal 5 21 2 3 6 2 5" xfId="52607"/>
    <cellStyle name="Normal 5 21 2 3 6 2 6" xfId="52608"/>
    <cellStyle name="Normal 5 21 2 3 6 3" xfId="52609"/>
    <cellStyle name="Normal 5 21 2 3 6 3 2" xfId="52610"/>
    <cellStyle name="Normal 5 21 2 3 6 3 2 2" xfId="52611"/>
    <cellStyle name="Normal 5 21 2 3 6 3 3" xfId="52612"/>
    <cellStyle name="Normal 5 21 2 3 6 3 4" xfId="52613"/>
    <cellStyle name="Normal 5 21 2 3 6 4" xfId="52614"/>
    <cellStyle name="Normal 5 21 2 3 6 4 2" xfId="52615"/>
    <cellStyle name="Normal 5 21 2 3 6 4 2 2" xfId="52616"/>
    <cellStyle name="Normal 5 21 2 3 6 4 3" xfId="52617"/>
    <cellStyle name="Normal 5 21 2 3 6 4 4" xfId="52618"/>
    <cellStyle name="Normal 5 21 2 3 6 5" xfId="52619"/>
    <cellStyle name="Normal 5 21 2 3 6 5 2" xfId="52620"/>
    <cellStyle name="Normal 5 21 2 3 6 6" xfId="52621"/>
    <cellStyle name="Normal 5 21 2 3 6 7" xfId="52622"/>
    <cellStyle name="Normal 5 21 2 3 6 8" xfId="52623"/>
    <cellStyle name="Normal 5 21 2 3 7" xfId="52624"/>
    <cellStyle name="Normal 5 21 2 3 7 2" xfId="52625"/>
    <cellStyle name="Normal 5 21 2 3 7 2 2" xfId="52626"/>
    <cellStyle name="Normal 5 21 2 3 7 2 2 2" xfId="52627"/>
    <cellStyle name="Normal 5 21 2 3 7 2 3" xfId="52628"/>
    <cellStyle name="Normal 5 21 2 3 7 2 4" xfId="52629"/>
    <cellStyle name="Normal 5 21 2 3 7 3" xfId="52630"/>
    <cellStyle name="Normal 5 21 2 3 7 3 2" xfId="52631"/>
    <cellStyle name="Normal 5 21 2 3 7 4" xfId="52632"/>
    <cellStyle name="Normal 5 21 2 3 7 5" xfId="52633"/>
    <cellStyle name="Normal 5 21 2 3 7 6" xfId="52634"/>
    <cellStyle name="Normal 5 21 2 3 8" xfId="52635"/>
    <cellStyle name="Normal 5 21 2 3 8 2" xfId="52636"/>
    <cellStyle name="Normal 5 21 2 3 8 2 2" xfId="52637"/>
    <cellStyle name="Normal 5 21 2 3 8 2 2 2" xfId="52638"/>
    <cellStyle name="Normal 5 21 2 3 8 2 3" xfId="52639"/>
    <cellStyle name="Normal 5 21 2 3 8 2 4" xfId="52640"/>
    <cellStyle name="Normal 5 21 2 3 8 3" xfId="52641"/>
    <cellStyle name="Normal 5 21 2 3 8 3 2" xfId="52642"/>
    <cellStyle name="Normal 5 21 2 3 8 4" xfId="52643"/>
    <cellStyle name="Normal 5 21 2 3 8 5" xfId="52644"/>
    <cellStyle name="Normal 5 21 2 3 8 6" xfId="52645"/>
    <cellStyle name="Normal 5 21 2 3 9" xfId="52646"/>
    <cellStyle name="Normal 5 21 2 3 9 2" xfId="52647"/>
    <cellStyle name="Normal 5 21 2 3 9 2 2" xfId="52648"/>
    <cellStyle name="Normal 5 21 2 3 9 3" xfId="52649"/>
    <cellStyle name="Normal 5 21 2 3 9 4" xfId="52650"/>
    <cellStyle name="Normal 5 21 2 3 9 5" xfId="52651"/>
    <cellStyle name="Normal 5 21 2 4" xfId="52652"/>
    <cellStyle name="Normal 5 21 2 4 10" xfId="52653"/>
    <cellStyle name="Normal 5 21 2 4 10 2" xfId="52654"/>
    <cellStyle name="Normal 5 21 2 4 10 2 2" xfId="52655"/>
    <cellStyle name="Normal 5 21 2 4 10 3" xfId="52656"/>
    <cellStyle name="Normal 5 21 2 4 10 4" xfId="52657"/>
    <cellStyle name="Normal 5 21 2 4 11" xfId="52658"/>
    <cellStyle name="Normal 5 21 2 4 11 2" xfId="52659"/>
    <cellStyle name="Normal 5 21 2 4 12" xfId="52660"/>
    <cellStyle name="Normal 5 21 2 4 13" xfId="52661"/>
    <cellStyle name="Normal 5 21 2 4 14" xfId="52662"/>
    <cellStyle name="Normal 5 21 2 4 2" xfId="52663"/>
    <cellStyle name="Normal 5 21 2 4 2 10" xfId="52664"/>
    <cellStyle name="Normal 5 21 2 4 2 2" xfId="52665"/>
    <cellStyle name="Normal 5 21 2 4 2 2 2" xfId="52666"/>
    <cellStyle name="Normal 5 21 2 4 2 2 2 2" xfId="52667"/>
    <cellStyle name="Normal 5 21 2 4 2 2 2 2 2" xfId="52668"/>
    <cellStyle name="Normal 5 21 2 4 2 2 2 3" xfId="52669"/>
    <cellStyle name="Normal 5 21 2 4 2 2 2 4" xfId="52670"/>
    <cellStyle name="Normal 5 21 2 4 2 2 3" xfId="52671"/>
    <cellStyle name="Normal 5 21 2 4 2 2 3 2" xfId="52672"/>
    <cellStyle name="Normal 5 21 2 4 2 2 3 2 2" xfId="52673"/>
    <cellStyle name="Normal 5 21 2 4 2 2 3 3" xfId="52674"/>
    <cellStyle name="Normal 5 21 2 4 2 2 3 4" xfId="52675"/>
    <cellStyle name="Normal 5 21 2 4 2 2 4" xfId="52676"/>
    <cellStyle name="Normal 5 21 2 4 2 2 4 2" xfId="52677"/>
    <cellStyle name="Normal 5 21 2 4 2 2 5" xfId="52678"/>
    <cellStyle name="Normal 5 21 2 4 2 2 6" xfId="52679"/>
    <cellStyle name="Normal 5 21 2 4 2 2 7" xfId="52680"/>
    <cellStyle name="Normal 5 21 2 4 2 3" xfId="52681"/>
    <cellStyle name="Normal 5 21 2 4 2 3 2" xfId="52682"/>
    <cellStyle name="Normal 5 21 2 4 2 3 2 2" xfId="52683"/>
    <cellStyle name="Normal 5 21 2 4 2 3 3" xfId="52684"/>
    <cellStyle name="Normal 5 21 2 4 2 3 4" xfId="52685"/>
    <cellStyle name="Normal 5 21 2 4 2 4" xfId="52686"/>
    <cellStyle name="Normal 5 21 2 4 2 4 2" xfId="52687"/>
    <cellStyle name="Normal 5 21 2 4 2 4 2 2" xfId="52688"/>
    <cellStyle name="Normal 5 21 2 4 2 4 3" xfId="52689"/>
    <cellStyle name="Normal 5 21 2 4 2 4 4" xfId="52690"/>
    <cellStyle name="Normal 5 21 2 4 2 5" xfId="52691"/>
    <cellStyle name="Normal 5 21 2 4 2 5 2" xfId="52692"/>
    <cellStyle name="Normal 5 21 2 4 2 5 2 2" xfId="52693"/>
    <cellStyle name="Normal 5 21 2 4 2 5 3" xfId="52694"/>
    <cellStyle name="Normal 5 21 2 4 2 5 4" xfId="52695"/>
    <cellStyle name="Normal 5 21 2 4 2 6" xfId="52696"/>
    <cellStyle name="Normal 5 21 2 4 2 6 2" xfId="52697"/>
    <cellStyle name="Normal 5 21 2 4 2 6 2 2" xfId="52698"/>
    <cellStyle name="Normal 5 21 2 4 2 6 3" xfId="52699"/>
    <cellStyle name="Normal 5 21 2 4 2 6 4" xfId="52700"/>
    <cellStyle name="Normal 5 21 2 4 2 7" xfId="52701"/>
    <cellStyle name="Normal 5 21 2 4 2 7 2" xfId="52702"/>
    <cellStyle name="Normal 5 21 2 4 2 8" xfId="52703"/>
    <cellStyle name="Normal 5 21 2 4 2 9" xfId="52704"/>
    <cellStyle name="Normal 5 21 2 4 3" xfId="52705"/>
    <cellStyle name="Normal 5 21 2 4 3 2" xfId="52706"/>
    <cellStyle name="Normal 5 21 2 4 3 2 2" xfId="52707"/>
    <cellStyle name="Normal 5 21 2 4 3 2 2 2" xfId="52708"/>
    <cellStyle name="Normal 5 21 2 4 3 2 2 2 2" xfId="52709"/>
    <cellStyle name="Normal 5 21 2 4 3 2 2 3" xfId="52710"/>
    <cellStyle name="Normal 5 21 2 4 3 2 2 4" xfId="52711"/>
    <cellStyle name="Normal 5 21 2 4 3 2 3" xfId="52712"/>
    <cellStyle name="Normal 5 21 2 4 3 2 3 2" xfId="52713"/>
    <cellStyle name="Normal 5 21 2 4 3 2 3 2 2" xfId="52714"/>
    <cellStyle name="Normal 5 21 2 4 3 2 3 3" xfId="52715"/>
    <cellStyle name="Normal 5 21 2 4 3 2 3 4" xfId="52716"/>
    <cellStyle name="Normal 5 21 2 4 3 2 4" xfId="52717"/>
    <cellStyle name="Normal 5 21 2 4 3 2 4 2" xfId="52718"/>
    <cellStyle name="Normal 5 21 2 4 3 2 5" xfId="52719"/>
    <cellStyle name="Normal 5 21 2 4 3 2 6" xfId="52720"/>
    <cellStyle name="Normal 5 21 2 4 3 2 7" xfId="52721"/>
    <cellStyle name="Normal 5 21 2 4 3 3" xfId="52722"/>
    <cellStyle name="Normal 5 21 2 4 3 3 2" xfId="52723"/>
    <cellStyle name="Normal 5 21 2 4 3 3 2 2" xfId="52724"/>
    <cellStyle name="Normal 5 21 2 4 3 3 3" xfId="52725"/>
    <cellStyle name="Normal 5 21 2 4 3 3 4" xfId="52726"/>
    <cellStyle name="Normal 5 21 2 4 3 4" xfId="52727"/>
    <cellStyle name="Normal 5 21 2 4 3 4 2" xfId="52728"/>
    <cellStyle name="Normal 5 21 2 4 3 4 2 2" xfId="52729"/>
    <cellStyle name="Normal 5 21 2 4 3 4 3" xfId="52730"/>
    <cellStyle name="Normal 5 21 2 4 3 4 4" xfId="52731"/>
    <cellStyle name="Normal 5 21 2 4 3 5" xfId="52732"/>
    <cellStyle name="Normal 5 21 2 4 3 5 2" xfId="52733"/>
    <cellStyle name="Normal 5 21 2 4 3 6" xfId="52734"/>
    <cellStyle name="Normal 5 21 2 4 3 7" xfId="52735"/>
    <cellStyle name="Normal 5 21 2 4 3 8" xfId="52736"/>
    <cellStyle name="Normal 5 21 2 4 4" xfId="52737"/>
    <cellStyle name="Normal 5 21 2 4 4 2" xfId="52738"/>
    <cellStyle name="Normal 5 21 2 4 4 2 2" xfId="52739"/>
    <cellStyle name="Normal 5 21 2 4 4 2 2 2" xfId="52740"/>
    <cellStyle name="Normal 5 21 2 4 4 2 2 2 2" xfId="52741"/>
    <cellStyle name="Normal 5 21 2 4 4 2 2 3" xfId="52742"/>
    <cellStyle name="Normal 5 21 2 4 4 2 2 4" xfId="52743"/>
    <cellStyle name="Normal 5 21 2 4 4 2 3" xfId="52744"/>
    <cellStyle name="Normal 5 21 2 4 4 2 3 2" xfId="52745"/>
    <cellStyle name="Normal 5 21 2 4 4 2 3 2 2" xfId="52746"/>
    <cellStyle name="Normal 5 21 2 4 4 2 3 3" xfId="52747"/>
    <cellStyle name="Normal 5 21 2 4 4 2 3 4" xfId="52748"/>
    <cellStyle name="Normal 5 21 2 4 4 2 4" xfId="52749"/>
    <cellStyle name="Normal 5 21 2 4 4 2 4 2" xfId="52750"/>
    <cellStyle name="Normal 5 21 2 4 4 2 5" xfId="52751"/>
    <cellStyle name="Normal 5 21 2 4 4 2 6" xfId="52752"/>
    <cellStyle name="Normal 5 21 2 4 4 2 7" xfId="52753"/>
    <cellStyle name="Normal 5 21 2 4 4 3" xfId="52754"/>
    <cellStyle name="Normal 5 21 2 4 4 3 2" xfId="52755"/>
    <cellStyle name="Normal 5 21 2 4 4 3 2 2" xfId="52756"/>
    <cellStyle name="Normal 5 21 2 4 4 3 3" xfId="52757"/>
    <cellStyle name="Normal 5 21 2 4 4 3 4" xfId="52758"/>
    <cellStyle name="Normal 5 21 2 4 4 4" xfId="52759"/>
    <cellStyle name="Normal 5 21 2 4 4 4 2" xfId="52760"/>
    <cellStyle name="Normal 5 21 2 4 4 4 2 2" xfId="52761"/>
    <cellStyle name="Normal 5 21 2 4 4 4 3" xfId="52762"/>
    <cellStyle name="Normal 5 21 2 4 4 4 4" xfId="52763"/>
    <cellStyle name="Normal 5 21 2 4 4 5" xfId="52764"/>
    <cellStyle name="Normal 5 21 2 4 4 5 2" xfId="52765"/>
    <cellStyle name="Normal 5 21 2 4 4 6" xfId="52766"/>
    <cellStyle name="Normal 5 21 2 4 4 7" xfId="52767"/>
    <cellStyle name="Normal 5 21 2 4 4 8" xfId="52768"/>
    <cellStyle name="Normal 5 21 2 4 5" xfId="52769"/>
    <cellStyle name="Normal 5 21 2 4 5 2" xfId="52770"/>
    <cellStyle name="Normal 5 21 2 4 5 2 2" xfId="52771"/>
    <cellStyle name="Normal 5 21 2 4 5 2 2 2" xfId="52772"/>
    <cellStyle name="Normal 5 21 2 4 5 2 2 2 2" xfId="52773"/>
    <cellStyle name="Normal 5 21 2 4 5 2 2 3" xfId="52774"/>
    <cellStyle name="Normal 5 21 2 4 5 2 2 4" xfId="52775"/>
    <cellStyle name="Normal 5 21 2 4 5 2 3" xfId="52776"/>
    <cellStyle name="Normal 5 21 2 4 5 2 3 2" xfId="52777"/>
    <cellStyle name="Normal 5 21 2 4 5 2 4" xfId="52778"/>
    <cellStyle name="Normal 5 21 2 4 5 2 5" xfId="52779"/>
    <cellStyle name="Normal 5 21 2 4 5 2 6" xfId="52780"/>
    <cellStyle name="Normal 5 21 2 4 5 3" xfId="52781"/>
    <cellStyle name="Normal 5 21 2 4 5 3 2" xfId="52782"/>
    <cellStyle name="Normal 5 21 2 4 5 3 2 2" xfId="52783"/>
    <cellStyle name="Normal 5 21 2 4 5 3 3" xfId="52784"/>
    <cellStyle name="Normal 5 21 2 4 5 3 4" xfId="52785"/>
    <cellStyle name="Normal 5 21 2 4 5 4" xfId="52786"/>
    <cellStyle name="Normal 5 21 2 4 5 4 2" xfId="52787"/>
    <cellStyle name="Normal 5 21 2 4 5 4 2 2" xfId="52788"/>
    <cellStyle name="Normal 5 21 2 4 5 4 3" xfId="52789"/>
    <cellStyle name="Normal 5 21 2 4 5 4 4" xfId="52790"/>
    <cellStyle name="Normal 5 21 2 4 5 5" xfId="52791"/>
    <cellStyle name="Normal 5 21 2 4 5 5 2" xfId="52792"/>
    <cellStyle name="Normal 5 21 2 4 5 6" xfId="52793"/>
    <cellStyle name="Normal 5 21 2 4 5 7" xfId="52794"/>
    <cellStyle name="Normal 5 21 2 4 5 8" xfId="52795"/>
    <cellStyle name="Normal 5 21 2 4 6" xfId="52796"/>
    <cellStyle name="Normal 5 21 2 4 6 2" xfId="52797"/>
    <cellStyle name="Normal 5 21 2 4 6 2 2" xfId="52798"/>
    <cellStyle name="Normal 5 21 2 4 6 2 2 2" xfId="52799"/>
    <cellStyle name="Normal 5 21 2 4 6 2 2 2 2" xfId="52800"/>
    <cellStyle name="Normal 5 21 2 4 6 2 2 3" xfId="52801"/>
    <cellStyle name="Normal 5 21 2 4 6 2 2 4" xfId="52802"/>
    <cellStyle name="Normal 5 21 2 4 6 2 3" xfId="52803"/>
    <cellStyle name="Normal 5 21 2 4 6 2 3 2" xfId="52804"/>
    <cellStyle name="Normal 5 21 2 4 6 2 4" xfId="52805"/>
    <cellStyle name="Normal 5 21 2 4 6 2 5" xfId="52806"/>
    <cellStyle name="Normal 5 21 2 4 6 2 6" xfId="52807"/>
    <cellStyle name="Normal 5 21 2 4 6 3" xfId="52808"/>
    <cellStyle name="Normal 5 21 2 4 6 3 2" xfId="52809"/>
    <cellStyle name="Normal 5 21 2 4 6 3 2 2" xfId="52810"/>
    <cellStyle name="Normal 5 21 2 4 6 3 3" xfId="52811"/>
    <cellStyle name="Normal 5 21 2 4 6 3 4" xfId="52812"/>
    <cellStyle name="Normal 5 21 2 4 6 4" xfId="52813"/>
    <cellStyle name="Normal 5 21 2 4 6 4 2" xfId="52814"/>
    <cellStyle name="Normal 5 21 2 4 6 4 2 2" xfId="52815"/>
    <cellStyle name="Normal 5 21 2 4 6 4 3" xfId="52816"/>
    <cellStyle name="Normal 5 21 2 4 6 4 4" xfId="52817"/>
    <cellStyle name="Normal 5 21 2 4 6 5" xfId="52818"/>
    <cellStyle name="Normal 5 21 2 4 6 5 2" xfId="52819"/>
    <cellStyle name="Normal 5 21 2 4 6 6" xfId="52820"/>
    <cellStyle name="Normal 5 21 2 4 6 7" xfId="52821"/>
    <cellStyle name="Normal 5 21 2 4 6 8" xfId="52822"/>
    <cellStyle name="Normal 5 21 2 4 7" xfId="52823"/>
    <cellStyle name="Normal 5 21 2 4 7 2" xfId="52824"/>
    <cellStyle name="Normal 5 21 2 4 7 2 2" xfId="52825"/>
    <cellStyle name="Normal 5 21 2 4 7 2 2 2" xfId="52826"/>
    <cellStyle name="Normal 5 21 2 4 7 2 3" xfId="52827"/>
    <cellStyle name="Normal 5 21 2 4 7 2 4" xfId="52828"/>
    <cellStyle name="Normal 5 21 2 4 7 3" xfId="52829"/>
    <cellStyle name="Normal 5 21 2 4 7 3 2" xfId="52830"/>
    <cellStyle name="Normal 5 21 2 4 7 4" xfId="52831"/>
    <cellStyle name="Normal 5 21 2 4 7 5" xfId="52832"/>
    <cellStyle name="Normal 5 21 2 4 7 6" xfId="52833"/>
    <cellStyle name="Normal 5 21 2 4 8" xfId="52834"/>
    <cellStyle name="Normal 5 21 2 4 8 2" xfId="52835"/>
    <cellStyle name="Normal 5 21 2 4 8 2 2" xfId="52836"/>
    <cellStyle name="Normal 5 21 2 4 8 2 2 2" xfId="52837"/>
    <cellStyle name="Normal 5 21 2 4 8 2 3" xfId="52838"/>
    <cellStyle name="Normal 5 21 2 4 8 2 4" xfId="52839"/>
    <cellStyle name="Normal 5 21 2 4 8 3" xfId="52840"/>
    <cellStyle name="Normal 5 21 2 4 8 3 2" xfId="52841"/>
    <cellStyle name="Normal 5 21 2 4 8 4" xfId="52842"/>
    <cellStyle name="Normal 5 21 2 4 8 5" xfId="52843"/>
    <cellStyle name="Normal 5 21 2 4 8 6" xfId="52844"/>
    <cellStyle name="Normal 5 21 2 4 9" xfId="52845"/>
    <cellStyle name="Normal 5 21 2 4 9 2" xfId="52846"/>
    <cellStyle name="Normal 5 21 2 4 9 2 2" xfId="52847"/>
    <cellStyle name="Normal 5 21 2 4 9 3" xfId="52848"/>
    <cellStyle name="Normal 5 21 2 4 9 4" xfId="52849"/>
    <cellStyle name="Normal 5 21 2 4 9 5" xfId="52850"/>
    <cellStyle name="Normal 5 21 2 5" xfId="52851"/>
    <cellStyle name="Normal 5 21 2 5 10" xfId="52852"/>
    <cellStyle name="Normal 5 21 2 5 10 2" xfId="52853"/>
    <cellStyle name="Normal 5 21 2 5 11" xfId="52854"/>
    <cellStyle name="Normal 5 21 2 5 12" xfId="52855"/>
    <cellStyle name="Normal 5 21 2 5 13" xfId="52856"/>
    <cellStyle name="Normal 5 21 2 5 2" xfId="52857"/>
    <cellStyle name="Normal 5 21 2 5 2 2" xfId="52858"/>
    <cellStyle name="Normal 5 21 2 5 2 2 2" xfId="52859"/>
    <cellStyle name="Normal 5 21 2 5 2 2 2 2" xfId="52860"/>
    <cellStyle name="Normal 5 21 2 5 2 2 2 2 2" xfId="52861"/>
    <cellStyle name="Normal 5 21 2 5 2 2 2 3" xfId="52862"/>
    <cellStyle name="Normal 5 21 2 5 2 2 2 4" xfId="52863"/>
    <cellStyle name="Normal 5 21 2 5 2 2 3" xfId="52864"/>
    <cellStyle name="Normal 5 21 2 5 2 2 3 2" xfId="52865"/>
    <cellStyle name="Normal 5 21 2 5 2 2 3 2 2" xfId="52866"/>
    <cellStyle name="Normal 5 21 2 5 2 2 3 3" xfId="52867"/>
    <cellStyle name="Normal 5 21 2 5 2 2 3 4" xfId="52868"/>
    <cellStyle name="Normal 5 21 2 5 2 2 4" xfId="52869"/>
    <cellStyle name="Normal 5 21 2 5 2 2 4 2" xfId="52870"/>
    <cellStyle name="Normal 5 21 2 5 2 2 5" xfId="52871"/>
    <cellStyle name="Normal 5 21 2 5 2 2 6" xfId="52872"/>
    <cellStyle name="Normal 5 21 2 5 2 2 7" xfId="52873"/>
    <cellStyle name="Normal 5 21 2 5 2 3" xfId="52874"/>
    <cellStyle name="Normal 5 21 2 5 2 3 2" xfId="52875"/>
    <cellStyle name="Normal 5 21 2 5 2 3 2 2" xfId="52876"/>
    <cellStyle name="Normal 5 21 2 5 2 3 3" xfId="52877"/>
    <cellStyle name="Normal 5 21 2 5 2 3 4" xfId="52878"/>
    <cellStyle name="Normal 5 21 2 5 2 4" xfId="52879"/>
    <cellStyle name="Normal 5 21 2 5 2 4 2" xfId="52880"/>
    <cellStyle name="Normal 5 21 2 5 2 4 2 2" xfId="52881"/>
    <cellStyle name="Normal 5 21 2 5 2 4 3" xfId="52882"/>
    <cellStyle name="Normal 5 21 2 5 2 4 4" xfId="52883"/>
    <cellStyle name="Normal 5 21 2 5 2 5" xfId="52884"/>
    <cellStyle name="Normal 5 21 2 5 2 5 2" xfId="52885"/>
    <cellStyle name="Normal 5 21 2 5 2 6" xfId="52886"/>
    <cellStyle name="Normal 5 21 2 5 2 7" xfId="52887"/>
    <cellStyle name="Normal 5 21 2 5 2 8" xfId="52888"/>
    <cellStyle name="Normal 5 21 2 5 3" xfId="52889"/>
    <cellStyle name="Normal 5 21 2 5 3 2" xfId="52890"/>
    <cellStyle name="Normal 5 21 2 5 3 2 2" xfId="52891"/>
    <cellStyle name="Normal 5 21 2 5 3 2 2 2" xfId="52892"/>
    <cellStyle name="Normal 5 21 2 5 3 2 2 2 2" xfId="52893"/>
    <cellStyle name="Normal 5 21 2 5 3 2 2 3" xfId="52894"/>
    <cellStyle name="Normal 5 21 2 5 3 2 2 4" xfId="52895"/>
    <cellStyle name="Normal 5 21 2 5 3 2 3" xfId="52896"/>
    <cellStyle name="Normal 5 21 2 5 3 2 3 2" xfId="52897"/>
    <cellStyle name="Normal 5 21 2 5 3 2 3 2 2" xfId="52898"/>
    <cellStyle name="Normal 5 21 2 5 3 2 3 3" xfId="52899"/>
    <cellStyle name="Normal 5 21 2 5 3 2 3 4" xfId="52900"/>
    <cellStyle name="Normal 5 21 2 5 3 2 4" xfId="52901"/>
    <cellStyle name="Normal 5 21 2 5 3 2 4 2" xfId="52902"/>
    <cellStyle name="Normal 5 21 2 5 3 2 5" xfId="52903"/>
    <cellStyle name="Normal 5 21 2 5 3 2 6" xfId="52904"/>
    <cellStyle name="Normal 5 21 2 5 3 2 7" xfId="52905"/>
    <cellStyle name="Normal 5 21 2 5 3 3" xfId="52906"/>
    <cellStyle name="Normal 5 21 2 5 3 3 2" xfId="52907"/>
    <cellStyle name="Normal 5 21 2 5 3 3 2 2" xfId="52908"/>
    <cellStyle name="Normal 5 21 2 5 3 3 3" xfId="52909"/>
    <cellStyle name="Normal 5 21 2 5 3 3 4" xfId="52910"/>
    <cellStyle name="Normal 5 21 2 5 3 4" xfId="52911"/>
    <cellStyle name="Normal 5 21 2 5 3 4 2" xfId="52912"/>
    <cellStyle name="Normal 5 21 2 5 3 4 2 2" xfId="52913"/>
    <cellStyle name="Normal 5 21 2 5 3 4 3" xfId="52914"/>
    <cellStyle name="Normal 5 21 2 5 3 4 4" xfId="52915"/>
    <cellStyle name="Normal 5 21 2 5 3 5" xfId="52916"/>
    <cellStyle name="Normal 5 21 2 5 3 5 2" xfId="52917"/>
    <cellStyle name="Normal 5 21 2 5 3 6" xfId="52918"/>
    <cellStyle name="Normal 5 21 2 5 3 7" xfId="52919"/>
    <cellStyle name="Normal 5 21 2 5 3 8" xfId="52920"/>
    <cellStyle name="Normal 5 21 2 5 4" xfId="52921"/>
    <cellStyle name="Normal 5 21 2 5 4 2" xfId="52922"/>
    <cellStyle name="Normal 5 21 2 5 4 2 2" xfId="52923"/>
    <cellStyle name="Normal 5 21 2 5 4 2 2 2" xfId="52924"/>
    <cellStyle name="Normal 5 21 2 5 4 2 2 2 2" xfId="52925"/>
    <cellStyle name="Normal 5 21 2 5 4 2 2 3" xfId="52926"/>
    <cellStyle name="Normal 5 21 2 5 4 2 2 4" xfId="52927"/>
    <cellStyle name="Normal 5 21 2 5 4 2 3" xfId="52928"/>
    <cellStyle name="Normal 5 21 2 5 4 2 3 2" xfId="52929"/>
    <cellStyle name="Normal 5 21 2 5 4 2 4" xfId="52930"/>
    <cellStyle name="Normal 5 21 2 5 4 2 5" xfId="52931"/>
    <cellStyle name="Normal 5 21 2 5 4 2 6" xfId="52932"/>
    <cellStyle name="Normal 5 21 2 5 4 3" xfId="52933"/>
    <cellStyle name="Normal 5 21 2 5 4 3 2" xfId="52934"/>
    <cellStyle name="Normal 5 21 2 5 4 3 2 2" xfId="52935"/>
    <cellStyle name="Normal 5 21 2 5 4 3 3" xfId="52936"/>
    <cellStyle name="Normal 5 21 2 5 4 3 4" xfId="52937"/>
    <cellStyle name="Normal 5 21 2 5 4 4" xfId="52938"/>
    <cellStyle name="Normal 5 21 2 5 4 4 2" xfId="52939"/>
    <cellStyle name="Normal 5 21 2 5 4 4 2 2" xfId="52940"/>
    <cellStyle name="Normal 5 21 2 5 4 4 3" xfId="52941"/>
    <cellStyle name="Normal 5 21 2 5 4 4 4" xfId="52942"/>
    <cellStyle name="Normal 5 21 2 5 4 5" xfId="52943"/>
    <cellStyle name="Normal 5 21 2 5 4 5 2" xfId="52944"/>
    <cellStyle name="Normal 5 21 2 5 4 6" xfId="52945"/>
    <cellStyle name="Normal 5 21 2 5 4 7" xfId="52946"/>
    <cellStyle name="Normal 5 21 2 5 4 8" xfId="52947"/>
    <cellStyle name="Normal 5 21 2 5 5" xfId="52948"/>
    <cellStyle name="Normal 5 21 2 5 5 2" xfId="52949"/>
    <cellStyle name="Normal 5 21 2 5 5 2 2" xfId="52950"/>
    <cellStyle name="Normal 5 21 2 5 5 2 2 2" xfId="52951"/>
    <cellStyle name="Normal 5 21 2 5 5 2 2 2 2" xfId="52952"/>
    <cellStyle name="Normal 5 21 2 5 5 2 2 3" xfId="52953"/>
    <cellStyle name="Normal 5 21 2 5 5 2 2 4" xfId="52954"/>
    <cellStyle name="Normal 5 21 2 5 5 2 3" xfId="52955"/>
    <cellStyle name="Normal 5 21 2 5 5 2 3 2" xfId="52956"/>
    <cellStyle name="Normal 5 21 2 5 5 2 4" xfId="52957"/>
    <cellStyle name="Normal 5 21 2 5 5 2 5" xfId="52958"/>
    <cellStyle name="Normal 5 21 2 5 5 2 6" xfId="52959"/>
    <cellStyle name="Normal 5 21 2 5 5 3" xfId="52960"/>
    <cellStyle name="Normal 5 21 2 5 5 3 2" xfId="52961"/>
    <cellStyle name="Normal 5 21 2 5 5 3 2 2" xfId="52962"/>
    <cellStyle name="Normal 5 21 2 5 5 3 3" xfId="52963"/>
    <cellStyle name="Normal 5 21 2 5 5 3 4" xfId="52964"/>
    <cellStyle name="Normal 5 21 2 5 5 4" xfId="52965"/>
    <cellStyle name="Normal 5 21 2 5 5 4 2" xfId="52966"/>
    <cellStyle name="Normal 5 21 2 5 5 4 2 2" xfId="52967"/>
    <cellStyle name="Normal 5 21 2 5 5 4 3" xfId="52968"/>
    <cellStyle name="Normal 5 21 2 5 5 4 4" xfId="52969"/>
    <cellStyle name="Normal 5 21 2 5 5 5" xfId="52970"/>
    <cellStyle name="Normal 5 21 2 5 5 5 2" xfId="52971"/>
    <cellStyle name="Normal 5 21 2 5 5 6" xfId="52972"/>
    <cellStyle name="Normal 5 21 2 5 5 7" xfId="52973"/>
    <cellStyle name="Normal 5 21 2 5 5 8" xfId="52974"/>
    <cellStyle name="Normal 5 21 2 5 6" xfId="52975"/>
    <cellStyle name="Normal 5 21 2 5 6 2" xfId="52976"/>
    <cellStyle name="Normal 5 21 2 5 6 2 2" xfId="52977"/>
    <cellStyle name="Normal 5 21 2 5 6 2 2 2" xfId="52978"/>
    <cellStyle name="Normal 5 21 2 5 6 2 3" xfId="52979"/>
    <cellStyle name="Normal 5 21 2 5 6 2 4" xfId="52980"/>
    <cellStyle name="Normal 5 21 2 5 6 3" xfId="52981"/>
    <cellStyle name="Normal 5 21 2 5 6 3 2" xfId="52982"/>
    <cellStyle name="Normal 5 21 2 5 6 4" xfId="52983"/>
    <cellStyle name="Normal 5 21 2 5 6 5" xfId="52984"/>
    <cellStyle name="Normal 5 21 2 5 6 6" xfId="52985"/>
    <cellStyle name="Normal 5 21 2 5 7" xfId="52986"/>
    <cellStyle name="Normal 5 21 2 5 7 2" xfId="52987"/>
    <cellStyle name="Normal 5 21 2 5 7 2 2" xfId="52988"/>
    <cellStyle name="Normal 5 21 2 5 7 2 2 2" xfId="52989"/>
    <cellStyle name="Normal 5 21 2 5 7 2 3" xfId="52990"/>
    <cellStyle name="Normal 5 21 2 5 7 2 4" xfId="52991"/>
    <cellStyle name="Normal 5 21 2 5 7 3" xfId="52992"/>
    <cellStyle name="Normal 5 21 2 5 7 3 2" xfId="52993"/>
    <cellStyle name="Normal 5 21 2 5 7 4" xfId="52994"/>
    <cellStyle name="Normal 5 21 2 5 7 5" xfId="52995"/>
    <cellStyle name="Normal 5 21 2 5 7 6" xfId="52996"/>
    <cellStyle name="Normal 5 21 2 5 8" xfId="52997"/>
    <cellStyle name="Normal 5 21 2 5 8 2" xfId="52998"/>
    <cellStyle name="Normal 5 21 2 5 8 2 2" xfId="52999"/>
    <cellStyle name="Normal 5 21 2 5 8 3" xfId="53000"/>
    <cellStyle name="Normal 5 21 2 5 8 4" xfId="53001"/>
    <cellStyle name="Normal 5 21 2 5 8 5" xfId="53002"/>
    <cellStyle name="Normal 5 21 2 5 9" xfId="53003"/>
    <cellStyle name="Normal 5 21 2 5 9 2" xfId="53004"/>
    <cellStyle name="Normal 5 21 2 5 9 2 2" xfId="53005"/>
    <cellStyle name="Normal 5 21 2 5 9 3" xfId="53006"/>
    <cellStyle name="Normal 5 21 2 5 9 4" xfId="53007"/>
    <cellStyle name="Normal 5 21 2 6" xfId="53008"/>
    <cellStyle name="Normal 5 21 2 6 2" xfId="53009"/>
    <cellStyle name="Normal 5 21 2 6 2 2" xfId="53010"/>
    <cellStyle name="Normal 5 21 2 6 2 2 2" xfId="53011"/>
    <cellStyle name="Normal 5 21 2 6 2 2 2 2" xfId="53012"/>
    <cellStyle name="Normal 5 21 2 6 2 2 3" xfId="53013"/>
    <cellStyle name="Normal 5 21 2 6 2 2 4" xfId="53014"/>
    <cellStyle name="Normal 5 21 2 6 2 3" xfId="53015"/>
    <cellStyle name="Normal 5 21 2 6 2 3 2" xfId="53016"/>
    <cellStyle name="Normal 5 21 2 6 2 3 2 2" xfId="53017"/>
    <cellStyle name="Normal 5 21 2 6 2 3 3" xfId="53018"/>
    <cellStyle name="Normal 5 21 2 6 2 3 4" xfId="53019"/>
    <cellStyle name="Normal 5 21 2 6 2 4" xfId="53020"/>
    <cellStyle name="Normal 5 21 2 6 2 4 2" xfId="53021"/>
    <cellStyle name="Normal 5 21 2 6 2 5" xfId="53022"/>
    <cellStyle name="Normal 5 21 2 6 2 6" xfId="53023"/>
    <cellStyle name="Normal 5 21 2 6 2 7" xfId="53024"/>
    <cellStyle name="Normal 5 21 2 6 3" xfId="53025"/>
    <cellStyle name="Normal 5 21 2 6 3 2" xfId="53026"/>
    <cellStyle name="Normal 5 21 2 6 3 2 2" xfId="53027"/>
    <cellStyle name="Normal 5 21 2 6 3 3" xfId="53028"/>
    <cellStyle name="Normal 5 21 2 6 3 4" xfId="53029"/>
    <cellStyle name="Normal 5 21 2 6 4" xfId="53030"/>
    <cellStyle name="Normal 5 21 2 6 4 2" xfId="53031"/>
    <cellStyle name="Normal 5 21 2 6 4 2 2" xfId="53032"/>
    <cellStyle name="Normal 5 21 2 6 4 3" xfId="53033"/>
    <cellStyle name="Normal 5 21 2 6 4 4" xfId="53034"/>
    <cellStyle name="Normal 5 21 2 6 5" xfId="53035"/>
    <cellStyle name="Normal 5 21 2 6 5 2" xfId="53036"/>
    <cellStyle name="Normal 5 21 2 6 6" xfId="53037"/>
    <cellStyle name="Normal 5 21 2 6 7" xfId="53038"/>
    <cellStyle name="Normal 5 21 2 6 8" xfId="53039"/>
    <cellStyle name="Normal 5 21 2 7" xfId="53040"/>
    <cellStyle name="Normal 5 21 2 7 2" xfId="53041"/>
    <cellStyle name="Normal 5 21 2 7 2 2" xfId="53042"/>
    <cellStyle name="Normal 5 21 2 7 2 2 2" xfId="53043"/>
    <cellStyle name="Normal 5 21 2 7 2 2 2 2" xfId="53044"/>
    <cellStyle name="Normal 5 21 2 7 2 2 3" xfId="53045"/>
    <cellStyle name="Normal 5 21 2 7 2 2 4" xfId="53046"/>
    <cellStyle name="Normal 5 21 2 7 2 3" xfId="53047"/>
    <cellStyle name="Normal 5 21 2 7 2 3 2" xfId="53048"/>
    <cellStyle name="Normal 5 21 2 7 2 3 2 2" xfId="53049"/>
    <cellStyle name="Normal 5 21 2 7 2 3 3" xfId="53050"/>
    <cellStyle name="Normal 5 21 2 7 2 3 4" xfId="53051"/>
    <cellStyle name="Normal 5 21 2 7 2 4" xfId="53052"/>
    <cellStyle name="Normal 5 21 2 7 2 4 2" xfId="53053"/>
    <cellStyle name="Normal 5 21 2 7 2 5" xfId="53054"/>
    <cellStyle name="Normal 5 21 2 7 2 6" xfId="53055"/>
    <cellStyle name="Normal 5 21 2 7 2 7" xfId="53056"/>
    <cellStyle name="Normal 5 21 2 7 3" xfId="53057"/>
    <cellStyle name="Normal 5 21 2 7 3 2" xfId="53058"/>
    <cellStyle name="Normal 5 21 2 7 3 2 2" xfId="53059"/>
    <cellStyle name="Normal 5 21 2 7 3 3" xfId="53060"/>
    <cellStyle name="Normal 5 21 2 7 3 4" xfId="53061"/>
    <cellStyle name="Normal 5 21 2 7 4" xfId="53062"/>
    <cellStyle name="Normal 5 21 2 7 4 2" xfId="53063"/>
    <cellStyle name="Normal 5 21 2 7 4 2 2" xfId="53064"/>
    <cellStyle name="Normal 5 21 2 7 4 3" xfId="53065"/>
    <cellStyle name="Normal 5 21 2 7 4 4" xfId="53066"/>
    <cellStyle name="Normal 5 21 2 7 5" xfId="53067"/>
    <cellStyle name="Normal 5 21 2 7 5 2" xfId="53068"/>
    <cellStyle name="Normal 5 21 2 7 6" xfId="53069"/>
    <cellStyle name="Normal 5 21 2 7 7" xfId="53070"/>
    <cellStyle name="Normal 5 21 2 7 8" xfId="53071"/>
    <cellStyle name="Normal 5 21 2 8" xfId="53072"/>
    <cellStyle name="Normal 5 21 2 8 2" xfId="53073"/>
    <cellStyle name="Normal 5 21 2 8 2 2" xfId="53074"/>
    <cellStyle name="Normal 5 21 2 8 2 2 2" xfId="53075"/>
    <cellStyle name="Normal 5 21 2 8 2 2 2 2" xfId="53076"/>
    <cellStyle name="Normal 5 21 2 8 2 2 3" xfId="53077"/>
    <cellStyle name="Normal 5 21 2 8 2 2 4" xfId="53078"/>
    <cellStyle name="Normal 5 21 2 8 2 3" xfId="53079"/>
    <cellStyle name="Normal 5 21 2 8 2 3 2" xfId="53080"/>
    <cellStyle name="Normal 5 21 2 8 2 4" xfId="53081"/>
    <cellStyle name="Normal 5 21 2 8 2 5" xfId="53082"/>
    <cellStyle name="Normal 5 21 2 8 2 6" xfId="53083"/>
    <cellStyle name="Normal 5 21 2 8 3" xfId="53084"/>
    <cellStyle name="Normal 5 21 2 8 3 2" xfId="53085"/>
    <cellStyle name="Normal 5 21 2 8 3 2 2" xfId="53086"/>
    <cellStyle name="Normal 5 21 2 8 3 3" xfId="53087"/>
    <cellStyle name="Normal 5 21 2 8 3 4" xfId="53088"/>
    <cellStyle name="Normal 5 21 2 8 4" xfId="53089"/>
    <cellStyle name="Normal 5 21 2 8 4 2" xfId="53090"/>
    <cellStyle name="Normal 5 21 2 8 4 2 2" xfId="53091"/>
    <cellStyle name="Normal 5 21 2 8 4 3" xfId="53092"/>
    <cellStyle name="Normal 5 21 2 8 4 4" xfId="53093"/>
    <cellStyle name="Normal 5 21 2 8 5" xfId="53094"/>
    <cellStyle name="Normal 5 21 2 8 5 2" xfId="53095"/>
    <cellStyle name="Normal 5 21 2 8 6" xfId="53096"/>
    <cellStyle name="Normal 5 21 2 8 7" xfId="53097"/>
    <cellStyle name="Normal 5 21 2 8 8" xfId="53098"/>
    <cellStyle name="Normal 5 21 2 9" xfId="53099"/>
    <cellStyle name="Normal 5 21 2 9 2" xfId="53100"/>
    <cellStyle name="Normal 5 21 2 9 2 2" xfId="53101"/>
    <cellStyle name="Normal 5 21 2 9 2 2 2" xfId="53102"/>
    <cellStyle name="Normal 5 21 2 9 2 2 2 2" xfId="53103"/>
    <cellStyle name="Normal 5 21 2 9 2 2 3" xfId="53104"/>
    <cellStyle name="Normal 5 21 2 9 2 2 4" xfId="53105"/>
    <cellStyle name="Normal 5 21 2 9 2 3" xfId="53106"/>
    <cellStyle name="Normal 5 21 2 9 2 3 2" xfId="53107"/>
    <cellStyle name="Normal 5 21 2 9 2 4" xfId="53108"/>
    <cellStyle name="Normal 5 21 2 9 2 5" xfId="53109"/>
    <cellStyle name="Normal 5 21 2 9 2 6" xfId="53110"/>
    <cellStyle name="Normal 5 21 2 9 3" xfId="53111"/>
    <cellStyle name="Normal 5 21 2 9 3 2" xfId="53112"/>
    <cellStyle name="Normal 5 21 2 9 3 2 2" xfId="53113"/>
    <cellStyle name="Normal 5 21 2 9 3 3" xfId="53114"/>
    <cellStyle name="Normal 5 21 2 9 3 4" xfId="53115"/>
    <cellStyle name="Normal 5 21 2 9 4" xfId="53116"/>
    <cellStyle name="Normal 5 21 2 9 4 2" xfId="53117"/>
    <cellStyle name="Normal 5 21 2 9 4 2 2" xfId="53118"/>
    <cellStyle name="Normal 5 21 2 9 4 3" xfId="53119"/>
    <cellStyle name="Normal 5 21 2 9 4 4" xfId="53120"/>
    <cellStyle name="Normal 5 21 2 9 5" xfId="53121"/>
    <cellStyle name="Normal 5 21 2 9 5 2" xfId="53122"/>
    <cellStyle name="Normal 5 21 2 9 6" xfId="53123"/>
    <cellStyle name="Normal 5 21 2 9 7" xfId="53124"/>
    <cellStyle name="Normal 5 21 2 9 8" xfId="53125"/>
    <cellStyle name="Normal 5 21 3" xfId="53126"/>
    <cellStyle name="Normal 5 21 3 10" xfId="53127"/>
    <cellStyle name="Normal 5 21 3 10 2" xfId="53128"/>
    <cellStyle name="Normal 5 21 3 10 2 2" xfId="53129"/>
    <cellStyle name="Normal 5 21 3 10 3" xfId="53130"/>
    <cellStyle name="Normal 5 21 3 10 4" xfId="53131"/>
    <cellStyle name="Normal 5 21 3 11" xfId="53132"/>
    <cellStyle name="Normal 5 21 3 11 2" xfId="53133"/>
    <cellStyle name="Normal 5 21 3 12" xfId="53134"/>
    <cellStyle name="Normal 5 21 3 13" xfId="53135"/>
    <cellStyle name="Normal 5 21 3 14" xfId="53136"/>
    <cellStyle name="Normal 5 21 3 2" xfId="53137"/>
    <cellStyle name="Normal 5 21 3 2 10" xfId="53138"/>
    <cellStyle name="Normal 5 21 3 2 2" xfId="53139"/>
    <cellStyle name="Normal 5 21 3 2 2 2" xfId="53140"/>
    <cellStyle name="Normal 5 21 3 2 2 2 2" xfId="53141"/>
    <cellStyle name="Normal 5 21 3 2 2 2 2 2" xfId="53142"/>
    <cellStyle name="Normal 5 21 3 2 2 2 3" xfId="53143"/>
    <cellStyle name="Normal 5 21 3 2 2 2 4" xfId="53144"/>
    <cellStyle name="Normal 5 21 3 2 2 3" xfId="53145"/>
    <cellStyle name="Normal 5 21 3 2 2 3 2" xfId="53146"/>
    <cellStyle name="Normal 5 21 3 2 2 3 2 2" xfId="53147"/>
    <cellStyle name="Normal 5 21 3 2 2 3 3" xfId="53148"/>
    <cellStyle name="Normal 5 21 3 2 2 3 4" xfId="53149"/>
    <cellStyle name="Normal 5 21 3 2 2 4" xfId="53150"/>
    <cellStyle name="Normal 5 21 3 2 2 4 2" xfId="53151"/>
    <cellStyle name="Normal 5 21 3 2 2 5" xfId="53152"/>
    <cellStyle name="Normal 5 21 3 2 2 6" xfId="53153"/>
    <cellStyle name="Normal 5 21 3 2 2 7" xfId="53154"/>
    <cellStyle name="Normal 5 21 3 2 3" xfId="53155"/>
    <cellStyle name="Normal 5 21 3 2 3 2" xfId="53156"/>
    <cellStyle name="Normal 5 21 3 2 3 2 2" xfId="53157"/>
    <cellStyle name="Normal 5 21 3 2 3 3" xfId="53158"/>
    <cellStyle name="Normal 5 21 3 2 3 4" xfId="53159"/>
    <cellStyle name="Normal 5 21 3 2 4" xfId="53160"/>
    <cellStyle name="Normal 5 21 3 2 4 2" xfId="53161"/>
    <cellStyle name="Normal 5 21 3 2 4 2 2" xfId="53162"/>
    <cellStyle name="Normal 5 21 3 2 4 3" xfId="53163"/>
    <cellStyle name="Normal 5 21 3 2 4 4" xfId="53164"/>
    <cellStyle name="Normal 5 21 3 2 5" xfId="53165"/>
    <cellStyle name="Normal 5 21 3 2 5 2" xfId="53166"/>
    <cellStyle name="Normal 5 21 3 2 5 2 2" xfId="53167"/>
    <cellStyle name="Normal 5 21 3 2 5 3" xfId="53168"/>
    <cellStyle name="Normal 5 21 3 2 5 4" xfId="53169"/>
    <cellStyle name="Normal 5 21 3 2 6" xfId="53170"/>
    <cellStyle name="Normal 5 21 3 2 6 2" xfId="53171"/>
    <cellStyle name="Normal 5 21 3 2 6 2 2" xfId="53172"/>
    <cellStyle name="Normal 5 21 3 2 6 3" xfId="53173"/>
    <cellStyle name="Normal 5 21 3 2 6 4" xfId="53174"/>
    <cellStyle name="Normal 5 21 3 2 7" xfId="53175"/>
    <cellStyle name="Normal 5 21 3 2 7 2" xfId="53176"/>
    <cellStyle name="Normal 5 21 3 2 8" xfId="53177"/>
    <cellStyle name="Normal 5 21 3 2 9" xfId="53178"/>
    <cellStyle name="Normal 5 21 3 3" xfId="53179"/>
    <cellStyle name="Normal 5 21 3 3 2" xfId="53180"/>
    <cellStyle name="Normal 5 21 3 3 2 2" xfId="53181"/>
    <cellStyle name="Normal 5 21 3 3 2 2 2" xfId="53182"/>
    <cellStyle name="Normal 5 21 3 3 2 2 2 2" xfId="53183"/>
    <cellStyle name="Normal 5 21 3 3 2 2 3" xfId="53184"/>
    <cellStyle name="Normal 5 21 3 3 2 2 4" xfId="53185"/>
    <cellStyle name="Normal 5 21 3 3 2 3" xfId="53186"/>
    <cellStyle name="Normal 5 21 3 3 2 3 2" xfId="53187"/>
    <cellStyle name="Normal 5 21 3 3 2 3 2 2" xfId="53188"/>
    <cellStyle name="Normal 5 21 3 3 2 3 3" xfId="53189"/>
    <cellStyle name="Normal 5 21 3 3 2 3 4" xfId="53190"/>
    <cellStyle name="Normal 5 21 3 3 2 4" xfId="53191"/>
    <cellStyle name="Normal 5 21 3 3 2 4 2" xfId="53192"/>
    <cellStyle name="Normal 5 21 3 3 2 5" xfId="53193"/>
    <cellStyle name="Normal 5 21 3 3 2 6" xfId="53194"/>
    <cellStyle name="Normal 5 21 3 3 2 7" xfId="53195"/>
    <cellStyle name="Normal 5 21 3 3 3" xfId="53196"/>
    <cellStyle name="Normal 5 21 3 3 3 2" xfId="53197"/>
    <cellStyle name="Normal 5 21 3 3 3 2 2" xfId="53198"/>
    <cellStyle name="Normal 5 21 3 3 3 3" xfId="53199"/>
    <cellStyle name="Normal 5 21 3 3 3 4" xfId="53200"/>
    <cellStyle name="Normal 5 21 3 3 4" xfId="53201"/>
    <cellStyle name="Normal 5 21 3 3 4 2" xfId="53202"/>
    <cellStyle name="Normal 5 21 3 3 4 2 2" xfId="53203"/>
    <cellStyle name="Normal 5 21 3 3 4 3" xfId="53204"/>
    <cellStyle name="Normal 5 21 3 3 4 4" xfId="53205"/>
    <cellStyle name="Normal 5 21 3 3 5" xfId="53206"/>
    <cellStyle name="Normal 5 21 3 3 5 2" xfId="53207"/>
    <cellStyle name="Normal 5 21 3 3 6" xfId="53208"/>
    <cellStyle name="Normal 5 21 3 3 7" xfId="53209"/>
    <cellStyle name="Normal 5 21 3 3 8" xfId="53210"/>
    <cellStyle name="Normal 5 21 3 4" xfId="53211"/>
    <cellStyle name="Normal 5 21 3 4 2" xfId="53212"/>
    <cellStyle name="Normal 5 21 3 4 2 2" xfId="53213"/>
    <cellStyle name="Normal 5 21 3 4 2 2 2" xfId="53214"/>
    <cellStyle name="Normal 5 21 3 4 2 2 2 2" xfId="53215"/>
    <cellStyle name="Normal 5 21 3 4 2 2 3" xfId="53216"/>
    <cellStyle name="Normal 5 21 3 4 2 2 4" xfId="53217"/>
    <cellStyle name="Normal 5 21 3 4 2 3" xfId="53218"/>
    <cellStyle name="Normal 5 21 3 4 2 3 2" xfId="53219"/>
    <cellStyle name="Normal 5 21 3 4 2 3 2 2" xfId="53220"/>
    <cellStyle name="Normal 5 21 3 4 2 3 3" xfId="53221"/>
    <cellStyle name="Normal 5 21 3 4 2 3 4" xfId="53222"/>
    <cellStyle name="Normal 5 21 3 4 2 4" xfId="53223"/>
    <cellStyle name="Normal 5 21 3 4 2 4 2" xfId="53224"/>
    <cellStyle name="Normal 5 21 3 4 2 5" xfId="53225"/>
    <cellStyle name="Normal 5 21 3 4 2 6" xfId="53226"/>
    <cellStyle name="Normal 5 21 3 4 2 7" xfId="53227"/>
    <cellStyle name="Normal 5 21 3 4 3" xfId="53228"/>
    <cellStyle name="Normal 5 21 3 4 3 2" xfId="53229"/>
    <cellStyle name="Normal 5 21 3 4 3 2 2" xfId="53230"/>
    <cellStyle name="Normal 5 21 3 4 3 3" xfId="53231"/>
    <cellStyle name="Normal 5 21 3 4 3 4" xfId="53232"/>
    <cellStyle name="Normal 5 21 3 4 4" xfId="53233"/>
    <cellStyle name="Normal 5 21 3 4 4 2" xfId="53234"/>
    <cellStyle name="Normal 5 21 3 4 4 2 2" xfId="53235"/>
    <cellStyle name="Normal 5 21 3 4 4 3" xfId="53236"/>
    <cellStyle name="Normal 5 21 3 4 4 4" xfId="53237"/>
    <cellStyle name="Normal 5 21 3 4 5" xfId="53238"/>
    <cellStyle name="Normal 5 21 3 4 5 2" xfId="53239"/>
    <cellStyle name="Normal 5 21 3 4 6" xfId="53240"/>
    <cellStyle name="Normal 5 21 3 4 7" xfId="53241"/>
    <cellStyle name="Normal 5 21 3 4 8" xfId="53242"/>
    <cellStyle name="Normal 5 21 3 5" xfId="53243"/>
    <cellStyle name="Normal 5 21 3 5 2" xfId="53244"/>
    <cellStyle name="Normal 5 21 3 5 2 2" xfId="53245"/>
    <cellStyle name="Normal 5 21 3 5 2 2 2" xfId="53246"/>
    <cellStyle name="Normal 5 21 3 5 2 2 2 2" xfId="53247"/>
    <cellStyle name="Normal 5 21 3 5 2 2 3" xfId="53248"/>
    <cellStyle name="Normal 5 21 3 5 2 2 4" xfId="53249"/>
    <cellStyle name="Normal 5 21 3 5 2 3" xfId="53250"/>
    <cellStyle name="Normal 5 21 3 5 2 3 2" xfId="53251"/>
    <cellStyle name="Normal 5 21 3 5 2 4" xfId="53252"/>
    <cellStyle name="Normal 5 21 3 5 2 5" xfId="53253"/>
    <cellStyle name="Normal 5 21 3 5 2 6" xfId="53254"/>
    <cellStyle name="Normal 5 21 3 5 3" xfId="53255"/>
    <cellStyle name="Normal 5 21 3 5 3 2" xfId="53256"/>
    <cellStyle name="Normal 5 21 3 5 3 2 2" xfId="53257"/>
    <cellStyle name="Normal 5 21 3 5 3 3" xfId="53258"/>
    <cellStyle name="Normal 5 21 3 5 3 4" xfId="53259"/>
    <cellStyle name="Normal 5 21 3 5 4" xfId="53260"/>
    <cellStyle name="Normal 5 21 3 5 4 2" xfId="53261"/>
    <cellStyle name="Normal 5 21 3 5 4 2 2" xfId="53262"/>
    <cellStyle name="Normal 5 21 3 5 4 3" xfId="53263"/>
    <cellStyle name="Normal 5 21 3 5 4 4" xfId="53264"/>
    <cellStyle name="Normal 5 21 3 5 5" xfId="53265"/>
    <cellStyle name="Normal 5 21 3 5 5 2" xfId="53266"/>
    <cellStyle name="Normal 5 21 3 5 6" xfId="53267"/>
    <cellStyle name="Normal 5 21 3 5 7" xfId="53268"/>
    <cellStyle name="Normal 5 21 3 5 8" xfId="53269"/>
    <cellStyle name="Normal 5 21 3 6" xfId="53270"/>
    <cellStyle name="Normal 5 21 3 6 2" xfId="53271"/>
    <cellStyle name="Normal 5 21 3 6 2 2" xfId="53272"/>
    <cellStyle name="Normal 5 21 3 6 2 2 2" xfId="53273"/>
    <cellStyle name="Normal 5 21 3 6 2 2 2 2" xfId="53274"/>
    <cellStyle name="Normal 5 21 3 6 2 2 3" xfId="53275"/>
    <cellStyle name="Normal 5 21 3 6 2 2 4" xfId="53276"/>
    <cellStyle name="Normal 5 21 3 6 2 3" xfId="53277"/>
    <cellStyle name="Normal 5 21 3 6 2 3 2" xfId="53278"/>
    <cellStyle name="Normal 5 21 3 6 2 4" xfId="53279"/>
    <cellStyle name="Normal 5 21 3 6 2 5" xfId="53280"/>
    <cellStyle name="Normal 5 21 3 6 2 6" xfId="53281"/>
    <cellStyle name="Normal 5 21 3 6 3" xfId="53282"/>
    <cellStyle name="Normal 5 21 3 6 3 2" xfId="53283"/>
    <cellStyle name="Normal 5 21 3 6 3 2 2" xfId="53284"/>
    <cellStyle name="Normal 5 21 3 6 3 3" xfId="53285"/>
    <cellStyle name="Normal 5 21 3 6 3 4" xfId="53286"/>
    <cellStyle name="Normal 5 21 3 6 4" xfId="53287"/>
    <cellStyle name="Normal 5 21 3 6 4 2" xfId="53288"/>
    <cellStyle name="Normal 5 21 3 6 4 2 2" xfId="53289"/>
    <cellStyle name="Normal 5 21 3 6 4 3" xfId="53290"/>
    <cellStyle name="Normal 5 21 3 6 4 4" xfId="53291"/>
    <cellStyle name="Normal 5 21 3 6 5" xfId="53292"/>
    <cellStyle name="Normal 5 21 3 6 5 2" xfId="53293"/>
    <cellStyle name="Normal 5 21 3 6 6" xfId="53294"/>
    <cellStyle name="Normal 5 21 3 6 7" xfId="53295"/>
    <cellStyle name="Normal 5 21 3 6 8" xfId="53296"/>
    <cellStyle name="Normal 5 21 3 7" xfId="53297"/>
    <cellStyle name="Normal 5 21 3 7 2" xfId="53298"/>
    <cellStyle name="Normal 5 21 3 7 2 2" xfId="53299"/>
    <cellStyle name="Normal 5 21 3 7 2 2 2" xfId="53300"/>
    <cellStyle name="Normal 5 21 3 7 2 3" xfId="53301"/>
    <cellStyle name="Normal 5 21 3 7 2 4" xfId="53302"/>
    <cellStyle name="Normal 5 21 3 7 3" xfId="53303"/>
    <cellStyle name="Normal 5 21 3 7 3 2" xfId="53304"/>
    <cellStyle name="Normal 5 21 3 7 4" xfId="53305"/>
    <cellStyle name="Normal 5 21 3 7 5" xfId="53306"/>
    <cellStyle name="Normal 5 21 3 7 6" xfId="53307"/>
    <cellStyle name="Normal 5 21 3 8" xfId="53308"/>
    <cellStyle name="Normal 5 21 3 8 2" xfId="53309"/>
    <cellStyle name="Normal 5 21 3 8 2 2" xfId="53310"/>
    <cellStyle name="Normal 5 21 3 8 2 2 2" xfId="53311"/>
    <cellStyle name="Normal 5 21 3 8 2 3" xfId="53312"/>
    <cellStyle name="Normal 5 21 3 8 2 4" xfId="53313"/>
    <cellStyle name="Normal 5 21 3 8 3" xfId="53314"/>
    <cellStyle name="Normal 5 21 3 8 3 2" xfId="53315"/>
    <cellStyle name="Normal 5 21 3 8 4" xfId="53316"/>
    <cellStyle name="Normal 5 21 3 8 5" xfId="53317"/>
    <cellStyle name="Normal 5 21 3 8 6" xfId="53318"/>
    <cellStyle name="Normal 5 21 3 9" xfId="53319"/>
    <cellStyle name="Normal 5 21 3 9 2" xfId="53320"/>
    <cellStyle name="Normal 5 21 3 9 2 2" xfId="53321"/>
    <cellStyle name="Normal 5 21 3 9 3" xfId="53322"/>
    <cellStyle name="Normal 5 21 3 9 4" xfId="53323"/>
    <cellStyle name="Normal 5 21 3 9 5" xfId="53324"/>
    <cellStyle name="Normal 5 21 4" xfId="53325"/>
    <cellStyle name="Normal 5 21 4 10" xfId="53326"/>
    <cellStyle name="Normal 5 21 4 10 2" xfId="53327"/>
    <cellStyle name="Normal 5 21 4 10 2 2" xfId="53328"/>
    <cellStyle name="Normal 5 21 4 10 3" xfId="53329"/>
    <cellStyle name="Normal 5 21 4 10 4" xfId="53330"/>
    <cellStyle name="Normal 5 21 4 11" xfId="53331"/>
    <cellStyle name="Normal 5 21 4 11 2" xfId="53332"/>
    <cellStyle name="Normal 5 21 4 12" xfId="53333"/>
    <cellStyle name="Normal 5 21 4 13" xfId="53334"/>
    <cellStyle name="Normal 5 21 4 14" xfId="53335"/>
    <cellStyle name="Normal 5 21 4 2" xfId="53336"/>
    <cellStyle name="Normal 5 21 4 2 10" xfId="53337"/>
    <cellStyle name="Normal 5 21 4 2 2" xfId="53338"/>
    <cellStyle name="Normal 5 21 4 2 2 2" xfId="53339"/>
    <cellStyle name="Normal 5 21 4 2 2 2 2" xfId="53340"/>
    <cellStyle name="Normal 5 21 4 2 2 2 2 2" xfId="53341"/>
    <cellStyle name="Normal 5 21 4 2 2 2 3" xfId="53342"/>
    <cellStyle name="Normal 5 21 4 2 2 2 4" xfId="53343"/>
    <cellStyle name="Normal 5 21 4 2 2 3" xfId="53344"/>
    <cellStyle name="Normal 5 21 4 2 2 3 2" xfId="53345"/>
    <cellStyle name="Normal 5 21 4 2 2 3 2 2" xfId="53346"/>
    <cellStyle name="Normal 5 21 4 2 2 3 3" xfId="53347"/>
    <cellStyle name="Normal 5 21 4 2 2 3 4" xfId="53348"/>
    <cellStyle name="Normal 5 21 4 2 2 4" xfId="53349"/>
    <cellStyle name="Normal 5 21 4 2 2 4 2" xfId="53350"/>
    <cellStyle name="Normal 5 21 4 2 2 5" xfId="53351"/>
    <cellStyle name="Normal 5 21 4 2 2 6" xfId="53352"/>
    <cellStyle name="Normal 5 21 4 2 2 7" xfId="53353"/>
    <cellStyle name="Normal 5 21 4 2 3" xfId="53354"/>
    <cellStyle name="Normal 5 21 4 2 3 2" xfId="53355"/>
    <cellStyle name="Normal 5 21 4 2 3 2 2" xfId="53356"/>
    <cellStyle name="Normal 5 21 4 2 3 3" xfId="53357"/>
    <cellStyle name="Normal 5 21 4 2 3 4" xfId="53358"/>
    <cellStyle name="Normal 5 21 4 2 4" xfId="53359"/>
    <cellStyle name="Normal 5 21 4 2 4 2" xfId="53360"/>
    <cellStyle name="Normal 5 21 4 2 4 2 2" xfId="53361"/>
    <cellStyle name="Normal 5 21 4 2 4 3" xfId="53362"/>
    <cellStyle name="Normal 5 21 4 2 4 4" xfId="53363"/>
    <cellStyle name="Normal 5 21 4 2 5" xfId="53364"/>
    <cellStyle name="Normal 5 21 4 2 5 2" xfId="53365"/>
    <cellStyle name="Normal 5 21 4 2 5 2 2" xfId="53366"/>
    <cellStyle name="Normal 5 21 4 2 5 3" xfId="53367"/>
    <cellStyle name="Normal 5 21 4 2 5 4" xfId="53368"/>
    <cellStyle name="Normal 5 21 4 2 6" xfId="53369"/>
    <cellStyle name="Normal 5 21 4 2 6 2" xfId="53370"/>
    <cellStyle name="Normal 5 21 4 2 6 2 2" xfId="53371"/>
    <cellStyle name="Normal 5 21 4 2 6 3" xfId="53372"/>
    <cellStyle name="Normal 5 21 4 2 6 4" xfId="53373"/>
    <cellStyle name="Normal 5 21 4 2 7" xfId="53374"/>
    <cellStyle name="Normal 5 21 4 2 7 2" xfId="53375"/>
    <cellStyle name="Normal 5 21 4 2 8" xfId="53376"/>
    <cellStyle name="Normal 5 21 4 2 9" xfId="53377"/>
    <cellStyle name="Normal 5 21 4 3" xfId="53378"/>
    <cellStyle name="Normal 5 21 4 3 2" xfId="53379"/>
    <cellStyle name="Normal 5 21 4 3 2 2" xfId="53380"/>
    <cellStyle name="Normal 5 21 4 3 2 2 2" xfId="53381"/>
    <cellStyle name="Normal 5 21 4 3 2 2 2 2" xfId="53382"/>
    <cellStyle name="Normal 5 21 4 3 2 2 3" xfId="53383"/>
    <cellStyle name="Normal 5 21 4 3 2 2 4" xfId="53384"/>
    <cellStyle name="Normal 5 21 4 3 2 3" xfId="53385"/>
    <cellStyle name="Normal 5 21 4 3 2 3 2" xfId="53386"/>
    <cellStyle name="Normal 5 21 4 3 2 3 2 2" xfId="53387"/>
    <cellStyle name="Normal 5 21 4 3 2 3 3" xfId="53388"/>
    <cellStyle name="Normal 5 21 4 3 2 3 4" xfId="53389"/>
    <cellStyle name="Normal 5 21 4 3 2 4" xfId="53390"/>
    <cellStyle name="Normal 5 21 4 3 2 4 2" xfId="53391"/>
    <cellStyle name="Normal 5 21 4 3 2 5" xfId="53392"/>
    <cellStyle name="Normal 5 21 4 3 2 6" xfId="53393"/>
    <cellStyle name="Normal 5 21 4 3 2 7" xfId="53394"/>
    <cellStyle name="Normal 5 21 4 3 3" xfId="53395"/>
    <cellStyle name="Normal 5 21 4 3 3 2" xfId="53396"/>
    <cellStyle name="Normal 5 21 4 3 3 2 2" xfId="53397"/>
    <cellStyle name="Normal 5 21 4 3 3 3" xfId="53398"/>
    <cellStyle name="Normal 5 21 4 3 3 4" xfId="53399"/>
    <cellStyle name="Normal 5 21 4 3 4" xfId="53400"/>
    <cellStyle name="Normal 5 21 4 3 4 2" xfId="53401"/>
    <cellStyle name="Normal 5 21 4 3 4 2 2" xfId="53402"/>
    <cellStyle name="Normal 5 21 4 3 4 3" xfId="53403"/>
    <cellStyle name="Normal 5 21 4 3 4 4" xfId="53404"/>
    <cellStyle name="Normal 5 21 4 3 5" xfId="53405"/>
    <cellStyle name="Normal 5 21 4 3 5 2" xfId="53406"/>
    <cellStyle name="Normal 5 21 4 3 6" xfId="53407"/>
    <cellStyle name="Normal 5 21 4 3 7" xfId="53408"/>
    <cellStyle name="Normal 5 21 4 3 8" xfId="53409"/>
    <cellStyle name="Normal 5 21 4 4" xfId="53410"/>
    <cellStyle name="Normal 5 21 4 4 2" xfId="53411"/>
    <cellStyle name="Normal 5 21 4 4 2 2" xfId="53412"/>
    <cellStyle name="Normal 5 21 4 4 2 2 2" xfId="53413"/>
    <cellStyle name="Normal 5 21 4 4 2 2 2 2" xfId="53414"/>
    <cellStyle name="Normal 5 21 4 4 2 2 3" xfId="53415"/>
    <cellStyle name="Normal 5 21 4 4 2 2 4" xfId="53416"/>
    <cellStyle name="Normal 5 21 4 4 2 3" xfId="53417"/>
    <cellStyle name="Normal 5 21 4 4 2 3 2" xfId="53418"/>
    <cellStyle name="Normal 5 21 4 4 2 3 2 2" xfId="53419"/>
    <cellStyle name="Normal 5 21 4 4 2 3 3" xfId="53420"/>
    <cellStyle name="Normal 5 21 4 4 2 3 4" xfId="53421"/>
    <cellStyle name="Normal 5 21 4 4 2 4" xfId="53422"/>
    <cellStyle name="Normal 5 21 4 4 2 4 2" xfId="53423"/>
    <cellStyle name="Normal 5 21 4 4 2 5" xfId="53424"/>
    <cellStyle name="Normal 5 21 4 4 2 6" xfId="53425"/>
    <cellStyle name="Normal 5 21 4 4 2 7" xfId="53426"/>
    <cellStyle name="Normal 5 21 4 4 3" xfId="53427"/>
    <cellStyle name="Normal 5 21 4 4 3 2" xfId="53428"/>
    <cellStyle name="Normal 5 21 4 4 3 2 2" xfId="53429"/>
    <cellStyle name="Normal 5 21 4 4 3 3" xfId="53430"/>
    <cellStyle name="Normal 5 21 4 4 3 4" xfId="53431"/>
    <cellStyle name="Normal 5 21 4 4 4" xfId="53432"/>
    <cellStyle name="Normal 5 21 4 4 4 2" xfId="53433"/>
    <cellStyle name="Normal 5 21 4 4 4 2 2" xfId="53434"/>
    <cellStyle name="Normal 5 21 4 4 4 3" xfId="53435"/>
    <cellStyle name="Normal 5 21 4 4 4 4" xfId="53436"/>
    <cellStyle name="Normal 5 21 4 4 5" xfId="53437"/>
    <cellStyle name="Normal 5 21 4 4 5 2" xfId="53438"/>
    <cellStyle name="Normal 5 21 4 4 6" xfId="53439"/>
    <cellStyle name="Normal 5 21 4 4 7" xfId="53440"/>
    <cellStyle name="Normal 5 21 4 4 8" xfId="53441"/>
    <cellStyle name="Normal 5 21 4 5" xfId="53442"/>
    <cellStyle name="Normal 5 21 4 5 2" xfId="53443"/>
    <cellStyle name="Normal 5 21 4 5 2 2" xfId="53444"/>
    <cellStyle name="Normal 5 21 4 5 2 2 2" xfId="53445"/>
    <cellStyle name="Normal 5 21 4 5 2 2 2 2" xfId="53446"/>
    <cellStyle name="Normal 5 21 4 5 2 2 3" xfId="53447"/>
    <cellStyle name="Normal 5 21 4 5 2 2 4" xfId="53448"/>
    <cellStyle name="Normal 5 21 4 5 2 3" xfId="53449"/>
    <cellStyle name="Normal 5 21 4 5 2 3 2" xfId="53450"/>
    <cellStyle name="Normal 5 21 4 5 2 4" xfId="53451"/>
    <cellStyle name="Normal 5 21 4 5 2 5" xfId="53452"/>
    <cellStyle name="Normal 5 21 4 5 2 6" xfId="53453"/>
    <cellStyle name="Normal 5 21 4 5 3" xfId="53454"/>
    <cellStyle name="Normal 5 21 4 5 3 2" xfId="53455"/>
    <cellStyle name="Normal 5 21 4 5 3 2 2" xfId="53456"/>
    <cellStyle name="Normal 5 21 4 5 3 3" xfId="53457"/>
    <cellStyle name="Normal 5 21 4 5 3 4" xfId="53458"/>
    <cellStyle name="Normal 5 21 4 5 4" xfId="53459"/>
    <cellStyle name="Normal 5 21 4 5 4 2" xfId="53460"/>
    <cellStyle name="Normal 5 21 4 5 4 2 2" xfId="53461"/>
    <cellStyle name="Normal 5 21 4 5 4 3" xfId="53462"/>
    <cellStyle name="Normal 5 21 4 5 4 4" xfId="53463"/>
    <cellStyle name="Normal 5 21 4 5 5" xfId="53464"/>
    <cellStyle name="Normal 5 21 4 5 5 2" xfId="53465"/>
    <cellStyle name="Normal 5 21 4 5 6" xfId="53466"/>
    <cellStyle name="Normal 5 21 4 5 7" xfId="53467"/>
    <cellStyle name="Normal 5 21 4 5 8" xfId="53468"/>
    <cellStyle name="Normal 5 21 4 6" xfId="53469"/>
    <cellStyle name="Normal 5 21 4 6 2" xfId="53470"/>
    <cellStyle name="Normal 5 21 4 6 2 2" xfId="53471"/>
    <cellStyle name="Normal 5 21 4 6 2 2 2" xfId="53472"/>
    <cellStyle name="Normal 5 21 4 6 2 2 2 2" xfId="53473"/>
    <cellStyle name="Normal 5 21 4 6 2 2 3" xfId="53474"/>
    <cellStyle name="Normal 5 21 4 6 2 2 4" xfId="53475"/>
    <cellStyle name="Normal 5 21 4 6 2 3" xfId="53476"/>
    <cellStyle name="Normal 5 21 4 6 2 3 2" xfId="53477"/>
    <cellStyle name="Normal 5 21 4 6 2 4" xfId="53478"/>
    <cellStyle name="Normal 5 21 4 6 2 5" xfId="53479"/>
    <cellStyle name="Normal 5 21 4 6 2 6" xfId="53480"/>
    <cellStyle name="Normal 5 21 4 6 3" xfId="53481"/>
    <cellStyle name="Normal 5 21 4 6 3 2" xfId="53482"/>
    <cellStyle name="Normal 5 21 4 6 3 2 2" xfId="53483"/>
    <cellStyle name="Normal 5 21 4 6 3 3" xfId="53484"/>
    <cellStyle name="Normal 5 21 4 6 3 4" xfId="53485"/>
    <cellStyle name="Normal 5 21 4 6 4" xfId="53486"/>
    <cellStyle name="Normal 5 21 4 6 4 2" xfId="53487"/>
    <cellStyle name="Normal 5 21 4 6 4 2 2" xfId="53488"/>
    <cellStyle name="Normal 5 21 4 6 4 3" xfId="53489"/>
    <cellStyle name="Normal 5 21 4 6 4 4" xfId="53490"/>
    <cellStyle name="Normal 5 21 4 6 5" xfId="53491"/>
    <cellStyle name="Normal 5 21 4 6 5 2" xfId="53492"/>
    <cellStyle name="Normal 5 21 4 6 6" xfId="53493"/>
    <cellStyle name="Normal 5 21 4 6 7" xfId="53494"/>
    <cellStyle name="Normal 5 21 4 6 8" xfId="53495"/>
    <cellStyle name="Normal 5 21 4 7" xfId="53496"/>
    <cellStyle name="Normal 5 21 4 7 2" xfId="53497"/>
    <cellStyle name="Normal 5 21 4 7 2 2" xfId="53498"/>
    <cellStyle name="Normal 5 21 4 7 2 2 2" xfId="53499"/>
    <cellStyle name="Normal 5 21 4 7 2 3" xfId="53500"/>
    <cellStyle name="Normal 5 21 4 7 2 4" xfId="53501"/>
    <cellStyle name="Normal 5 21 4 7 3" xfId="53502"/>
    <cellStyle name="Normal 5 21 4 7 3 2" xfId="53503"/>
    <cellStyle name="Normal 5 21 4 7 4" xfId="53504"/>
    <cellStyle name="Normal 5 21 4 7 5" xfId="53505"/>
    <cellStyle name="Normal 5 21 4 7 6" xfId="53506"/>
    <cellStyle name="Normal 5 21 4 8" xfId="53507"/>
    <cellStyle name="Normal 5 21 4 8 2" xfId="53508"/>
    <cellStyle name="Normal 5 21 4 8 2 2" xfId="53509"/>
    <cellStyle name="Normal 5 21 4 8 2 2 2" xfId="53510"/>
    <cellStyle name="Normal 5 21 4 8 2 3" xfId="53511"/>
    <cellStyle name="Normal 5 21 4 8 2 4" xfId="53512"/>
    <cellStyle name="Normal 5 21 4 8 3" xfId="53513"/>
    <cellStyle name="Normal 5 21 4 8 3 2" xfId="53514"/>
    <cellStyle name="Normal 5 21 4 8 4" xfId="53515"/>
    <cellStyle name="Normal 5 21 4 8 5" xfId="53516"/>
    <cellStyle name="Normal 5 21 4 8 6" xfId="53517"/>
    <cellStyle name="Normal 5 21 4 9" xfId="53518"/>
    <cellStyle name="Normal 5 21 4 9 2" xfId="53519"/>
    <cellStyle name="Normal 5 21 4 9 2 2" xfId="53520"/>
    <cellStyle name="Normal 5 21 4 9 3" xfId="53521"/>
    <cellStyle name="Normal 5 21 4 9 4" xfId="53522"/>
    <cellStyle name="Normal 5 21 4 9 5" xfId="53523"/>
    <cellStyle name="Normal 5 21 5" xfId="53524"/>
    <cellStyle name="Normal 5 21 5 10" xfId="53525"/>
    <cellStyle name="Normal 5 21 5 10 2" xfId="53526"/>
    <cellStyle name="Normal 5 21 5 11" xfId="53527"/>
    <cellStyle name="Normal 5 21 5 12" xfId="53528"/>
    <cellStyle name="Normal 5 21 5 13" xfId="53529"/>
    <cellStyle name="Normal 5 21 5 2" xfId="53530"/>
    <cellStyle name="Normal 5 21 5 2 2" xfId="53531"/>
    <cellStyle name="Normal 5 21 5 2 2 2" xfId="53532"/>
    <cellStyle name="Normal 5 21 5 2 2 2 2" xfId="53533"/>
    <cellStyle name="Normal 5 21 5 2 2 2 2 2" xfId="53534"/>
    <cellStyle name="Normal 5 21 5 2 2 2 3" xfId="53535"/>
    <cellStyle name="Normal 5 21 5 2 2 2 4" xfId="53536"/>
    <cellStyle name="Normal 5 21 5 2 2 3" xfId="53537"/>
    <cellStyle name="Normal 5 21 5 2 2 3 2" xfId="53538"/>
    <cellStyle name="Normal 5 21 5 2 2 3 2 2" xfId="53539"/>
    <cellStyle name="Normal 5 21 5 2 2 3 3" xfId="53540"/>
    <cellStyle name="Normal 5 21 5 2 2 3 4" xfId="53541"/>
    <cellStyle name="Normal 5 21 5 2 2 4" xfId="53542"/>
    <cellStyle name="Normal 5 21 5 2 2 4 2" xfId="53543"/>
    <cellStyle name="Normal 5 21 5 2 2 5" xfId="53544"/>
    <cellStyle name="Normal 5 21 5 2 2 6" xfId="53545"/>
    <cellStyle name="Normal 5 21 5 2 2 7" xfId="53546"/>
    <cellStyle name="Normal 5 21 5 2 3" xfId="53547"/>
    <cellStyle name="Normal 5 21 5 2 3 2" xfId="53548"/>
    <cellStyle name="Normal 5 21 5 2 3 2 2" xfId="53549"/>
    <cellStyle name="Normal 5 21 5 2 3 3" xfId="53550"/>
    <cellStyle name="Normal 5 21 5 2 3 4" xfId="53551"/>
    <cellStyle name="Normal 5 21 5 2 4" xfId="53552"/>
    <cellStyle name="Normal 5 21 5 2 4 2" xfId="53553"/>
    <cellStyle name="Normal 5 21 5 2 4 2 2" xfId="53554"/>
    <cellStyle name="Normal 5 21 5 2 4 3" xfId="53555"/>
    <cellStyle name="Normal 5 21 5 2 4 4" xfId="53556"/>
    <cellStyle name="Normal 5 21 5 2 5" xfId="53557"/>
    <cellStyle name="Normal 5 21 5 2 5 2" xfId="53558"/>
    <cellStyle name="Normal 5 21 5 2 6" xfId="53559"/>
    <cellStyle name="Normal 5 21 5 2 7" xfId="53560"/>
    <cellStyle name="Normal 5 21 5 2 8" xfId="53561"/>
    <cellStyle name="Normal 5 21 5 3" xfId="53562"/>
    <cellStyle name="Normal 5 21 5 3 2" xfId="53563"/>
    <cellStyle name="Normal 5 21 5 3 2 2" xfId="53564"/>
    <cellStyle name="Normal 5 21 5 3 2 2 2" xfId="53565"/>
    <cellStyle name="Normal 5 21 5 3 2 2 2 2" xfId="53566"/>
    <cellStyle name="Normal 5 21 5 3 2 2 3" xfId="53567"/>
    <cellStyle name="Normal 5 21 5 3 2 2 4" xfId="53568"/>
    <cellStyle name="Normal 5 21 5 3 2 3" xfId="53569"/>
    <cellStyle name="Normal 5 21 5 3 2 3 2" xfId="53570"/>
    <cellStyle name="Normal 5 21 5 3 2 3 2 2" xfId="53571"/>
    <cellStyle name="Normal 5 21 5 3 2 3 3" xfId="53572"/>
    <cellStyle name="Normal 5 21 5 3 2 3 4" xfId="53573"/>
    <cellStyle name="Normal 5 21 5 3 2 4" xfId="53574"/>
    <cellStyle name="Normal 5 21 5 3 2 4 2" xfId="53575"/>
    <cellStyle name="Normal 5 21 5 3 2 5" xfId="53576"/>
    <cellStyle name="Normal 5 21 5 3 2 6" xfId="53577"/>
    <cellStyle name="Normal 5 21 5 3 2 7" xfId="53578"/>
    <cellStyle name="Normal 5 21 5 3 3" xfId="53579"/>
    <cellStyle name="Normal 5 21 5 3 3 2" xfId="53580"/>
    <cellStyle name="Normal 5 21 5 3 3 2 2" xfId="53581"/>
    <cellStyle name="Normal 5 21 5 3 3 3" xfId="53582"/>
    <cellStyle name="Normal 5 21 5 3 3 4" xfId="53583"/>
    <cellStyle name="Normal 5 21 5 3 4" xfId="53584"/>
    <cellStyle name="Normal 5 21 5 3 4 2" xfId="53585"/>
    <cellStyle name="Normal 5 21 5 3 4 2 2" xfId="53586"/>
    <cellStyle name="Normal 5 21 5 3 4 3" xfId="53587"/>
    <cellStyle name="Normal 5 21 5 3 4 4" xfId="53588"/>
    <cellStyle name="Normal 5 21 5 3 5" xfId="53589"/>
    <cellStyle name="Normal 5 21 5 3 5 2" xfId="53590"/>
    <cellStyle name="Normal 5 21 5 3 6" xfId="53591"/>
    <cellStyle name="Normal 5 21 5 3 7" xfId="53592"/>
    <cellStyle name="Normal 5 21 5 3 8" xfId="53593"/>
    <cellStyle name="Normal 5 21 5 4" xfId="53594"/>
    <cellStyle name="Normal 5 21 5 4 2" xfId="53595"/>
    <cellStyle name="Normal 5 21 5 4 2 2" xfId="53596"/>
    <cellStyle name="Normal 5 21 5 4 2 2 2" xfId="53597"/>
    <cellStyle name="Normal 5 21 5 4 2 2 2 2" xfId="53598"/>
    <cellStyle name="Normal 5 21 5 4 2 2 3" xfId="53599"/>
    <cellStyle name="Normal 5 21 5 4 2 2 4" xfId="53600"/>
    <cellStyle name="Normal 5 21 5 4 2 3" xfId="53601"/>
    <cellStyle name="Normal 5 21 5 4 2 3 2" xfId="53602"/>
    <cellStyle name="Normal 5 21 5 4 2 4" xfId="53603"/>
    <cellStyle name="Normal 5 21 5 4 2 5" xfId="53604"/>
    <cellStyle name="Normal 5 21 5 4 2 6" xfId="53605"/>
    <cellStyle name="Normal 5 21 5 4 3" xfId="53606"/>
    <cellStyle name="Normal 5 21 5 4 3 2" xfId="53607"/>
    <cellStyle name="Normal 5 21 5 4 3 2 2" xfId="53608"/>
    <cellStyle name="Normal 5 21 5 4 3 3" xfId="53609"/>
    <cellStyle name="Normal 5 21 5 4 3 4" xfId="53610"/>
    <cellStyle name="Normal 5 21 5 4 4" xfId="53611"/>
    <cellStyle name="Normal 5 21 5 4 4 2" xfId="53612"/>
    <cellStyle name="Normal 5 21 5 4 4 2 2" xfId="53613"/>
    <cellStyle name="Normal 5 21 5 4 4 3" xfId="53614"/>
    <cellStyle name="Normal 5 21 5 4 4 4" xfId="53615"/>
    <cellStyle name="Normal 5 21 5 4 5" xfId="53616"/>
    <cellStyle name="Normal 5 21 5 4 5 2" xfId="53617"/>
    <cellStyle name="Normal 5 21 5 4 6" xfId="53618"/>
    <cellStyle name="Normal 5 21 5 4 7" xfId="53619"/>
    <cellStyle name="Normal 5 21 5 4 8" xfId="53620"/>
    <cellStyle name="Normal 5 21 5 5" xfId="53621"/>
    <cellStyle name="Normal 5 21 5 5 2" xfId="53622"/>
    <cellStyle name="Normal 5 21 5 5 2 2" xfId="53623"/>
    <cellStyle name="Normal 5 21 5 5 2 2 2" xfId="53624"/>
    <cellStyle name="Normal 5 21 5 5 2 2 2 2" xfId="53625"/>
    <cellStyle name="Normal 5 21 5 5 2 2 3" xfId="53626"/>
    <cellStyle name="Normal 5 21 5 5 2 2 4" xfId="53627"/>
    <cellStyle name="Normal 5 21 5 5 2 3" xfId="53628"/>
    <cellStyle name="Normal 5 21 5 5 2 3 2" xfId="53629"/>
    <cellStyle name="Normal 5 21 5 5 2 4" xfId="53630"/>
    <cellStyle name="Normal 5 21 5 5 2 5" xfId="53631"/>
    <cellStyle name="Normal 5 21 5 5 2 6" xfId="53632"/>
    <cellStyle name="Normal 5 21 5 5 3" xfId="53633"/>
    <cellStyle name="Normal 5 21 5 5 3 2" xfId="53634"/>
    <cellStyle name="Normal 5 21 5 5 3 2 2" xfId="53635"/>
    <cellStyle name="Normal 5 21 5 5 3 3" xfId="53636"/>
    <cellStyle name="Normal 5 21 5 5 3 4" xfId="53637"/>
    <cellStyle name="Normal 5 21 5 5 4" xfId="53638"/>
    <cellStyle name="Normal 5 21 5 5 4 2" xfId="53639"/>
    <cellStyle name="Normal 5 21 5 5 4 2 2" xfId="53640"/>
    <cellStyle name="Normal 5 21 5 5 4 3" xfId="53641"/>
    <cellStyle name="Normal 5 21 5 5 4 4" xfId="53642"/>
    <cellStyle name="Normal 5 21 5 5 5" xfId="53643"/>
    <cellStyle name="Normal 5 21 5 5 5 2" xfId="53644"/>
    <cellStyle name="Normal 5 21 5 5 6" xfId="53645"/>
    <cellStyle name="Normal 5 21 5 5 7" xfId="53646"/>
    <cellStyle name="Normal 5 21 5 5 8" xfId="53647"/>
    <cellStyle name="Normal 5 21 5 6" xfId="53648"/>
    <cellStyle name="Normal 5 21 5 6 2" xfId="53649"/>
    <cellStyle name="Normal 5 21 5 6 2 2" xfId="53650"/>
    <cellStyle name="Normal 5 21 5 6 2 2 2" xfId="53651"/>
    <cellStyle name="Normal 5 21 5 6 2 3" xfId="53652"/>
    <cellStyle name="Normal 5 21 5 6 2 4" xfId="53653"/>
    <cellStyle name="Normal 5 21 5 6 3" xfId="53654"/>
    <cellStyle name="Normal 5 21 5 6 3 2" xfId="53655"/>
    <cellStyle name="Normal 5 21 5 6 4" xfId="53656"/>
    <cellStyle name="Normal 5 21 5 6 5" xfId="53657"/>
    <cellStyle name="Normal 5 21 5 6 6" xfId="53658"/>
    <cellStyle name="Normal 5 21 5 7" xfId="53659"/>
    <cellStyle name="Normal 5 21 5 7 2" xfId="53660"/>
    <cellStyle name="Normal 5 21 5 7 2 2" xfId="53661"/>
    <cellStyle name="Normal 5 21 5 7 2 2 2" xfId="53662"/>
    <cellStyle name="Normal 5 21 5 7 2 3" xfId="53663"/>
    <cellStyle name="Normal 5 21 5 7 2 4" xfId="53664"/>
    <cellStyle name="Normal 5 21 5 7 3" xfId="53665"/>
    <cellStyle name="Normal 5 21 5 7 3 2" xfId="53666"/>
    <cellStyle name="Normal 5 21 5 7 4" xfId="53667"/>
    <cellStyle name="Normal 5 21 5 7 5" xfId="53668"/>
    <cellStyle name="Normal 5 21 5 7 6" xfId="53669"/>
    <cellStyle name="Normal 5 21 5 8" xfId="53670"/>
    <cellStyle name="Normal 5 21 5 8 2" xfId="53671"/>
    <cellStyle name="Normal 5 21 5 8 2 2" xfId="53672"/>
    <cellStyle name="Normal 5 21 5 8 3" xfId="53673"/>
    <cellStyle name="Normal 5 21 5 8 4" xfId="53674"/>
    <cellStyle name="Normal 5 21 5 8 5" xfId="53675"/>
    <cellStyle name="Normal 5 21 5 9" xfId="53676"/>
    <cellStyle name="Normal 5 21 5 9 2" xfId="53677"/>
    <cellStyle name="Normal 5 21 5 9 2 2" xfId="53678"/>
    <cellStyle name="Normal 5 21 5 9 3" xfId="53679"/>
    <cellStyle name="Normal 5 21 5 9 4" xfId="53680"/>
    <cellStyle name="Normal 5 21 6" xfId="53681"/>
    <cellStyle name="Normal 5 21 6 2" xfId="53682"/>
    <cellStyle name="Normal 5 21 6 2 2" xfId="53683"/>
    <cellStyle name="Normal 5 21 6 2 2 2" xfId="53684"/>
    <cellStyle name="Normal 5 21 6 2 2 2 2" xfId="53685"/>
    <cellStyle name="Normal 5 21 6 2 2 3" xfId="53686"/>
    <cellStyle name="Normal 5 21 6 2 2 4" xfId="53687"/>
    <cellStyle name="Normal 5 21 6 2 3" xfId="53688"/>
    <cellStyle name="Normal 5 21 6 2 3 2" xfId="53689"/>
    <cellStyle name="Normal 5 21 6 2 3 2 2" xfId="53690"/>
    <cellStyle name="Normal 5 21 6 2 3 3" xfId="53691"/>
    <cellStyle name="Normal 5 21 6 2 3 4" xfId="53692"/>
    <cellStyle name="Normal 5 21 6 2 4" xfId="53693"/>
    <cellStyle name="Normal 5 21 6 2 4 2" xfId="53694"/>
    <cellStyle name="Normal 5 21 6 2 5" xfId="53695"/>
    <cellStyle name="Normal 5 21 6 2 6" xfId="53696"/>
    <cellStyle name="Normal 5 21 6 2 7" xfId="53697"/>
    <cellStyle name="Normal 5 21 6 3" xfId="53698"/>
    <cellStyle name="Normal 5 21 6 3 2" xfId="53699"/>
    <cellStyle name="Normal 5 21 6 3 2 2" xfId="53700"/>
    <cellStyle name="Normal 5 21 6 3 3" xfId="53701"/>
    <cellStyle name="Normal 5 21 6 3 4" xfId="53702"/>
    <cellStyle name="Normal 5 21 6 4" xfId="53703"/>
    <cellStyle name="Normal 5 21 6 4 2" xfId="53704"/>
    <cellStyle name="Normal 5 21 6 4 2 2" xfId="53705"/>
    <cellStyle name="Normal 5 21 6 4 3" xfId="53706"/>
    <cellStyle name="Normal 5 21 6 4 4" xfId="53707"/>
    <cellStyle name="Normal 5 21 6 5" xfId="53708"/>
    <cellStyle name="Normal 5 21 6 5 2" xfId="53709"/>
    <cellStyle name="Normal 5 21 6 6" xfId="53710"/>
    <cellStyle name="Normal 5 21 6 7" xfId="53711"/>
    <cellStyle name="Normal 5 21 6 8" xfId="53712"/>
    <cellStyle name="Normal 5 21 7" xfId="53713"/>
    <cellStyle name="Normal 5 21 7 2" xfId="53714"/>
    <cellStyle name="Normal 5 21 7 2 2" xfId="53715"/>
    <cellStyle name="Normal 5 21 7 2 2 2" xfId="53716"/>
    <cellStyle name="Normal 5 21 7 2 2 2 2" xfId="53717"/>
    <cellStyle name="Normal 5 21 7 2 2 3" xfId="53718"/>
    <cellStyle name="Normal 5 21 7 2 2 4" xfId="53719"/>
    <cellStyle name="Normal 5 21 7 2 3" xfId="53720"/>
    <cellStyle name="Normal 5 21 7 2 3 2" xfId="53721"/>
    <cellStyle name="Normal 5 21 7 2 3 2 2" xfId="53722"/>
    <cellStyle name="Normal 5 21 7 2 3 3" xfId="53723"/>
    <cellStyle name="Normal 5 21 7 2 3 4" xfId="53724"/>
    <cellStyle name="Normal 5 21 7 2 4" xfId="53725"/>
    <cellStyle name="Normal 5 21 7 2 4 2" xfId="53726"/>
    <cellStyle name="Normal 5 21 7 2 5" xfId="53727"/>
    <cellStyle name="Normal 5 21 7 2 6" xfId="53728"/>
    <cellStyle name="Normal 5 21 7 2 7" xfId="53729"/>
    <cellStyle name="Normal 5 21 7 3" xfId="53730"/>
    <cellStyle name="Normal 5 21 7 3 2" xfId="53731"/>
    <cellStyle name="Normal 5 21 7 3 2 2" xfId="53732"/>
    <cellStyle name="Normal 5 21 7 3 3" xfId="53733"/>
    <cellStyle name="Normal 5 21 7 3 4" xfId="53734"/>
    <cellStyle name="Normal 5 21 7 4" xfId="53735"/>
    <cellStyle name="Normal 5 21 7 4 2" xfId="53736"/>
    <cellStyle name="Normal 5 21 7 4 2 2" xfId="53737"/>
    <cellStyle name="Normal 5 21 7 4 3" xfId="53738"/>
    <cellStyle name="Normal 5 21 7 4 4" xfId="53739"/>
    <cellStyle name="Normal 5 21 7 5" xfId="53740"/>
    <cellStyle name="Normal 5 21 7 5 2" xfId="53741"/>
    <cellStyle name="Normal 5 21 7 6" xfId="53742"/>
    <cellStyle name="Normal 5 21 7 7" xfId="53743"/>
    <cellStyle name="Normal 5 21 7 8" xfId="53744"/>
    <cellStyle name="Normal 5 21 8" xfId="53745"/>
    <cellStyle name="Normal 5 21 8 2" xfId="53746"/>
    <cellStyle name="Normal 5 21 8 2 2" xfId="53747"/>
    <cellStyle name="Normal 5 21 8 2 2 2" xfId="53748"/>
    <cellStyle name="Normal 5 21 8 2 2 2 2" xfId="53749"/>
    <cellStyle name="Normal 5 21 8 2 2 3" xfId="53750"/>
    <cellStyle name="Normal 5 21 8 2 2 4" xfId="53751"/>
    <cellStyle name="Normal 5 21 8 2 3" xfId="53752"/>
    <cellStyle name="Normal 5 21 8 2 3 2" xfId="53753"/>
    <cellStyle name="Normal 5 21 8 2 4" xfId="53754"/>
    <cellStyle name="Normal 5 21 8 2 5" xfId="53755"/>
    <cellStyle name="Normal 5 21 8 2 6" xfId="53756"/>
    <cellStyle name="Normal 5 21 8 3" xfId="53757"/>
    <cellStyle name="Normal 5 21 8 3 2" xfId="53758"/>
    <cellStyle name="Normal 5 21 8 3 2 2" xfId="53759"/>
    <cellStyle name="Normal 5 21 8 3 3" xfId="53760"/>
    <cellStyle name="Normal 5 21 8 3 4" xfId="53761"/>
    <cellStyle name="Normal 5 21 8 4" xfId="53762"/>
    <cellStyle name="Normal 5 21 8 4 2" xfId="53763"/>
    <cellStyle name="Normal 5 21 8 4 2 2" xfId="53764"/>
    <cellStyle name="Normal 5 21 8 4 3" xfId="53765"/>
    <cellStyle name="Normal 5 21 8 4 4" xfId="53766"/>
    <cellStyle name="Normal 5 21 8 5" xfId="53767"/>
    <cellStyle name="Normal 5 21 8 5 2" xfId="53768"/>
    <cellStyle name="Normal 5 21 8 6" xfId="53769"/>
    <cellStyle name="Normal 5 21 8 7" xfId="53770"/>
    <cellStyle name="Normal 5 21 8 8" xfId="53771"/>
    <cellStyle name="Normal 5 21 9" xfId="53772"/>
    <cellStyle name="Normal 5 21 9 2" xfId="53773"/>
    <cellStyle name="Normal 5 21 9 2 2" xfId="53774"/>
    <cellStyle name="Normal 5 21 9 2 2 2" xfId="53775"/>
    <cellStyle name="Normal 5 21 9 2 2 2 2" xfId="53776"/>
    <cellStyle name="Normal 5 21 9 2 2 3" xfId="53777"/>
    <cellStyle name="Normal 5 21 9 2 2 4" xfId="53778"/>
    <cellStyle name="Normal 5 21 9 2 3" xfId="53779"/>
    <cellStyle name="Normal 5 21 9 2 3 2" xfId="53780"/>
    <cellStyle name="Normal 5 21 9 2 4" xfId="53781"/>
    <cellStyle name="Normal 5 21 9 2 5" xfId="53782"/>
    <cellStyle name="Normal 5 21 9 2 6" xfId="53783"/>
    <cellStyle name="Normal 5 21 9 3" xfId="53784"/>
    <cellStyle name="Normal 5 21 9 3 2" xfId="53785"/>
    <cellStyle name="Normal 5 21 9 3 2 2" xfId="53786"/>
    <cellStyle name="Normal 5 21 9 3 3" xfId="53787"/>
    <cellStyle name="Normal 5 21 9 3 4" xfId="53788"/>
    <cellStyle name="Normal 5 21 9 4" xfId="53789"/>
    <cellStyle name="Normal 5 21 9 4 2" xfId="53790"/>
    <cellStyle name="Normal 5 21 9 4 2 2" xfId="53791"/>
    <cellStyle name="Normal 5 21 9 4 3" xfId="53792"/>
    <cellStyle name="Normal 5 21 9 4 4" xfId="53793"/>
    <cellStyle name="Normal 5 21 9 5" xfId="53794"/>
    <cellStyle name="Normal 5 21 9 5 2" xfId="53795"/>
    <cellStyle name="Normal 5 21 9 6" xfId="53796"/>
    <cellStyle name="Normal 5 21 9 7" xfId="53797"/>
    <cellStyle name="Normal 5 21 9 8" xfId="53798"/>
    <cellStyle name="Normal 5 22" xfId="53799"/>
    <cellStyle name="Normal 5 22 10" xfId="53800"/>
    <cellStyle name="Normal 5 22 10 2" xfId="53801"/>
    <cellStyle name="Normal 5 22 10 2 2" xfId="53802"/>
    <cellStyle name="Normal 5 22 10 2 2 2" xfId="53803"/>
    <cellStyle name="Normal 5 22 10 2 3" xfId="53804"/>
    <cellStyle name="Normal 5 22 10 2 4" xfId="53805"/>
    <cellStyle name="Normal 5 22 10 3" xfId="53806"/>
    <cellStyle name="Normal 5 22 10 3 2" xfId="53807"/>
    <cellStyle name="Normal 5 22 10 4" xfId="53808"/>
    <cellStyle name="Normal 5 22 10 5" xfId="53809"/>
    <cellStyle name="Normal 5 22 10 6" xfId="53810"/>
    <cellStyle name="Normal 5 22 11" xfId="53811"/>
    <cellStyle name="Normal 5 22 11 2" xfId="53812"/>
    <cellStyle name="Normal 5 22 11 2 2" xfId="53813"/>
    <cellStyle name="Normal 5 22 11 2 2 2" xfId="53814"/>
    <cellStyle name="Normal 5 22 11 2 3" xfId="53815"/>
    <cellStyle name="Normal 5 22 11 2 4" xfId="53816"/>
    <cellStyle name="Normal 5 22 11 3" xfId="53817"/>
    <cellStyle name="Normal 5 22 11 3 2" xfId="53818"/>
    <cellStyle name="Normal 5 22 11 4" xfId="53819"/>
    <cellStyle name="Normal 5 22 11 5" xfId="53820"/>
    <cellStyle name="Normal 5 22 11 6" xfId="53821"/>
    <cellStyle name="Normal 5 22 12" xfId="53822"/>
    <cellStyle name="Normal 5 22 12 2" xfId="53823"/>
    <cellStyle name="Normal 5 22 12 2 2" xfId="53824"/>
    <cellStyle name="Normal 5 22 12 3" xfId="53825"/>
    <cellStyle name="Normal 5 22 12 4" xfId="53826"/>
    <cellStyle name="Normal 5 22 12 5" xfId="53827"/>
    <cellStyle name="Normal 5 22 13" xfId="53828"/>
    <cellStyle name="Normal 5 22 13 2" xfId="53829"/>
    <cellStyle name="Normal 5 22 13 2 2" xfId="53830"/>
    <cellStyle name="Normal 5 22 13 3" xfId="53831"/>
    <cellStyle name="Normal 5 22 13 4" xfId="53832"/>
    <cellStyle name="Normal 5 22 14" xfId="53833"/>
    <cellStyle name="Normal 5 22 14 2" xfId="53834"/>
    <cellStyle name="Normal 5 22 15" xfId="53835"/>
    <cellStyle name="Normal 5 22 16" xfId="53836"/>
    <cellStyle name="Normal 5 22 17" xfId="53837"/>
    <cellStyle name="Normal 5 22 2" xfId="53838"/>
    <cellStyle name="Normal 5 22 2 10" xfId="53839"/>
    <cellStyle name="Normal 5 22 2 10 2" xfId="53840"/>
    <cellStyle name="Normal 5 22 2 10 2 2" xfId="53841"/>
    <cellStyle name="Normal 5 22 2 10 2 2 2" xfId="53842"/>
    <cellStyle name="Normal 5 22 2 10 2 2 2 2" xfId="53843"/>
    <cellStyle name="Normal 5 22 2 10 2 2 3" xfId="53844"/>
    <cellStyle name="Normal 5 22 2 10 2 2 4" xfId="53845"/>
    <cellStyle name="Normal 5 22 2 10 2 3" xfId="53846"/>
    <cellStyle name="Normal 5 22 2 10 2 3 2" xfId="53847"/>
    <cellStyle name="Normal 5 22 2 10 2 3 2 2" xfId="53848"/>
    <cellStyle name="Normal 5 22 2 10 2 3 3" xfId="53849"/>
    <cellStyle name="Normal 5 22 2 10 2 3 4" xfId="53850"/>
    <cellStyle name="Normal 5 22 2 10 2 4" xfId="53851"/>
    <cellStyle name="Normal 5 22 2 10 2 4 2" xfId="53852"/>
    <cellStyle name="Normal 5 22 2 10 2 5" xfId="53853"/>
    <cellStyle name="Normal 5 22 2 10 2 6" xfId="53854"/>
    <cellStyle name="Normal 5 22 2 10 2 7" xfId="53855"/>
    <cellStyle name="Normal 5 22 2 10 3" xfId="53856"/>
    <cellStyle name="Normal 5 22 2 10 3 2" xfId="53857"/>
    <cellStyle name="Normal 5 22 2 10 3 2 2" xfId="53858"/>
    <cellStyle name="Normal 5 22 2 10 3 3" xfId="53859"/>
    <cellStyle name="Normal 5 22 2 10 3 4" xfId="53860"/>
    <cellStyle name="Normal 5 22 2 10 4" xfId="53861"/>
    <cellStyle name="Normal 5 22 2 10 4 2" xfId="53862"/>
    <cellStyle name="Normal 5 22 2 10 4 2 2" xfId="53863"/>
    <cellStyle name="Normal 5 22 2 10 4 3" xfId="53864"/>
    <cellStyle name="Normal 5 22 2 10 4 4" xfId="53865"/>
    <cellStyle name="Normal 5 22 2 10 5" xfId="53866"/>
    <cellStyle name="Normal 5 22 2 10 5 2" xfId="53867"/>
    <cellStyle name="Normal 5 22 2 10 6" xfId="53868"/>
    <cellStyle name="Normal 5 22 2 10 7" xfId="53869"/>
    <cellStyle name="Normal 5 22 2 10 8" xfId="53870"/>
    <cellStyle name="Normal 5 22 2 11" xfId="53871"/>
    <cellStyle name="Normal 5 22 2 11 2" xfId="53872"/>
    <cellStyle name="Normal 5 22 2 11 2 2" xfId="53873"/>
    <cellStyle name="Normal 5 22 2 11 2 2 2" xfId="53874"/>
    <cellStyle name="Normal 5 22 2 11 2 2 2 2" xfId="53875"/>
    <cellStyle name="Normal 5 22 2 11 2 2 3" xfId="53876"/>
    <cellStyle name="Normal 5 22 2 11 2 2 4" xfId="53877"/>
    <cellStyle name="Normal 5 22 2 11 2 3" xfId="53878"/>
    <cellStyle name="Normal 5 22 2 11 2 3 2" xfId="53879"/>
    <cellStyle name="Normal 5 22 2 11 2 4" xfId="53880"/>
    <cellStyle name="Normal 5 22 2 11 2 5" xfId="53881"/>
    <cellStyle name="Normal 5 22 2 11 2 6" xfId="53882"/>
    <cellStyle name="Normal 5 22 2 11 3" xfId="53883"/>
    <cellStyle name="Normal 5 22 2 11 3 2" xfId="53884"/>
    <cellStyle name="Normal 5 22 2 11 3 2 2" xfId="53885"/>
    <cellStyle name="Normal 5 22 2 11 3 3" xfId="53886"/>
    <cellStyle name="Normal 5 22 2 11 3 4" xfId="53887"/>
    <cellStyle name="Normal 5 22 2 11 4" xfId="53888"/>
    <cellStyle name="Normal 5 22 2 11 4 2" xfId="53889"/>
    <cellStyle name="Normal 5 22 2 11 4 2 2" xfId="53890"/>
    <cellStyle name="Normal 5 22 2 11 4 3" xfId="53891"/>
    <cellStyle name="Normal 5 22 2 11 4 4" xfId="53892"/>
    <cellStyle name="Normal 5 22 2 11 5" xfId="53893"/>
    <cellStyle name="Normal 5 22 2 11 5 2" xfId="53894"/>
    <cellStyle name="Normal 5 22 2 11 6" xfId="53895"/>
    <cellStyle name="Normal 5 22 2 11 7" xfId="53896"/>
    <cellStyle name="Normal 5 22 2 11 8" xfId="53897"/>
    <cellStyle name="Normal 5 22 2 12" xfId="53898"/>
    <cellStyle name="Normal 5 22 2 12 2" xfId="53899"/>
    <cellStyle name="Normal 5 22 2 12 2 2" xfId="53900"/>
    <cellStyle name="Normal 5 22 2 12 2 2 2" xfId="53901"/>
    <cellStyle name="Normal 5 22 2 12 2 2 2 2" xfId="53902"/>
    <cellStyle name="Normal 5 22 2 12 2 2 3" xfId="53903"/>
    <cellStyle name="Normal 5 22 2 12 2 2 4" xfId="53904"/>
    <cellStyle name="Normal 5 22 2 12 2 3" xfId="53905"/>
    <cellStyle name="Normal 5 22 2 12 2 3 2" xfId="53906"/>
    <cellStyle name="Normal 5 22 2 12 2 4" xfId="53907"/>
    <cellStyle name="Normal 5 22 2 12 2 5" xfId="53908"/>
    <cellStyle name="Normal 5 22 2 12 2 6" xfId="53909"/>
    <cellStyle name="Normal 5 22 2 12 3" xfId="53910"/>
    <cellStyle name="Normal 5 22 2 12 3 2" xfId="53911"/>
    <cellStyle name="Normal 5 22 2 12 3 2 2" xfId="53912"/>
    <cellStyle name="Normal 5 22 2 12 3 3" xfId="53913"/>
    <cellStyle name="Normal 5 22 2 12 3 4" xfId="53914"/>
    <cellStyle name="Normal 5 22 2 12 4" xfId="53915"/>
    <cellStyle name="Normal 5 22 2 12 4 2" xfId="53916"/>
    <cellStyle name="Normal 5 22 2 12 4 2 2" xfId="53917"/>
    <cellStyle name="Normal 5 22 2 12 4 3" xfId="53918"/>
    <cellStyle name="Normal 5 22 2 12 4 4" xfId="53919"/>
    <cellStyle name="Normal 5 22 2 12 5" xfId="53920"/>
    <cellStyle name="Normal 5 22 2 12 5 2" xfId="53921"/>
    <cellStyle name="Normal 5 22 2 12 6" xfId="53922"/>
    <cellStyle name="Normal 5 22 2 12 7" xfId="53923"/>
    <cellStyle name="Normal 5 22 2 12 8" xfId="53924"/>
    <cellStyle name="Normal 5 22 2 13" xfId="53925"/>
    <cellStyle name="Normal 5 22 2 13 2" xfId="53926"/>
    <cellStyle name="Normal 5 22 2 13 2 2" xfId="53927"/>
    <cellStyle name="Normal 5 22 2 13 2 2 2" xfId="53928"/>
    <cellStyle name="Normal 5 22 2 13 2 3" xfId="53929"/>
    <cellStyle name="Normal 5 22 2 13 2 4" xfId="53930"/>
    <cellStyle name="Normal 5 22 2 13 3" xfId="53931"/>
    <cellStyle name="Normal 5 22 2 13 3 2" xfId="53932"/>
    <cellStyle name="Normal 5 22 2 13 4" xfId="53933"/>
    <cellStyle name="Normal 5 22 2 13 5" xfId="53934"/>
    <cellStyle name="Normal 5 22 2 13 6" xfId="53935"/>
    <cellStyle name="Normal 5 22 2 14" xfId="53936"/>
    <cellStyle name="Normal 5 22 2 14 2" xfId="53937"/>
    <cellStyle name="Normal 5 22 2 14 2 2" xfId="53938"/>
    <cellStyle name="Normal 5 22 2 14 2 2 2" xfId="53939"/>
    <cellStyle name="Normal 5 22 2 14 2 3" xfId="53940"/>
    <cellStyle name="Normal 5 22 2 14 2 4" xfId="53941"/>
    <cellStyle name="Normal 5 22 2 14 3" xfId="53942"/>
    <cellStyle name="Normal 5 22 2 14 3 2" xfId="53943"/>
    <cellStyle name="Normal 5 22 2 14 4" xfId="53944"/>
    <cellStyle name="Normal 5 22 2 14 5" xfId="53945"/>
    <cellStyle name="Normal 5 22 2 14 6" xfId="53946"/>
    <cellStyle name="Normal 5 22 2 15" xfId="53947"/>
    <cellStyle name="Normal 5 22 2 15 2" xfId="53948"/>
    <cellStyle name="Normal 5 22 2 15 2 2" xfId="53949"/>
    <cellStyle name="Normal 5 22 2 15 3" xfId="53950"/>
    <cellStyle name="Normal 5 22 2 15 4" xfId="53951"/>
    <cellStyle name="Normal 5 22 2 15 5" xfId="53952"/>
    <cellStyle name="Normal 5 22 2 16" xfId="53953"/>
    <cellStyle name="Normal 5 22 2 16 2" xfId="53954"/>
    <cellStyle name="Normal 5 22 2 16 2 2" xfId="53955"/>
    <cellStyle name="Normal 5 22 2 16 3" xfId="53956"/>
    <cellStyle name="Normal 5 22 2 16 4" xfId="53957"/>
    <cellStyle name="Normal 5 22 2 17" xfId="53958"/>
    <cellStyle name="Normal 5 22 2 17 2" xfId="53959"/>
    <cellStyle name="Normal 5 22 2 18" xfId="53960"/>
    <cellStyle name="Normal 5 22 2 19" xfId="53961"/>
    <cellStyle name="Normal 5 22 2 2" xfId="53962"/>
    <cellStyle name="Normal 5 22 2 2 10" xfId="53963"/>
    <cellStyle name="Normal 5 22 2 2 10 2" xfId="53964"/>
    <cellStyle name="Normal 5 22 2 2 10 2 2" xfId="53965"/>
    <cellStyle name="Normal 5 22 2 2 10 2 2 2" xfId="53966"/>
    <cellStyle name="Normal 5 22 2 2 10 2 3" xfId="53967"/>
    <cellStyle name="Normal 5 22 2 2 10 2 4" xfId="53968"/>
    <cellStyle name="Normal 5 22 2 2 10 3" xfId="53969"/>
    <cellStyle name="Normal 5 22 2 2 10 3 2" xfId="53970"/>
    <cellStyle name="Normal 5 22 2 2 10 4" xfId="53971"/>
    <cellStyle name="Normal 5 22 2 2 10 5" xfId="53972"/>
    <cellStyle name="Normal 5 22 2 2 10 6" xfId="53973"/>
    <cellStyle name="Normal 5 22 2 2 11" xfId="53974"/>
    <cellStyle name="Normal 5 22 2 2 11 2" xfId="53975"/>
    <cellStyle name="Normal 5 22 2 2 11 2 2" xfId="53976"/>
    <cellStyle name="Normal 5 22 2 2 11 3" xfId="53977"/>
    <cellStyle name="Normal 5 22 2 2 11 4" xfId="53978"/>
    <cellStyle name="Normal 5 22 2 2 11 5" xfId="53979"/>
    <cellStyle name="Normal 5 22 2 2 12" xfId="53980"/>
    <cellStyle name="Normal 5 22 2 2 12 2" xfId="53981"/>
    <cellStyle name="Normal 5 22 2 2 12 2 2" xfId="53982"/>
    <cellStyle name="Normal 5 22 2 2 12 3" xfId="53983"/>
    <cellStyle name="Normal 5 22 2 2 12 4" xfId="53984"/>
    <cellStyle name="Normal 5 22 2 2 13" xfId="53985"/>
    <cellStyle name="Normal 5 22 2 2 13 2" xfId="53986"/>
    <cellStyle name="Normal 5 22 2 2 14" xfId="53987"/>
    <cellStyle name="Normal 5 22 2 2 15" xfId="53988"/>
    <cellStyle name="Normal 5 22 2 2 16" xfId="53989"/>
    <cellStyle name="Normal 5 22 2 2 2" xfId="53990"/>
    <cellStyle name="Normal 5 22 2 2 2 10" xfId="53991"/>
    <cellStyle name="Normal 5 22 2 2 2 10 2" xfId="53992"/>
    <cellStyle name="Normal 5 22 2 2 2 10 2 2" xfId="53993"/>
    <cellStyle name="Normal 5 22 2 2 2 10 3" xfId="53994"/>
    <cellStyle name="Normal 5 22 2 2 2 10 4" xfId="53995"/>
    <cellStyle name="Normal 5 22 2 2 2 11" xfId="53996"/>
    <cellStyle name="Normal 5 22 2 2 2 11 2" xfId="53997"/>
    <cellStyle name="Normal 5 22 2 2 2 12" xfId="53998"/>
    <cellStyle name="Normal 5 22 2 2 2 13" xfId="53999"/>
    <cellStyle name="Normal 5 22 2 2 2 14" xfId="54000"/>
    <cellStyle name="Normal 5 22 2 2 2 2" xfId="54001"/>
    <cellStyle name="Normal 5 22 2 2 2 2 10" xfId="54002"/>
    <cellStyle name="Normal 5 22 2 2 2 2 2" xfId="54003"/>
    <cellStyle name="Normal 5 22 2 2 2 2 2 2" xfId="54004"/>
    <cellStyle name="Normal 5 22 2 2 2 2 2 2 2" xfId="54005"/>
    <cellStyle name="Normal 5 22 2 2 2 2 2 2 2 2" xfId="54006"/>
    <cellStyle name="Normal 5 22 2 2 2 2 2 2 3" xfId="54007"/>
    <cellStyle name="Normal 5 22 2 2 2 2 2 2 4" xfId="54008"/>
    <cellStyle name="Normal 5 22 2 2 2 2 2 3" xfId="54009"/>
    <cellStyle name="Normal 5 22 2 2 2 2 2 3 2" xfId="54010"/>
    <cellStyle name="Normal 5 22 2 2 2 2 2 3 2 2" xfId="54011"/>
    <cellStyle name="Normal 5 22 2 2 2 2 2 3 3" xfId="54012"/>
    <cellStyle name="Normal 5 22 2 2 2 2 2 3 4" xfId="54013"/>
    <cellStyle name="Normal 5 22 2 2 2 2 2 4" xfId="54014"/>
    <cellStyle name="Normal 5 22 2 2 2 2 2 4 2" xfId="54015"/>
    <cellStyle name="Normal 5 22 2 2 2 2 2 5" xfId="54016"/>
    <cellStyle name="Normal 5 22 2 2 2 2 2 6" xfId="54017"/>
    <cellStyle name="Normal 5 22 2 2 2 2 2 7" xfId="54018"/>
    <cellStyle name="Normal 5 22 2 2 2 2 3" xfId="54019"/>
    <cellStyle name="Normal 5 22 2 2 2 2 3 2" xfId="54020"/>
    <cellStyle name="Normal 5 22 2 2 2 2 3 2 2" xfId="54021"/>
    <cellStyle name="Normal 5 22 2 2 2 2 3 3" xfId="54022"/>
    <cellStyle name="Normal 5 22 2 2 2 2 3 4" xfId="54023"/>
    <cellStyle name="Normal 5 22 2 2 2 2 4" xfId="54024"/>
    <cellStyle name="Normal 5 22 2 2 2 2 4 2" xfId="54025"/>
    <cellStyle name="Normal 5 22 2 2 2 2 4 2 2" xfId="54026"/>
    <cellStyle name="Normal 5 22 2 2 2 2 4 3" xfId="54027"/>
    <cellStyle name="Normal 5 22 2 2 2 2 4 4" xfId="54028"/>
    <cellStyle name="Normal 5 22 2 2 2 2 5" xfId="54029"/>
    <cellStyle name="Normal 5 22 2 2 2 2 5 2" xfId="54030"/>
    <cellStyle name="Normal 5 22 2 2 2 2 5 2 2" xfId="54031"/>
    <cellStyle name="Normal 5 22 2 2 2 2 5 3" xfId="54032"/>
    <cellStyle name="Normal 5 22 2 2 2 2 5 4" xfId="54033"/>
    <cellStyle name="Normal 5 22 2 2 2 2 6" xfId="54034"/>
    <cellStyle name="Normal 5 22 2 2 2 2 6 2" xfId="54035"/>
    <cellStyle name="Normal 5 22 2 2 2 2 6 2 2" xfId="54036"/>
    <cellStyle name="Normal 5 22 2 2 2 2 6 3" xfId="54037"/>
    <cellStyle name="Normal 5 22 2 2 2 2 6 4" xfId="54038"/>
    <cellStyle name="Normal 5 22 2 2 2 2 7" xfId="54039"/>
    <cellStyle name="Normal 5 22 2 2 2 2 7 2" xfId="54040"/>
    <cellStyle name="Normal 5 22 2 2 2 2 8" xfId="54041"/>
    <cellStyle name="Normal 5 22 2 2 2 2 9" xfId="54042"/>
    <cellStyle name="Normal 5 22 2 2 2 3" xfId="54043"/>
    <cellStyle name="Normal 5 22 2 2 2 3 2" xfId="54044"/>
    <cellStyle name="Normal 5 22 2 2 2 3 2 2" xfId="54045"/>
    <cellStyle name="Normal 5 22 2 2 2 3 2 2 2" xfId="54046"/>
    <cellStyle name="Normal 5 22 2 2 2 3 2 2 2 2" xfId="54047"/>
    <cellStyle name="Normal 5 22 2 2 2 3 2 2 3" xfId="54048"/>
    <cellStyle name="Normal 5 22 2 2 2 3 2 2 4" xfId="54049"/>
    <cellStyle name="Normal 5 22 2 2 2 3 2 3" xfId="54050"/>
    <cellStyle name="Normal 5 22 2 2 2 3 2 3 2" xfId="54051"/>
    <cellStyle name="Normal 5 22 2 2 2 3 2 3 2 2" xfId="54052"/>
    <cellStyle name="Normal 5 22 2 2 2 3 2 3 3" xfId="54053"/>
    <cellStyle name="Normal 5 22 2 2 2 3 2 3 4" xfId="54054"/>
    <cellStyle name="Normal 5 22 2 2 2 3 2 4" xfId="54055"/>
    <cellStyle name="Normal 5 22 2 2 2 3 2 4 2" xfId="54056"/>
    <cellStyle name="Normal 5 22 2 2 2 3 2 5" xfId="54057"/>
    <cellStyle name="Normal 5 22 2 2 2 3 2 6" xfId="54058"/>
    <cellStyle name="Normal 5 22 2 2 2 3 2 7" xfId="54059"/>
    <cellStyle name="Normal 5 22 2 2 2 3 3" xfId="54060"/>
    <cellStyle name="Normal 5 22 2 2 2 3 3 2" xfId="54061"/>
    <cellStyle name="Normal 5 22 2 2 2 3 3 2 2" xfId="54062"/>
    <cellStyle name="Normal 5 22 2 2 2 3 3 3" xfId="54063"/>
    <cellStyle name="Normal 5 22 2 2 2 3 3 4" xfId="54064"/>
    <cellStyle name="Normal 5 22 2 2 2 3 4" xfId="54065"/>
    <cellStyle name="Normal 5 22 2 2 2 3 4 2" xfId="54066"/>
    <cellStyle name="Normal 5 22 2 2 2 3 4 2 2" xfId="54067"/>
    <cellStyle name="Normal 5 22 2 2 2 3 4 3" xfId="54068"/>
    <cellStyle name="Normal 5 22 2 2 2 3 4 4" xfId="54069"/>
    <cellStyle name="Normal 5 22 2 2 2 3 5" xfId="54070"/>
    <cellStyle name="Normal 5 22 2 2 2 3 5 2" xfId="54071"/>
    <cellStyle name="Normal 5 22 2 2 2 3 6" xfId="54072"/>
    <cellStyle name="Normal 5 22 2 2 2 3 7" xfId="54073"/>
    <cellStyle name="Normal 5 22 2 2 2 3 8" xfId="54074"/>
    <cellStyle name="Normal 5 22 2 2 2 4" xfId="54075"/>
    <cellStyle name="Normal 5 22 2 2 2 4 2" xfId="54076"/>
    <cellStyle name="Normal 5 22 2 2 2 4 2 2" xfId="54077"/>
    <cellStyle name="Normal 5 22 2 2 2 4 2 2 2" xfId="54078"/>
    <cellStyle name="Normal 5 22 2 2 2 4 2 2 2 2" xfId="54079"/>
    <cellStyle name="Normal 5 22 2 2 2 4 2 2 3" xfId="54080"/>
    <cellStyle name="Normal 5 22 2 2 2 4 2 2 4" xfId="54081"/>
    <cellStyle name="Normal 5 22 2 2 2 4 2 3" xfId="54082"/>
    <cellStyle name="Normal 5 22 2 2 2 4 2 3 2" xfId="54083"/>
    <cellStyle name="Normal 5 22 2 2 2 4 2 3 2 2" xfId="54084"/>
    <cellStyle name="Normal 5 22 2 2 2 4 2 3 3" xfId="54085"/>
    <cellStyle name="Normal 5 22 2 2 2 4 2 3 4" xfId="54086"/>
    <cellStyle name="Normal 5 22 2 2 2 4 2 4" xfId="54087"/>
    <cellStyle name="Normal 5 22 2 2 2 4 2 4 2" xfId="54088"/>
    <cellStyle name="Normal 5 22 2 2 2 4 2 5" xfId="54089"/>
    <cellStyle name="Normal 5 22 2 2 2 4 2 6" xfId="54090"/>
    <cellStyle name="Normal 5 22 2 2 2 4 2 7" xfId="54091"/>
    <cellStyle name="Normal 5 22 2 2 2 4 3" xfId="54092"/>
    <cellStyle name="Normal 5 22 2 2 2 4 3 2" xfId="54093"/>
    <cellStyle name="Normal 5 22 2 2 2 4 3 2 2" xfId="54094"/>
    <cellStyle name="Normal 5 22 2 2 2 4 3 3" xfId="54095"/>
    <cellStyle name="Normal 5 22 2 2 2 4 3 4" xfId="54096"/>
    <cellStyle name="Normal 5 22 2 2 2 4 4" xfId="54097"/>
    <cellStyle name="Normal 5 22 2 2 2 4 4 2" xfId="54098"/>
    <cellStyle name="Normal 5 22 2 2 2 4 4 2 2" xfId="54099"/>
    <cellStyle name="Normal 5 22 2 2 2 4 4 3" xfId="54100"/>
    <cellStyle name="Normal 5 22 2 2 2 4 4 4" xfId="54101"/>
    <cellStyle name="Normal 5 22 2 2 2 4 5" xfId="54102"/>
    <cellStyle name="Normal 5 22 2 2 2 4 5 2" xfId="54103"/>
    <cellStyle name="Normal 5 22 2 2 2 4 6" xfId="54104"/>
    <cellStyle name="Normal 5 22 2 2 2 4 7" xfId="54105"/>
    <cellStyle name="Normal 5 22 2 2 2 4 8" xfId="54106"/>
    <cellStyle name="Normal 5 22 2 2 2 5" xfId="54107"/>
    <cellStyle name="Normal 5 22 2 2 2 5 2" xfId="54108"/>
    <cellStyle name="Normal 5 22 2 2 2 5 2 2" xfId="54109"/>
    <cellStyle name="Normal 5 22 2 2 2 5 2 2 2" xfId="54110"/>
    <cellStyle name="Normal 5 22 2 2 2 5 2 2 2 2" xfId="54111"/>
    <cellStyle name="Normal 5 22 2 2 2 5 2 2 3" xfId="54112"/>
    <cellStyle name="Normal 5 22 2 2 2 5 2 2 4" xfId="54113"/>
    <cellStyle name="Normal 5 22 2 2 2 5 2 3" xfId="54114"/>
    <cellStyle name="Normal 5 22 2 2 2 5 2 3 2" xfId="54115"/>
    <cellStyle name="Normal 5 22 2 2 2 5 2 4" xfId="54116"/>
    <cellStyle name="Normal 5 22 2 2 2 5 2 5" xfId="54117"/>
    <cellStyle name="Normal 5 22 2 2 2 5 2 6" xfId="54118"/>
    <cellStyle name="Normal 5 22 2 2 2 5 3" xfId="54119"/>
    <cellStyle name="Normal 5 22 2 2 2 5 3 2" xfId="54120"/>
    <cellStyle name="Normal 5 22 2 2 2 5 3 2 2" xfId="54121"/>
    <cellStyle name="Normal 5 22 2 2 2 5 3 3" xfId="54122"/>
    <cellStyle name="Normal 5 22 2 2 2 5 3 4" xfId="54123"/>
    <cellStyle name="Normal 5 22 2 2 2 5 4" xfId="54124"/>
    <cellStyle name="Normal 5 22 2 2 2 5 4 2" xfId="54125"/>
    <cellStyle name="Normal 5 22 2 2 2 5 4 2 2" xfId="54126"/>
    <cellStyle name="Normal 5 22 2 2 2 5 4 3" xfId="54127"/>
    <cellStyle name="Normal 5 22 2 2 2 5 4 4" xfId="54128"/>
    <cellStyle name="Normal 5 22 2 2 2 5 5" xfId="54129"/>
    <cellStyle name="Normal 5 22 2 2 2 5 5 2" xfId="54130"/>
    <cellStyle name="Normal 5 22 2 2 2 5 6" xfId="54131"/>
    <cellStyle name="Normal 5 22 2 2 2 5 7" xfId="54132"/>
    <cellStyle name="Normal 5 22 2 2 2 5 8" xfId="54133"/>
    <cellStyle name="Normal 5 22 2 2 2 6" xfId="54134"/>
    <cellStyle name="Normal 5 22 2 2 2 6 2" xfId="54135"/>
    <cellStyle name="Normal 5 22 2 2 2 6 2 2" xfId="54136"/>
    <cellStyle name="Normal 5 22 2 2 2 6 2 2 2" xfId="54137"/>
    <cellStyle name="Normal 5 22 2 2 2 6 2 2 2 2" xfId="54138"/>
    <cellStyle name="Normal 5 22 2 2 2 6 2 2 3" xfId="54139"/>
    <cellStyle name="Normal 5 22 2 2 2 6 2 2 4" xfId="54140"/>
    <cellStyle name="Normal 5 22 2 2 2 6 2 3" xfId="54141"/>
    <cellStyle name="Normal 5 22 2 2 2 6 2 3 2" xfId="54142"/>
    <cellStyle name="Normal 5 22 2 2 2 6 2 4" xfId="54143"/>
    <cellStyle name="Normal 5 22 2 2 2 6 2 5" xfId="54144"/>
    <cellStyle name="Normal 5 22 2 2 2 6 2 6" xfId="54145"/>
    <cellStyle name="Normal 5 22 2 2 2 6 3" xfId="54146"/>
    <cellStyle name="Normal 5 22 2 2 2 6 3 2" xfId="54147"/>
    <cellStyle name="Normal 5 22 2 2 2 6 3 2 2" xfId="54148"/>
    <cellStyle name="Normal 5 22 2 2 2 6 3 3" xfId="54149"/>
    <cellStyle name="Normal 5 22 2 2 2 6 3 4" xfId="54150"/>
    <cellStyle name="Normal 5 22 2 2 2 6 4" xfId="54151"/>
    <cellStyle name="Normal 5 22 2 2 2 6 4 2" xfId="54152"/>
    <cellStyle name="Normal 5 22 2 2 2 6 4 2 2" xfId="54153"/>
    <cellStyle name="Normal 5 22 2 2 2 6 4 3" xfId="54154"/>
    <cellStyle name="Normal 5 22 2 2 2 6 4 4" xfId="54155"/>
    <cellStyle name="Normal 5 22 2 2 2 6 5" xfId="54156"/>
    <cellStyle name="Normal 5 22 2 2 2 6 5 2" xfId="54157"/>
    <cellStyle name="Normal 5 22 2 2 2 6 6" xfId="54158"/>
    <cellStyle name="Normal 5 22 2 2 2 6 7" xfId="54159"/>
    <cellStyle name="Normal 5 22 2 2 2 6 8" xfId="54160"/>
    <cellStyle name="Normal 5 22 2 2 2 7" xfId="54161"/>
    <cellStyle name="Normal 5 22 2 2 2 7 2" xfId="54162"/>
    <cellStyle name="Normal 5 22 2 2 2 7 2 2" xfId="54163"/>
    <cellStyle name="Normal 5 22 2 2 2 7 2 2 2" xfId="54164"/>
    <cellStyle name="Normal 5 22 2 2 2 7 2 3" xfId="54165"/>
    <cellStyle name="Normal 5 22 2 2 2 7 2 4" xfId="54166"/>
    <cellStyle name="Normal 5 22 2 2 2 7 3" xfId="54167"/>
    <cellStyle name="Normal 5 22 2 2 2 7 3 2" xfId="54168"/>
    <cellStyle name="Normal 5 22 2 2 2 7 4" xfId="54169"/>
    <cellStyle name="Normal 5 22 2 2 2 7 5" xfId="54170"/>
    <cellStyle name="Normal 5 22 2 2 2 7 6" xfId="54171"/>
    <cellStyle name="Normal 5 22 2 2 2 8" xfId="54172"/>
    <cellStyle name="Normal 5 22 2 2 2 8 2" xfId="54173"/>
    <cellStyle name="Normal 5 22 2 2 2 8 2 2" xfId="54174"/>
    <cellStyle name="Normal 5 22 2 2 2 8 2 2 2" xfId="54175"/>
    <cellStyle name="Normal 5 22 2 2 2 8 2 3" xfId="54176"/>
    <cellStyle name="Normal 5 22 2 2 2 8 2 4" xfId="54177"/>
    <cellStyle name="Normal 5 22 2 2 2 8 3" xfId="54178"/>
    <cellStyle name="Normal 5 22 2 2 2 8 3 2" xfId="54179"/>
    <cellStyle name="Normal 5 22 2 2 2 8 4" xfId="54180"/>
    <cellStyle name="Normal 5 22 2 2 2 8 5" xfId="54181"/>
    <cellStyle name="Normal 5 22 2 2 2 8 6" xfId="54182"/>
    <cellStyle name="Normal 5 22 2 2 2 9" xfId="54183"/>
    <cellStyle name="Normal 5 22 2 2 2 9 2" xfId="54184"/>
    <cellStyle name="Normal 5 22 2 2 2 9 2 2" xfId="54185"/>
    <cellStyle name="Normal 5 22 2 2 2 9 3" xfId="54186"/>
    <cellStyle name="Normal 5 22 2 2 2 9 4" xfId="54187"/>
    <cellStyle name="Normal 5 22 2 2 2 9 5" xfId="54188"/>
    <cellStyle name="Normal 5 22 2 2 3" xfId="54189"/>
    <cellStyle name="Normal 5 22 2 2 3 10" xfId="54190"/>
    <cellStyle name="Normal 5 22 2 2 3 10 2" xfId="54191"/>
    <cellStyle name="Normal 5 22 2 2 3 10 2 2" xfId="54192"/>
    <cellStyle name="Normal 5 22 2 2 3 10 3" xfId="54193"/>
    <cellStyle name="Normal 5 22 2 2 3 10 4" xfId="54194"/>
    <cellStyle name="Normal 5 22 2 2 3 11" xfId="54195"/>
    <cellStyle name="Normal 5 22 2 2 3 11 2" xfId="54196"/>
    <cellStyle name="Normal 5 22 2 2 3 12" xfId="54197"/>
    <cellStyle name="Normal 5 22 2 2 3 13" xfId="54198"/>
    <cellStyle name="Normal 5 22 2 2 3 14" xfId="54199"/>
    <cellStyle name="Normal 5 22 2 2 3 2" xfId="54200"/>
    <cellStyle name="Normal 5 22 2 2 3 2 10" xfId="54201"/>
    <cellStyle name="Normal 5 22 2 2 3 2 2" xfId="54202"/>
    <cellStyle name="Normal 5 22 2 2 3 2 2 2" xfId="54203"/>
    <cellStyle name="Normal 5 22 2 2 3 2 2 2 2" xfId="54204"/>
    <cellStyle name="Normal 5 22 2 2 3 2 2 2 2 2" xfId="54205"/>
    <cellStyle name="Normal 5 22 2 2 3 2 2 2 3" xfId="54206"/>
    <cellStyle name="Normal 5 22 2 2 3 2 2 2 4" xfId="54207"/>
    <cellStyle name="Normal 5 22 2 2 3 2 2 3" xfId="54208"/>
    <cellStyle name="Normal 5 22 2 2 3 2 2 3 2" xfId="54209"/>
    <cellStyle name="Normal 5 22 2 2 3 2 2 3 2 2" xfId="54210"/>
    <cellStyle name="Normal 5 22 2 2 3 2 2 3 3" xfId="54211"/>
    <cellStyle name="Normal 5 22 2 2 3 2 2 3 4" xfId="54212"/>
    <cellStyle name="Normal 5 22 2 2 3 2 2 4" xfId="54213"/>
    <cellStyle name="Normal 5 22 2 2 3 2 2 4 2" xfId="54214"/>
    <cellStyle name="Normal 5 22 2 2 3 2 2 5" xfId="54215"/>
    <cellStyle name="Normal 5 22 2 2 3 2 2 6" xfId="54216"/>
    <cellStyle name="Normal 5 22 2 2 3 2 2 7" xfId="54217"/>
    <cellStyle name="Normal 5 22 2 2 3 2 3" xfId="54218"/>
    <cellStyle name="Normal 5 22 2 2 3 2 3 2" xfId="54219"/>
    <cellStyle name="Normal 5 22 2 2 3 2 3 2 2" xfId="54220"/>
    <cellStyle name="Normal 5 22 2 2 3 2 3 3" xfId="54221"/>
    <cellStyle name="Normal 5 22 2 2 3 2 3 4" xfId="54222"/>
    <cellStyle name="Normal 5 22 2 2 3 2 4" xfId="54223"/>
    <cellStyle name="Normal 5 22 2 2 3 2 4 2" xfId="54224"/>
    <cellStyle name="Normal 5 22 2 2 3 2 4 2 2" xfId="54225"/>
    <cellStyle name="Normal 5 22 2 2 3 2 4 3" xfId="54226"/>
    <cellStyle name="Normal 5 22 2 2 3 2 4 4" xfId="54227"/>
    <cellStyle name="Normal 5 22 2 2 3 2 5" xfId="54228"/>
    <cellStyle name="Normal 5 22 2 2 3 2 5 2" xfId="54229"/>
    <cellStyle name="Normal 5 22 2 2 3 2 5 2 2" xfId="54230"/>
    <cellStyle name="Normal 5 22 2 2 3 2 5 3" xfId="54231"/>
    <cellStyle name="Normal 5 22 2 2 3 2 5 4" xfId="54232"/>
    <cellStyle name="Normal 5 22 2 2 3 2 6" xfId="54233"/>
    <cellStyle name="Normal 5 22 2 2 3 2 6 2" xfId="54234"/>
    <cellStyle name="Normal 5 22 2 2 3 2 6 2 2" xfId="54235"/>
    <cellStyle name="Normal 5 22 2 2 3 2 6 3" xfId="54236"/>
    <cellStyle name="Normal 5 22 2 2 3 2 6 4" xfId="54237"/>
    <cellStyle name="Normal 5 22 2 2 3 2 7" xfId="54238"/>
    <cellStyle name="Normal 5 22 2 2 3 2 7 2" xfId="54239"/>
    <cellStyle name="Normal 5 22 2 2 3 2 8" xfId="54240"/>
    <cellStyle name="Normal 5 22 2 2 3 2 9" xfId="54241"/>
    <cellStyle name="Normal 5 22 2 2 3 3" xfId="54242"/>
    <cellStyle name="Normal 5 22 2 2 3 3 2" xfId="54243"/>
    <cellStyle name="Normal 5 22 2 2 3 3 2 2" xfId="54244"/>
    <cellStyle name="Normal 5 22 2 2 3 3 2 2 2" xfId="54245"/>
    <cellStyle name="Normal 5 22 2 2 3 3 2 2 2 2" xfId="54246"/>
    <cellStyle name="Normal 5 22 2 2 3 3 2 2 3" xfId="54247"/>
    <cellStyle name="Normal 5 22 2 2 3 3 2 2 4" xfId="54248"/>
    <cellStyle name="Normal 5 22 2 2 3 3 2 3" xfId="54249"/>
    <cellStyle name="Normal 5 22 2 2 3 3 2 3 2" xfId="54250"/>
    <cellStyle name="Normal 5 22 2 2 3 3 2 3 2 2" xfId="54251"/>
    <cellStyle name="Normal 5 22 2 2 3 3 2 3 3" xfId="54252"/>
    <cellStyle name="Normal 5 22 2 2 3 3 2 3 4" xfId="54253"/>
    <cellStyle name="Normal 5 22 2 2 3 3 2 4" xfId="54254"/>
    <cellStyle name="Normal 5 22 2 2 3 3 2 4 2" xfId="54255"/>
    <cellStyle name="Normal 5 22 2 2 3 3 2 5" xfId="54256"/>
    <cellStyle name="Normal 5 22 2 2 3 3 2 6" xfId="54257"/>
    <cellStyle name="Normal 5 22 2 2 3 3 2 7" xfId="54258"/>
    <cellStyle name="Normal 5 22 2 2 3 3 3" xfId="54259"/>
    <cellStyle name="Normal 5 22 2 2 3 3 3 2" xfId="54260"/>
    <cellStyle name="Normal 5 22 2 2 3 3 3 2 2" xfId="54261"/>
    <cellStyle name="Normal 5 22 2 2 3 3 3 3" xfId="54262"/>
    <cellStyle name="Normal 5 22 2 2 3 3 3 4" xfId="54263"/>
    <cellStyle name="Normal 5 22 2 2 3 3 4" xfId="54264"/>
    <cellStyle name="Normal 5 22 2 2 3 3 4 2" xfId="54265"/>
    <cellStyle name="Normal 5 22 2 2 3 3 4 2 2" xfId="54266"/>
    <cellStyle name="Normal 5 22 2 2 3 3 4 3" xfId="54267"/>
    <cellStyle name="Normal 5 22 2 2 3 3 4 4" xfId="54268"/>
    <cellStyle name="Normal 5 22 2 2 3 3 5" xfId="54269"/>
    <cellStyle name="Normal 5 22 2 2 3 3 5 2" xfId="54270"/>
    <cellStyle name="Normal 5 22 2 2 3 3 6" xfId="54271"/>
    <cellStyle name="Normal 5 22 2 2 3 3 7" xfId="54272"/>
    <cellStyle name="Normal 5 22 2 2 3 3 8" xfId="54273"/>
    <cellStyle name="Normal 5 22 2 2 3 4" xfId="54274"/>
    <cellStyle name="Normal 5 22 2 2 3 4 2" xfId="54275"/>
    <cellStyle name="Normal 5 22 2 2 3 4 2 2" xfId="54276"/>
    <cellStyle name="Normal 5 22 2 2 3 4 2 2 2" xfId="54277"/>
    <cellStyle name="Normal 5 22 2 2 3 4 2 2 2 2" xfId="54278"/>
    <cellStyle name="Normal 5 22 2 2 3 4 2 2 3" xfId="54279"/>
    <cellStyle name="Normal 5 22 2 2 3 4 2 2 4" xfId="54280"/>
    <cellStyle name="Normal 5 22 2 2 3 4 2 3" xfId="54281"/>
    <cellStyle name="Normal 5 22 2 2 3 4 2 3 2" xfId="54282"/>
    <cellStyle name="Normal 5 22 2 2 3 4 2 3 2 2" xfId="54283"/>
    <cellStyle name="Normal 5 22 2 2 3 4 2 3 3" xfId="54284"/>
    <cellStyle name="Normal 5 22 2 2 3 4 2 3 4" xfId="54285"/>
    <cellStyle name="Normal 5 22 2 2 3 4 2 4" xfId="54286"/>
    <cellStyle name="Normal 5 22 2 2 3 4 2 4 2" xfId="54287"/>
    <cellStyle name="Normal 5 22 2 2 3 4 2 5" xfId="54288"/>
    <cellStyle name="Normal 5 22 2 2 3 4 2 6" xfId="54289"/>
    <cellStyle name="Normal 5 22 2 2 3 4 2 7" xfId="54290"/>
    <cellStyle name="Normal 5 22 2 2 3 4 3" xfId="54291"/>
    <cellStyle name="Normal 5 22 2 2 3 4 3 2" xfId="54292"/>
    <cellStyle name="Normal 5 22 2 2 3 4 3 2 2" xfId="54293"/>
    <cellStyle name="Normal 5 22 2 2 3 4 3 3" xfId="54294"/>
    <cellStyle name="Normal 5 22 2 2 3 4 3 4" xfId="54295"/>
    <cellStyle name="Normal 5 22 2 2 3 4 4" xfId="54296"/>
    <cellStyle name="Normal 5 22 2 2 3 4 4 2" xfId="54297"/>
    <cellStyle name="Normal 5 22 2 2 3 4 4 2 2" xfId="54298"/>
    <cellStyle name="Normal 5 22 2 2 3 4 4 3" xfId="54299"/>
    <cellStyle name="Normal 5 22 2 2 3 4 4 4" xfId="54300"/>
    <cellStyle name="Normal 5 22 2 2 3 4 5" xfId="54301"/>
    <cellStyle name="Normal 5 22 2 2 3 4 5 2" xfId="54302"/>
    <cellStyle name="Normal 5 22 2 2 3 4 6" xfId="54303"/>
    <cellStyle name="Normal 5 22 2 2 3 4 7" xfId="54304"/>
    <cellStyle name="Normal 5 22 2 2 3 4 8" xfId="54305"/>
    <cellStyle name="Normal 5 22 2 2 3 5" xfId="54306"/>
    <cellStyle name="Normal 5 22 2 2 3 5 2" xfId="54307"/>
    <cellStyle name="Normal 5 22 2 2 3 5 2 2" xfId="54308"/>
    <cellStyle name="Normal 5 22 2 2 3 5 2 2 2" xfId="54309"/>
    <cellStyle name="Normal 5 22 2 2 3 5 2 2 2 2" xfId="54310"/>
    <cellStyle name="Normal 5 22 2 2 3 5 2 2 3" xfId="54311"/>
    <cellStyle name="Normal 5 22 2 2 3 5 2 2 4" xfId="54312"/>
    <cellStyle name="Normal 5 22 2 2 3 5 2 3" xfId="54313"/>
    <cellStyle name="Normal 5 22 2 2 3 5 2 3 2" xfId="54314"/>
    <cellStyle name="Normal 5 22 2 2 3 5 2 4" xfId="54315"/>
    <cellStyle name="Normal 5 22 2 2 3 5 2 5" xfId="54316"/>
    <cellStyle name="Normal 5 22 2 2 3 5 2 6" xfId="54317"/>
    <cellStyle name="Normal 5 22 2 2 3 5 3" xfId="54318"/>
    <cellStyle name="Normal 5 22 2 2 3 5 3 2" xfId="54319"/>
    <cellStyle name="Normal 5 22 2 2 3 5 3 2 2" xfId="54320"/>
    <cellStyle name="Normal 5 22 2 2 3 5 3 3" xfId="54321"/>
    <cellStyle name="Normal 5 22 2 2 3 5 3 4" xfId="54322"/>
    <cellStyle name="Normal 5 22 2 2 3 5 4" xfId="54323"/>
    <cellStyle name="Normal 5 22 2 2 3 5 4 2" xfId="54324"/>
    <cellStyle name="Normal 5 22 2 2 3 5 4 2 2" xfId="54325"/>
    <cellStyle name="Normal 5 22 2 2 3 5 4 3" xfId="54326"/>
    <cellStyle name="Normal 5 22 2 2 3 5 4 4" xfId="54327"/>
    <cellStyle name="Normal 5 22 2 2 3 5 5" xfId="54328"/>
    <cellStyle name="Normal 5 22 2 2 3 5 5 2" xfId="54329"/>
    <cellStyle name="Normal 5 22 2 2 3 5 6" xfId="54330"/>
    <cellStyle name="Normal 5 22 2 2 3 5 7" xfId="54331"/>
    <cellStyle name="Normal 5 22 2 2 3 5 8" xfId="54332"/>
    <cellStyle name="Normal 5 22 2 2 3 6" xfId="54333"/>
    <cellStyle name="Normal 5 22 2 2 3 6 2" xfId="54334"/>
    <cellStyle name="Normal 5 22 2 2 3 6 2 2" xfId="54335"/>
    <cellStyle name="Normal 5 22 2 2 3 6 2 2 2" xfId="54336"/>
    <cellStyle name="Normal 5 22 2 2 3 6 2 2 2 2" xfId="54337"/>
    <cellStyle name="Normal 5 22 2 2 3 6 2 2 3" xfId="54338"/>
    <cellStyle name="Normal 5 22 2 2 3 6 2 2 4" xfId="54339"/>
    <cellStyle name="Normal 5 22 2 2 3 6 2 3" xfId="54340"/>
    <cellStyle name="Normal 5 22 2 2 3 6 2 3 2" xfId="54341"/>
    <cellStyle name="Normal 5 22 2 2 3 6 2 4" xfId="54342"/>
    <cellStyle name="Normal 5 22 2 2 3 6 2 5" xfId="54343"/>
    <cellStyle name="Normal 5 22 2 2 3 6 2 6" xfId="54344"/>
    <cellStyle name="Normal 5 22 2 2 3 6 3" xfId="54345"/>
    <cellStyle name="Normal 5 22 2 2 3 6 3 2" xfId="54346"/>
    <cellStyle name="Normal 5 22 2 2 3 6 3 2 2" xfId="54347"/>
    <cellStyle name="Normal 5 22 2 2 3 6 3 3" xfId="54348"/>
    <cellStyle name="Normal 5 22 2 2 3 6 3 4" xfId="54349"/>
    <cellStyle name="Normal 5 22 2 2 3 6 4" xfId="54350"/>
    <cellStyle name="Normal 5 22 2 2 3 6 4 2" xfId="54351"/>
    <cellStyle name="Normal 5 22 2 2 3 6 4 2 2" xfId="54352"/>
    <cellStyle name="Normal 5 22 2 2 3 6 4 3" xfId="54353"/>
    <cellStyle name="Normal 5 22 2 2 3 6 4 4" xfId="54354"/>
    <cellStyle name="Normal 5 22 2 2 3 6 5" xfId="54355"/>
    <cellStyle name="Normal 5 22 2 2 3 6 5 2" xfId="54356"/>
    <cellStyle name="Normal 5 22 2 2 3 6 6" xfId="54357"/>
    <cellStyle name="Normal 5 22 2 2 3 6 7" xfId="54358"/>
    <cellStyle name="Normal 5 22 2 2 3 6 8" xfId="54359"/>
    <cellStyle name="Normal 5 22 2 2 3 7" xfId="54360"/>
    <cellStyle name="Normal 5 22 2 2 3 7 2" xfId="54361"/>
    <cellStyle name="Normal 5 22 2 2 3 7 2 2" xfId="54362"/>
    <cellStyle name="Normal 5 22 2 2 3 7 2 2 2" xfId="54363"/>
    <cellStyle name="Normal 5 22 2 2 3 7 2 3" xfId="54364"/>
    <cellStyle name="Normal 5 22 2 2 3 7 2 4" xfId="54365"/>
    <cellStyle name="Normal 5 22 2 2 3 7 3" xfId="54366"/>
    <cellStyle name="Normal 5 22 2 2 3 7 3 2" xfId="54367"/>
    <cellStyle name="Normal 5 22 2 2 3 7 4" xfId="54368"/>
    <cellStyle name="Normal 5 22 2 2 3 7 5" xfId="54369"/>
    <cellStyle name="Normal 5 22 2 2 3 7 6" xfId="54370"/>
    <cellStyle name="Normal 5 22 2 2 3 8" xfId="54371"/>
    <cellStyle name="Normal 5 22 2 2 3 8 2" xfId="54372"/>
    <cellStyle name="Normal 5 22 2 2 3 8 2 2" xfId="54373"/>
    <cellStyle name="Normal 5 22 2 2 3 8 2 2 2" xfId="54374"/>
    <cellStyle name="Normal 5 22 2 2 3 8 2 3" xfId="54375"/>
    <cellStyle name="Normal 5 22 2 2 3 8 2 4" xfId="54376"/>
    <cellStyle name="Normal 5 22 2 2 3 8 3" xfId="54377"/>
    <cellStyle name="Normal 5 22 2 2 3 8 3 2" xfId="54378"/>
    <cellStyle name="Normal 5 22 2 2 3 8 4" xfId="54379"/>
    <cellStyle name="Normal 5 22 2 2 3 8 5" xfId="54380"/>
    <cellStyle name="Normal 5 22 2 2 3 8 6" xfId="54381"/>
    <cellStyle name="Normal 5 22 2 2 3 9" xfId="54382"/>
    <cellStyle name="Normal 5 22 2 2 3 9 2" xfId="54383"/>
    <cellStyle name="Normal 5 22 2 2 3 9 2 2" xfId="54384"/>
    <cellStyle name="Normal 5 22 2 2 3 9 3" xfId="54385"/>
    <cellStyle name="Normal 5 22 2 2 3 9 4" xfId="54386"/>
    <cellStyle name="Normal 5 22 2 2 3 9 5" xfId="54387"/>
    <cellStyle name="Normal 5 22 2 2 4" xfId="54388"/>
    <cellStyle name="Normal 5 22 2 2 4 10" xfId="54389"/>
    <cellStyle name="Normal 5 22 2 2 4 10 2" xfId="54390"/>
    <cellStyle name="Normal 5 22 2 2 4 11" xfId="54391"/>
    <cellStyle name="Normal 5 22 2 2 4 12" xfId="54392"/>
    <cellStyle name="Normal 5 22 2 2 4 13" xfId="54393"/>
    <cellStyle name="Normal 5 22 2 2 4 2" xfId="54394"/>
    <cellStyle name="Normal 5 22 2 2 4 2 2" xfId="54395"/>
    <cellStyle name="Normal 5 22 2 2 4 2 2 2" xfId="54396"/>
    <cellStyle name="Normal 5 22 2 2 4 2 2 2 2" xfId="54397"/>
    <cellStyle name="Normal 5 22 2 2 4 2 2 2 2 2" xfId="54398"/>
    <cellStyle name="Normal 5 22 2 2 4 2 2 2 3" xfId="54399"/>
    <cellStyle name="Normal 5 22 2 2 4 2 2 2 4" xfId="54400"/>
    <cellStyle name="Normal 5 22 2 2 4 2 2 3" xfId="54401"/>
    <cellStyle name="Normal 5 22 2 2 4 2 2 3 2" xfId="54402"/>
    <cellStyle name="Normal 5 22 2 2 4 2 2 3 2 2" xfId="54403"/>
    <cellStyle name="Normal 5 22 2 2 4 2 2 3 3" xfId="54404"/>
    <cellStyle name="Normal 5 22 2 2 4 2 2 3 4" xfId="54405"/>
    <cellStyle name="Normal 5 22 2 2 4 2 2 4" xfId="54406"/>
    <cellStyle name="Normal 5 22 2 2 4 2 2 4 2" xfId="54407"/>
    <cellStyle name="Normal 5 22 2 2 4 2 2 5" xfId="54408"/>
    <cellStyle name="Normal 5 22 2 2 4 2 2 6" xfId="54409"/>
    <cellStyle name="Normal 5 22 2 2 4 2 2 7" xfId="54410"/>
    <cellStyle name="Normal 5 22 2 2 4 2 3" xfId="54411"/>
    <cellStyle name="Normal 5 22 2 2 4 2 3 2" xfId="54412"/>
    <cellStyle name="Normal 5 22 2 2 4 2 3 2 2" xfId="54413"/>
    <cellStyle name="Normal 5 22 2 2 4 2 3 3" xfId="54414"/>
    <cellStyle name="Normal 5 22 2 2 4 2 3 4" xfId="54415"/>
    <cellStyle name="Normal 5 22 2 2 4 2 4" xfId="54416"/>
    <cellStyle name="Normal 5 22 2 2 4 2 4 2" xfId="54417"/>
    <cellStyle name="Normal 5 22 2 2 4 2 4 2 2" xfId="54418"/>
    <cellStyle name="Normal 5 22 2 2 4 2 4 3" xfId="54419"/>
    <cellStyle name="Normal 5 22 2 2 4 2 4 4" xfId="54420"/>
    <cellStyle name="Normal 5 22 2 2 4 2 5" xfId="54421"/>
    <cellStyle name="Normal 5 22 2 2 4 2 5 2" xfId="54422"/>
    <cellStyle name="Normal 5 22 2 2 4 2 6" xfId="54423"/>
    <cellStyle name="Normal 5 22 2 2 4 2 7" xfId="54424"/>
    <cellStyle name="Normal 5 22 2 2 4 2 8" xfId="54425"/>
    <cellStyle name="Normal 5 22 2 2 4 3" xfId="54426"/>
    <cellStyle name="Normal 5 22 2 2 4 3 2" xfId="54427"/>
    <cellStyle name="Normal 5 22 2 2 4 3 2 2" xfId="54428"/>
    <cellStyle name="Normal 5 22 2 2 4 3 2 2 2" xfId="54429"/>
    <cellStyle name="Normal 5 22 2 2 4 3 2 2 2 2" xfId="54430"/>
    <cellStyle name="Normal 5 22 2 2 4 3 2 2 3" xfId="54431"/>
    <cellStyle name="Normal 5 22 2 2 4 3 2 2 4" xfId="54432"/>
    <cellStyle name="Normal 5 22 2 2 4 3 2 3" xfId="54433"/>
    <cellStyle name="Normal 5 22 2 2 4 3 2 3 2" xfId="54434"/>
    <cellStyle name="Normal 5 22 2 2 4 3 2 3 2 2" xfId="54435"/>
    <cellStyle name="Normal 5 22 2 2 4 3 2 3 3" xfId="54436"/>
    <cellStyle name="Normal 5 22 2 2 4 3 2 3 4" xfId="54437"/>
    <cellStyle name="Normal 5 22 2 2 4 3 2 4" xfId="54438"/>
    <cellStyle name="Normal 5 22 2 2 4 3 2 4 2" xfId="54439"/>
    <cellStyle name="Normal 5 22 2 2 4 3 2 5" xfId="54440"/>
    <cellStyle name="Normal 5 22 2 2 4 3 2 6" xfId="54441"/>
    <cellStyle name="Normal 5 22 2 2 4 3 2 7" xfId="54442"/>
    <cellStyle name="Normal 5 22 2 2 4 3 3" xfId="54443"/>
    <cellStyle name="Normal 5 22 2 2 4 3 3 2" xfId="54444"/>
    <cellStyle name="Normal 5 22 2 2 4 3 3 2 2" xfId="54445"/>
    <cellStyle name="Normal 5 22 2 2 4 3 3 3" xfId="54446"/>
    <cellStyle name="Normal 5 22 2 2 4 3 3 4" xfId="54447"/>
    <cellStyle name="Normal 5 22 2 2 4 3 4" xfId="54448"/>
    <cellStyle name="Normal 5 22 2 2 4 3 4 2" xfId="54449"/>
    <cellStyle name="Normal 5 22 2 2 4 3 4 2 2" xfId="54450"/>
    <cellStyle name="Normal 5 22 2 2 4 3 4 3" xfId="54451"/>
    <cellStyle name="Normal 5 22 2 2 4 3 4 4" xfId="54452"/>
    <cellStyle name="Normal 5 22 2 2 4 3 5" xfId="54453"/>
    <cellStyle name="Normal 5 22 2 2 4 3 5 2" xfId="54454"/>
    <cellStyle name="Normal 5 22 2 2 4 3 6" xfId="54455"/>
    <cellStyle name="Normal 5 22 2 2 4 3 7" xfId="54456"/>
    <cellStyle name="Normal 5 22 2 2 4 3 8" xfId="54457"/>
    <cellStyle name="Normal 5 22 2 2 4 4" xfId="54458"/>
    <cellStyle name="Normal 5 22 2 2 4 4 2" xfId="54459"/>
    <cellStyle name="Normal 5 22 2 2 4 4 2 2" xfId="54460"/>
    <cellStyle name="Normal 5 22 2 2 4 4 2 2 2" xfId="54461"/>
    <cellStyle name="Normal 5 22 2 2 4 4 2 2 2 2" xfId="54462"/>
    <cellStyle name="Normal 5 22 2 2 4 4 2 2 3" xfId="54463"/>
    <cellStyle name="Normal 5 22 2 2 4 4 2 2 4" xfId="54464"/>
    <cellStyle name="Normal 5 22 2 2 4 4 2 3" xfId="54465"/>
    <cellStyle name="Normal 5 22 2 2 4 4 2 3 2" xfId="54466"/>
    <cellStyle name="Normal 5 22 2 2 4 4 2 4" xfId="54467"/>
    <cellStyle name="Normal 5 22 2 2 4 4 2 5" xfId="54468"/>
    <cellStyle name="Normal 5 22 2 2 4 4 2 6" xfId="54469"/>
    <cellStyle name="Normal 5 22 2 2 4 4 3" xfId="54470"/>
    <cellStyle name="Normal 5 22 2 2 4 4 3 2" xfId="54471"/>
    <cellStyle name="Normal 5 22 2 2 4 4 3 2 2" xfId="54472"/>
    <cellStyle name="Normal 5 22 2 2 4 4 3 3" xfId="54473"/>
    <cellStyle name="Normal 5 22 2 2 4 4 3 4" xfId="54474"/>
    <cellStyle name="Normal 5 22 2 2 4 4 4" xfId="54475"/>
    <cellStyle name="Normal 5 22 2 2 4 4 4 2" xfId="54476"/>
    <cellStyle name="Normal 5 22 2 2 4 4 4 2 2" xfId="54477"/>
    <cellStyle name="Normal 5 22 2 2 4 4 4 3" xfId="54478"/>
    <cellStyle name="Normal 5 22 2 2 4 4 4 4" xfId="54479"/>
    <cellStyle name="Normal 5 22 2 2 4 4 5" xfId="54480"/>
    <cellStyle name="Normal 5 22 2 2 4 4 5 2" xfId="54481"/>
    <cellStyle name="Normal 5 22 2 2 4 4 6" xfId="54482"/>
    <cellStyle name="Normal 5 22 2 2 4 4 7" xfId="54483"/>
    <cellStyle name="Normal 5 22 2 2 4 4 8" xfId="54484"/>
    <cellStyle name="Normal 5 22 2 2 4 5" xfId="54485"/>
    <cellStyle name="Normal 5 22 2 2 4 5 2" xfId="54486"/>
    <cellStyle name="Normal 5 22 2 2 4 5 2 2" xfId="54487"/>
    <cellStyle name="Normal 5 22 2 2 4 5 2 2 2" xfId="54488"/>
    <cellStyle name="Normal 5 22 2 2 4 5 2 2 2 2" xfId="54489"/>
    <cellStyle name="Normal 5 22 2 2 4 5 2 2 3" xfId="54490"/>
    <cellStyle name="Normal 5 22 2 2 4 5 2 2 4" xfId="54491"/>
    <cellStyle name="Normal 5 22 2 2 4 5 2 3" xfId="54492"/>
    <cellStyle name="Normal 5 22 2 2 4 5 2 3 2" xfId="54493"/>
    <cellStyle name="Normal 5 22 2 2 4 5 2 4" xfId="54494"/>
    <cellStyle name="Normal 5 22 2 2 4 5 2 5" xfId="54495"/>
    <cellStyle name="Normal 5 22 2 2 4 5 2 6" xfId="54496"/>
    <cellStyle name="Normal 5 22 2 2 4 5 3" xfId="54497"/>
    <cellStyle name="Normal 5 22 2 2 4 5 3 2" xfId="54498"/>
    <cellStyle name="Normal 5 22 2 2 4 5 3 2 2" xfId="54499"/>
    <cellStyle name="Normal 5 22 2 2 4 5 3 3" xfId="54500"/>
    <cellStyle name="Normal 5 22 2 2 4 5 3 4" xfId="54501"/>
    <cellStyle name="Normal 5 22 2 2 4 5 4" xfId="54502"/>
    <cellStyle name="Normal 5 22 2 2 4 5 4 2" xfId="54503"/>
    <cellStyle name="Normal 5 22 2 2 4 5 4 2 2" xfId="54504"/>
    <cellStyle name="Normal 5 22 2 2 4 5 4 3" xfId="54505"/>
    <cellStyle name="Normal 5 22 2 2 4 5 4 4" xfId="54506"/>
    <cellStyle name="Normal 5 22 2 2 4 5 5" xfId="54507"/>
    <cellStyle name="Normal 5 22 2 2 4 5 5 2" xfId="54508"/>
    <cellStyle name="Normal 5 22 2 2 4 5 6" xfId="54509"/>
    <cellStyle name="Normal 5 22 2 2 4 5 7" xfId="54510"/>
    <cellStyle name="Normal 5 22 2 2 4 5 8" xfId="54511"/>
    <cellStyle name="Normal 5 22 2 2 4 6" xfId="54512"/>
    <cellStyle name="Normal 5 22 2 2 4 6 2" xfId="54513"/>
    <cellStyle name="Normal 5 22 2 2 4 6 2 2" xfId="54514"/>
    <cellStyle name="Normal 5 22 2 2 4 6 2 2 2" xfId="54515"/>
    <cellStyle name="Normal 5 22 2 2 4 6 2 3" xfId="54516"/>
    <cellStyle name="Normal 5 22 2 2 4 6 2 4" xfId="54517"/>
    <cellStyle name="Normal 5 22 2 2 4 6 3" xfId="54518"/>
    <cellStyle name="Normal 5 22 2 2 4 6 3 2" xfId="54519"/>
    <cellStyle name="Normal 5 22 2 2 4 6 4" xfId="54520"/>
    <cellStyle name="Normal 5 22 2 2 4 6 5" xfId="54521"/>
    <cellStyle name="Normal 5 22 2 2 4 6 6" xfId="54522"/>
    <cellStyle name="Normal 5 22 2 2 4 7" xfId="54523"/>
    <cellStyle name="Normal 5 22 2 2 4 7 2" xfId="54524"/>
    <cellStyle name="Normal 5 22 2 2 4 7 2 2" xfId="54525"/>
    <cellStyle name="Normal 5 22 2 2 4 7 2 2 2" xfId="54526"/>
    <cellStyle name="Normal 5 22 2 2 4 7 2 3" xfId="54527"/>
    <cellStyle name="Normal 5 22 2 2 4 7 2 4" xfId="54528"/>
    <cellStyle name="Normal 5 22 2 2 4 7 3" xfId="54529"/>
    <cellStyle name="Normal 5 22 2 2 4 7 3 2" xfId="54530"/>
    <cellStyle name="Normal 5 22 2 2 4 7 4" xfId="54531"/>
    <cellStyle name="Normal 5 22 2 2 4 7 5" xfId="54532"/>
    <cellStyle name="Normal 5 22 2 2 4 7 6" xfId="54533"/>
    <cellStyle name="Normal 5 22 2 2 4 8" xfId="54534"/>
    <cellStyle name="Normal 5 22 2 2 4 8 2" xfId="54535"/>
    <cellStyle name="Normal 5 22 2 2 4 8 2 2" xfId="54536"/>
    <cellStyle name="Normal 5 22 2 2 4 8 3" xfId="54537"/>
    <cellStyle name="Normal 5 22 2 2 4 8 4" xfId="54538"/>
    <cellStyle name="Normal 5 22 2 2 4 8 5" xfId="54539"/>
    <cellStyle name="Normal 5 22 2 2 4 9" xfId="54540"/>
    <cellStyle name="Normal 5 22 2 2 4 9 2" xfId="54541"/>
    <cellStyle name="Normal 5 22 2 2 4 9 2 2" xfId="54542"/>
    <cellStyle name="Normal 5 22 2 2 4 9 3" xfId="54543"/>
    <cellStyle name="Normal 5 22 2 2 4 9 4" xfId="54544"/>
    <cellStyle name="Normal 5 22 2 2 5" xfId="54545"/>
    <cellStyle name="Normal 5 22 2 2 5 2" xfId="54546"/>
    <cellStyle name="Normal 5 22 2 2 5 2 2" xfId="54547"/>
    <cellStyle name="Normal 5 22 2 2 5 2 2 2" xfId="54548"/>
    <cellStyle name="Normal 5 22 2 2 5 2 2 2 2" xfId="54549"/>
    <cellStyle name="Normal 5 22 2 2 5 2 2 3" xfId="54550"/>
    <cellStyle name="Normal 5 22 2 2 5 2 2 4" xfId="54551"/>
    <cellStyle name="Normal 5 22 2 2 5 2 3" xfId="54552"/>
    <cellStyle name="Normal 5 22 2 2 5 2 3 2" xfId="54553"/>
    <cellStyle name="Normal 5 22 2 2 5 2 3 2 2" xfId="54554"/>
    <cellStyle name="Normal 5 22 2 2 5 2 3 3" xfId="54555"/>
    <cellStyle name="Normal 5 22 2 2 5 2 3 4" xfId="54556"/>
    <cellStyle name="Normal 5 22 2 2 5 2 4" xfId="54557"/>
    <cellStyle name="Normal 5 22 2 2 5 2 4 2" xfId="54558"/>
    <cellStyle name="Normal 5 22 2 2 5 2 5" xfId="54559"/>
    <cellStyle name="Normal 5 22 2 2 5 2 6" xfId="54560"/>
    <cellStyle name="Normal 5 22 2 2 5 2 7" xfId="54561"/>
    <cellStyle name="Normal 5 22 2 2 5 3" xfId="54562"/>
    <cellStyle name="Normal 5 22 2 2 5 3 2" xfId="54563"/>
    <cellStyle name="Normal 5 22 2 2 5 3 2 2" xfId="54564"/>
    <cellStyle name="Normal 5 22 2 2 5 3 3" xfId="54565"/>
    <cellStyle name="Normal 5 22 2 2 5 3 4" xfId="54566"/>
    <cellStyle name="Normal 5 22 2 2 5 4" xfId="54567"/>
    <cellStyle name="Normal 5 22 2 2 5 4 2" xfId="54568"/>
    <cellStyle name="Normal 5 22 2 2 5 4 2 2" xfId="54569"/>
    <cellStyle name="Normal 5 22 2 2 5 4 3" xfId="54570"/>
    <cellStyle name="Normal 5 22 2 2 5 4 4" xfId="54571"/>
    <cellStyle name="Normal 5 22 2 2 5 5" xfId="54572"/>
    <cellStyle name="Normal 5 22 2 2 5 5 2" xfId="54573"/>
    <cellStyle name="Normal 5 22 2 2 5 6" xfId="54574"/>
    <cellStyle name="Normal 5 22 2 2 5 7" xfId="54575"/>
    <cellStyle name="Normal 5 22 2 2 5 8" xfId="54576"/>
    <cellStyle name="Normal 5 22 2 2 6" xfId="54577"/>
    <cellStyle name="Normal 5 22 2 2 6 2" xfId="54578"/>
    <cellStyle name="Normal 5 22 2 2 6 2 2" xfId="54579"/>
    <cellStyle name="Normal 5 22 2 2 6 2 2 2" xfId="54580"/>
    <cellStyle name="Normal 5 22 2 2 6 2 2 2 2" xfId="54581"/>
    <cellStyle name="Normal 5 22 2 2 6 2 2 3" xfId="54582"/>
    <cellStyle name="Normal 5 22 2 2 6 2 2 4" xfId="54583"/>
    <cellStyle name="Normal 5 22 2 2 6 2 3" xfId="54584"/>
    <cellStyle name="Normal 5 22 2 2 6 2 3 2" xfId="54585"/>
    <cellStyle name="Normal 5 22 2 2 6 2 3 2 2" xfId="54586"/>
    <cellStyle name="Normal 5 22 2 2 6 2 3 3" xfId="54587"/>
    <cellStyle name="Normal 5 22 2 2 6 2 3 4" xfId="54588"/>
    <cellStyle name="Normal 5 22 2 2 6 2 4" xfId="54589"/>
    <cellStyle name="Normal 5 22 2 2 6 2 4 2" xfId="54590"/>
    <cellStyle name="Normal 5 22 2 2 6 2 5" xfId="54591"/>
    <cellStyle name="Normal 5 22 2 2 6 2 6" xfId="54592"/>
    <cellStyle name="Normal 5 22 2 2 6 2 7" xfId="54593"/>
    <cellStyle name="Normal 5 22 2 2 6 3" xfId="54594"/>
    <cellStyle name="Normal 5 22 2 2 6 3 2" xfId="54595"/>
    <cellStyle name="Normal 5 22 2 2 6 3 2 2" xfId="54596"/>
    <cellStyle name="Normal 5 22 2 2 6 3 3" xfId="54597"/>
    <cellStyle name="Normal 5 22 2 2 6 3 4" xfId="54598"/>
    <cellStyle name="Normal 5 22 2 2 6 4" xfId="54599"/>
    <cellStyle name="Normal 5 22 2 2 6 4 2" xfId="54600"/>
    <cellStyle name="Normal 5 22 2 2 6 4 2 2" xfId="54601"/>
    <cellStyle name="Normal 5 22 2 2 6 4 3" xfId="54602"/>
    <cellStyle name="Normal 5 22 2 2 6 4 4" xfId="54603"/>
    <cellStyle name="Normal 5 22 2 2 6 5" xfId="54604"/>
    <cellStyle name="Normal 5 22 2 2 6 5 2" xfId="54605"/>
    <cellStyle name="Normal 5 22 2 2 6 6" xfId="54606"/>
    <cellStyle name="Normal 5 22 2 2 6 7" xfId="54607"/>
    <cellStyle name="Normal 5 22 2 2 6 8" xfId="54608"/>
    <cellStyle name="Normal 5 22 2 2 7" xfId="54609"/>
    <cellStyle name="Normal 5 22 2 2 7 2" xfId="54610"/>
    <cellStyle name="Normal 5 22 2 2 7 2 2" xfId="54611"/>
    <cellStyle name="Normal 5 22 2 2 7 2 2 2" xfId="54612"/>
    <cellStyle name="Normal 5 22 2 2 7 2 2 2 2" xfId="54613"/>
    <cellStyle name="Normal 5 22 2 2 7 2 2 3" xfId="54614"/>
    <cellStyle name="Normal 5 22 2 2 7 2 2 4" xfId="54615"/>
    <cellStyle name="Normal 5 22 2 2 7 2 3" xfId="54616"/>
    <cellStyle name="Normal 5 22 2 2 7 2 3 2" xfId="54617"/>
    <cellStyle name="Normal 5 22 2 2 7 2 4" xfId="54618"/>
    <cellStyle name="Normal 5 22 2 2 7 2 5" xfId="54619"/>
    <cellStyle name="Normal 5 22 2 2 7 2 6" xfId="54620"/>
    <cellStyle name="Normal 5 22 2 2 7 3" xfId="54621"/>
    <cellStyle name="Normal 5 22 2 2 7 3 2" xfId="54622"/>
    <cellStyle name="Normal 5 22 2 2 7 3 2 2" xfId="54623"/>
    <cellStyle name="Normal 5 22 2 2 7 3 3" xfId="54624"/>
    <cellStyle name="Normal 5 22 2 2 7 3 4" xfId="54625"/>
    <cellStyle name="Normal 5 22 2 2 7 4" xfId="54626"/>
    <cellStyle name="Normal 5 22 2 2 7 4 2" xfId="54627"/>
    <cellStyle name="Normal 5 22 2 2 7 4 2 2" xfId="54628"/>
    <cellStyle name="Normal 5 22 2 2 7 4 3" xfId="54629"/>
    <cellStyle name="Normal 5 22 2 2 7 4 4" xfId="54630"/>
    <cellStyle name="Normal 5 22 2 2 7 5" xfId="54631"/>
    <cellStyle name="Normal 5 22 2 2 7 5 2" xfId="54632"/>
    <cellStyle name="Normal 5 22 2 2 7 6" xfId="54633"/>
    <cellStyle name="Normal 5 22 2 2 7 7" xfId="54634"/>
    <cellStyle name="Normal 5 22 2 2 7 8" xfId="54635"/>
    <cellStyle name="Normal 5 22 2 2 8" xfId="54636"/>
    <cellStyle name="Normal 5 22 2 2 8 2" xfId="54637"/>
    <cellStyle name="Normal 5 22 2 2 8 2 2" xfId="54638"/>
    <cellStyle name="Normal 5 22 2 2 8 2 2 2" xfId="54639"/>
    <cellStyle name="Normal 5 22 2 2 8 2 2 2 2" xfId="54640"/>
    <cellStyle name="Normal 5 22 2 2 8 2 2 3" xfId="54641"/>
    <cellStyle name="Normal 5 22 2 2 8 2 2 4" xfId="54642"/>
    <cellStyle name="Normal 5 22 2 2 8 2 3" xfId="54643"/>
    <cellStyle name="Normal 5 22 2 2 8 2 3 2" xfId="54644"/>
    <cellStyle name="Normal 5 22 2 2 8 2 4" xfId="54645"/>
    <cellStyle name="Normal 5 22 2 2 8 2 5" xfId="54646"/>
    <cellStyle name="Normal 5 22 2 2 8 2 6" xfId="54647"/>
    <cellStyle name="Normal 5 22 2 2 8 3" xfId="54648"/>
    <cellStyle name="Normal 5 22 2 2 8 3 2" xfId="54649"/>
    <cellStyle name="Normal 5 22 2 2 8 3 2 2" xfId="54650"/>
    <cellStyle name="Normal 5 22 2 2 8 3 3" xfId="54651"/>
    <cellStyle name="Normal 5 22 2 2 8 3 4" xfId="54652"/>
    <cellStyle name="Normal 5 22 2 2 8 4" xfId="54653"/>
    <cellStyle name="Normal 5 22 2 2 8 4 2" xfId="54654"/>
    <cellStyle name="Normal 5 22 2 2 8 4 2 2" xfId="54655"/>
    <cellStyle name="Normal 5 22 2 2 8 4 3" xfId="54656"/>
    <cellStyle name="Normal 5 22 2 2 8 4 4" xfId="54657"/>
    <cellStyle name="Normal 5 22 2 2 8 5" xfId="54658"/>
    <cellStyle name="Normal 5 22 2 2 8 5 2" xfId="54659"/>
    <cellStyle name="Normal 5 22 2 2 8 6" xfId="54660"/>
    <cellStyle name="Normal 5 22 2 2 8 7" xfId="54661"/>
    <cellStyle name="Normal 5 22 2 2 8 8" xfId="54662"/>
    <cellStyle name="Normal 5 22 2 2 9" xfId="54663"/>
    <cellStyle name="Normal 5 22 2 2 9 2" xfId="54664"/>
    <cellStyle name="Normal 5 22 2 2 9 2 2" xfId="54665"/>
    <cellStyle name="Normal 5 22 2 2 9 2 2 2" xfId="54666"/>
    <cellStyle name="Normal 5 22 2 2 9 2 3" xfId="54667"/>
    <cellStyle name="Normal 5 22 2 2 9 2 4" xfId="54668"/>
    <cellStyle name="Normal 5 22 2 2 9 3" xfId="54669"/>
    <cellStyle name="Normal 5 22 2 2 9 3 2" xfId="54670"/>
    <cellStyle name="Normal 5 22 2 2 9 4" xfId="54671"/>
    <cellStyle name="Normal 5 22 2 2 9 5" xfId="54672"/>
    <cellStyle name="Normal 5 22 2 2 9 6" xfId="54673"/>
    <cellStyle name="Normal 5 22 2 20" xfId="54674"/>
    <cellStyle name="Normal 5 22 2 3" xfId="54675"/>
    <cellStyle name="Normal 5 22 2 3 10" xfId="54676"/>
    <cellStyle name="Normal 5 22 2 3 10 2" xfId="54677"/>
    <cellStyle name="Normal 5 22 2 3 10 2 2" xfId="54678"/>
    <cellStyle name="Normal 5 22 2 3 10 2 2 2" xfId="54679"/>
    <cellStyle name="Normal 5 22 2 3 10 2 3" xfId="54680"/>
    <cellStyle name="Normal 5 22 2 3 10 2 4" xfId="54681"/>
    <cellStyle name="Normal 5 22 2 3 10 3" xfId="54682"/>
    <cellStyle name="Normal 5 22 2 3 10 3 2" xfId="54683"/>
    <cellStyle name="Normal 5 22 2 3 10 4" xfId="54684"/>
    <cellStyle name="Normal 5 22 2 3 10 5" xfId="54685"/>
    <cellStyle name="Normal 5 22 2 3 10 6" xfId="54686"/>
    <cellStyle name="Normal 5 22 2 3 11" xfId="54687"/>
    <cellStyle name="Normal 5 22 2 3 11 2" xfId="54688"/>
    <cellStyle name="Normal 5 22 2 3 11 2 2" xfId="54689"/>
    <cellStyle name="Normal 5 22 2 3 11 3" xfId="54690"/>
    <cellStyle name="Normal 5 22 2 3 11 4" xfId="54691"/>
    <cellStyle name="Normal 5 22 2 3 11 5" xfId="54692"/>
    <cellStyle name="Normal 5 22 2 3 12" xfId="54693"/>
    <cellStyle name="Normal 5 22 2 3 12 2" xfId="54694"/>
    <cellStyle name="Normal 5 22 2 3 12 2 2" xfId="54695"/>
    <cellStyle name="Normal 5 22 2 3 12 3" xfId="54696"/>
    <cellStyle name="Normal 5 22 2 3 12 4" xfId="54697"/>
    <cellStyle name="Normal 5 22 2 3 13" xfId="54698"/>
    <cellStyle name="Normal 5 22 2 3 13 2" xfId="54699"/>
    <cellStyle name="Normal 5 22 2 3 14" xfId="54700"/>
    <cellStyle name="Normal 5 22 2 3 15" xfId="54701"/>
    <cellStyle name="Normal 5 22 2 3 16" xfId="54702"/>
    <cellStyle name="Normal 5 22 2 3 2" xfId="54703"/>
    <cellStyle name="Normal 5 22 2 3 2 10" xfId="54704"/>
    <cellStyle name="Normal 5 22 2 3 2 10 2" xfId="54705"/>
    <cellStyle name="Normal 5 22 2 3 2 10 2 2" xfId="54706"/>
    <cellStyle name="Normal 5 22 2 3 2 10 3" xfId="54707"/>
    <cellStyle name="Normal 5 22 2 3 2 10 4" xfId="54708"/>
    <cellStyle name="Normal 5 22 2 3 2 11" xfId="54709"/>
    <cellStyle name="Normal 5 22 2 3 2 11 2" xfId="54710"/>
    <cellStyle name="Normal 5 22 2 3 2 12" xfId="54711"/>
    <cellStyle name="Normal 5 22 2 3 2 13" xfId="54712"/>
    <cellStyle name="Normal 5 22 2 3 2 14" xfId="54713"/>
    <cellStyle name="Normal 5 22 2 3 2 2" xfId="54714"/>
    <cellStyle name="Normal 5 22 2 3 2 2 10" xfId="54715"/>
    <cellStyle name="Normal 5 22 2 3 2 2 2" xfId="54716"/>
    <cellStyle name="Normal 5 22 2 3 2 2 2 2" xfId="54717"/>
    <cellStyle name="Normal 5 22 2 3 2 2 2 2 2" xfId="54718"/>
    <cellStyle name="Normal 5 22 2 3 2 2 2 2 2 2" xfId="54719"/>
    <cellStyle name="Normal 5 22 2 3 2 2 2 2 3" xfId="54720"/>
    <cellStyle name="Normal 5 22 2 3 2 2 2 2 4" xfId="54721"/>
    <cellStyle name="Normal 5 22 2 3 2 2 2 3" xfId="54722"/>
    <cellStyle name="Normal 5 22 2 3 2 2 2 3 2" xfId="54723"/>
    <cellStyle name="Normal 5 22 2 3 2 2 2 3 2 2" xfId="54724"/>
    <cellStyle name="Normal 5 22 2 3 2 2 2 3 3" xfId="54725"/>
    <cellStyle name="Normal 5 22 2 3 2 2 2 3 4" xfId="54726"/>
    <cellStyle name="Normal 5 22 2 3 2 2 2 4" xfId="54727"/>
    <cellStyle name="Normal 5 22 2 3 2 2 2 4 2" xfId="54728"/>
    <cellStyle name="Normal 5 22 2 3 2 2 2 5" xfId="54729"/>
    <cellStyle name="Normal 5 22 2 3 2 2 2 6" xfId="54730"/>
    <cellStyle name="Normal 5 22 2 3 2 2 2 7" xfId="54731"/>
    <cellStyle name="Normal 5 22 2 3 2 2 3" xfId="54732"/>
    <cellStyle name="Normal 5 22 2 3 2 2 3 2" xfId="54733"/>
    <cellStyle name="Normal 5 22 2 3 2 2 3 2 2" xfId="54734"/>
    <cellStyle name="Normal 5 22 2 3 2 2 3 3" xfId="54735"/>
    <cellStyle name="Normal 5 22 2 3 2 2 3 4" xfId="54736"/>
    <cellStyle name="Normal 5 22 2 3 2 2 4" xfId="54737"/>
    <cellStyle name="Normal 5 22 2 3 2 2 4 2" xfId="54738"/>
    <cellStyle name="Normal 5 22 2 3 2 2 4 2 2" xfId="54739"/>
    <cellStyle name="Normal 5 22 2 3 2 2 4 3" xfId="54740"/>
    <cellStyle name="Normal 5 22 2 3 2 2 4 4" xfId="54741"/>
    <cellStyle name="Normal 5 22 2 3 2 2 5" xfId="54742"/>
    <cellStyle name="Normal 5 22 2 3 2 2 5 2" xfId="54743"/>
    <cellStyle name="Normal 5 22 2 3 2 2 5 2 2" xfId="54744"/>
    <cellStyle name="Normal 5 22 2 3 2 2 5 3" xfId="54745"/>
    <cellStyle name="Normal 5 22 2 3 2 2 5 4" xfId="54746"/>
    <cellStyle name="Normal 5 22 2 3 2 2 6" xfId="54747"/>
    <cellStyle name="Normal 5 22 2 3 2 2 6 2" xfId="54748"/>
    <cellStyle name="Normal 5 22 2 3 2 2 6 2 2" xfId="54749"/>
    <cellStyle name="Normal 5 22 2 3 2 2 6 3" xfId="54750"/>
    <cellStyle name="Normal 5 22 2 3 2 2 6 4" xfId="54751"/>
    <cellStyle name="Normal 5 22 2 3 2 2 7" xfId="54752"/>
    <cellStyle name="Normal 5 22 2 3 2 2 7 2" xfId="54753"/>
    <cellStyle name="Normal 5 22 2 3 2 2 8" xfId="54754"/>
    <cellStyle name="Normal 5 22 2 3 2 2 9" xfId="54755"/>
    <cellStyle name="Normal 5 22 2 3 2 3" xfId="54756"/>
    <cellStyle name="Normal 5 22 2 3 2 3 2" xfId="54757"/>
    <cellStyle name="Normal 5 22 2 3 2 3 2 2" xfId="54758"/>
    <cellStyle name="Normal 5 22 2 3 2 3 2 2 2" xfId="54759"/>
    <cellStyle name="Normal 5 22 2 3 2 3 2 2 2 2" xfId="54760"/>
    <cellStyle name="Normal 5 22 2 3 2 3 2 2 3" xfId="54761"/>
    <cellStyle name="Normal 5 22 2 3 2 3 2 2 4" xfId="54762"/>
    <cellStyle name="Normal 5 22 2 3 2 3 2 3" xfId="54763"/>
    <cellStyle name="Normal 5 22 2 3 2 3 2 3 2" xfId="54764"/>
    <cellStyle name="Normal 5 22 2 3 2 3 2 3 2 2" xfId="54765"/>
    <cellStyle name="Normal 5 22 2 3 2 3 2 3 3" xfId="54766"/>
    <cellStyle name="Normal 5 22 2 3 2 3 2 3 4" xfId="54767"/>
    <cellStyle name="Normal 5 22 2 3 2 3 2 4" xfId="54768"/>
    <cellStyle name="Normal 5 22 2 3 2 3 2 4 2" xfId="54769"/>
    <cellStyle name="Normal 5 22 2 3 2 3 2 5" xfId="54770"/>
    <cellStyle name="Normal 5 22 2 3 2 3 2 6" xfId="54771"/>
    <cellStyle name="Normal 5 22 2 3 2 3 2 7" xfId="54772"/>
    <cellStyle name="Normal 5 22 2 3 2 3 3" xfId="54773"/>
    <cellStyle name="Normal 5 22 2 3 2 3 3 2" xfId="54774"/>
    <cellStyle name="Normal 5 22 2 3 2 3 3 2 2" xfId="54775"/>
    <cellStyle name="Normal 5 22 2 3 2 3 3 3" xfId="54776"/>
    <cellStyle name="Normal 5 22 2 3 2 3 3 4" xfId="54777"/>
    <cellStyle name="Normal 5 22 2 3 2 3 4" xfId="54778"/>
    <cellStyle name="Normal 5 22 2 3 2 3 4 2" xfId="54779"/>
    <cellStyle name="Normal 5 22 2 3 2 3 4 2 2" xfId="54780"/>
    <cellStyle name="Normal 5 22 2 3 2 3 4 3" xfId="54781"/>
    <cellStyle name="Normal 5 22 2 3 2 3 4 4" xfId="54782"/>
    <cellStyle name="Normal 5 22 2 3 2 3 5" xfId="54783"/>
    <cellStyle name="Normal 5 22 2 3 2 3 5 2" xfId="54784"/>
    <cellStyle name="Normal 5 22 2 3 2 3 6" xfId="54785"/>
    <cellStyle name="Normal 5 22 2 3 2 3 7" xfId="54786"/>
    <cellStyle name="Normal 5 22 2 3 2 3 8" xfId="54787"/>
    <cellStyle name="Normal 5 22 2 3 2 4" xfId="54788"/>
    <cellStyle name="Normal 5 22 2 3 2 4 2" xfId="54789"/>
    <cellStyle name="Normal 5 22 2 3 2 4 2 2" xfId="54790"/>
    <cellStyle name="Normal 5 22 2 3 2 4 2 2 2" xfId="54791"/>
    <cellStyle name="Normal 5 22 2 3 2 4 2 2 2 2" xfId="54792"/>
    <cellStyle name="Normal 5 22 2 3 2 4 2 2 3" xfId="54793"/>
    <cellStyle name="Normal 5 22 2 3 2 4 2 2 4" xfId="54794"/>
    <cellStyle name="Normal 5 22 2 3 2 4 2 3" xfId="54795"/>
    <cellStyle name="Normal 5 22 2 3 2 4 2 3 2" xfId="54796"/>
    <cellStyle name="Normal 5 22 2 3 2 4 2 3 2 2" xfId="54797"/>
    <cellStyle name="Normal 5 22 2 3 2 4 2 3 3" xfId="54798"/>
    <cellStyle name="Normal 5 22 2 3 2 4 2 3 4" xfId="54799"/>
    <cellStyle name="Normal 5 22 2 3 2 4 2 4" xfId="54800"/>
    <cellStyle name="Normal 5 22 2 3 2 4 2 4 2" xfId="54801"/>
    <cellStyle name="Normal 5 22 2 3 2 4 2 5" xfId="54802"/>
    <cellStyle name="Normal 5 22 2 3 2 4 2 6" xfId="54803"/>
    <cellStyle name="Normal 5 22 2 3 2 4 2 7" xfId="54804"/>
    <cellStyle name="Normal 5 22 2 3 2 4 3" xfId="54805"/>
    <cellStyle name="Normal 5 22 2 3 2 4 3 2" xfId="54806"/>
    <cellStyle name="Normal 5 22 2 3 2 4 3 2 2" xfId="54807"/>
    <cellStyle name="Normal 5 22 2 3 2 4 3 3" xfId="54808"/>
    <cellStyle name="Normal 5 22 2 3 2 4 3 4" xfId="54809"/>
    <cellStyle name="Normal 5 22 2 3 2 4 4" xfId="54810"/>
    <cellStyle name="Normal 5 22 2 3 2 4 4 2" xfId="54811"/>
    <cellStyle name="Normal 5 22 2 3 2 4 4 2 2" xfId="54812"/>
    <cellStyle name="Normal 5 22 2 3 2 4 4 3" xfId="54813"/>
    <cellStyle name="Normal 5 22 2 3 2 4 4 4" xfId="54814"/>
    <cellStyle name="Normal 5 22 2 3 2 4 5" xfId="54815"/>
    <cellStyle name="Normal 5 22 2 3 2 4 5 2" xfId="54816"/>
    <cellStyle name="Normal 5 22 2 3 2 4 6" xfId="54817"/>
    <cellStyle name="Normal 5 22 2 3 2 4 7" xfId="54818"/>
    <cellStyle name="Normal 5 22 2 3 2 4 8" xfId="54819"/>
    <cellStyle name="Normal 5 22 2 3 2 5" xfId="54820"/>
    <cellStyle name="Normal 5 22 2 3 2 5 2" xfId="54821"/>
    <cellStyle name="Normal 5 22 2 3 2 5 2 2" xfId="54822"/>
    <cellStyle name="Normal 5 22 2 3 2 5 2 2 2" xfId="54823"/>
    <cellStyle name="Normal 5 22 2 3 2 5 2 2 2 2" xfId="54824"/>
    <cellStyle name="Normal 5 22 2 3 2 5 2 2 3" xfId="54825"/>
    <cellStyle name="Normal 5 22 2 3 2 5 2 2 4" xfId="54826"/>
    <cellStyle name="Normal 5 22 2 3 2 5 2 3" xfId="54827"/>
    <cellStyle name="Normal 5 22 2 3 2 5 2 3 2" xfId="54828"/>
    <cellStyle name="Normal 5 22 2 3 2 5 2 4" xfId="54829"/>
    <cellStyle name="Normal 5 22 2 3 2 5 2 5" xfId="54830"/>
    <cellStyle name="Normal 5 22 2 3 2 5 2 6" xfId="54831"/>
    <cellStyle name="Normal 5 22 2 3 2 5 3" xfId="54832"/>
    <cellStyle name="Normal 5 22 2 3 2 5 3 2" xfId="54833"/>
    <cellStyle name="Normal 5 22 2 3 2 5 3 2 2" xfId="54834"/>
    <cellStyle name="Normal 5 22 2 3 2 5 3 3" xfId="54835"/>
    <cellStyle name="Normal 5 22 2 3 2 5 3 4" xfId="54836"/>
    <cellStyle name="Normal 5 22 2 3 2 5 4" xfId="54837"/>
    <cellStyle name="Normal 5 22 2 3 2 5 4 2" xfId="54838"/>
    <cellStyle name="Normal 5 22 2 3 2 5 4 2 2" xfId="54839"/>
    <cellStyle name="Normal 5 22 2 3 2 5 4 3" xfId="54840"/>
    <cellStyle name="Normal 5 22 2 3 2 5 4 4" xfId="54841"/>
    <cellStyle name="Normal 5 22 2 3 2 5 5" xfId="54842"/>
    <cellStyle name="Normal 5 22 2 3 2 5 5 2" xfId="54843"/>
    <cellStyle name="Normal 5 22 2 3 2 5 6" xfId="54844"/>
    <cellStyle name="Normal 5 22 2 3 2 5 7" xfId="54845"/>
    <cellStyle name="Normal 5 22 2 3 2 5 8" xfId="54846"/>
    <cellStyle name="Normal 5 22 2 3 2 6" xfId="54847"/>
    <cellStyle name="Normal 5 22 2 3 2 6 2" xfId="54848"/>
    <cellStyle name="Normal 5 22 2 3 2 6 2 2" xfId="54849"/>
    <cellStyle name="Normal 5 22 2 3 2 6 2 2 2" xfId="54850"/>
    <cellStyle name="Normal 5 22 2 3 2 6 2 2 2 2" xfId="54851"/>
    <cellStyle name="Normal 5 22 2 3 2 6 2 2 3" xfId="54852"/>
    <cellStyle name="Normal 5 22 2 3 2 6 2 2 4" xfId="54853"/>
    <cellStyle name="Normal 5 22 2 3 2 6 2 3" xfId="54854"/>
    <cellStyle name="Normal 5 22 2 3 2 6 2 3 2" xfId="54855"/>
    <cellStyle name="Normal 5 22 2 3 2 6 2 4" xfId="54856"/>
    <cellStyle name="Normal 5 22 2 3 2 6 2 5" xfId="54857"/>
    <cellStyle name="Normal 5 22 2 3 2 6 2 6" xfId="54858"/>
    <cellStyle name="Normal 5 22 2 3 2 6 3" xfId="54859"/>
    <cellStyle name="Normal 5 22 2 3 2 6 3 2" xfId="54860"/>
    <cellStyle name="Normal 5 22 2 3 2 6 3 2 2" xfId="54861"/>
    <cellStyle name="Normal 5 22 2 3 2 6 3 3" xfId="54862"/>
    <cellStyle name="Normal 5 22 2 3 2 6 3 4" xfId="54863"/>
    <cellStyle name="Normal 5 22 2 3 2 6 4" xfId="54864"/>
    <cellStyle name="Normal 5 22 2 3 2 6 4 2" xfId="54865"/>
    <cellStyle name="Normal 5 22 2 3 2 6 4 2 2" xfId="54866"/>
    <cellStyle name="Normal 5 22 2 3 2 6 4 3" xfId="54867"/>
    <cellStyle name="Normal 5 22 2 3 2 6 4 4" xfId="54868"/>
    <cellStyle name="Normal 5 22 2 3 2 6 5" xfId="54869"/>
    <cellStyle name="Normal 5 22 2 3 2 6 5 2" xfId="54870"/>
    <cellStyle name="Normal 5 22 2 3 2 6 6" xfId="54871"/>
    <cellStyle name="Normal 5 22 2 3 2 6 7" xfId="54872"/>
    <cellStyle name="Normal 5 22 2 3 2 6 8" xfId="54873"/>
    <cellStyle name="Normal 5 22 2 3 2 7" xfId="54874"/>
    <cellStyle name="Normal 5 22 2 3 2 7 2" xfId="54875"/>
    <cellStyle name="Normal 5 22 2 3 2 7 2 2" xfId="54876"/>
    <cellStyle name="Normal 5 22 2 3 2 7 2 2 2" xfId="54877"/>
    <cellStyle name="Normal 5 22 2 3 2 7 2 3" xfId="54878"/>
    <cellStyle name="Normal 5 22 2 3 2 7 2 4" xfId="54879"/>
    <cellStyle name="Normal 5 22 2 3 2 7 3" xfId="54880"/>
    <cellStyle name="Normal 5 22 2 3 2 7 3 2" xfId="54881"/>
    <cellStyle name="Normal 5 22 2 3 2 7 4" xfId="54882"/>
    <cellStyle name="Normal 5 22 2 3 2 7 5" xfId="54883"/>
    <cellStyle name="Normal 5 22 2 3 2 7 6" xfId="54884"/>
    <cellStyle name="Normal 5 22 2 3 2 8" xfId="54885"/>
    <cellStyle name="Normal 5 22 2 3 2 8 2" xfId="54886"/>
    <cellStyle name="Normal 5 22 2 3 2 8 2 2" xfId="54887"/>
    <cellStyle name="Normal 5 22 2 3 2 8 2 2 2" xfId="54888"/>
    <cellStyle name="Normal 5 22 2 3 2 8 2 3" xfId="54889"/>
    <cellStyle name="Normal 5 22 2 3 2 8 2 4" xfId="54890"/>
    <cellStyle name="Normal 5 22 2 3 2 8 3" xfId="54891"/>
    <cellStyle name="Normal 5 22 2 3 2 8 3 2" xfId="54892"/>
    <cellStyle name="Normal 5 22 2 3 2 8 4" xfId="54893"/>
    <cellStyle name="Normal 5 22 2 3 2 8 5" xfId="54894"/>
    <cellStyle name="Normal 5 22 2 3 2 8 6" xfId="54895"/>
    <cellStyle name="Normal 5 22 2 3 2 9" xfId="54896"/>
    <cellStyle name="Normal 5 22 2 3 2 9 2" xfId="54897"/>
    <cellStyle name="Normal 5 22 2 3 2 9 2 2" xfId="54898"/>
    <cellStyle name="Normal 5 22 2 3 2 9 3" xfId="54899"/>
    <cellStyle name="Normal 5 22 2 3 2 9 4" xfId="54900"/>
    <cellStyle name="Normal 5 22 2 3 2 9 5" xfId="54901"/>
    <cellStyle name="Normal 5 22 2 3 3" xfId="54902"/>
    <cellStyle name="Normal 5 22 2 3 3 10" xfId="54903"/>
    <cellStyle name="Normal 5 22 2 3 3 10 2" xfId="54904"/>
    <cellStyle name="Normal 5 22 2 3 3 10 2 2" xfId="54905"/>
    <cellStyle name="Normal 5 22 2 3 3 10 3" xfId="54906"/>
    <cellStyle name="Normal 5 22 2 3 3 10 4" xfId="54907"/>
    <cellStyle name="Normal 5 22 2 3 3 11" xfId="54908"/>
    <cellStyle name="Normal 5 22 2 3 3 11 2" xfId="54909"/>
    <cellStyle name="Normal 5 22 2 3 3 12" xfId="54910"/>
    <cellStyle name="Normal 5 22 2 3 3 13" xfId="54911"/>
    <cellStyle name="Normal 5 22 2 3 3 14" xfId="54912"/>
    <cellStyle name="Normal 5 22 2 3 3 2" xfId="54913"/>
    <cellStyle name="Normal 5 22 2 3 3 2 10" xfId="54914"/>
    <cellStyle name="Normal 5 22 2 3 3 2 2" xfId="54915"/>
    <cellStyle name="Normal 5 22 2 3 3 2 2 2" xfId="54916"/>
    <cellStyle name="Normal 5 22 2 3 3 2 2 2 2" xfId="54917"/>
    <cellStyle name="Normal 5 22 2 3 3 2 2 2 2 2" xfId="54918"/>
    <cellStyle name="Normal 5 22 2 3 3 2 2 2 3" xfId="54919"/>
    <cellStyle name="Normal 5 22 2 3 3 2 2 2 4" xfId="54920"/>
    <cellStyle name="Normal 5 22 2 3 3 2 2 3" xfId="54921"/>
    <cellStyle name="Normal 5 22 2 3 3 2 2 3 2" xfId="54922"/>
    <cellStyle name="Normal 5 22 2 3 3 2 2 3 2 2" xfId="54923"/>
    <cellStyle name="Normal 5 22 2 3 3 2 2 3 3" xfId="54924"/>
    <cellStyle name="Normal 5 22 2 3 3 2 2 3 4" xfId="54925"/>
    <cellStyle name="Normal 5 22 2 3 3 2 2 4" xfId="54926"/>
    <cellStyle name="Normal 5 22 2 3 3 2 2 4 2" xfId="54927"/>
    <cellStyle name="Normal 5 22 2 3 3 2 2 5" xfId="54928"/>
    <cellStyle name="Normal 5 22 2 3 3 2 2 6" xfId="54929"/>
    <cellStyle name="Normal 5 22 2 3 3 2 2 7" xfId="54930"/>
    <cellStyle name="Normal 5 22 2 3 3 2 3" xfId="54931"/>
    <cellStyle name="Normal 5 22 2 3 3 2 3 2" xfId="54932"/>
    <cellStyle name="Normal 5 22 2 3 3 2 3 2 2" xfId="54933"/>
    <cellStyle name="Normal 5 22 2 3 3 2 3 3" xfId="54934"/>
    <cellStyle name="Normal 5 22 2 3 3 2 3 4" xfId="54935"/>
    <cellStyle name="Normal 5 22 2 3 3 2 4" xfId="54936"/>
    <cellStyle name="Normal 5 22 2 3 3 2 4 2" xfId="54937"/>
    <cellStyle name="Normal 5 22 2 3 3 2 4 2 2" xfId="54938"/>
    <cellStyle name="Normal 5 22 2 3 3 2 4 3" xfId="54939"/>
    <cellStyle name="Normal 5 22 2 3 3 2 4 4" xfId="54940"/>
    <cellStyle name="Normal 5 22 2 3 3 2 5" xfId="54941"/>
    <cellStyle name="Normal 5 22 2 3 3 2 5 2" xfId="54942"/>
    <cellStyle name="Normal 5 22 2 3 3 2 5 2 2" xfId="54943"/>
    <cellStyle name="Normal 5 22 2 3 3 2 5 3" xfId="54944"/>
    <cellStyle name="Normal 5 22 2 3 3 2 5 4" xfId="54945"/>
    <cellStyle name="Normal 5 22 2 3 3 2 6" xfId="54946"/>
    <cellStyle name="Normal 5 22 2 3 3 2 6 2" xfId="54947"/>
    <cellStyle name="Normal 5 22 2 3 3 2 6 2 2" xfId="54948"/>
    <cellStyle name="Normal 5 22 2 3 3 2 6 3" xfId="54949"/>
    <cellStyle name="Normal 5 22 2 3 3 2 6 4" xfId="54950"/>
    <cellStyle name="Normal 5 22 2 3 3 2 7" xfId="54951"/>
    <cellStyle name="Normal 5 22 2 3 3 2 7 2" xfId="54952"/>
    <cellStyle name="Normal 5 22 2 3 3 2 8" xfId="54953"/>
    <cellStyle name="Normal 5 22 2 3 3 2 9" xfId="54954"/>
    <cellStyle name="Normal 5 22 2 3 3 3" xfId="54955"/>
    <cellStyle name="Normal 5 22 2 3 3 3 2" xfId="54956"/>
    <cellStyle name="Normal 5 22 2 3 3 3 2 2" xfId="54957"/>
    <cellStyle name="Normal 5 22 2 3 3 3 2 2 2" xfId="54958"/>
    <cellStyle name="Normal 5 22 2 3 3 3 2 2 2 2" xfId="54959"/>
    <cellStyle name="Normal 5 22 2 3 3 3 2 2 3" xfId="54960"/>
    <cellStyle name="Normal 5 22 2 3 3 3 2 2 4" xfId="54961"/>
    <cellStyle name="Normal 5 22 2 3 3 3 2 3" xfId="54962"/>
    <cellStyle name="Normal 5 22 2 3 3 3 2 3 2" xfId="54963"/>
    <cellStyle name="Normal 5 22 2 3 3 3 2 3 2 2" xfId="54964"/>
    <cellStyle name="Normal 5 22 2 3 3 3 2 3 3" xfId="54965"/>
    <cellStyle name="Normal 5 22 2 3 3 3 2 3 4" xfId="54966"/>
    <cellStyle name="Normal 5 22 2 3 3 3 2 4" xfId="54967"/>
    <cellStyle name="Normal 5 22 2 3 3 3 2 4 2" xfId="54968"/>
    <cellStyle name="Normal 5 22 2 3 3 3 2 5" xfId="54969"/>
    <cellStyle name="Normal 5 22 2 3 3 3 2 6" xfId="54970"/>
    <cellStyle name="Normal 5 22 2 3 3 3 2 7" xfId="54971"/>
    <cellStyle name="Normal 5 22 2 3 3 3 3" xfId="54972"/>
    <cellStyle name="Normal 5 22 2 3 3 3 3 2" xfId="54973"/>
    <cellStyle name="Normal 5 22 2 3 3 3 3 2 2" xfId="54974"/>
    <cellStyle name="Normal 5 22 2 3 3 3 3 3" xfId="54975"/>
    <cellStyle name="Normal 5 22 2 3 3 3 3 4" xfId="54976"/>
    <cellStyle name="Normal 5 22 2 3 3 3 4" xfId="54977"/>
    <cellStyle name="Normal 5 22 2 3 3 3 4 2" xfId="54978"/>
    <cellStyle name="Normal 5 22 2 3 3 3 4 2 2" xfId="54979"/>
    <cellStyle name="Normal 5 22 2 3 3 3 4 3" xfId="54980"/>
    <cellStyle name="Normal 5 22 2 3 3 3 4 4" xfId="54981"/>
    <cellStyle name="Normal 5 22 2 3 3 3 5" xfId="54982"/>
    <cellStyle name="Normal 5 22 2 3 3 3 5 2" xfId="54983"/>
    <cellStyle name="Normal 5 22 2 3 3 3 6" xfId="54984"/>
    <cellStyle name="Normal 5 22 2 3 3 3 7" xfId="54985"/>
    <cellStyle name="Normal 5 22 2 3 3 3 8" xfId="54986"/>
    <cellStyle name="Normal 5 22 2 3 3 4" xfId="54987"/>
    <cellStyle name="Normal 5 22 2 3 3 4 2" xfId="54988"/>
    <cellStyle name="Normal 5 22 2 3 3 4 2 2" xfId="54989"/>
    <cellStyle name="Normal 5 22 2 3 3 4 2 2 2" xfId="54990"/>
    <cellStyle name="Normal 5 22 2 3 3 4 2 2 2 2" xfId="54991"/>
    <cellStyle name="Normal 5 22 2 3 3 4 2 2 3" xfId="54992"/>
    <cellStyle name="Normal 5 22 2 3 3 4 2 2 4" xfId="54993"/>
    <cellStyle name="Normal 5 22 2 3 3 4 2 3" xfId="54994"/>
    <cellStyle name="Normal 5 22 2 3 3 4 2 3 2" xfId="54995"/>
    <cellStyle name="Normal 5 22 2 3 3 4 2 3 2 2" xfId="54996"/>
    <cellStyle name="Normal 5 22 2 3 3 4 2 3 3" xfId="54997"/>
    <cellStyle name="Normal 5 22 2 3 3 4 2 3 4" xfId="54998"/>
    <cellStyle name="Normal 5 22 2 3 3 4 2 4" xfId="54999"/>
    <cellStyle name="Normal 5 22 2 3 3 4 2 4 2" xfId="55000"/>
    <cellStyle name="Normal 5 22 2 3 3 4 2 5" xfId="55001"/>
    <cellStyle name="Normal 5 22 2 3 3 4 2 6" xfId="55002"/>
    <cellStyle name="Normal 5 22 2 3 3 4 2 7" xfId="55003"/>
    <cellStyle name="Normal 5 22 2 3 3 4 3" xfId="55004"/>
    <cellStyle name="Normal 5 22 2 3 3 4 3 2" xfId="55005"/>
    <cellStyle name="Normal 5 22 2 3 3 4 3 2 2" xfId="55006"/>
    <cellStyle name="Normal 5 22 2 3 3 4 3 3" xfId="55007"/>
    <cellStyle name="Normal 5 22 2 3 3 4 3 4" xfId="55008"/>
    <cellStyle name="Normal 5 22 2 3 3 4 4" xfId="55009"/>
    <cellStyle name="Normal 5 22 2 3 3 4 4 2" xfId="55010"/>
    <cellStyle name="Normal 5 22 2 3 3 4 4 2 2" xfId="55011"/>
    <cellStyle name="Normal 5 22 2 3 3 4 4 3" xfId="55012"/>
    <cellStyle name="Normal 5 22 2 3 3 4 4 4" xfId="55013"/>
    <cellStyle name="Normal 5 22 2 3 3 4 5" xfId="55014"/>
    <cellStyle name="Normal 5 22 2 3 3 4 5 2" xfId="55015"/>
    <cellStyle name="Normal 5 22 2 3 3 4 6" xfId="55016"/>
    <cellStyle name="Normal 5 22 2 3 3 4 7" xfId="55017"/>
    <cellStyle name="Normal 5 22 2 3 3 4 8" xfId="55018"/>
    <cellStyle name="Normal 5 22 2 3 3 5" xfId="55019"/>
    <cellStyle name="Normal 5 22 2 3 3 5 2" xfId="55020"/>
    <cellStyle name="Normal 5 22 2 3 3 5 2 2" xfId="55021"/>
    <cellStyle name="Normal 5 22 2 3 3 5 2 2 2" xfId="55022"/>
    <cellStyle name="Normal 5 22 2 3 3 5 2 2 2 2" xfId="55023"/>
    <cellStyle name="Normal 5 22 2 3 3 5 2 2 3" xfId="55024"/>
    <cellStyle name="Normal 5 22 2 3 3 5 2 2 4" xfId="55025"/>
    <cellStyle name="Normal 5 22 2 3 3 5 2 3" xfId="55026"/>
    <cellStyle name="Normal 5 22 2 3 3 5 2 3 2" xfId="55027"/>
    <cellStyle name="Normal 5 22 2 3 3 5 2 4" xfId="55028"/>
    <cellStyle name="Normal 5 22 2 3 3 5 2 5" xfId="55029"/>
    <cellStyle name="Normal 5 22 2 3 3 5 2 6" xfId="55030"/>
    <cellStyle name="Normal 5 22 2 3 3 5 3" xfId="55031"/>
    <cellStyle name="Normal 5 22 2 3 3 5 3 2" xfId="55032"/>
    <cellStyle name="Normal 5 22 2 3 3 5 3 2 2" xfId="55033"/>
    <cellStyle name="Normal 5 22 2 3 3 5 3 3" xfId="55034"/>
    <cellStyle name="Normal 5 22 2 3 3 5 3 4" xfId="55035"/>
    <cellStyle name="Normal 5 22 2 3 3 5 4" xfId="55036"/>
    <cellStyle name="Normal 5 22 2 3 3 5 4 2" xfId="55037"/>
    <cellStyle name="Normal 5 22 2 3 3 5 4 2 2" xfId="55038"/>
    <cellStyle name="Normal 5 22 2 3 3 5 4 3" xfId="55039"/>
    <cellStyle name="Normal 5 22 2 3 3 5 4 4" xfId="55040"/>
    <cellStyle name="Normal 5 22 2 3 3 5 5" xfId="55041"/>
    <cellStyle name="Normal 5 22 2 3 3 5 5 2" xfId="55042"/>
    <cellStyle name="Normal 5 22 2 3 3 5 6" xfId="55043"/>
    <cellStyle name="Normal 5 22 2 3 3 5 7" xfId="55044"/>
    <cellStyle name="Normal 5 22 2 3 3 5 8" xfId="55045"/>
    <cellStyle name="Normal 5 22 2 3 3 6" xfId="55046"/>
    <cellStyle name="Normal 5 22 2 3 3 6 2" xfId="55047"/>
    <cellStyle name="Normal 5 22 2 3 3 6 2 2" xfId="55048"/>
    <cellStyle name="Normal 5 22 2 3 3 6 2 2 2" xfId="55049"/>
    <cellStyle name="Normal 5 22 2 3 3 6 2 2 2 2" xfId="55050"/>
    <cellStyle name="Normal 5 22 2 3 3 6 2 2 3" xfId="55051"/>
    <cellStyle name="Normal 5 22 2 3 3 6 2 2 4" xfId="55052"/>
    <cellStyle name="Normal 5 22 2 3 3 6 2 3" xfId="55053"/>
    <cellStyle name="Normal 5 22 2 3 3 6 2 3 2" xfId="55054"/>
    <cellStyle name="Normal 5 22 2 3 3 6 2 4" xfId="55055"/>
    <cellStyle name="Normal 5 22 2 3 3 6 2 5" xfId="55056"/>
    <cellStyle name="Normal 5 22 2 3 3 6 2 6" xfId="55057"/>
    <cellStyle name="Normal 5 22 2 3 3 6 3" xfId="55058"/>
    <cellStyle name="Normal 5 22 2 3 3 6 3 2" xfId="55059"/>
    <cellStyle name="Normal 5 22 2 3 3 6 3 2 2" xfId="55060"/>
    <cellStyle name="Normal 5 22 2 3 3 6 3 3" xfId="55061"/>
    <cellStyle name="Normal 5 22 2 3 3 6 3 4" xfId="55062"/>
    <cellStyle name="Normal 5 22 2 3 3 6 4" xfId="55063"/>
    <cellStyle name="Normal 5 22 2 3 3 6 4 2" xfId="55064"/>
    <cellStyle name="Normal 5 22 2 3 3 6 4 2 2" xfId="55065"/>
    <cellStyle name="Normal 5 22 2 3 3 6 4 3" xfId="55066"/>
    <cellStyle name="Normal 5 22 2 3 3 6 4 4" xfId="55067"/>
    <cellStyle name="Normal 5 22 2 3 3 6 5" xfId="55068"/>
    <cellStyle name="Normal 5 22 2 3 3 6 5 2" xfId="55069"/>
    <cellStyle name="Normal 5 22 2 3 3 6 6" xfId="55070"/>
    <cellStyle name="Normal 5 22 2 3 3 6 7" xfId="55071"/>
    <cellStyle name="Normal 5 22 2 3 3 6 8" xfId="55072"/>
    <cellStyle name="Normal 5 22 2 3 3 7" xfId="55073"/>
    <cellStyle name="Normal 5 22 2 3 3 7 2" xfId="55074"/>
    <cellStyle name="Normal 5 22 2 3 3 7 2 2" xfId="55075"/>
    <cellStyle name="Normal 5 22 2 3 3 7 2 2 2" xfId="55076"/>
    <cellStyle name="Normal 5 22 2 3 3 7 2 3" xfId="55077"/>
    <cellStyle name="Normal 5 22 2 3 3 7 2 4" xfId="55078"/>
    <cellStyle name="Normal 5 22 2 3 3 7 3" xfId="55079"/>
    <cellStyle name="Normal 5 22 2 3 3 7 3 2" xfId="55080"/>
    <cellStyle name="Normal 5 22 2 3 3 7 4" xfId="55081"/>
    <cellStyle name="Normal 5 22 2 3 3 7 5" xfId="55082"/>
    <cellStyle name="Normal 5 22 2 3 3 7 6" xfId="55083"/>
    <cellStyle name="Normal 5 22 2 3 3 8" xfId="55084"/>
    <cellStyle name="Normal 5 22 2 3 3 8 2" xfId="55085"/>
    <cellStyle name="Normal 5 22 2 3 3 8 2 2" xfId="55086"/>
    <cellStyle name="Normal 5 22 2 3 3 8 2 2 2" xfId="55087"/>
    <cellStyle name="Normal 5 22 2 3 3 8 2 3" xfId="55088"/>
    <cellStyle name="Normal 5 22 2 3 3 8 2 4" xfId="55089"/>
    <cellStyle name="Normal 5 22 2 3 3 8 3" xfId="55090"/>
    <cellStyle name="Normal 5 22 2 3 3 8 3 2" xfId="55091"/>
    <cellStyle name="Normal 5 22 2 3 3 8 4" xfId="55092"/>
    <cellStyle name="Normal 5 22 2 3 3 8 5" xfId="55093"/>
    <cellStyle name="Normal 5 22 2 3 3 8 6" xfId="55094"/>
    <cellStyle name="Normal 5 22 2 3 3 9" xfId="55095"/>
    <cellStyle name="Normal 5 22 2 3 3 9 2" xfId="55096"/>
    <cellStyle name="Normal 5 22 2 3 3 9 2 2" xfId="55097"/>
    <cellStyle name="Normal 5 22 2 3 3 9 3" xfId="55098"/>
    <cellStyle name="Normal 5 22 2 3 3 9 4" xfId="55099"/>
    <cellStyle name="Normal 5 22 2 3 3 9 5" xfId="55100"/>
    <cellStyle name="Normal 5 22 2 3 4" xfId="55101"/>
    <cellStyle name="Normal 5 22 2 3 4 10" xfId="55102"/>
    <cellStyle name="Normal 5 22 2 3 4 10 2" xfId="55103"/>
    <cellStyle name="Normal 5 22 2 3 4 11" xfId="55104"/>
    <cellStyle name="Normal 5 22 2 3 4 12" xfId="55105"/>
    <cellStyle name="Normal 5 22 2 3 4 13" xfId="55106"/>
    <cellStyle name="Normal 5 22 2 3 4 2" xfId="55107"/>
    <cellStyle name="Normal 5 22 2 3 4 2 2" xfId="55108"/>
    <cellStyle name="Normal 5 22 2 3 4 2 2 2" xfId="55109"/>
    <cellStyle name="Normal 5 22 2 3 4 2 2 2 2" xfId="55110"/>
    <cellStyle name="Normal 5 22 2 3 4 2 2 2 2 2" xfId="55111"/>
    <cellStyle name="Normal 5 22 2 3 4 2 2 2 3" xfId="55112"/>
    <cellStyle name="Normal 5 22 2 3 4 2 2 2 4" xfId="55113"/>
    <cellStyle name="Normal 5 22 2 3 4 2 2 3" xfId="55114"/>
    <cellStyle name="Normal 5 22 2 3 4 2 2 3 2" xfId="55115"/>
    <cellStyle name="Normal 5 22 2 3 4 2 2 3 2 2" xfId="55116"/>
    <cellStyle name="Normal 5 22 2 3 4 2 2 3 3" xfId="55117"/>
    <cellStyle name="Normal 5 22 2 3 4 2 2 3 4" xfId="55118"/>
    <cellStyle name="Normal 5 22 2 3 4 2 2 4" xfId="55119"/>
    <cellStyle name="Normal 5 22 2 3 4 2 2 4 2" xfId="55120"/>
    <cellStyle name="Normal 5 22 2 3 4 2 2 5" xfId="55121"/>
    <cellStyle name="Normal 5 22 2 3 4 2 2 6" xfId="55122"/>
    <cellStyle name="Normal 5 22 2 3 4 2 2 7" xfId="55123"/>
    <cellStyle name="Normal 5 22 2 3 4 2 3" xfId="55124"/>
    <cellStyle name="Normal 5 22 2 3 4 2 3 2" xfId="55125"/>
    <cellStyle name="Normal 5 22 2 3 4 2 3 2 2" xfId="55126"/>
    <cellStyle name="Normal 5 22 2 3 4 2 3 3" xfId="55127"/>
    <cellStyle name="Normal 5 22 2 3 4 2 3 4" xfId="55128"/>
    <cellStyle name="Normal 5 22 2 3 4 2 4" xfId="55129"/>
    <cellStyle name="Normal 5 22 2 3 4 2 4 2" xfId="55130"/>
    <cellStyle name="Normal 5 22 2 3 4 2 4 2 2" xfId="55131"/>
    <cellStyle name="Normal 5 22 2 3 4 2 4 3" xfId="55132"/>
    <cellStyle name="Normal 5 22 2 3 4 2 4 4" xfId="55133"/>
    <cellStyle name="Normal 5 22 2 3 4 2 5" xfId="55134"/>
    <cellStyle name="Normal 5 22 2 3 4 2 5 2" xfId="55135"/>
    <cellStyle name="Normal 5 22 2 3 4 2 6" xfId="55136"/>
    <cellStyle name="Normal 5 22 2 3 4 2 7" xfId="55137"/>
    <cellStyle name="Normal 5 22 2 3 4 2 8" xfId="55138"/>
    <cellStyle name="Normal 5 22 2 3 4 3" xfId="55139"/>
    <cellStyle name="Normal 5 22 2 3 4 3 2" xfId="55140"/>
    <cellStyle name="Normal 5 22 2 3 4 3 2 2" xfId="55141"/>
    <cellStyle name="Normal 5 22 2 3 4 3 2 2 2" xfId="55142"/>
    <cellStyle name="Normal 5 22 2 3 4 3 2 2 2 2" xfId="55143"/>
    <cellStyle name="Normal 5 22 2 3 4 3 2 2 3" xfId="55144"/>
    <cellStyle name="Normal 5 22 2 3 4 3 2 2 4" xfId="55145"/>
    <cellStyle name="Normal 5 22 2 3 4 3 2 3" xfId="55146"/>
    <cellStyle name="Normal 5 22 2 3 4 3 2 3 2" xfId="55147"/>
    <cellStyle name="Normal 5 22 2 3 4 3 2 3 2 2" xfId="55148"/>
    <cellStyle name="Normal 5 22 2 3 4 3 2 3 3" xfId="55149"/>
    <cellStyle name="Normal 5 22 2 3 4 3 2 3 4" xfId="55150"/>
    <cellStyle name="Normal 5 22 2 3 4 3 2 4" xfId="55151"/>
    <cellStyle name="Normal 5 22 2 3 4 3 2 4 2" xfId="55152"/>
    <cellStyle name="Normal 5 22 2 3 4 3 2 5" xfId="55153"/>
    <cellStyle name="Normal 5 22 2 3 4 3 2 6" xfId="55154"/>
    <cellStyle name="Normal 5 22 2 3 4 3 2 7" xfId="55155"/>
    <cellStyle name="Normal 5 22 2 3 4 3 3" xfId="55156"/>
    <cellStyle name="Normal 5 22 2 3 4 3 3 2" xfId="55157"/>
    <cellStyle name="Normal 5 22 2 3 4 3 3 2 2" xfId="55158"/>
    <cellStyle name="Normal 5 22 2 3 4 3 3 3" xfId="55159"/>
    <cellStyle name="Normal 5 22 2 3 4 3 3 4" xfId="55160"/>
    <cellStyle name="Normal 5 22 2 3 4 3 4" xfId="55161"/>
    <cellStyle name="Normal 5 22 2 3 4 3 4 2" xfId="55162"/>
    <cellStyle name="Normal 5 22 2 3 4 3 4 2 2" xfId="55163"/>
    <cellStyle name="Normal 5 22 2 3 4 3 4 3" xfId="55164"/>
    <cellStyle name="Normal 5 22 2 3 4 3 4 4" xfId="55165"/>
    <cellStyle name="Normal 5 22 2 3 4 3 5" xfId="55166"/>
    <cellStyle name="Normal 5 22 2 3 4 3 5 2" xfId="55167"/>
    <cellStyle name="Normal 5 22 2 3 4 3 6" xfId="55168"/>
    <cellStyle name="Normal 5 22 2 3 4 3 7" xfId="55169"/>
    <cellStyle name="Normal 5 22 2 3 4 3 8" xfId="55170"/>
    <cellStyle name="Normal 5 22 2 3 4 4" xfId="55171"/>
    <cellStyle name="Normal 5 22 2 3 4 4 2" xfId="55172"/>
    <cellStyle name="Normal 5 22 2 3 4 4 2 2" xfId="55173"/>
    <cellStyle name="Normal 5 22 2 3 4 4 2 2 2" xfId="55174"/>
    <cellStyle name="Normal 5 22 2 3 4 4 2 2 2 2" xfId="55175"/>
    <cellStyle name="Normal 5 22 2 3 4 4 2 2 3" xfId="55176"/>
    <cellStyle name="Normal 5 22 2 3 4 4 2 2 4" xfId="55177"/>
    <cellStyle name="Normal 5 22 2 3 4 4 2 3" xfId="55178"/>
    <cellStyle name="Normal 5 22 2 3 4 4 2 3 2" xfId="55179"/>
    <cellStyle name="Normal 5 22 2 3 4 4 2 4" xfId="55180"/>
    <cellStyle name="Normal 5 22 2 3 4 4 2 5" xfId="55181"/>
    <cellStyle name="Normal 5 22 2 3 4 4 2 6" xfId="55182"/>
    <cellStyle name="Normal 5 22 2 3 4 4 3" xfId="55183"/>
    <cellStyle name="Normal 5 22 2 3 4 4 3 2" xfId="55184"/>
    <cellStyle name="Normal 5 22 2 3 4 4 3 2 2" xfId="55185"/>
    <cellStyle name="Normal 5 22 2 3 4 4 3 3" xfId="55186"/>
    <cellStyle name="Normal 5 22 2 3 4 4 3 4" xfId="55187"/>
    <cellStyle name="Normal 5 22 2 3 4 4 4" xfId="55188"/>
    <cellStyle name="Normal 5 22 2 3 4 4 4 2" xfId="55189"/>
    <cellStyle name="Normal 5 22 2 3 4 4 4 2 2" xfId="55190"/>
    <cellStyle name="Normal 5 22 2 3 4 4 4 3" xfId="55191"/>
    <cellStyle name="Normal 5 22 2 3 4 4 4 4" xfId="55192"/>
    <cellStyle name="Normal 5 22 2 3 4 4 5" xfId="55193"/>
    <cellStyle name="Normal 5 22 2 3 4 4 5 2" xfId="55194"/>
    <cellStyle name="Normal 5 22 2 3 4 4 6" xfId="55195"/>
    <cellStyle name="Normal 5 22 2 3 4 4 7" xfId="55196"/>
    <cellStyle name="Normal 5 22 2 3 4 4 8" xfId="55197"/>
    <cellStyle name="Normal 5 22 2 3 4 5" xfId="55198"/>
    <cellStyle name="Normal 5 22 2 3 4 5 2" xfId="55199"/>
    <cellStyle name="Normal 5 22 2 3 4 5 2 2" xfId="55200"/>
    <cellStyle name="Normal 5 22 2 3 4 5 2 2 2" xfId="55201"/>
    <cellStyle name="Normal 5 22 2 3 4 5 2 2 2 2" xfId="55202"/>
    <cellStyle name="Normal 5 22 2 3 4 5 2 2 3" xfId="55203"/>
    <cellStyle name="Normal 5 22 2 3 4 5 2 2 4" xfId="55204"/>
    <cellStyle name="Normal 5 22 2 3 4 5 2 3" xfId="55205"/>
    <cellStyle name="Normal 5 22 2 3 4 5 2 3 2" xfId="55206"/>
    <cellStyle name="Normal 5 22 2 3 4 5 2 4" xfId="55207"/>
    <cellStyle name="Normal 5 22 2 3 4 5 2 5" xfId="55208"/>
    <cellStyle name="Normal 5 22 2 3 4 5 2 6" xfId="55209"/>
    <cellStyle name="Normal 5 22 2 3 4 5 3" xfId="55210"/>
    <cellStyle name="Normal 5 22 2 3 4 5 3 2" xfId="55211"/>
    <cellStyle name="Normal 5 22 2 3 4 5 3 2 2" xfId="55212"/>
    <cellStyle name="Normal 5 22 2 3 4 5 3 3" xfId="55213"/>
    <cellStyle name="Normal 5 22 2 3 4 5 3 4" xfId="55214"/>
    <cellStyle name="Normal 5 22 2 3 4 5 4" xfId="55215"/>
    <cellStyle name="Normal 5 22 2 3 4 5 4 2" xfId="55216"/>
    <cellStyle name="Normal 5 22 2 3 4 5 4 2 2" xfId="55217"/>
    <cellStyle name="Normal 5 22 2 3 4 5 4 3" xfId="55218"/>
    <cellStyle name="Normal 5 22 2 3 4 5 4 4" xfId="55219"/>
    <cellStyle name="Normal 5 22 2 3 4 5 5" xfId="55220"/>
    <cellStyle name="Normal 5 22 2 3 4 5 5 2" xfId="55221"/>
    <cellStyle name="Normal 5 22 2 3 4 5 6" xfId="55222"/>
    <cellStyle name="Normal 5 22 2 3 4 5 7" xfId="55223"/>
    <cellStyle name="Normal 5 22 2 3 4 5 8" xfId="55224"/>
    <cellStyle name="Normal 5 22 2 3 4 6" xfId="55225"/>
    <cellStyle name="Normal 5 22 2 3 4 6 2" xfId="55226"/>
    <cellStyle name="Normal 5 22 2 3 4 6 2 2" xfId="55227"/>
    <cellStyle name="Normal 5 22 2 3 4 6 2 2 2" xfId="55228"/>
    <cellStyle name="Normal 5 22 2 3 4 6 2 3" xfId="55229"/>
    <cellStyle name="Normal 5 22 2 3 4 6 2 4" xfId="55230"/>
    <cellStyle name="Normal 5 22 2 3 4 6 3" xfId="55231"/>
    <cellStyle name="Normal 5 22 2 3 4 6 3 2" xfId="55232"/>
    <cellStyle name="Normal 5 22 2 3 4 6 4" xfId="55233"/>
    <cellStyle name="Normal 5 22 2 3 4 6 5" xfId="55234"/>
    <cellStyle name="Normal 5 22 2 3 4 6 6" xfId="55235"/>
    <cellStyle name="Normal 5 22 2 3 4 7" xfId="55236"/>
    <cellStyle name="Normal 5 22 2 3 4 7 2" xfId="55237"/>
    <cellStyle name="Normal 5 22 2 3 4 7 2 2" xfId="55238"/>
    <cellStyle name="Normal 5 22 2 3 4 7 2 2 2" xfId="55239"/>
    <cellStyle name="Normal 5 22 2 3 4 7 2 3" xfId="55240"/>
    <cellStyle name="Normal 5 22 2 3 4 7 2 4" xfId="55241"/>
    <cellStyle name="Normal 5 22 2 3 4 7 3" xfId="55242"/>
    <cellStyle name="Normal 5 22 2 3 4 7 3 2" xfId="55243"/>
    <cellStyle name="Normal 5 22 2 3 4 7 4" xfId="55244"/>
    <cellStyle name="Normal 5 22 2 3 4 7 5" xfId="55245"/>
    <cellStyle name="Normal 5 22 2 3 4 7 6" xfId="55246"/>
    <cellStyle name="Normal 5 22 2 3 4 8" xfId="55247"/>
    <cellStyle name="Normal 5 22 2 3 4 8 2" xfId="55248"/>
    <cellStyle name="Normal 5 22 2 3 4 8 2 2" xfId="55249"/>
    <cellStyle name="Normal 5 22 2 3 4 8 3" xfId="55250"/>
    <cellStyle name="Normal 5 22 2 3 4 8 4" xfId="55251"/>
    <cellStyle name="Normal 5 22 2 3 4 8 5" xfId="55252"/>
    <cellStyle name="Normal 5 22 2 3 4 9" xfId="55253"/>
    <cellStyle name="Normal 5 22 2 3 4 9 2" xfId="55254"/>
    <cellStyle name="Normal 5 22 2 3 4 9 2 2" xfId="55255"/>
    <cellStyle name="Normal 5 22 2 3 4 9 3" xfId="55256"/>
    <cellStyle name="Normal 5 22 2 3 4 9 4" xfId="55257"/>
    <cellStyle name="Normal 5 22 2 3 5" xfId="55258"/>
    <cellStyle name="Normal 5 22 2 3 5 2" xfId="55259"/>
    <cellStyle name="Normal 5 22 2 3 5 2 2" xfId="55260"/>
    <cellStyle name="Normal 5 22 2 3 5 2 2 2" xfId="55261"/>
    <cellStyle name="Normal 5 22 2 3 5 2 2 2 2" xfId="55262"/>
    <cellStyle name="Normal 5 22 2 3 5 2 2 3" xfId="55263"/>
    <cellStyle name="Normal 5 22 2 3 5 2 2 4" xfId="55264"/>
    <cellStyle name="Normal 5 22 2 3 5 2 3" xfId="55265"/>
    <cellStyle name="Normal 5 22 2 3 5 2 3 2" xfId="55266"/>
    <cellStyle name="Normal 5 22 2 3 5 2 3 2 2" xfId="55267"/>
    <cellStyle name="Normal 5 22 2 3 5 2 3 3" xfId="55268"/>
    <cellStyle name="Normal 5 22 2 3 5 2 3 4" xfId="55269"/>
    <cellStyle name="Normal 5 22 2 3 5 2 4" xfId="55270"/>
    <cellStyle name="Normal 5 22 2 3 5 2 4 2" xfId="55271"/>
    <cellStyle name="Normal 5 22 2 3 5 2 5" xfId="55272"/>
    <cellStyle name="Normal 5 22 2 3 5 2 6" xfId="55273"/>
    <cellStyle name="Normal 5 22 2 3 5 2 7" xfId="55274"/>
    <cellStyle name="Normal 5 22 2 3 5 3" xfId="55275"/>
    <cellStyle name="Normal 5 22 2 3 5 3 2" xfId="55276"/>
    <cellStyle name="Normal 5 22 2 3 5 3 2 2" xfId="55277"/>
    <cellStyle name="Normal 5 22 2 3 5 3 3" xfId="55278"/>
    <cellStyle name="Normal 5 22 2 3 5 3 4" xfId="55279"/>
    <cellStyle name="Normal 5 22 2 3 5 4" xfId="55280"/>
    <cellStyle name="Normal 5 22 2 3 5 4 2" xfId="55281"/>
    <cellStyle name="Normal 5 22 2 3 5 4 2 2" xfId="55282"/>
    <cellStyle name="Normal 5 22 2 3 5 4 3" xfId="55283"/>
    <cellStyle name="Normal 5 22 2 3 5 4 4" xfId="55284"/>
    <cellStyle name="Normal 5 22 2 3 5 5" xfId="55285"/>
    <cellStyle name="Normal 5 22 2 3 5 5 2" xfId="55286"/>
    <cellStyle name="Normal 5 22 2 3 5 6" xfId="55287"/>
    <cellStyle name="Normal 5 22 2 3 5 7" xfId="55288"/>
    <cellStyle name="Normal 5 22 2 3 5 8" xfId="55289"/>
    <cellStyle name="Normal 5 22 2 3 6" xfId="55290"/>
    <cellStyle name="Normal 5 22 2 3 6 2" xfId="55291"/>
    <cellStyle name="Normal 5 22 2 3 6 2 2" xfId="55292"/>
    <cellStyle name="Normal 5 22 2 3 6 2 2 2" xfId="55293"/>
    <cellStyle name="Normal 5 22 2 3 6 2 2 2 2" xfId="55294"/>
    <cellStyle name="Normal 5 22 2 3 6 2 2 3" xfId="55295"/>
    <cellStyle name="Normal 5 22 2 3 6 2 2 4" xfId="55296"/>
    <cellStyle name="Normal 5 22 2 3 6 2 3" xfId="55297"/>
    <cellStyle name="Normal 5 22 2 3 6 2 3 2" xfId="55298"/>
    <cellStyle name="Normal 5 22 2 3 6 2 3 2 2" xfId="55299"/>
    <cellStyle name="Normal 5 22 2 3 6 2 3 3" xfId="55300"/>
    <cellStyle name="Normal 5 22 2 3 6 2 3 4" xfId="55301"/>
    <cellStyle name="Normal 5 22 2 3 6 2 4" xfId="55302"/>
    <cellStyle name="Normal 5 22 2 3 6 2 4 2" xfId="55303"/>
    <cellStyle name="Normal 5 22 2 3 6 2 5" xfId="55304"/>
    <cellStyle name="Normal 5 22 2 3 6 2 6" xfId="55305"/>
    <cellStyle name="Normal 5 22 2 3 6 2 7" xfId="55306"/>
    <cellStyle name="Normal 5 22 2 3 6 3" xfId="55307"/>
    <cellStyle name="Normal 5 22 2 3 6 3 2" xfId="55308"/>
    <cellStyle name="Normal 5 22 2 3 6 3 2 2" xfId="55309"/>
    <cellStyle name="Normal 5 22 2 3 6 3 3" xfId="55310"/>
    <cellStyle name="Normal 5 22 2 3 6 3 4" xfId="55311"/>
    <cellStyle name="Normal 5 22 2 3 6 4" xfId="55312"/>
    <cellStyle name="Normal 5 22 2 3 6 4 2" xfId="55313"/>
    <cellStyle name="Normal 5 22 2 3 6 4 2 2" xfId="55314"/>
    <cellStyle name="Normal 5 22 2 3 6 4 3" xfId="55315"/>
    <cellStyle name="Normal 5 22 2 3 6 4 4" xfId="55316"/>
    <cellStyle name="Normal 5 22 2 3 6 5" xfId="55317"/>
    <cellStyle name="Normal 5 22 2 3 6 5 2" xfId="55318"/>
    <cellStyle name="Normal 5 22 2 3 6 6" xfId="55319"/>
    <cellStyle name="Normal 5 22 2 3 6 7" xfId="55320"/>
    <cellStyle name="Normal 5 22 2 3 6 8" xfId="55321"/>
    <cellStyle name="Normal 5 22 2 3 7" xfId="55322"/>
    <cellStyle name="Normal 5 22 2 3 7 2" xfId="55323"/>
    <cellStyle name="Normal 5 22 2 3 7 2 2" xfId="55324"/>
    <cellStyle name="Normal 5 22 2 3 7 2 2 2" xfId="55325"/>
    <cellStyle name="Normal 5 22 2 3 7 2 2 2 2" xfId="55326"/>
    <cellStyle name="Normal 5 22 2 3 7 2 2 3" xfId="55327"/>
    <cellStyle name="Normal 5 22 2 3 7 2 2 4" xfId="55328"/>
    <cellStyle name="Normal 5 22 2 3 7 2 3" xfId="55329"/>
    <cellStyle name="Normal 5 22 2 3 7 2 3 2" xfId="55330"/>
    <cellStyle name="Normal 5 22 2 3 7 2 4" xfId="55331"/>
    <cellStyle name="Normal 5 22 2 3 7 2 5" xfId="55332"/>
    <cellStyle name="Normal 5 22 2 3 7 2 6" xfId="55333"/>
    <cellStyle name="Normal 5 22 2 3 7 3" xfId="55334"/>
    <cellStyle name="Normal 5 22 2 3 7 3 2" xfId="55335"/>
    <cellStyle name="Normal 5 22 2 3 7 3 2 2" xfId="55336"/>
    <cellStyle name="Normal 5 22 2 3 7 3 3" xfId="55337"/>
    <cellStyle name="Normal 5 22 2 3 7 3 4" xfId="55338"/>
    <cellStyle name="Normal 5 22 2 3 7 4" xfId="55339"/>
    <cellStyle name="Normal 5 22 2 3 7 4 2" xfId="55340"/>
    <cellStyle name="Normal 5 22 2 3 7 4 2 2" xfId="55341"/>
    <cellStyle name="Normal 5 22 2 3 7 4 3" xfId="55342"/>
    <cellStyle name="Normal 5 22 2 3 7 4 4" xfId="55343"/>
    <cellStyle name="Normal 5 22 2 3 7 5" xfId="55344"/>
    <cellStyle name="Normal 5 22 2 3 7 5 2" xfId="55345"/>
    <cellStyle name="Normal 5 22 2 3 7 6" xfId="55346"/>
    <cellStyle name="Normal 5 22 2 3 7 7" xfId="55347"/>
    <cellStyle name="Normal 5 22 2 3 7 8" xfId="55348"/>
    <cellStyle name="Normal 5 22 2 3 8" xfId="55349"/>
    <cellStyle name="Normal 5 22 2 3 8 2" xfId="55350"/>
    <cellStyle name="Normal 5 22 2 3 8 2 2" xfId="55351"/>
    <cellStyle name="Normal 5 22 2 3 8 2 2 2" xfId="55352"/>
    <cellStyle name="Normal 5 22 2 3 8 2 2 2 2" xfId="55353"/>
    <cellStyle name="Normal 5 22 2 3 8 2 2 3" xfId="55354"/>
    <cellStyle name="Normal 5 22 2 3 8 2 2 4" xfId="55355"/>
    <cellStyle name="Normal 5 22 2 3 8 2 3" xfId="55356"/>
    <cellStyle name="Normal 5 22 2 3 8 2 3 2" xfId="55357"/>
    <cellStyle name="Normal 5 22 2 3 8 2 4" xfId="55358"/>
    <cellStyle name="Normal 5 22 2 3 8 2 5" xfId="55359"/>
    <cellStyle name="Normal 5 22 2 3 8 2 6" xfId="55360"/>
    <cellStyle name="Normal 5 22 2 3 8 3" xfId="55361"/>
    <cellStyle name="Normal 5 22 2 3 8 3 2" xfId="55362"/>
    <cellStyle name="Normal 5 22 2 3 8 3 2 2" xfId="55363"/>
    <cellStyle name="Normal 5 22 2 3 8 3 3" xfId="55364"/>
    <cellStyle name="Normal 5 22 2 3 8 3 4" xfId="55365"/>
    <cellStyle name="Normal 5 22 2 3 8 4" xfId="55366"/>
    <cellStyle name="Normal 5 22 2 3 8 4 2" xfId="55367"/>
    <cellStyle name="Normal 5 22 2 3 8 4 2 2" xfId="55368"/>
    <cellStyle name="Normal 5 22 2 3 8 4 3" xfId="55369"/>
    <cellStyle name="Normal 5 22 2 3 8 4 4" xfId="55370"/>
    <cellStyle name="Normal 5 22 2 3 8 5" xfId="55371"/>
    <cellStyle name="Normal 5 22 2 3 8 5 2" xfId="55372"/>
    <cellStyle name="Normal 5 22 2 3 8 6" xfId="55373"/>
    <cellStyle name="Normal 5 22 2 3 8 7" xfId="55374"/>
    <cellStyle name="Normal 5 22 2 3 8 8" xfId="55375"/>
    <cellStyle name="Normal 5 22 2 3 9" xfId="55376"/>
    <cellStyle name="Normal 5 22 2 3 9 2" xfId="55377"/>
    <cellStyle name="Normal 5 22 2 3 9 2 2" xfId="55378"/>
    <cellStyle name="Normal 5 22 2 3 9 2 2 2" xfId="55379"/>
    <cellStyle name="Normal 5 22 2 3 9 2 3" xfId="55380"/>
    <cellStyle name="Normal 5 22 2 3 9 2 4" xfId="55381"/>
    <cellStyle name="Normal 5 22 2 3 9 3" xfId="55382"/>
    <cellStyle name="Normal 5 22 2 3 9 3 2" xfId="55383"/>
    <cellStyle name="Normal 5 22 2 3 9 4" xfId="55384"/>
    <cellStyle name="Normal 5 22 2 3 9 5" xfId="55385"/>
    <cellStyle name="Normal 5 22 2 3 9 6" xfId="55386"/>
    <cellStyle name="Normal 5 22 2 4" xfId="55387"/>
    <cellStyle name="Normal 5 22 2 4 10" xfId="55388"/>
    <cellStyle name="Normal 5 22 2 4 10 2" xfId="55389"/>
    <cellStyle name="Normal 5 22 2 4 10 2 2" xfId="55390"/>
    <cellStyle name="Normal 5 22 2 4 10 2 2 2" xfId="55391"/>
    <cellStyle name="Normal 5 22 2 4 10 2 3" xfId="55392"/>
    <cellStyle name="Normal 5 22 2 4 10 2 4" xfId="55393"/>
    <cellStyle name="Normal 5 22 2 4 10 3" xfId="55394"/>
    <cellStyle name="Normal 5 22 2 4 10 3 2" xfId="55395"/>
    <cellStyle name="Normal 5 22 2 4 10 4" xfId="55396"/>
    <cellStyle name="Normal 5 22 2 4 10 5" xfId="55397"/>
    <cellStyle name="Normal 5 22 2 4 10 6" xfId="55398"/>
    <cellStyle name="Normal 5 22 2 4 11" xfId="55399"/>
    <cellStyle name="Normal 5 22 2 4 11 2" xfId="55400"/>
    <cellStyle name="Normal 5 22 2 4 11 2 2" xfId="55401"/>
    <cellStyle name="Normal 5 22 2 4 11 3" xfId="55402"/>
    <cellStyle name="Normal 5 22 2 4 11 4" xfId="55403"/>
    <cellStyle name="Normal 5 22 2 4 11 5" xfId="55404"/>
    <cellStyle name="Normal 5 22 2 4 12" xfId="55405"/>
    <cellStyle name="Normal 5 22 2 4 12 2" xfId="55406"/>
    <cellStyle name="Normal 5 22 2 4 12 2 2" xfId="55407"/>
    <cellStyle name="Normal 5 22 2 4 12 3" xfId="55408"/>
    <cellStyle name="Normal 5 22 2 4 12 4" xfId="55409"/>
    <cellStyle name="Normal 5 22 2 4 13" xfId="55410"/>
    <cellStyle name="Normal 5 22 2 4 13 2" xfId="55411"/>
    <cellStyle name="Normal 5 22 2 4 14" xfId="55412"/>
    <cellStyle name="Normal 5 22 2 4 15" xfId="55413"/>
    <cellStyle name="Normal 5 22 2 4 16" xfId="55414"/>
    <cellStyle name="Normal 5 22 2 4 2" xfId="55415"/>
    <cellStyle name="Normal 5 22 2 4 2 10" xfId="55416"/>
    <cellStyle name="Normal 5 22 2 4 2 10 2" xfId="55417"/>
    <cellStyle name="Normal 5 22 2 4 2 10 2 2" xfId="55418"/>
    <cellStyle name="Normal 5 22 2 4 2 10 3" xfId="55419"/>
    <cellStyle name="Normal 5 22 2 4 2 10 4" xfId="55420"/>
    <cellStyle name="Normal 5 22 2 4 2 11" xfId="55421"/>
    <cellStyle name="Normal 5 22 2 4 2 11 2" xfId="55422"/>
    <cellStyle name="Normal 5 22 2 4 2 12" xfId="55423"/>
    <cellStyle name="Normal 5 22 2 4 2 13" xfId="55424"/>
    <cellStyle name="Normal 5 22 2 4 2 14" xfId="55425"/>
    <cellStyle name="Normal 5 22 2 4 2 2" xfId="55426"/>
    <cellStyle name="Normal 5 22 2 4 2 2 10" xfId="55427"/>
    <cellStyle name="Normal 5 22 2 4 2 2 2" xfId="55428"/>
    <cellStyle name="Normal 5 22 2 4 2 2 2 2" xfId="55429"/>
    <cellStyle name="Normal 5 22 2 4 2 2 2 2 2" xfId="55430"/>
    <cellStyle name="Normal 5 22 2 4 2 2 2 2 2 2" xfId="55431"/>
    <cellStyle name="Normal 5 22 2 4 2 2 2 2 3" xfId="55432"/>
    <cellStyle name="Normal 5 22 2 4 2 2 2 2 4" xfId="55433"/>
    <cellStyle name="Normal 5 22 2 4 2 2 2 3" xfId="55434"/>
    <cellStyle name="Normal 5 22 2 4 2 2 2 3 2" xfId="55435"/>
    <cellStyle name="Normal 5 22 2 4 2 2 2 3 2 2" xfId="55436"/>
    <cellStyle name="Normal 5 22 2 4 2 2 2 3 3" xfId="55437"/>
    <cellStyle name="Normal 5 22 2 4 2 2 2 3 4" xfId="55438"/>
    <cellStyle name="Normal 5 22 2 4 2 2 2 4" xfId="55439"/>
    <cellStyle name="Normal 5 22 2 4 2 2 2 4 2" xfId="55440"/>
    <cellStyle name="Normal 5 22 2 4 2 2 2 5" xfId="55441"/>
    <cellStyle name="Normal 5 22 2 4 2 2 2 6" xfId="55442"/>
    <cellStyle name="Normal 5 22 2 4 2 2 2 7" xfId="55443"/>
    <cellStyle name="Normal 5 22 2 4 2 2 3" xfId="55444"/>
    <cellStyle name="Normal 5 22 2 4 2 2 3 2" xfId="55445"/>
    <cellStyle name="Normal 5 22 2 4 2 2 3 2 2" xfId="55446"/>
    <cellStyle name="Normal 5 22 2 4 2 2 3 3" xfId="55447"/>
    <cellStyle name="Normal 5 22 2 4 2 2 3 4" xfId="55448"/>
    <cellStyle name="Normal 5 22 2 4 2 2 4" xfId="55449"/>
    <cellStyle name="Normal 5 22 2 4 2 2 4 2" xfId="55450"/>
    <cellStyle name="Normal 5 22 2 4 2 2 4 2 2" xfId="55451"/>
    <cellStyle name="Normal 5 22 2 4 2 2 4 3" xfId="55452"/>
    <cellStyle name="Normal 5 22 2 4 2 2 4 4" xfId="55453"/>
    <cellStyle name="Normal 5 22 2 4 2 2 5" xfId="55454"/>
    <cellStyle name="Normal 5 22 2 4 2 2 5 2" xfId="55455"/>
    <cellStyle name="Normal 5 22 2 4 2 2 5 2 2" xfId="55456"/>
    <cellStyle name="Normal 5 22 2 4 2 2 5 3" xfId="55457"/>
    <cellStyle name="Normal 5 22 2 4 2 2 5 4" xfId="55458"/>
    <cellStyle name="Normal 5 22 2 4 2 2 6" xfId="55459"/>
    <cellStyle name="Normal 5 22 2 4 2 2 6 2" xfId="55460"/>
    <cellStyle name="Normal 5 22 2 4 2 2 6 2 2" xfId="55461"/>
    <cellStyle name="Normal 5 22 2 4 2 2 6 3" xfId="55462"/>
    <cellStyle name="Normal 5 22 2 4 2 2 6 4" xfId="55463"/>
    <cellStyle name="Normal 5 22 2 4 2 2 7" xfId="55464"/>
    <cellStyle name="Normal 5 22 2 4 2 2 7 2" xfId="55465"/>
    <cellStyle name="Normal 5 22 2 4 2 2 8" xfId="55466"/>
    <cellStyle name="Normal 5 22 2 4 2 2 9" xfId="55467"/>
    <cellStyle name="Normal 5 22 2 4 2 3" xfId="55468"/>
    <cellStyle name="Normal 5 22 2 4 2 3 2" xfId="55469"/>
    <cellStyle name="Normal 5 22 2 4 2 3 2 2" xfId="55470"/>
    <cellStyle name="Normal 5 22 2 4 2 3 2 2 2" xfId="55471"/>
    <cellStyle name="Normal 5 22 2 4 2 3 2 2 2 2" xfId="55472"/>
    <cellStyle name="Normal 5 22 2 4 2 3 2 2 3" xfId="55473"/>
    <cellStyle name="Normal 5 22 2 4 2 3 2 2 4" xfId="55474"/>
    <cellStyle name="Normal 5 22 2 4 2 3 2 3" xfId="55475"/>
    <cellStyle name="Normal 5 22 2 4 2 3 2 3 2" xfId="55476"/>
    <cellStyle name="Normal 5 22 2 4 2 3 2 3 2 2" xfId="55477"/>
    <cellStyle name="Normal 5 22 2 4 2 3 2 3 3" xfId="55478"/>
    <cellStyle name="Normal 5 22 2 4 2 3 2 3 4" xfId="55479"/>
    <cellStyle name="Normal 5 22 2 4 2 3 2 4" xfId="55480"/>
    <cellStyle name="Normal 5 22 2 4 2 3 2 4 2" xfId="55481"/>
    <cellStyle name="Normal 5 22 2 4 2 3 2 5" xfId="55482"/>
    <cellStyle name="Normal 5 22 2 4 2 3 2 6" xfId="55483"/>
    <cellStyle name="Normal 5 22 2 4 2 3 2 7" xfId="55484"/>
    <cellStyle name="Normal 5 22 2 4 2 3 3" xfId="55485"/>
    <cellStyle name="Normal 5 22 2 4 2 3 3 2" xfId="55486"/>
    <cellStyle name="Normal 5 22 2 4 2 3 3 2 2" xfId="55487"/>
    <cellStyle name="Normal 5 22 2 4 2 3 3 3" xfId="55488"/>
    <cellStyle name="Normal 5 22 2 4 2 3 3 4" xfId="55489"/>
    <cellStyle name="Normal 5 22 2 4 2 3 4" xfId="55490"/>
    <cellStyle name="Normal 5 22 2 4 2 3 4 2" xfId="55491"/>
    <cellStyle name="Normal 5 22 2 4 2 3 4 2 2" xfId="55492"/>
    <cellStyle name="Normal 5 22 2 4 2 3 4 3" xfId="55493"/>
    <cellStyle name="Normal 5 22 2 4 2 3 4 4" xfId="55494"/>
    <cellStyle name="Normal 5 22 2 4 2 3 5" xfId="55495"/>
    <cellStyle name="Normal 5 22 2 4 2 3 5 2" xfId="55496"/>
    <cellStyle name="Normal 5 22 2 4 2 3 6" xfId="55497"/>
    <cellStyle name="Normal 5 22 2 4 2 3 7" xfId="55498"/>
    <cellStyle name="Normal 5 22 2 4 2 3 8" xfId="55499"/>
    <cellStyle name="Normal 5 22 2 4 2 4" xfId="55500"/>
    <cellStyle name="Normal 5 22 2 4 2 4 2" xfId="55501"/>
    <cellStyle name="Normal 5 22 2 4 2 4 2 2" xfId="55502"/>
    <cellStyle name="Normal 5 22 2 4 2 4 2 2 2" xfId="55503"/>
    <cellStyle name="Normal 5 22 2 4 2 4 2 2 2 2" xfId="55504"/>
    <cellStyle name="Normal 5 22 2 4 2 4 2 2 3" xfId="55505"/>
    <cellStyle name="Normal 5 22 2 4 2 4 2 2 4" xfId="55506"/>
    <cellStyle name="Normal 5 22 2 4 2 4 2 3" xfId="55507"/>
    <cellStyle name="Normal 5 22 2 4 2 4 2 3 2" xfId="55508"/>
    <cellStyle name="Normal 5 22 2 4 2 4 2 3 2 2" xfId="55509"/>
    <cellStyle name="Normal 5 22 2 4 2 4 2 3 3" xfId="55510"/>
    <cellStyle name="Normal 5 22 2 4 2 4 2 3 4" xfId="55511"/>
    <cellStyle name="Normal 5 22 2 4 2 4 2 4" xfId="55512"/>
    <cellStyle name="Normal 5 22 2 4 2 4 2 4 2" xfId="55513"/>
    <cellStyle name="Normal 5 22 2 4 2 4 2 5" xfId="55514"/>
    <cellStyle name="Normal 5 22 2 4 2 4 2 6" xfId="55515"/>
    <cellStyle name="Normal 5 22 2 4 2 4 2 7" xfId="55516"/>
    <cellStyle name="Normal 5 22 2 4 2 4 3" xfId="55517"/>
    <cellStyle name="Normal 5 22 2 4 2 4 3 2" xfId="55518"/>
    <cellStyle name="Normal 5 22 2 4 2 4 3 2 2" xfId="55519"/>
    <cellStyle name="Normal 5 22 2 4 2 4 3 3" xfId="55520"/>
    <cellStyle name="Normal 5 22 2 4 2 4 3 4" xfId="55521"/>
    <cellStyle name="Normal 5 22 2 4 2 4 4" xfId="55522"/>
    <cellStyle name="Normal 5 22 2 4 2 4 4 2" xfId="55523"/>
    <cellStyle name="Normal 5 22 2 4 2 4 4 2 2" xfId="55524"/>
    <cellStyle name="Normal 5 22 2 4 2 4 4 3" xfId="55525"/>
    <cellStyle name="Normal 5 22 2 4 2 4 4 4" xfId="55526"/>
    <cellStyle name="Normal 5 22 2 4 2 4 5" xfId="55527"/>
    <cellStyle name="Normal 5 22 2 4 2 4 5 2" xfId="55528"/>
    <cellStyle name="Normal 5 22 2 4 2 4 6" xfId="55529"/>
    <cellStyle name="Normal 5 22 2 4 2 4 7" xfId="55530"/>
    <cellStyle name="Normal 5 22 2 4 2 4 8" xfId="55531"/>
    <cellStyle name="Normal 5 22 2 4 2 5" xfId="55532"/>
    <cellStyle name="Normal 5 22 2 4 2 5 2" xfId="55533"/>
    <cellStyle name="Normal 5 22 2 4 2 5 2 2" xfId="55534"/>
    <cellStyle name="Normal 5 22 2 4 2 5 2 2 2" xfId="55535"/>
    <cellStyle name="Normal 5 22 2 4 2 5 2 2 2 2" xfId="55536"/>
    <cellStyle name="Normal 5 22 2 4 2 5 2 2 3" xfId="55537"/>
    <cellStyle name="Normal 5 22 2 4 2 5 2 2 4" xfId="55538"/>
    <cellStyle name="Normal 5 22 2 4 2 5 2 3" xfId="55539"/>
    <cellStyle name="Normal 5 22 2 4 2 5 2 3 2" xfId="55540"/>
    <cellStyle name="Normal 5 22 2 4 2 5 2 4" xfId="55541"/>
    <cellStyle name="Normal 5 22 2 4 2 5 2 5" xfId="55542"/>
    <cellStyle name="Normal 5 22 2 4 2 5 2 6" xfId="55543"/>
    <cellStyle name="Normal 5 22 2 4 2 5 3" xfId="55544"/>
    <cellStyle name="Normal 5 22 2 4 2 5 3 2" xfId="55545"/>
    <cellStyle name="Normal 5 22 2 4 2 5 3 2 2" xfId="55546"/>
    <cellStyle name="Normal 5 22 2 4 2 5 3 3" xfId="55547"/>
    <cellStyle name="Normal 5 22 2 4 2 5 3 4" xfId="55548"/>
    <cellStyle name="Normal 5 22 2 4 2 5 4" xfId="55549"/>
    <cellStyle name="Normal 5 22 2 4 2 5 4 2" xfId="55550"/>
    <cellStyle name="Normal 5 22 2 4 2 5 4 2 2" xfId="55551"/>
    <cellStyle name="Normal 5 22 2 4 2 5 4 3" xfId="55552"/>
    <cellStyle name="Normal 5 22 2 4 2 5 4 4" xfId="55553"/>
    <cellStyle name="Normal 5 22 2 4 2 5 5" xfId="55554"/>
    <cellStyle name="Normal 5 22 2 4 2 5 5 2" xfId="55555"/>
    <cellStyle name="Normal 5 22 2 4 2 5 6" xfId="55556"/>
    <cellStyle name="Normal 5 22 2 4 2 5 7" xfId="55557"/>
    <cellStyle name="Normal 5 22 2 4 2 5 8" xfId="55558"/>
    <cellStyle name="Normal 5 22 2 4 2 6" xfId="55559"/>
    <cellStyle name="Normal 5 22 2 4 2 6 2" xfId="55560"/>
    <cellStyle name="Normal 5 22 2 4 2 6 2 2" xfId="55561"/>
    <cellStyle name="Normal 5 22 2 4 2 6 2 2 2" xfId="55562"/>
    <cellStyle name="Normal 5 22 2 4 2 6 2 2 2 2" xfId="55563"/>
    <cellStyle name="Normal 5 22 2 4 2 6 2 2 3" xfId="55564"/>
    <cellStyle name="Normal 5 22 2 4 2 6 2 2 4" xfId="55565"/>
    <cellStyle name="Normal 5 22 2 4 2 6 2 3" xfId="55566"/>
    <cellStyle name="Normal 5 22 2 4 2 6 2 3 2" xfId="55567"/>
    <cellStyle name="Normal 5 22 2 4 2 6 2 4" xfId="55568"/>
    <cellStyle name="Normal 5 22 2 4 2 6 2 5" xfId="55569"/>
    <cellStyle name="Normal 5 22 2 4 2 6 2 6" xfId="55570"/>
    <cellStyle name="Normal 5 22 2 4 2 6 3" xfId="55571"/>
    <cellStyle name="Normal 5 22 2 4 2 6 3 2" xfId="55572"/>
    <cellStyle name="Normal 5 22 2 4 2 6 3 2 2" xfId="55573"/>
    <cellStyle name="Normal 5 22 2 4 2 6 3 3" xfId="55574"/>
    <cellStyle name="Normal 5 22 2 4 2 6 3 4" xfId="55575"/>
    <cellStyle name="Normal 5 22 2 4 2 6 4" xfId="55576"/>
    <cellStyle name="Normal 5 22 2 4 2 6 4 2" xfId="55577"/>
    <cellStyle name="Normal 5 22 2 4 2 6 4 2 2" xfId="55578"/>
    <cellStyle name="Normal 5 22 2 4 2 6 4 3" xfId="55579"/>
    <cellStyle name="Normal 5 22 2 4 2 6 4 4" xfId="55580"/>
    <cellStyle name="Normal 5 22 2 4 2 6 5" xfId="55581"/>
    <cellStyle name="Normal 5 22 2 4 2 6 5 2" xfId="55582"/>
    <cellStyle name="Normal 5 22 2 4 2 6 6" xfId="55583"/>
    <cellStyle name="Normal 5 22 2 4 2 6 7" xfId="55584"/>
    <cellStyle name="Normal 5 22 2 4 2 6 8" xfId="55585"/>
    <cellStyle name="Normal 5 22 2 4 2 7" xfId="55586"/>
    <cellStyle name="Normal 5 22 2 4 2 7 2" xfId="55587"/>
    <cellStyle name="Normal 5 22 2 4 2 7 2 2" xfId="55588"/>
    <cellStyle name="Normal 5 22 2 4 2 7 2 2 2" xfId="55589"/>
    <cellStyle name="Normal 5 22 2 4 2 7 2 3" xfId="55590"/>
    <cellStyle name="Normal 5 22 2 4 2 7 2 4" xfId="55591"/>
    <cellStyle name="Normal 5 22 2 4 2 7 3" xfId="55592"/>
    <cellStyle name="Normal 5 22 2 4 2 7 3 2" xfId="55593"/>
    <cellStyle name="Normal 5 22 2 4 2 7 4" xfId="55594"/>
    <cellStyle name="Normal 5 22 2 4 2 7 5" xfId="55595"/>
    <cellStyle name="Normal 5 22 2 4 2 7 6" xfId="55596"/>
    <cellStyle name="Normal 5 22 2 4 2 8" xfId="55597"/>
    <cellStyle name="Normal 5 22 2 4 2 8 2" xfId="55598"/>
    <cellStyle name="Normal 5 22 2 4 2 8 2 2" xfId="55599"/>
    <cellStyle name="Normal 5 22 2 4 2 8 2 2 2" xfId="55600"/>
    <cellStyle name="Normal 5 22 2 4 2 8 2 3" xfId="55601"/>
    <cellStyle name="Normal 5 22 2 4 2 8 2 4" xfId="55602"/>
    <cellStyle name="Normal 5 22 2 4 2 8 3" xfId="55603"/>
    <cellStyle name="Normal 5 22 2 4 2 8 3 2" xfId="55604"/>
    <cellStyle name="Normal 5 22 2 4 2 8 4" xfId="55605"/>
    <cellStyle name="Normal 5 22 2 4 2 8 5" xfId="55606"/>
    <cellStyle name="Normal 5 22 2 4 2 8 6" xfId="55607"/>
    <cellStyle name="Normal 5 22 2 4 2 9" xfId="55608"/>
    <cellStyle name="Normal 5 22 2 4 2 9 2" xfId="55609"/>
    <cellStyle name="Normal 5 22 2 4 2 9 2 2" xfId="55610"/>
    <cellStyle name="Normal 5 22 2 4 2 9 3" xfId="55611"/>
    <cellStyle name="Normal 5 22 2 4 2 9 4" xfId="55612"/>
    <cellStyle name="Normal 5 22 2 4 2 9 5" xfId="55613"/>
    <cellStyle name="Normal 5 22 2 4 3" xfId="55614"/>
    <cellStyle name="Normal 5 22 2 4 3 10" xfId="55615"/>
    <cellStyle name="Normal 5 22 2 4 3 10 2" xfId="55616"/>
    <cellStyle name="Normal 5 22 2 4 3 10 2 2" xfId="55617"/>
    <cellStyle name="Normal 5 22 2 4 3 10 3" xfId="55618"/>
    <cellStyle name="Normal 5 22 2 4 3 10 4" xfId="55619"/>
    <cellStyle name="Normal 5 22 2 4 3 11" xfId="55620"/>
    <cellStyle name="Normal 5 22 2 4 3 11 2" xfId="55621"/>
    <cellStyle name="Normal 5 22 2 4 3 12" xfId="55622"/>
    <cellStyle name="Normal 5 22 2 4 3 13" xfId="55623"/>
    <cellStyle name="Normal 5 22 2 4 3 14" xfId="55624"/>
    <cellStyle name="Normal 5 22 2 4 3 2" xfId="55625"/>
    <cellStyle name="Normal 5 22 2 4 3 2 10" xfId="55626"/>
    <cellStyle name="Normal 5 22 2 4 3 2 2" xfId="55627"/>
    <cellStyle name="Normal 5 22 2 4 3 2 2 2" xfId="55628"/>
    <cellStyle name="Normal 5 22 2 4 3 2 2 2 2" xfId="55629"/>
    <cellStyle name="Normal 5 22 2 4 3 2 2 2 2 2" xfId="55630"/>
    <cellStyle name="Normal 5 22 2 4 3 2 2 2 3" xfId="55631"/>
    <cellStyle name="Normal 5 22 2 4 3 2 2 2 4" xfId="55632"/>
    <cellStyle name="Normal 5 22 2 4 3 2 2 3" xfId="55633"/>
    <cellStyle name="Normal 5 22 2 4 3 2 2 3 2" xfId="55634"/>
    <cellStyle name="Normal 5 22 2 4 3 2 2 3 2 2" xfId="55635"/>
    <cellStyle name="Normal 5 22 2 4 3 2 2 3 3" xfId="55636"/>
    <cellStyle name="Normal 5 22 2 4 3 2 2 3 4" xfId="55637"/>
    <cellStyle name="Normal 5 22 2 4 3 2 2 4" xfId="55638"/>
    <cellStyle name="Normal 5 22 2 4 3 2 2 4 2" xfId="55639"/>
    <cellStyle name="Normal 5 22 2 4 3 2 2 5" xfId="55640"/>
    <cellStyle name="Normal 5 22 2 4 3 2 2 6" xfId="55641"/>
    <cellStyle name="Normal 5 22 2 4 3 2 2 7" xfId="55642"/>
    <cellStyle name="Normal 5 22 2 4 3 2 3" xfId="55643"/>
    <cellStyle name="Normal 5 22 2 4 3 2 3 2" xfId="55644"/>
    <cellStyle name="Normal 5 22 2 4 3 2 3 2 2" xfId="55645"/>
    <cellStyle name="Normal 5 22 2 4 3 2 3 3" xfId="55646"/>
    <cellStyle name="Normal 5 22 2 4 3 2 3 4" xfId="55647"/>
    <cellStyle name="Normal 5 22 2 4 3 2 4" xfId="55648"/>
    <cellStyle name="Normal 5 22 2 4 3 2 4 2" xfId="55649"/>
    <cellStyle name="Normal 5 22 2 4 3 2 4 2 2" xfId="55650"/>
    <cellStyle name="Normal 5 22 2 4 3 2 4 3" xfId="55651"/>
    <cellStyle name="Normal 5 22 2 4 3 2 4 4" xfId="55652"/>
    <cellStyle name="Normal 5 22 2 4 3 2 5" xfId="55653"/>
    <cellStyle name="Normal 5 22 2 4 3 2 5 2" xfId="55654"/>
    <cellStyle name="Normal 5 22 2 4 3 2 5 2 2" xfId="55655"/>
    <cellStyle name="Normal 5 22 2 4 3 2 5 3" xfId="55656"/>
    <cellStyle name="Normal 5 22 2 4 3 2 5 4" xfId="55657"/>
    <cellStyle name="Normal 5 22 2 4 3 2 6" xfId="55658"/>
    <cellStyle name="Normal 5 22 2 4 3 2 6 2" xfId="55659"/>
    <cellStyle name="Normal 5 22 2 4 3 2 6 2 2" xfId="55660"/>
    <cellStyle name="Normal 5 22 2 4 3 2 6 3" xfId="55661"/>
    <cellStyle name="Normal 5 22 2 4 3 2 6 4" xfId="55662"/>
    <cellStyle name="Normal 5 22 2 4 3 2 7" xfId="55663"/>
    <cellStyle name="Normal 5 22 2 4 3 2 7 2" xfId="55664"/>
    <cellStyle name="Normal 5 22 2 4 3 2 8" xfId="55665"/>
    <cellStyle name="Normal 5 22 2 4 3 2 9" xfId="55666"/>
    <cellStyle name="Normal 5 22 2 4 3 3" xfId="55667"/>
    <cellStyle name="Normal 5 22 2 4 3 3 2" xfId="55668"/>
    <cellStyle name="Normal 5 22 2 4 3 3 2 2" xfId="55669"/>
    <cellStyle name="Normal 5 22 2 4 3 3 2 2 2" xfId="55670"/>
    <cellStyle name="Normal 5 22 2 4 3 3 2 2 2 2" xfId="55671"/>
    <cellStyle name="Normal 5 22 2 4 3 3 2 2 3" xfId="55672"/>
    <cellStyle name="Normal 5 22 2 4 3 3 2 2 4" xfId="55673"/>
    <cellStyle name="Normal 5 22 2 4 3 3 2 3" xfId="55674"/>
    <cellStyle name="Normal 5 22 2 4 3 3 2 3 2" xfId="55675"/>
    <cellStyle name="Normal 5 22 2 4 3 3 2 3 2 2" xfId="55676"/>
    <cellStyle name="Normal 5 22 2 4 3 3 2 3 3" xfId="55677"/>
    <cellStyle name="Normal 5 22 2 4 3 3 2 3 4" xfId="55678"/>
    <cellStyle name="Normal 5 22 2 4 3 3 2 4" xfId="55679"/>
    <cellStyle name="Normal 5 22 2 4 3 3 2 4 2" xfId="55680"/>
    <cellStyle name="Normal 5 22 2 4 3 3 2 5" xfId="55681"/>
    <cellStyle name="Normal 5 22 2 4 3 3 2 6" xfId="55682"/>
    <cellStyle name="Normal 5 22 2 4 3 3 2 7" xfId="55683"/>
    <cellStyle name="Normal 5 22 2 4 3 3 3" xfId="55684"/>
    <cellStyle name="Normal 5 22 2 4 3 3 3 2" xfId="55685"/>
    <cellStyle name="Normal 5 22 2 4 3 3 3 2 2" xfId="55686"/>
    <cellStyle name="Normal 5 22 2 4 3 3 3 3" xfId="55687"/>
    <cellStyle name="Normal 5 22 2 4 3 3 3 4" xfId="55688"/>
    <cellStyle name="Normal 5 22 2 4 3 3 4" xfId="55689"/>
    <cellStyle name="Normal 5 22 2 4 3 3 4 2" xfId="55690"/>
    <cellStyle name="Normal 5 22 2 4 3 3 4 2 2" xfId="55691"/>
    <cellStyle name="Normal 5 22 2 4 3 3 4 3" xfId="55692"/>
    <cellStyle name="Normal 5 22 2 4 3 3 4 4" xfId="55693"/>
    <cellStyle name="Normal 5 22 2 4 3 3 5" xfId="55694"/>
    <cellStyle name="Normal 5 22 2 4 3 3 5 2" xfId="55695"/>
    <cellStyle name="Normal 5 22 2 4 3 3 6" xfId="55696"/>
    <cellStyle name="Normal 5 22 2 4 3 3 7" xfId="55697"/>
    <cellStyle name="Normal 5 22 2 4 3 3 8" xfId="55698"/>
    <cellStyle name="Normal 5 22 2 4 3 4" xfId="55699"/>
    <cellStyle name="Normal 5 22 2 4 3 4 2" xfId="55700"/>
    <cellStyle name="Normal 5 22 2 4 3 4 2 2" xfId="55701"/>
    <cellStyle name="Normal 5 22 2 4 3 4 2 2 2" xfId="55702"/>
    <cellStyle name="Normal 5 22 2 4 3 4 2 2 2 2" xfId="55703"/>
    <cellStyle name="Normal 5 22 2 4 3 4 2 2 3" xfId="55704"/>
    <cellStyle name="Normal 5 22 2 4 3 4 2 2 4" xfId="55705"/>
    <cellStyle name="Normal 5 22 2 4 3 4 2 3" xfId="55706"/>
    <cellStyle name="Normal 5 22 2 4 3 4 2 3 2" xfId="55707"/>
    <cellStyle name="Normal 5 22 2 4 3 4 2 3 2 2" xfId="55708"/>
    <cellStyle name="Normal 5 22 2 4 3 4 2 3 3" xfId="55709"/>
    <cellStyle name="Normal 5 22 2 4 3 4 2 3 4" xfId="55710"/>
    <cellStyle name="Normal 5 22 2 4 3 4 2 4" xfId="55711"/>
    <cellStyle name="Normal 5 22 2 4 3 4 2 4 2" xfId="55712"/>
    <cellStyle name="Normal 5 22 2 4 3 4 2 5" xfId="55713"/>
    <cellStyle name="Normal 5 22 2 4 3 4 2 6" xfId="55714"/>
    <cellStyle name="Normal 5 22 2 4 3 4 2 7" xfId="55715"/>
    <cellStyle name="Normal 5 22 2 4 3 4 3" xfId="55716"/>
    <cellStyle name="Normal 5 22 2 4 3 4 3 2" xfId="55717"/>
    <cellStyle name="Normal 5 22 2 4 3 4 3 2 2" xfId="55718"/>
    <cellStyle name="Normal 5 22 2 4 3 4 3 3" xfId="55719"/>
    <cellStyle name="Normal 5 22 2 4 3 4 3 4" xfId="55720"/>
    <cellStyle name="Normal 5 22 2 4 3 4 4" xfId="55721"/>
    <cellStyle name="Normal 5 22 2 4 3 4 4 2" xfId="55722"/>
    <cellStyle name="Normal 5 22 2 4 3 4 4 2 2" xfId="55723"/>
    <cellStyle name="Normal 5 22 2 4 3 4 4 3" xfId="55724"/>
    <cellStyle name="Normal 5 22 2 4 3 4 4 4" xfId="55725"/>
    <cellStyle name="Normal 5 22 2 4 3 4 5" xfId="55726"/>
    <cellStyle name="Normal 5 22 2 4 3 4 5 2" xfId="55727"/>
    <cellStyle name="Normal 5 22 2 4 3 4 6" xfId="55728"/>
    <cellStyle name="Normal 5 22 2 4 3 4 7" xfId="55729"/>
    <cellStyle name="Normal 5 22 2 4 3 4 8" xfId="55730"/>
    <cellStyle name="Normal 5 22 2 4 3 5" xfId="55731"/>
    <cellStyle name="Normal 5 22 2 4 3 5 2" xfId="55732"/>
    <cellStyle name="Normal 5 22 2 4 3 5 2 2" xfId="55733"/>
    <cellStyle name="Normal 5 22 2 4 3 5 2 2 2" xfId="55734"/>
    <cellStyle name="Normal 5 22 2 4 3 5 2 2 2 2" xfId="55735"/>
    <cellStyle name="Normal 5 22 2 4 3 5 2 2 3" xfId="55736"/>
    <cellStyle name="Normal 5 22 2 4 3 5 2 2 4" xfId="55737"/>
    <cellStyle name="Normal 5 22 2 4 3 5 2 3" xfId="55738"/>
    <cellStyle name="Normal 5 22 2 4 3 5 2 3 2" xfId="55739"/>
    <cellStyle name="Normal 5 22 2 4 3 5 2 4" xfId="55740"/>
    <cellStyle name="Normal 5 22 2 4 3 5 2 5" xfId="55741"/>
    <cellStyle name="Normal 5 22 2 4 3 5 2 6" xfId="55742"/>
    <cellStyle name="Normal 5 22 2 4 3 5 3" xfId="55743"/>
    <cellStyle name="Normal 5 22 2 4 3 5 3 2" xfId="55744"/>
    <cellStyle name="Normal 5 22 2 4 3 5 3 2 2" xfId="55745"/>
    <cellStyle name="Normal 5 22 2 4 3 5 3 3" xfId="55746"/>
    <cellStyle name="Normal 5 22 2 4 3 5 3 4" xfId="55747"/>
    <cellStyle name="Normal 5 22 2 4 3 5 4" xfId="55748"/>
    <cellStyle name="Normal 5 22 2 4 3 5 4 2" xfId="55749"/>
    <cellStyle name="Normal 5 22 2 4 3 5 4 2 2" xfId="55750"/>
    <cellStyle name="Normal 5 22 2 4 3 5 4 3" xfId="55751"/>
    <cellStyle name="Normal 5 22 2 4 3 5 4 4" xfId="55752"/>
    <cellStyle name="Normal 5 22 2 4 3 5 5" xfId="55753"/>
    <cellStyle name="Normal 5 22 2 4 3 5 5 2" xfId="55754"/>
    <cellStyle name="Normal 5 22 2 4 3 5 6" xfId="55755"/>
    <cellStyle name="Normal 5 22 2 4 3 5 7" xfId="55756"/>
    <cellStyle name="Normal 5 22 2 4 3 5 8" xfId="55757"/>
    <cellStyle name="Normal 5 22 2 4 3 6" xfId="55758"/>
    <cellStyle name="Normal 5 22 2 4 3 6 2" xfId="55759"/>
    <cellStyle name="Normal 5 22 2 4 3 6 2 2" xfId="55760"/>
    <cellStyle name="Normal 5 22 2 4 3 6 2 2 2" xfId="55761"/>
    <cellStyle name="Normal 5 22 2 4 3 6 2 2 2 2" xfId="55762"/>
    <cellStyle name="Normal 5 22 2 4 3 6 2 2 3" xfId="55763"/>
    <cellStyle name="Normal 5 22 2 4 3 6 2 2 4" xfId="55764"/>
    <cellStyle name="Normal 5 22 2 4 3 6 2 3" xfId="55765"/>
    <cellStyle name="Normal 5 22 2 4 3 6 2 3 2" xfId="55766"/>
    <cellStyle name="Normal 5 22 2 4 3 6 2 4" xfId="55767"/>
    <cellStyle name="Normal 5 22 2 4 3 6 2 5" xfId="55768"/>
    <cellStyle name="Normal 5 22 2 4 3 6 2 6" xfId="55769"/>
    <cellStyle name="Normal 5 22 2 4 3 6 3" xfId="55770"/>
    <cellStyle name="Normal 5 22 2 4 3 6 3 2" xfId="55771"/>
    <cellStyle name="Normal 5 22 2 4 3 6 3 2 2" xfId="55772"/>
    <cellStyle name="Normal 5 22 2 4 3 6 3 3" xfId="55773"/>
    <cellStyle name="Normal 5 22 2 4 3 6 3 4" xfId="55774"/>
    <cellStyle name="Normal 5 22 2 4 3 6 4" xfId="55775"/>
    <cellStyle name="Normal 5 22 2 4 3 6 4 2" xfId="55776"/>
    <cellStyle name="Normal 5 22 2 4 3 6 4 2 2" xfId="55777"/>
    <cellStyle name="Normal 5 22 2 4 3 6 4 3" xfId="55778"/>
    <cellStyle name="Normal 5 22 2 4 3 6 4 4" xfId="55779"/>
    <cellStyle name="Normal 5 22 2 4 3 6 5" xfId="55780"/>
    <cellStyle name="Normal 5 22 2 4 3 6 5 2" xfId="55781"/>
    <cellStyle name="Normal 5 22 2 4 3 6 6" xfId="55782"/>
    <cellStyle name="Normal 5 22 2 4 3 6 7" xfId="55783"/>
    <cellStyle name="Normal 5 22 2 4 3 6 8" xfId="55784"/>
    <cellStyle name="Normal 5 22 2 4 3 7" xfId="55785"/>
    <cellStyle name="Normal 5 22 2 4 3 7 2" xfId="55786"/>
    <cellStyle name="Normal 5 22 2 4 3 7 2 2" xfId="55787"/>
    <cellStyle name="Normal 5 22 2 4 3 7 2 2 2" xfId="55788"/>
    <cellStyle name="Normal 5 22 2 4 3 7 2 3" xfId="55789"/>
    <cellStyle name="Normal 5 22 2 4 3 7 2 4" xfId="55790"/>
    <cellStyle name="Normal 5 22 2 4 3 7 3" xfId="55791"/>
    <cellStyle name="Normal 5 22 2 4 3 7 3 2" xfId="55792"/>
    <cellStyle name="Normal 5 22 2 4 3 7 4" xfId="55793"/>
    <cellStyle name="Normal 5 22 2 4 3 7 5" xfId="55794"/>
    <cellStyle name="Normal 5 22 2 4 3 7 6" xfId="55795"/>
    <cellStyle name="Normal 5 22 2 4 3 8" xfId="55796"/>
    <cellStyle name="Normal 5 22 2 4 3 8 2" xfId="55797"/>
    <cellStyle name="Normal 5 22 2 4 3 8 2 2" xfId="55798"/>
    <cellStyle name="Normal 5 22 2 4 3 8 2 2 2" xfId="55799"/>
    <cellStyle name="Normal 5 22 2 4 3 8 2 3" xfId="55800"/>
    <cellStyle name="Normal 5 22 2 4 3 8 2 4" xfId="55801"/>
    <cellStyle name="Normal 5 22 2 4 3 8 3" xfId="55802"/>
    <cellStyle name="Normal 5 22 2 4 3 8 3 2" xfId="55803"/>
    <cellStyle name="Normal 5 22 2 4 3 8 4" xfId="55804"/>
    <cellStyle name="Normal 5 22 2 4 3 8 5" xfId="55805"/>
    <cellStyle name="Normal 5 22 2 4 3 8 6" xfId="55806"/>
    <cellStyle name="Normal 5 22 2 4 3 9" xfId="55807"/>
    <cellStyle name="Normal 5 22 2 4 3 9 2" xfId="55808"/>
    <cellStyle name="Normal 5 22 2 4 3 9 2 2" xfId="55809"/>
    <cellStyle name="Normal 5 22 2 4 3 9 3" xfId="55810"/>
    <cellStyle name="Normal 5 22 2 4 3 9 4" xfId="55811"/>
    <cellStyle name="Normal 5 22 2 4 3 9 5" xfId="55812"/>
    <cellStyle name="Normal 5 22 2 4 4" xfId="55813"/>
    <cellStyle name="Normal 5 22 2 4 4 10" xfId="55814"/>
    <cellStyle name="Normal 5 22 2 4 4 10 2" xfId="55815"/>
    <cellStyle name="Normal 5 22 2 4 4 11" xfId="55816"/>
    <cellStyle name="Normal 5 22 2 4 4 12" xfId="55817"/>
    <cellStyle name="Normal 5 22 2 4 4 13" xfId="55818"/>
    <cellStyle name="Normal 5 22 2 4 4 2" xfId="55819"/>
    <cellStyle name="Normal 5 22 2 4 4 2 2" xfId="55820"/>
    <cellStyle name="Normal 5 22 2 4 4 2 2 2" xfId="55821"/>
    <cellStyle name="Normal 5 22 2 4 4 2 2 2 2" xfId="55822"/>
    <cellStyle name="Normal 5 22 2 4 4 2 2 2 2 2" xfId="55823"/>
    <cellStyle name="Normal 5 22 2 4 4 2 2 2 3" xfId="55824"/>
    <cellStyle name="Normal 5 22 2 4 4 2 2 2 4" xfId="55825"/>
    <cellStyle name="Normal 5 22 2 4 4 2 2 3" xfId="55826"/>
    <cellStyle name="Normal 5 22 2 4 4 2 2 3 2" xfId="55827"/>
    <cellStyle name="Normal 5 22 2 4 4 2 2 3 2 2" xfId="55828"/>
    <cellStyle name="Normal 5 22 2 4 4 2 2 3 3" xfId="55829"/>
    <cellStyle name="Normal 5 22 2 4 4 2 2 3 4" xfId="55830"/>
    <cellStyle name="Normal 5 22 2 4 4 2 2 4" xfId="55831"/>
    <cellStyle name="Normal 5 22 2 4 4 2 2 4 2" xfId="55832"/>
    <cellStyle name="Normal 5 22 2 4 4 2 2 5" xfId="55833"/>
    <cellStyle name="Normal 5 22 2 4 4 2 2 6" xfId="55834"/>
    <cellStyle name="Normal 5 22 2 4 4 2 2 7" xfId="55835"/>
    <cellStyle name="Normal 5 22 2 4 4 2 3" xfId="55836"/>
    <cellStyle name="Normal 5 22 2 4 4 2 3 2" xfId="55837"/>
    <cellStyle name="Normal 5 22 2 4 4 2 3 2 2" xfId="55838"/>
    <cellStyle name="Normal 5 22 2 4 4 2 3 3" xfId="55839"/>
    <cellStyle name="Normal 5 22 2 4 4 2 3 4" xfId="55840"/>
    <cellStyle name="Normal 5 22 2 4 4 2 4" xfId="55841"/>
    <cellStyle name="Normal 5 22 2 4 4 2 4 2" xfId="55842"/>
    <cellStyle name="Normal 5 22 2 4 4 2 4 2 2" xfId="55843"/>
    <cellStyle name="Normal 5 22 2 4 4 2 4 3" xfId="55844"/>
    <cellStyle name="Normal 5 22 2 4 4 2 4 4" xfId="55845"/>
    <cellStyle name="Normal 5 22 2 4 4 2 5" xfId="55846"/>
    <cellStyle name="Normal 5 22 2 4 4 2 5 2" xfId="55847"/>
    <cellStyle name="Normal 5 22 2 4 4 2 6" xfId="55848"/>
    <cellStyle name="Normal 5 22 2 4 4 2 7" xfId="55849"/>
    <cellStyle name="Normal 5 22 2 4 4 2 8" xfId="55850"/>
    <cellStyle name="Normal 5 22 2 4 4 3" xfId="55851"/>
    <cellStyle name="Normal 5 22 2 4 4 3 2" xfId="55852"/>
    <cellStyle name="Normal 5 22 2 4 4 3 2 2" xfId="55853"/>
    <cellStyle name="Normal 5 22 2 4 4 3 2 2 2" xfId="55854"/>
    <cellStyle name="Normal 5 22 2 4 4 3 2 2 2 2" xfId="55855"/>
    <cellStyle name="Normal 5 22 2 4 4 3 2 2 3" xfId="55856"/>
    <cellStyle name="Normal 5 22 2 4 4 3 2 2 4" xfId="55857"/>
    <cellStyle name="Normal 5 22 2 4 4 3 2 3" xfId="55858"/>
    <cellStyle name="Normal 5 22 2 4 4 3 2 3 2" xfId="55859"/>
    <cellStyle name="Normal 5 22 2 4 4 3 2 3 2 2" xfId="55860"/>
    <cellStyle name="Normal 5 22 2 4 4 3 2 3 3" xfId="55861"/>
    <cellStyle name="Normal 5 22 2 4 4 3 2 3 4" xfId="55862"/>
    <cellStyle name="Normal 5 22 2 4 4 3 2 4" xfId="55863"/>
    <cellStyle name="Normal 5 22 2 4 4 3 2 4 2" xfId="55864"/>
    <cellStyle name="Normal 5 22 2 4 4 3 2 5" xfId="55865"/>
    <cellStyle name="Normal 5 22 2 4 4 3 2 6" xfId="55866"/>
    <cellStyle name="Normal 5 22 2 4 4 3 2 7" xfId="55867"/>
    <cellStyle name="Normal 5 22 2 4 4 3 3" xfId="55868"/>
    <cellStyle name="Normal 5 22 2 4 4 3 3 2" xfId="55869"/>
    <cellStyle name="Normal 5 22 2 4 4 3 3 2 2" xfId="55870"/>
    <cellStyle name="Normal 5 22 2 4 4 3 3 3" xfId="55871"/>
    <cellStyle name="Normal 5 22 2 4 4 3 3 4" xfId="55872"/>
    <cellStyle name="Normal 5 22 2 4 4 3 4" xfId="55873"/>
    <cellStyle name="Normal 5 22 2 4 4 3 4 2" xfId="55874"/>
    <cellStyle name="Normal 5 22 2 4 4 3 4 2 2" xfId="55875"/>
    <cellStyle name="Normal 5 22 2 4 4 3 4 3" xfId="55876"/>
    <cellStyle name="Normal 5 22 2 4 4 3 4 4" xfId="55877"/>
    <cellStyle name="Normal 5 22 2 4 4 3 5" xfId="55878"/>
    <cellStyle name="Normal 5 22 2 4 4 3 5 2" xfId="55879"/>
    <cellStyle name="Normal 5 22 2 4 4 3 6" xfId="55880"/>
    <cellStyle name="Normal 5 22 2 4 4 3 7" xfId="55881"/>
    <cellStyle name="Normal 5 22 2 4 4 3 8" xfId="55882"/>
    <cellStyle name="Normal 5 22 2 4 4 4" xfId="55883"/>
    <cellStyle name="Normal 5 22 2 4 4 4 2" xfId="55884"/>
    <cellStyle name="Normal 5 22 2 4 4 4 2 2" xfId="55885"/>
    <cellStyle name="Normal 5 22 2 4 4 4 2 2 2" xfId="55886"/>
    <cellStyle name="Normal 5 22 2 4 4 4 2 2 2 2" xfId="55887"/>
    <cellStyle name="Normal 5 22 2 4 4 4 2 2 3" xfId="55888"/>
    <cellStyle name="Normal 5 22 2 4 4 4 2 2 4" xfId="55889"/>
    <cellStyle name="Normal 5 22 2 4 4 4 2 3" xfId="55890"/>
    <cellStyle name="Normal 5 22 2 4 4 4 2 3 2" xfId="55891"/>
    <cellStyle name="Normal 5 22 2 4 4 4 2 4" xfId="55892"/>
    <cellStyle name="Normal 5 22 2 4 4 4 2 5" xfId="55893"/>
    <cellStyle name="Normal 5 22 2 4 4 4 2 6" xfId="55894"/>
    <cellStyle name="Normal 5 22 2 4 4 4 3" xfId="55895"/>
    <cellStyle name="Normal 5 22 2 4 4 4 3 2" xfId="55896"/>
    <cellStyle name="Normal 5 22 2 4 4 4 3 2 2" xfId="55897"/>
    <cellStyle name="Normal 5 22 2 4 4 4 3 3" xfId="55898"/>
    <cellStyle name="Normal 5 22 2 4 4 4 3 4" xfId="55899"/>
    <cellStyle name="Normal 5 22 2 4 4 4 4" xfId="55900"/>
    <cellStyle name="Normal 5 22 2 4 4 4 4 2" xfId="55901"/>
    <cellStyle name="Normal 5 22 2 4 4 4 4 2 2" xfId="55902"/>
    <cellStyle name="Normal 5 22 2 4 4 4 4 3" xfId="55903"/>
    <cellStyle name="Normal 5 22 2 4 4 4 4 4" xfId="55904"/>
    <cellStyle name="Normal 5 22 2 4 4 4 5" xfId="55905"/>
    <cellStyle name="Normal 5 22 2 4 4 4 5 2" xfId="55906"/>
    <cellStyle name="Normal 5 22 2 4 4 4 6" xfId="55907"/>
    <cellStyle name="Normal 5 22 2 4 4 4 7" xfId="55908"/>
    <cellStyle name="Normal 5 22 2 4 4 4 8" xfId="55909"/>
    <cellStyle name="Normal 5 22 2 4 4 5" xfId="55910"/>
    <cellStyle name="Normal 5 22 2 4 4 5 2" xfId="55911"/>
    <cellStyle name="Normal 5 22 2 4 4 5 2 2" xfId="55912"/>
    <cellStyle name="Normal 5 22 2 4 4 5 2 2 2" xfId="55913"/>
    <cellStyle name="Normal 5 22 2 4 4 5 2 2 2 2" xfId="55914"/>
    <cellStyle name="Normal 5 22 2 4 4 5 2 2 3" xfId="55915"/>
    <cellStyle name="Normal 5 22 2 4 4 5 2 2 4" xfId="55916"/>
    <cellStyle name="Normal 5 22 2 4 4 5 2 3" xfId="55917"/>
    <cellStyle name="Normal 5 22 2 4 4 5 2 3 2" xfId="55918"/>
    <cellStyle name="Normal 5 22 2 4 4 5 2 4" xfId="55919"/>
    <cellStyle name="Normal 5 22 2 4 4 5 2 5" xfId="55920"/>
    <cellStyle name="Normal 5 22 2 4 4 5 2 6" xfId="55921"/>
    <cellStyle name="Normal 5 22 2 4 4 5 3" xfId="55922"/>
    <cellStyle name="Normal 5 22 2 4 4 5 3 2" xfId="55923"/>
    <cellStyle name="Normal 5 22 2 4 4 5 3 2 2" xfId="55924"/>
    <cellStyle name="Normal 5 22 2 4 4 5 3 3" xfId="55925"/>
    <cellStyle name="Normal 5 22 2 4 4 5 3 4" xfId="55926"/>
    <cellStyle name="Normal 5 22 2 4 4 5 4" xfId="55927"/>
    <cellStyle name="Normal 5 22 2 4 4 5 4 2" xfId="55928"/>
    <cellStyle name="Normal 5 22 2 4 4 5 4 2 2" xfId="55929"/>
    <cellStyle name="Normal 5 22 2 4 4 5 4 3" xfId="55930"/>
    <cellStyle name="Normal 5 22 2 4 4 5 4 4" xfId="55931"/>
    <cellStyle name="Normal 5 22 2 4 4 5 5" xfId="55932"/>
    <cellStyle name="Normal 5 22 2 4 4 5 5 2" xfId="55933"/>
    <cellStyle name="Normal 5 22 2 4 4 5 6" xfId="55934"/>
    <cellStyle name="Normal 5 22 2 4 4 5 7" xfId="55935"/>
    <cellStyle name="Normal 5 22 2 4 4 5 8" xfId="55936"/>
    <cellStyle name="Normal 5 22 2 4 4 6" xfId="55937"/>
    <cellStyle name="Normal 5 22 2 4 4 6 2" xfId="55938"/>
    <cellStyle name="Normal 5 22 2 4 4 6 2 2" xfId="55939"/>
    <cellStyle name="Normal 5 22 2 4 4 6 2 2 2" xfId="55940"/>
    <cellStyle name="Normal 5 22 2 4 4 6 2 3" xfId="55941"/>
    <cellStyle name="Normal 5 22 2 4 4 6 2 4" xfId="55942"/>
    <cellStyle name="Normal 5 22 2 4 4 6 3" xfId="55943"/>
    <cellStyle name="Normal 5 22 2 4 4 6 3 2" xfId="55944"/>
    <cellStyle name="Normal 5 22 2 4 4 6 4" xfId="55945"/>
    <cellStyle name="Normal 5 22 2 4 4 6 5" xfId="55946"/>
    <cellStyle name="Normal 5 22 2 4 4 6 6" xfId="55947"/>
    <cellStyle name="Normal 5 22 2 4 4 7" xfId="55948"/>
    <cellStyle name="Normal 5 22 2 4 4 7 2" xfId="55949"/>
    <cellStyle name="Normal 5 22 2 4 4 7 2 2" xfId="55950"/>
    <cellStyle name="Normal 5 22 2 4 4 7 2 2 2" xfId="55951"/>
    <cellStyle name="Normal 5 22 2 4 4 7 2 3" xfId="55952"/>
    <cellStyle name="Normal 5 22 2 4 4 7 2 4" xfId="55953"/>
    <cellStyle name="Normal 5 22 2 4 4 7 3" xfId="55954"/>
    <cellStyle name="Normal 5 22 2 4 4 7 3 2" xfId="55955"/>
    <cellStyle name="Normal 5 22 2 4 4 7 4" xfId="55956"/>
    <cellStyle name="Normal 5 22 2 4 4 7 5" xfId="55957"/>
    <cellStyle name="Normal 5 22 2 4 4 7 6" xfId="55958"/>
    <cellStyle name="Normal 5 22 2 4 4 8" xfId="55959"/>
    <cellStyle name="Normal 5 22 2 4 4 8 2" xfId="55960"/>
    <cellStyle name="Normal 5 22 2 4 4 8 2 2" xfId="55961"/>
    <cellStyle name="Normal 5 22 2 4 4 8 3" xfId="55962"/>
    <cellStyle name="Normal 5 22 2 4 4 8 4" xfId="55963"/>
    <cellStyle name="Normal 5 22 2 4 4 8 5" xfId="55964"/>
    <cellStyle name="Normal 5 22 2 4 4 9" xfId="55965"/>
    <cellStyle name="Normal 5 22 2 4 4 9 2" xfId="55966"/>
    <cellStyle name="Normal 5 22 2 4 4 9 2 2" xfId="55967"/>
    <cellStyle name="Normal 5 22 2 4 4 9 3" xfId="55968"/>
    <cellStyle name="Normal 5 22 2 4 4 9 4" xfId="55969"/>
    <cellStyle name="Normal 5 22 2 4 5" xfId="55970"/>
    <cellStyle name="Normal 5 22 2 4 5 2" xfId="55971"/>
    <cellStyle name="Normal 5 22 2 4 5 2 2" xfId="55972"/>
    <cellStyle name="Normal 5 22 2 4 5 2 2 2" xfId="55973"/>
    <cellStyle name="Normal 5 22 2 4 5 2 2 2 2" xfId="55974"/>
    <cellStyle name="Normal 5 22 2 4 5 2 2 3" xfId="55975"/>
    <cellStyle name="Normal 5 22 2 4 5 2 2 4" xfId="55976"/>
    <cellStyle name="Normal 5 22 2 4 5 2 3" xfId="55977"/>
    <cellStyle name="Normal 5 22 2 4 5 2 3 2" xfId="55978"/>
    <cellStyle name="Normal 5 22 2 4 5 2 3 2 2" xfId="55979"/>
    <cellStyle name="Normal 5 22 2 4 5 2 3 3" xfId="55980"/>
    <cellStyle name="Normal 5 22 2 4 5 2 3 4" xfId="55981"/>
    <cellStyle name="Normal 5 22 2 4 5 2 4" xfId="55982"/>
    <cellStyle name="Normal 5 22 2 4 5 2 4 2" xfId="55983"/>
    <cellStyle name="Normal 5 22 2 4 5 2 5" xfId="55984"/>
    <cellStyle name="Normal 5 22 2 4 5 2 6" xfId="55985"/>
    <cellStyle name="Normal 5 22 2 4 5 2 7" xfId="55986"/>
    <cellStyle name="Normal 5 22 2 4 5 3" xfId="55987"/>
    <cellStyle name="Normal 5 22 2 4 5 3 2" xfId="55988"/>
    <cellStyle name="Normal 5 22 2 4 5 3 2 2" xfId="55989"/>
    <cellStyle name="Normal 5 22 2 4 5 3 3" xfId="55990"/>
    <cellStyle name="Normal 5 22 2 4 5 3 4" xfId="55991"/>
    <cellStyle name="Normal 5 22 2 4 5 4" xfId="55992"/>
    <cellStyle name="Normal 5 22 2 4 5 4 2" xfId="55993"/>
    <cellStyle name="Normal 5 22 2 4 5 4 2 2" xfId="55994"/>
    <cellStyle name="Normal 5 22 2 4 5 4 3" xfId="55995"/>
    <cellStyle name="Normal 5 22 2 4 5 4 4" xfId="55996"/>
    <cellStyle name="Normal 5 22 2 4 5 5" xfId="55997"/>
    <cellStyle name="Normal 5 22 2 4 5 5 2" xfId="55998"/>
    <cellStyle name="Normal 5 22 2 4 5 6" xfId="55999"/>
    <cellStyle name="Normal 5 22 2 4 5 7" xfId="56000"/>
    <cellStyle name="Normal 5 22 2 4 5 8" xfId="56001"/>
    <cellStyle name="Normal 5 22 2 4 6" xfId="56002"/>
    <cellStyle name="Normal 5 22 2 4 6 2" xfId="56003"/>
    <cellStyle name="Normal 5 22 2 4 6 2 2" xfId="56004"/>
    <cellStyle name="Normal 5 22 2 4 6 2 2 2" xfId="56005"/>
    <cellStyle name="Normal 5 22 2 4 6 2 2 2 2" xfId="56006"/>
    <cellStyle name="Normal 5 22 2 4 6 2 2 3" xfId="56007"/>
    <cellStyle name="Normal 5 22 2 4 6 2 2 4" xfId="56008"/>
    <cellStyle name="Normal 5 22 2 4 6 2 3" xfId="56009"/>
    <cellStyle name="Normal 5 22 2 4 6 2 3 2" xfId="56010"/>
    <cellStyle name="Normal 5 22 2 4 6 2 3 2 2" xfId="56011"/>
    <cellStyle name="Normal 5 22 2 4 6 2 3 3" xfId="56012"/>
    <cellStyle name="Normal 5 22 2 4 6 2 3 4" xfId="56013"/>
    <cellStyle name="Normal 5 22 2 4 6 2 4" xfId="56014"/>
    <cellStyle name="Normal 5 22 2 4 6 2 4 2" xfId="56015"/>
    <cellStyle name="Normal 5 22 2 4 6 2 5" xfId="56016"/>
    <cellStyle name="Normal 5 22 2 4 6 2 6" xfId="56017"/>
    <cellStyle name="Normal 5 22 2 4 6 2 7" xfId="56018"/>
    <cellStyle name="Normal 5 22 2 4 6 3" xfId="56019"/>
    <cellStyle name="Normal 5 22 2 4 6 3 2" xfId="56020"/>
    <cellStyle name="Normal 5 22 2 4 6 3 2 2" xfId="56021"/>
    <cellStyle name="Normal 5 22 2 4 6 3 3" xfId="56022"/>
    <cellStyle name="Normal 5 22 2 4 6 3 4" xfId="56023"/>
    <cellStyle name="Normal 5 22 2 4 6 4" xfId="56024"/>
    <cellStyle name="Normal 5 22 2 4 6 4 2" xfId="56025"/>
    <cellStyle name="Normal 5 22 2 4 6 4 2 2" xfId="56026"/>
    <cellStyle name="Normal 5 22 2 4 6 4 3" xfId="56027"/>
    <cellStyle name="Normal 5 22 2 4 6 4 4" xfId="56028"/>
    <cellStyle name="Normal 5 22 2 4 6 5" xfId="56029"/>
    <cellStyle name="Normal 5 22 2 4 6 5 2" xfId="56030"/>
    <cellStyle name="Normal 5 22 2 4 6 6" xfId="56031"/>
    <cellStyle name="Normal 5 22 2 4 6 7" xfId="56032"/>
    <cellStyle name="Normal 5 22 2 4 6 8" xfId="56033"/>
    <cellStyle name="Normal 5 22 2 4 7" xfId="56034"/>
    <cellStyle name="Normal 5 22 2 4 7 2" xfId="56035"/>
    <cellStyle name="Normal 5 22 2 4 7 2 2" xfId="56036"/>
    <cellStyle name="Normal 5 22 2 4 7 2 2 2" xfId="56037"/>
    <cellStyle name="Normal 5 22 2 4 7 2 2 2 2" xfId="56038"/>
    <cellStyle name="Normal 5 22 2 4 7 2 2 3" xfId="56039"/>
    <cellStyle name="Normal 5 22 2 4 7 2 2 4" xfId="56040"/>
    <cellStyle name="Normal 5 22 2 4 7 2 3" xfId="56041"/>
    <cellStyle name="Normal 5 22 2 4 7 2 3 2" xfId="56042"/>
    <cellStyle name="Normal 5 22 2 4 7 2 4" xfId="56043"/>
    <cellStyle name="Normal 5 22 2 4 7 2 5" xfId="56044"/>
    <cellStyle name="Normal 5 22 2 4 7 2 6" xfId="56045"/>
    <cellStyle name="Normal 5 22 2 4 7 3" xfId="56046"/>
    <cellStyle name="Normal 5 22 2 4 7 3 2" xfId="56047"/>
    <cellStyle name="Normal 5 22 2 4 7 3 2 2" xfId="56048"/>
    <cellStyle name="Normal 5 22 2 4 7 3 3" xfId="56049"/>
    <cellStyle name="Normal 5 22 2 4 7 3 4" xfId="56050"/>
    <cellStyle name="Normal 5 22 2 4 7 4" xfId="56051"/>
    <cellStyle name="Normal 5 22 2 4 7 4 2" xfId="56052"/>
    <cellStyle name="Normal 5 22 2 4 7 4 2 2" xfId="56053"/>
    <cellStyle name="Normal 5 22 2 4 7 4 3" xfId="56054"/>
    <cellStyle name="Normal 5 22 2 4 7 4 4" xfId="56055"/>
    <cellStyle name="Normal 5 22 2 4 7 5" xfId="56056"/>
    <cellStyle name="Normal 5 22 2 4 7 5 2" xfId="56057"/>
    <cellStyle name="Normal 5 22 2 4 7 6" xfId="56058"/>
    <cellStyle name="Normal 5 22 2 4 7 7" xfId="56059"/>
    <cellStyle name="Normal 5 22 2 4 7 8" xfId="56060"/>
    <cellStyle name="Normal 5 22 2 4 8" xfId="56061"/>
    <cellStyle name="Normal 5 22 2 4 8 2" xfId="56062"/>
    <cellStyle name="Normal 5 22 2 4 8 2 2" xfId="56063"/>
    <cellStyle name="Normal 5 22 2 4 8 2 2 2" xfId="56064"/>
    <cellStyle name="Normal 5 22 2 4 8 2 2 2 2" xfId="56065"/>
    <cellStyle name="Normal 5 22 2 4 8 2 2 3" xfId="56066"/>
    <cellStyle name="Normal 5 22 2 4 8 2 2 4" xfId="56067"/>
    <cellStyle name="Normal 5 22 2 4 8 2 3" xfId="56068"/>
    <cellStyle name="Normal 5 22 2 4 8 2 3 2" xfId="56069"/>
    <cellStyle name="Normal 5 22 2 4 8 2 4" xfId="56070"/>
    <cellStyle name="Normal 5 22 2 4 8 2 5" xfId="56071"/>
    <cellStyle name="Normal 5 22 2 4 8 2 6" xfId="56072"/>
    <cellStyle name="Normal 5 22 2 4 8 3" xfId="56073"/>
    <cellStyle name="Normal 5 22 2 4 8 3 2" xfId="56074"/>
    <cellStyle name="Normal 5 22 2 4 8 3 2 2" xfId="56075"/>
    <cellStyle name="Normal 5 22 2 4 8 3 3" xfId="56076"/>
    <cellStyle name="Normal 5 22 2 4 8 3 4" xfId="56077"/>
    <cellStyle name="Normal 5 22 2 4 8 4" xfId="56078"/>
    <cellStyle name="Normal 5 22 2 4 8 4 2" xfId="56079"/>
    <cellStyle name="Normal 5 22 2 4 8 4 2 2" xfId="56080"/>
    <cellStyle name="Normal 5 22 2 4 8 4 3" xfId="56081"/>
    <cellStyle name="Normal 5 22 2 4 8 4 4" xfId="56082"/>
    <cellStyle name="Normal 5 22 2 4 8 5" xfId="56083"/>
    <cellStyle name="Normal 5 22 2 4 8 5 2" xfId="56084"/>
    <cellStyle name="Normal 5 22 2 4 8 6" xfId="56085"/>
    <cellStyle name="Normal 5 22 2 4 8 7" xfId="56086"/>
    <cellStyle name="Normal 5 22 2 4 8 8" xfId="56087"/>
    <cellStyle name="Normal 5 22 2 4 9" xfId="56088"/>
    <cellStyle name="Normal 5 22 2 4 9 2" xfId="56089"/>
    <cellStyle name="Normal 5 22 2 4 9 2 2" xfId="56090"/>
    <cellStyle name="Normal 5 22 2 4 9 2 2 2" xfId="56091"/>
    <cellStyle name="Normal 5 22 2 4 9 2 3" xfId="56092"/>
    <cellStyle name="Normal 5 22 2 4 9 2 4" xfId="56093"/>
    <cellStyle name="Normal 5 22 2 4 9 3" xfId="56094"/>
    <cellStyle name="Normal 5 22 2 4 9 3 2" xfId="56095"/>
    <cellStyle name="Normal 5 22 2 4 9 4" xfId="56096"/>
    <cellStyle name="Normal 5 22 2 4 9 5" xfId="56097"/>
    <cellStyle name="Normal 5 22 2 4 9 6" xfId="56098"/>
    <cellStyle name="Normal 5 22 2 5" xfId="56099"/>
    <cellStyle name="Normal 5 22 2 5 10" xfId="56100"/>
    <cellStyle name="Normal 5 22 2 5 10 2" xfId="56101"/>
    <cellStyle name="Normal 5 22 2 5 10 2 2" xfId="56102"/>
    <cellStyle name="Normal 5 22 2 5 10 2 2 2" xfId="56103"/>
    <cellStyle name="Normal 5 22 2 5 10 2 3" xfId="56104"/>
    <cellStyle name="Normal 5 22 2 5 10 2 4" xfId="56105"/>
    <cellStyle name="Normal 5 22 2 5 10 3" xfId="56106"/>
    <cellStyle name="Normal 5 22 2 5 10 3 2" xfId="56107"/>
    <cellStyle name="Normal 5 22 2 5 10 4" xfId="56108"/>
    <cellStyle name="Normal 5 22 2 5 10 5" xfId="56109"/>
    <cellStyle name="Normal 5 22 2 5 10 6" xfId="56110"/>
    <cellStyle name="Normal 5 22 2 5 11" xfId="56111"/>
    <cellStyle name="Normal 5 22 2 5 11 2" xfId="56112"/>
    <cellStyle name="Normal 5 22 2 5 11 2 2" xfId="56113"/>
    <cellStyle name="Normal 5 22 2 5 11 3" xfId="56114"/>
    <cellStyle name="Normal 5 22 2 5 11 4" xfId="56115"/>
    <cellStyle name="Normal 5 22 2 5 11 5" xfId="56116"/>
    <cellStyle name="Normal 5 22 2 5 12" xfId="56117"/>
    <cellStyle name="Normal 5 22 2 5 12 2" xfId="56118"/>
    <cellStyle name="Normal 5 22 2 5 12 2 2" xfId="56119"/>
    <cellStyle name="Normal 5 22 2 5 12 3" xfId="56120"/>
    <cellStyle name="Normal 5 22 2 5 12 4" xfId="56121"/>
    <cellStyle name="Normal 5 22 2 5 13" xfId="56122"/>
    <cellStyle name="Normal 5 22 2 5 13 2" xfId="56123"/>
    <cellStyle name="Normal 5 22 2 5 14" xfId="56124"/>
    <cellStyle name="Normal 5 22 2 5 15" xfId="56125"/>
    <cellStyle name="Normal 5 22 2 5 16" xfId="56126"/>
    <cellStyle name="Normal 5 22 2 5 2" xfId="56127"/>
    <cellStyle name="Normal 5 22 2 5 2 10" xfId="56128"/>
    <cellStyle name="Normal 5 22 2 5 2 10 2" xfId="56129"/>
    <cellStyle name="Normal 5 22 2 5 2 10 2 2" xfId="56130"/>
    <cellStyle name="Normal 5 22 2 5 2 10 3" xfId="56131"/>
    <cellStyle name="Normal 5 22 2 5 2 10 4" xfId="56132"/>
    <cellStyle name="Normal 5 22 2 5 2 11" xfId="56133"/>
    <cellStyle name="Normal 5 22 2 5 2 11 2" xfId="56134"/>
    <cellStyle name="Normal 5 22 2 5 2 12" xfId="56135"/>
    <cellStyle name="Normal 5 22 2 5 2 13" xfId="56136"/>
    <cellStyle name="Normal 5 22 2 5 2 14" xfId="56137"/>
    <cellStyle name="Normal 5 22 2 5 2 2" xfId="56138"/>
    <cellStyle name="Normal 5 22 2 5 2 2 10" xfId="56139"/>
    <cellStyle name="Normal 5 22 2 5 2 2 2" xfId="56140"/>
    <cellStyle name="Normal 5 22 2 5 2 2 2 2" xfId="56141"/>
    <cellStyle name="Normal 5 22 2 5 2 2 2 2 2" xfId="56142"/>
    <cellStyle name="Normal 5 22 2 5 2 2 2 2 2 2" xfId="56143"/>
    <cellStyle name="Normal 5 22 2 5 2 2 2 2 3" xfId="56144"/>
    <cellStyle name="Normal 5 22 2 5 2 2 2 2 4" xfId="56145"/>
    <cellStyle name="Normal 5 22 2 5 2 2 2 3" xfId="56146"/>
    <cellStyle name="Normal 5 22 2 5 2 2 2 3 2" xfId="56147"/>
    <cellStyle name="Normal 5 22 2 5 2 2 2 3 2 2" xfId="56148"/>
    <cellStyle name="Normal 5 22 2 5 2 2 2 3 3" xfId="56149"/>
    <cellStyle name="Normal 5 22 2 5 2 2 2 3 4" xfId="56150"/>
    <cellStyle name="Normal 5 22 2 5 2 2 2 4" xfId="56151"/>
    <cellStyle name="Normal 5 22 2 5 2 2 2 4 2" xfId="56152"/>
    <cellStyle name="Normal 5 22 2 5 2 2 2 5" xfId="56153"/>
    <cellStyle name="Normal 5 22 2 5 2 2 2 6" xfId="56154"/>
    <cellStyle name="Normal 5 22 2 5 2 2 2 7" xfId="56155"/>
    <cellStyle name="Normal 5 22 2 5 2 2 3" xfId="56156"/>
    <cellStyle name="Normal 5 22 2 5 2 2 3 2" xfId="56157"/>
    <cellStyle name="Normal 5 22 2 5 2 2 3 2 2" xfId="56158"/>
    <cellStyle name="Normal 5 22 2 5 2 2 3 3" xfId="56159"/>
    <cellStyle name="Normal 5 22 2 5 2 2 3 4" xfId="56160"/>
    <cellStyle name="Normal 5 22 2 5 2 2 4" xfId="56161"/>
    <cellStyle name="Normal 5 22 2 5 2 2 4 2" xfId="56162"/>
    <cellStyle name="Normal 5 22 2 5 2 2 4 2 2" xfId="56163"/>
    <cellStyle name="Normal 5 22 2 5 2 2 4 3" xfId="56164"/>
    <cellStyle name="Normal 5 22 2 5 2 2 4 4" xfId="56165"/>
    <cellStyle name="Normal 5 22 2 5 2 2 5" xfId="56166"/>
    <cellStyle name="Normal 5 22 2 5 2 2 5 2" xfId="56167"/>
    <cellStyle name="Normal 5 22 2 5 2 2 5 2 2" xfId="56168"/>
    <cellStyle name="Normal 5 22 2 5 2 2 5 3" xfId="56169"/>
    <cellStyle name="Normal 5 22 2 5 2 2 5 4" xfId="56170"/>
    <cellStyle name="Normal 5 22 2 5 2 2 6" xfId="56171"/>
    <cellStyle name="Normal 5 22 2 5 2 2 6 2" xfId="56172"/>
    <cellStyle name="Normal 5 22 2 5 2 2 6 2 2" xfId="56173"/>
    <cellStyle name="Normal 5 22 2 5 2 2 6 3" xfId="56174"/>
    <cellStyle name="Normal 5 22 2 5 2 2 6 4" xfId="56175"/>
    <cellStyle name="Normal 5 22 2 5 2 2 7" xfId="56176"/>
    <cellStyle name="Normal 5 22 2 5 2 2 7 2" xfId="56177"/>
    <cellStyle name="Normal 5 22 2 5 2 2 8" xfId="56178"/>
    <cellStyle name="Normal 5 22 2 5 2 2 9" xfId="56179"/>
    <cellStyle name="Normal 5 22 2 5 2 3" xfId="56180"/>
    <cellStyle name="Normal 5 22 2 5 2 3 2" xfId="56181"/>
    <cellStyle name="Normal 5 22 2 5 2 3 2 2" xfId="56182"/>
    <cellStyle name="Normal 5 22 2 5 2 3 2 2 2" xfId="56183"/>
    <cellStyle name="Normal 5 22 2 5 2 3 2 2 2 2" xfId="56184"/>
    <cellStyle name="Normal 5 22 2 5 2 3 2 2 3" xfId="56185"/>
    <cellStyle name="Normal 5 22 2 5 2 3 2 2 4" xfId="56186"/>
    <cellStyle name="Normal 5 22 2 5 2 3 2 3" xfId="56187"/>
    <cellStyle name="Normal 5 22 2 5 2 3 2 3 2" xfId="56188"/>
    <cellStyle name="Normal 5 22 2 5 2 3 2 3 2 2" xfId="56189"/>
    <cellStyle name="Normal 5 22 2 5 2 3 2 3 3" xfId="56190"/>
    <cellStyle name="Normal 5 22 2 5 2 3 2 3 4" xfId="56191"/>
    <cellStyle name="Normal 5 22 2 5 2 3 2 4" xfId="56192"/>
    <cellStyle name="Normal 5 22 2 5 2 3 2 4 2" xfId="56193"/>
    <cellStyle name="Normal 5 22 2 5 2 3 2 5" xfId="56194"/>
    <cellStyle name="Normal 5 22 2 5 2 3 2 6" xfId="56195"/>
    <cellStyle name="Normal 5 22 2 5 2 3 2 7" xfId="56196"/>
    <cellStyle name="Normal 5 22 2 5 2 3 3" xfId="56197"/>
    <cellStyle name="Normal 5 22 2 5 2 3 3 2" xfId="56198"/>
    <cellStyle name="Normal 5 22 2 5 2 3 3 2 2" xfId="56199"/>
    <cellStyle name="Normal 5 22 2 5 2 3 3 3" xfId="56200"/>
    <cellStyle name="Normal 5 22 2 5 2 3 3 4" xfId="56201"/>
    <cellStyle name="Normal 5 22 2 5 2 3 4" xfId="56202"/>
    <cellStyle name="Normal 5 22 2 5 2 3 4 2" xfId="56203"/>
    <cellStyle name="Normal 5 22 2 5 2 3 4 2 2" xfId="56204"/>
    <cellStyle name="Normal 5 22 2 5 2 3 4 3" xfId="56205"/>
    <cellStyle name="Normal 5 22 2 5 2 3 4 4" xfId="56206"/>
    <cellStyle name="Normal 5 22 2 5 2 3 5" xfId="56207"/>
    <cellStyle name="Normal 5 22 2 5 2 3 5 2" xfId="56208"/>
    <cellStyle name="Normal 5 22 2 5 2 3 6" xfId="56209"/>
    <cellStyle name="Normal 5 22 2 5 2 3 7" xfId="56210"/>
    <cellStyle name="Normal 5 22 2 5 2 3 8" xfId="56211"/>
    <cellStyle name="Normal 5 22 2 5 2 4" xfId="56212"/>
    <cellStyle name="Normal 5 22 2 5 2 4 2" xfId="56213"/>
    <cellStyle name="Normal 5 22 2 5 2 4 2 2" xfId="56214"/>
    <cellStyle name="Normal 5 22 2 5 2 4 2 2 2" xfId="56215"/>
    <cellStyle name="Normal 5 22 2 5 2 4 2 2 2 2" xfId="56216"/>
    <cellStyle name="Normal 5 22 2 5 2 4 2 2 3" xfId="56217"/>
    <cellStyle name="Normal 5 22 2 5 2 4 2 2 4" xfId="56218"/>
    <cellStyle name="Normal 5 22 2 5 2 4 2 3" xfId="56219"/>
    <cellStyle name="Normal 5 22 2 5 2 4 2 3 2" xfId="56220"/>
    <cellStyle name="Normal 5 22 2 5 2 4 2 3 2 2" xfId="56221"/>
    <cellStyle name="Normal 5 22 2 5 2 4 2 3 3" xfId="56222"/>
    <cellStyle name="Normal 5 22 2 5 2 4 2 3 4" xfId="56223"/>
    <cellStyle name="Normal 5 22 2 5 2 4 2 4" xfId="56224"/>
    <cellStyle name="Normal 5 22 2 5 2 4 2 4 2" xfId="56225"/>
    <cellStyle name="Normal 5 22 2 5 2 4 2 5" xfId="56226"/>
    <cellStyle name="Normal 5 22 2 5 2 4 2 6" xfId="56227"/>
    <cellStyle name="Normal 5 22 2 5 2 4 2 7" xfId="56228"/>
    <cellStyle name="Normal 5 22 2 5 2 4 3" xfId="56229"/>
    <cellStyle name="Normal 5 22 2 5 2 4 3 2" xfId="56230"/>
    <cellStyle name="Normal 5 22 2 5 2 4 3 2 2" xfId="56231"/>
    <cellStyle name="Normal 5 22 2 5 2 4 3 3" xfId="56232"/>
    <cellStyle name="Normal 5 22 2 5 2 4 3 4" xfId="56233"/>
    <cellStyle name="Normal 5 22 2 5 2 4 4" xfId="56234"/>
    <cellStyle name="Normal 5 22 2 5 2 4 4 2" xfId="56235"/>
    <cellStyle name="Normal 5 22 2 5 2 4 4 2 2" xfId="56236"/>
    <cellStyle name="Normal 5 22 2 5 2 4 4 3" xfId="56237"/>
    <cellStyle name="Normal 5 22 2 5 2 4 4 4" xfId="56238"/>
    <cellStyle name="Normal 5 22 2 5 2 4 5" xfId="56239"/>
    <cellStyle name="Normal 5 22 2 5 2 4 5 2" xfId="56240"/>
    <cellStyle name="Normal 5 22 2 5 2 4 6" xfId="56241"/>
    <cellStyle name="Normal 5 22 2 5 2 4 7" xfId="56242"/>
    <cellStyle name="Normal 5 22 2 5 2 4 8" xfId="56243"/>
    <cellStyle name="Normal 5 22 2 5 2 5" xfId="56244"/>
    <cellStyle name="Normal 5 22 2 5 2 5 2" xfId="56245"/>
    <cellStyle name="Normal 5 22 2 5 2 5 2 2" xfId="56246"/>
    <cellStyle name="Normal 5 22 2 5 2 5 2 2 2" xfId="56247"/>
    <cellStyle name="Normal 5 22 2 5 2 5 2 2 2 2" xfId="56248"/>
    <cellStyle name="Normal 5 22 2 5 2 5 2 2 3" xfId="56249"/>
    <cellStyle name="Normal 5 22 2 5 2 5 2 2 4" xfId="56250"/>
    <cellStyle name="Normal 5 22 2 5 2 5 2 3" xfId="56251"/>
    <cellStyle name="Normal 5 22 2 5 2 5 2 3 2" xfId="56252"/>
    <cellStyle name="Normal 5 22 2 5 2 5 2 4" xfId="56253"/>
    <cellStyle name="Normal 5 22 2 5 2 5 2 5" xfId="56254"/>
    <cellStyle name="Normal 5 22 2 5 2 5 2 6" xfId="56255"/>
    <cellStyle name="Normal 5 22 2 5 2 5 3" xfId="56256"/>
    <cellStyle name="Normal 5 22 2 5 2 5 3 2" xfId="56257"/>
    <cellStyle name="Normal 5 22 2 5 2 5 3 2 2" xfId="56258"/>
    <cellStyle name="Normal 5 22 2 5 2 5 3 3" xfId="56259"/>
    <cellStyle name="Normal 5 22 2 5 2 5 3 4" xfId="56260"/>
    <cellStyle name="Normal 5 22 2 5 2 5 4" xfId="56261"/>
    <cellStyle name="Normal 5 22 2 5 2 5 4 2" xfId="56262"/>
    <cellStyle name="Normal 5 22 2 5 2 5 4 2 2" xfId="56263"/>
    <cellStyle name="Normal 5 22 2 5 2 5 4 3" xfId="56264"/>
    <cellStyle name="Normal 5 22 2 5 2 5 4 4" xfId="56265"/>
    <cellStyle name="Normal 5 22 2 5 2 5 5" xfId="56266"/>
    <cellStyle name="Normal 5 22 2 5 2 5 5 2" xfId="56267"/>
    <cellStyle name="Normal 5 22 2 5 2 5 6" xfId="56268"/>
    <cellStyle name="Normal 5 22 2 5 2 5 7" xfId="56269"/>
    <cellStyle name="Normal 5 22 2 5 2 5 8" xfId="56270"/>
    <cellStyle name="Normal 5 22 2 5 2 6" xfId="56271"/>
    <cellStyle name="Normal 5 22 2 5 2 6 2" xfId="56272"/>
    <cellStyle name="Normal 5 22 2 5 2 6 2 2" xfId="56273"/>
    <cellStyle name="Normal 5 22 2 5 2 6 2 2 2" xfId="56274"/>
    <cellStyle name="Normal 5 22 2 5 2 6 2 2 2 2" xfId="56275"/>
    <cellStyle name="Normal 5 22 2 5 2 6 2 2 3" xfId="56276"/>
    <cellStyle name="Normal 5 22 2 5 2 6 2 2 4" xfId="56277"/>
    <cellStyle name="Normal 5 22 2 5 2 6 2 3" xfId="56278"/>
    <cellStyle name="Normal 5 22 2 5 2 6 2 3 2" xfId="56279"/>
    <cellStyle name="Normal 5 22 2 5 2 6 2 4" xfId="56280"/>
    <cellStyle name="Normal 5 22 2 5 2 6 2 5" xfId="56281"/>
    <cellStyle name="Normal 5 22 2 5 2 6 2 6" xfId="56282"/>
    <cellStyle name="Normal 5 22 2 5 2 6 3" xfId="56283"/>
    <cellStyle name="Normal 5 22 2 5 2 6 3 2" xfId="56284"/>
    <cellStyle name="Normal 5 22 2 5 2 6 3 2 2" xfId="56285"/>
    <cellStyle name="Normal 5 22 2 5 2 6 3 3" xfId="56286"/>
    <cellStyle name="Normal 5 22 2 5 2 6 3 4" xfId="56287"/>
    <cellStyle name="Normal 5 22 2 5 2 6 4" xfId="56288"/>
    <cellStyle name="Normal 5 22 2 5 2 6 4 2" xfId="56289"/>
    <cellStyle name="Normal 5 22 2 5 2 6 4 2 2" xfId="56290"/>
    <cellStyle name="Normal 5 22 2 5 2 6 4 3" xfId="56291"/>
    <cellStyle name="Normal 5 22 2 5 2 6 4 4" xfId="56292"/>
    <cellStyle name="Normal 5 22 2 5 2 6 5" xfId="56293"/>
    <cellStyle name="Normal 5 22 2 5 2 6 5 2" xfId="56294"/>
    <cellStyle name="Normal 5 22 2 5 2 6 6" xfId="56295"/>
    <cellStyle name="Normal 5 22 2 5 2 6 7" xfId="56296"/>
    <cellStyle name="Normal 5 22 2 5 2 6 8" xfId="56297"/>
    <cellStyle name="Normal 5 22 2 5 2 7" xfId="56298"/>
    <cellStyle name="Normal 5 22 2 5 2 7 2" xfId="56299"/>
    <cellStyle name="Normal 5 22 2 5 2 7 2 2" xfId="56300"/>
    <cellStyle name="Normal 5 22 2 5 2 7 2 2 2" xfId="56301"/>
    <cellStyle name="Normal 5 22 2 5 2 7 2 3" xfId="56302"/>
    <cellStyle name="Normal 5 22 2 5 2 7 2 4" xfId="56303"/>
    <cellStyle name="Normal 5 22 2 5 2 7 3" xfId="56304"/>
    <cellStyle name="Normal 5 22 2 5 2 7 3 2" xfId="56305"/>
    <cellStyle name="Normal 5 22 2 5 2 7 4" xfId="56306"/>
    <cellStyle name="Normal 5 22 2 5 2 7 5" xfId="56307"/>
    <cellStyle name="Normal 5 22 2 5 2 7 6" xfId="56308"/>
    <cellStyle name="Normal 5 22 2 5 2 8" xfId="56309"/>
    <cellStyle name="Normal 5 22 2 5 2 8 2" xfId="56310"/>
    <cellStyle name="Normal 5 22 2 5 2 8 2 2" xfId="56311"/>
    <cellStyle name="Normal 5 22 2 5 2 8 2 2 2" xfId="56312"/>
    <cellStyle name="Normal 5 22 2 5 2 8 2 3" xfId="56313"/>
    <cellStyle name="Normal 5 22 2 5 2 8 2 4" xfId="56314"/>
    <cellStyle name="Normal 5 22 2 5 2 8 3" xfId="56315"/>
    <cellStyle name="Normal 5 22 2 5 2 8 3 2" xfId="56316"/>
    <cellStyle name="Normal 5 22 2 5 2 8 4" xfId="56317"/>
    <cellStyle name="Normal 5 22 2 5 2 8 5" xfId="56318"/>
    <cellStyle name="Normal 5 22 2 5 2 8 6" xfId="56319"/>
    <cellStyle name="Normal 5 22 2 5 2 9" xfId="56320"/>
    <cellStyle name="Normal 5 22 2 5 2 9 2" xfId="56321"/>
    <cellStyle name="Normal 5 22 2 5 2 9 2 2" xfId="56322"/>
    <cellStyle name="Normal 5 22 2 5 2 9 3" xfId="56323"/>
    <cellStyle name="Normal 5 22 2 5 2 9 4" xfId="56324"/>
    <cellStyle name="Normal 5 22 2 5 2 9 5" xfId="56325"/>
    <cellStyle name="Normal 5 22 2 5 3" xfId="56326"/>
    <cellStyle name="Normal 5 22 2 5 3 10" xfId="56327"/>
    <cellStyle name="Normal 5 22 2 5 3 10 2" xfId="56328"/>
    <cellStyle name="Normal 5 22 2 5 3 10 2 2" xfId="56329"/>
    <cellStyle name="Normal 5 22 2 5 3 10 3" xfId="56330"/>
    <cellStyle name="Normal 5 22 2 5 3 10 4" xfId="56331"/>
    <cellStyle name="Normal 5 22 2 5 3 11" xfId="56332"/>
    <cellStyle name="Normal 5 22 2 5 3 11 2" xfId="56333"/>
    <cellStyle name="Normal 5 22 2 5 3 12" xfId="56334"/>
    <cellStyle name="Normal 5 22 2 5 3 13" xfId="56335"/>
    <cellStyle name="Normal 5 22 2 5 3 14" xfId="56336"/>
    <cellStyle name="Normal 5 22 2 5 3 2" xfId="56337"/>
    <cellStyle name="Normal 5 22 2 5 3 2 10" xfId="56338"/>
    <cellStyle name="Normal 5 22 2 5 3 2 2" xfId="56339"/>
    <cellStyle name="Normal 5 22 2 5 3 2 2 2" xfId="56340"/>
    <cellStyle name="Normal 5 22 2 5 3 2 2 2 2" xfId="56341"/>
    <cellStyle name="Normal 5 22 2 5 3 2 2 2 2 2" xfId="56342"/>
    <cellStyle name="Normal 5 22 2 5 3 2 2 2 3" xfId="56343"/>
    <cellStyle name="Normal 5 22 2 5 3 2 2 2 4" xfId="56344"/>
    <cellStyle name="Normal 5 22 2 5 3 2 2 3" xfId="56345"/>
    <cellStyle name="Normal 5 22 2 5 3 2 2 3 2" xfId="56346"/>
    <cellStyle name="Normal 5 22 2 5 3 2 2 3 2 2" xfId="56347"/>
    <cellStyle name="Normal 5 22 2 5 3 2 2 3 3" xfId="56348"/>
    <cellStyle name="Normal 5 22 2 5 3 2 2 3 4" xfId="56349"/>
    <cellStyle name="Normal 5 22 2 5 3 2 2 4" xfId="56350"/>
    <cellStyle name="Normal 5 22 2 5 3 2 2 4 2" xfId="56351"/>
    <cellStyle name="Normal 5 22 2 5 3 2 2 5" xfId="56352"/>
    <cellStyle name="Normal 5 22 2 5 3 2 2 6" xfId="56353"/>
    <cellStyle name="Normal 5 22 2 5 3 2 2 7" xfId="56354"/>
    <cellStyle name="Normal 5 22 2 5 3 2 3" xfId="56355"/>
    <cellStyle name="Normal 5 22 2 5 3 2 3 2" xfId="56356"/>
    <cellStyle name="Normal 5 22 2 5 3 2 3 2 2" xfId="56357"/>
    <cellStyle name="Normal 5 22 2 5 3 2 3 3" xfId="56358"/>
    <cellStyle name="Normal 5 22 2 5 3 2 3 4" xfId="56359"/>
    <cellStyle name="Normal 5 22 2 5 3 2 4" xfId="56360"/>
    <cellStyle name="Normal 5 22 2 5 3 2 4 2" xfId="56361"/>
    <cellStyle name="Normal 5 22 2 5 3 2 4 2 2" xfId="56362"/>
    <cellStyle name="Normal 5 22 2 5 3 2 4 3" xfId="56363"/>
    <cellStyle name="Normal 5 22 2 5 3 2 4 4" xfId="56364"/>
    <cellStyle name="Normal 5 22 2 5 3 2 5" xfId="56365"/>
    <cellStyle name="Normal 5 22 2 5 3 2 5 2" xfId="56366"/>
    <cellStyle name="Normal 5 22 2 5 3 2 5 2 2" xfId="56367"/>
    <cellStyle name="Normal 5 22 2 5 3 2 5 3" xfId="56368"/>
    <cellStyle name="Normal 5 22 2 5 3 2 5 4" xfId="56369"/>
    <cellStyle name="Normal 5 22 2 5 3 2 6" xfId="56370"/>
    <cellStyle name="Normal 5 22 2 5 3 2 6 2" xfId="56371"/>
    <cellStyle name="Normal 5 22 2 5 3 2 6 2 2" xfId="56372"/>
    <cellStyle name="Normal 5 22 2 5 3 2 6 3" xfId="56373"/>
    <cellStyle name="Normal 5 22 2 5 3 2 6 4" xfId="56374"/>
    <cellStyle name="Normal 5 22 2 5 3 2 7" xfId="56375"/>
    <cellStyle name="Normal 5 22 2 5 3 2 7 2" xfId="56376"/>
    <cellStyle name="Normal 5 22 2 5 3 2 8" xfId="56377"/>
    <cellStyle name="Normal 5 22 2 5 3 2 9" xfId="56378"/>
    <cellStyle name="Normal 5 22 2 5 3 3" xfId="56379"/>
    <cellStyle name="Normal 5 22 2 5 3 3 2" xfId="56380"/>
    <cellStyle name="Normal 5 22 2 5 3 3 2 2" xfId="56381"/>
    <cellStyle name="Normal 5 22 2 5 3 3 2 2 2" xfId="56382"/>
    <cellStyle name="Normal 5 22 2 5 3 3 2 2 2 2" xfId="56383"/>
    <cellStyle name="Normal 5 22 2 5 3 3 2 2 3" xfId="56384"/>
    <cellStyle name="Normal 5 22 2 5 3 3 2 2 4" xfId="56385"/>
    <cellStyle name="Normal 5 22 2 5 3 3 2 3" xfId="56386"/>
    <cellStyle name="Normal 5 22 2 5 3 3 2 3 2" xfId="56387"/>
    <cellStyle name="Normal 5 22 2 5 3 3 2 3 2 2" xfId="56388"/>
    <cellStyle name="Normal 5 22 2 5 3 3 2 3 3" xfId="56389"/>
    <cellStyle name="Normal 5 22 2 5 3 3 2 3 4" xfId="56390"/>
    <cellStyle name="Normal 5 22 2 5 3 3 2 4" xfId="56391"/>
    <cellStyle name="Normal 5 22 2 5 3 3 2 4 2" xfId="56392"/>
    <cellStyle name="Normal 5 22 2 5 3 3 2 5" xfId="56393"/>
    <cellStyle name="Normal 5 22 2 5 3 3 2 6" xfId="56394"/>
    <cellStyle name="Normal 5 22 2 5 3 3 2 7" xfId="56395"/>
    <cellStyle name="Normal 5 22 2 5 3 3 3" xfId="56396"/>
    <cellStyle name="Normal 5 22 2 5 3 3 3 2" xfId="56397"/>
    <cellStyle name="Normal 5 22 2 5 3 3 3 2 2" xfId="56398"/>
    <cellStyle name="Normal 5 22 2 5 3 3 3 3" xfId="56399"/>
    <cellStyle name="Normal 5 22 2 5 3 3 3 4" xfId="56400"/>
    <cellStyle name="Normal 5 22 2 5 3 3 4" xfId="56401"/>
    <cellStyle name="Normal 5 22 2 5 3 3 4 2" xfId="56402"/>
    <cellStyle name="Normal 5 22 2 5 3 3 4 2 2" xfId="56403"/>
    <cellStyle name="Normal 5 22 2 5 3 3 4 3" xfId="56404"/>
    <cellStyle name="Normal 5 22 2 5 3 3 4 4" xfId="56405"/>
    <cellStyle name="Normal 5 22 2 5 3 3 5" xfId="56406"/>
    <cellStyle name="Normal 5 22 2 5 3 3 5 2" xfId="56407"/>
    <cellStyle name="Normal 5 22 2 5 3 3 6" xfId="56408"/>
    <cellStyle name="Normal 5 22 2 5 3 3 7" xfId="56409"/>
    <cellStyle name="Normal 5 22 2 5 3 3 8" xfId="56410"/>
    <cellStyle name="Normal 5 22 2 5 3 4" xfId="56411"/>
    <cellStyle name="Normal 5 22 2 5 3 4 2" xfId="56412"/>
    <cellStyle name="Normal 5 22 2 5 3 4 2 2" xfId="56413"/>
    <cellStyle name="Normal 5 22 2 5 3 4 2 2 2" xfId="56414"/>
    <cellStyle name="Normal 5 22 2 5 3 4 2 2 2 2" xfId="56415"/>
    <cellStyle name="Normal 5 22 2 5 3 4 2 2 3" xfId="56416"/>
    <cellStyle name="Normal 5 22 2 5 3 4 2 2 4" xfId="56417"/>
    <cellStyle name="Normal 5 22 2 5 3 4 2 3" xfId="56418"/>
    <cellStyle name="Normal 5 22 2 5 3 4 2 3 2" xfId="56419"/>
    <cellStyle name="Normal 5 22 2 5 3 4 2 3 2 2" xfId="56420"/>
    <cellStyle name="Normal 5 22 2 5 3 4 2 3 3" xfId="56421"/>
    <cellStyle name="Normal 5 22 2 5 3 4 2 3 4" xfId="56422"/>
    <cellStyle name="Normal 5 22 2 5 3 4 2 4" xfId="56423"/>
    <cellStyle name="Normal 5 22 2 5 3 4 2 4 2" xfId="56424"/>
    <cellStyle name="Normal 5 22 2 5 3 4 2 5" xfId="56425"/>
    <cellStyle name="Normal 5 22 2 5 3 4 2 6" xfId="56426"/>
    <cellStyle name="Normal 5 22 2 5 3 4 2 7" xfId="56427"/>
    <cellStyle name="Normal 5 22 2 5 3 4 3" xfId="56428"/>
    <cellStyle name="Normal 5 22 2 5 3 4 3 2" xfId="56429"/>
    <cellStyle name="Normal 5 22 2 5 3 4 3 2 2" xfId="56430"/>
    <cellStyle name="Normal 5 22 2 5 3 4 3 3" xfId="56431"/>
    <cellStyle name="Normal 5 22 2 5 3 4 3 4" xfId="56432"/>
    <cellStyle name="Normal 5 22 2 5 3 4 4" xfId="56433"/>
    <cellStyle name="Normal 5 22 2 5 3 4 4 2" xfId="56434"/>
    <cellStyle name="Normal 5 22 2 5 3 4 4 2 2" xfId="56435"/>
    <cellStyle name="Normal 5 22 2 5 3 4 4 3" xfId="56436"/>
    <cellStyle name="Normal 5 22 2 5 3 4 4 4" xfId="56437"/>
    <cellStyle name="Normal 5 22 2 5 3 4 5" xfId="56438"/>
    <cellStyle name="Normal 5 22 2 5 3 4 5 2" xfId="56439"/>
    <cellStyle name="Normal 5 22 2 5 3 4 6" xfId="56440"/>
    <cellStyle name="Normal 5 22 2 5 3 4 7" xfId="56441"/>
    <cellStyle name="Normal 5 22 2 5 3 4 8" xfId="56442"/>
    <cellStyle name="Normal 5 22 2 5 3 5" xfId="56443"/>
    <cellStyle name="Normal 5 22 2 5 3 5 2" xfId="56444"/>
    <cellStyle name="Normal 5 22 2 5 3 5 2 2" xfId="56445"/>
    <cellStyle name="Normal 5 22 2 5 3 5 2 2 2" xfId="56446"/>
    <cellStyle name="Normal 5 22 2 5 3 5 2 2 2 2" xfId="56447"/>
    <cellStyle name="Normal 5 22 2 5 3 5 2 2 3" xfId="56448"/>
    <cellStyle name="Normal 5 22 2 5 3 5 2 2 4" xfId="56449"/>
    <cellStyle name="Normal 5 22 2 5 3 5 2 3" xfId="56450"/>
    <cellStyle name="Normal 5 22 2 5 3 5 2 3 2" xfId="56451"/>
    <cellStyle name="Normal 5 22 2 5 3 5 2 4" xfId="56452"/>
    <cellStyle name="Normal 5 22 2 5 3 5 2 5" xfId="56453"/>
    <cellStyle name="Normal 5 22 2 5 3 5 2 6" xfId="56454"/>
    <cellStyle name="Normal 5 22 2 5 3 5 3" xfId="56455"/>
    <cellStyle name="Normal 5 22 2 5 3 5 3 2" xfId="56456"/>
    <cellStyle name="Normal 5 22 2 5 3 5 3 2 2" xfId="56457"/>
    <cellStyle name="Normal 5 22 2 5 3 5 3 3" xfId="56458"/>
    <cellStyle name="Normal 5 22 2 5 3 5 3 4" xfId="56459"/>
    <cellStyle name="Normal 5 22 2 5 3 5 4" xfId="56460"/>
    <cellStyle name="Normal 5 22 2 5 3 5 4 2" xfId="56461"/>
    <cellStyle name="Normal 5 22 2 5 3 5 4 2 2" xfId="56462"/>
    <cellStyle name="Normal 5 22 2 5 3 5 4 3" xfId="56463"/>
    <cellStyle name="Normal 5 22 2 5 3 5 4 4" xfId="56464"/>
    <cellStyle name="Normal 5 22 2 5 3 5 5" xfId="56465"/>
    <cellStyle name="Normal 5 22 2 5 3 5 5 2" xfId="56466"/>
    <cellStyle name="Normal 5 22 2 5 3 5 6" xfId="56467"/>
    <cellStyle name="Normal 5 22 2 5 3 5 7" xfId="56468"/>
    <cellStyle name="Normal 5 22 2 5 3 5 8" xfId="56469"/>
    <cellStyle name="Normal 5 22 2 5 3 6" xfId="56470"/>
    <cellStyle name="Normal 5 22 2 5 3 6 2" xfId="56471"/>
    <cellStyle name="Normal 5 22 2 5 3 6 2 2" xfId="56472"/>
    <cellStyle name="Normal 5 22 2 5 3 6 2 2 2" xfId="56473"/>
    <cellStyle name="Normal 5 22 2 5 3 6 2 2 2 2" xfId="56474"/>
    <cellStyle name="Normal 5 22 2 5 3 6 2 2 3" xfId="56475"/>
    <cellStyle name="Normal 5 22 2 5 3 6 2 2 4" xfId="56476"/>
    <cellStyle name="Normal 5 22 2 5 3 6 2 3" xfId="56477"/>
    <cellStyle name="Normal 5 22 2 5 3 6 2 3 2" xfId="56478"/>
    <cellStyle name="Normal 5 22 2 5 3 6 2 4" xfId="56479"/>
    <cellStyle name="Normal 5 22 2 5 3 6 2 5" xfId="56480"/>
    <cellStyle name="Normal 5 22 2 5 3 6 2 6" xfId="56481"/>
    <cellStyle name="Normal 5 22 2 5 3 6 3" xfId="56482"/>
    <cellStyle name="Normal 5 22 2 5 3 6 3 2" xfId="56483"/>
    <cellStyle name="Normal 5 22 2 5 3 6 3 2 2" xfId="56484"/>
    <cellStyle name="Normal 5 22 2 5 3 6 3 3" xfId="56485"/>
    <cellStyle name="Normal 5 22 2 5 3 6 3 4" xfId="56486"/>
    <cellStyle name="Normal 5 22 2 5 3 6 4" xfId="56487"/>
    <cellStyle name="Normal 5 22 2 5 3 6 4 2" xfId="56488"/>
    <cellStyle name="Normal 5 22 2 5 3 6 4 2 2" xfId="56489"/>
    <cellStyle name="Normal 5 22 2 5 3 6 4 3" xfId="56490"/>
    <cellStyle name="Normal 5 22 2 5 3 6 4 4" xfId="56491"/>
    <cellStyle name="Normal 5 22 2 5 3 6 5" xfId="56492"/>
    <cellStyle name="Normal 5 22 2 5 3 6 5 2" xfId="56493"/>
    <cellStyle name="Normal 5 22 2 5 3 6 6" xfId="56494"/>
    <cellStyle name="Normal 5 22 2 5 3 6 7" xfId="56495"/>
    <cellStyle name="Normal 5 22 2 5 3 6 8" xfId="56496"/>
    <cellStyle name="Normal 5 22 2 5 3 7" xfId="56497"/>
    <cellStyle name="Normal 5 22 2 5 3 7 2" xfId="56498"/>
    <cellStyle name="Normal 5 22 2 5 3 7 2 2" xfId="56499"/>
    <cellStyle name="Normal 5 22 2 5 3 7 2 2 2" xfId="56500"/>
    <cellStyle name="Normal 5 22 2 5 3 7 2 3" xfId="56501"/>
    <cellStyle name="Normal 5 22 2 5 3 7 2 4" xfId="56502"/>
    <cellStyle name="Normal 5 22 2 5 3 7 3" xfId="56503"/>
    <cellStyle name="Normal 5 22 2 5 3 7 3 2" xfId="56504"/>
    <cellStyle name="Normal 5 22 2 5 3 7 4" xfId="56505"/>
    <cellStyle name="Normal 5 22 2 5 3 7 5" xfId="56506"/>
    <cellStyle name="Normal 5 22 2 5 3 7 6" xfId="56507"/>
    <cellStyle name="Normal 5 22 2 5 3 8" xfId="56508"/>
    <cellStyle name="Normal 5 22 2 5 3 8 2" xfId="56509"/>
    <cellStyle name="Normal 5 22 2 5 3 8 2 2" xfId="56510"/>
    <cellStyle name="Normal 5 22 2 5 3 8 2 2 2" xfId="56511"/>
    <cellStyle name="Normal 5 22 2 5 3 8 2 3" xfId="56512"/>
    <cellStyle name="Normal 5 22 2 5 3 8 2 4" xfId="56513"/>
    <cellStyle name="Normal 5 22 2 5 3 8 3" xfId="56514"/>
    <cellStyle name="Normal 5 22 2 5 3 8 3 2" xfId="56515"/>
    <cellStyle name="Normal 5 22 2 5 3 8 4" xfId="56516"/>
    <cellStyle name="Normal 5 22 2 5 3 8 5" xfId="56517"/>
    <cellStyle name="Normal 5 22 2 5 3 8 6" xfId="56518"/>
    <cellStyle name="Normal 5 22 2 5 3 9" xfId="56519"/>
    <cellStyle name="Normal 5 22 2 5 3 9 2" xfId="56520"/>
    <cellStyle name="Normal 5 22 2 5 3 9 2 2" xfId="56521"/>
    <cellStyle name="Normal 5 22 2 5 3 9 3" xfId="56522"/>
    <cellStyle name="Normal 5 22 2 5 3 9 4" xfId="56523"/>
    <cellStyle name="Normal 5 22 2 5 3 9 5" xfId="56524"/>
    <cellStyle name="Normal 5 22 2 5 4" xfId="56525"/>
    <cellStyle name="Normal 5 22 2 5 4 10" xfId="56526"/>
    <cellStyle name="Normal 5 22 2 5 4 10 2" xfId="56527"/>
    <cellStyle name="Normal 5 22 2 5 4 11" xfId="56528"/>
    <cellStyle name="Normal 5 22 2 5 4 12" xfId="56529"/>
    <cellStyle name="Normal 5 22 2 5 4 13" xfId="56530"/>
    <cellStyle name="Normal 5 22 2 5 4 2" xfId="56531"/>
    <cellStyle name="Normal 5 22 2 5 4 2 2" xfId="56532"/>
    <cellStyle name="Normal 5 22 2 5 4 2 2 2" xfId="56533"/>
    <cellStyle name="Normal 5 22 2 5 4 2 2 2 2" xfId="56534"/>
    <cellStyle name="Normal 5 22 2 5 4 2 2 2 2 2" xfId="56535"/>
    <cellStyle name="Normal 5 22 2 5 4 2 2 2 3" xfId="56536"/>
    <cellStyle name="Normal 5 22 2 5 4 2 2 2 4" xfId="56537"/>
    <cellStyle name="Normal 5 22 2 5 4 2 2 3" xfId="56538"/>
    <cellStyle name="Normal 5 22 2 5 4 2 2 3 2" xfId="56539"/>
    <cellStyle name="Normal 5 22 2 5 4 2 2 3 2 2" xfId="56540"/>
    <cellStyle name="Normal 5 22 2 5 4 2 2 3 3" xfId="56541"/>
    <cellStyle name="Normal 5 22 2 5 4 2 2 3 4" xfId="56542"/>
    <cellStyle name="Normal 5 22 2 5 4 2 2 4" xfId="56543"/>
    <cellStyle name="Normal 5 22 2 5 4 2 2 4 2" xfId="56544"/>
    <cellStyle name="Normal 5 22 2 5 4 2 2 5" xfId="56545"/>
    <cellStyle name="Normal 5 22 2 5 4 2 2 6" xfId="56546"/>
    <cellStyle name="Normal 5 22 2 5 4 2 2 7" xfId="56547"/>
    <cellStyle name="Normal 5 22 2 5 4 2 3" xfId="56548"/>
    <cellStyle name="Normal 5 22 2 5 4 2 3 2" xfId="56549"/>
    <cellStyle name="Normal 5 22 2 5 4 2 3 2 2" xfId="56550"/>
    <cellStyle name="Normal 5 22 2 5 4 2 3 3" xfId="56551"/>
    <cellStyle name="Normal 5 22 2 5 4 2 3 4" xfId="56552"/>
    <cellStyle name="Normal 5 22 2 5 4 2 4" xfId="56553"/>
    <cellStyle name="Normal 5 22 2 5 4 2 4 2" xfId="56554"/>
    <cellStyle name="Normal 5 22 2 5 4 2 4 2 2" xfId="56555"/>
    <cellStyle name="Normal 5 22 2 5 4 2 4 3" xfId="56556"/>
    <cellStyle name="Normal 5 22 2 5 4 2 4 4" xfId="56557"/>
    <cellStyle name="Normal 5 22 2 5 4 2 5" xfId="56558"/>
    <cellStyle name="Normal 5 22 2 5 4 2 5 2" xfId="56559"/>
    <cellStyle name="Normal 5 22 2 5 4 2 6" xfId="56560"/>
    <cellStyle name="Normal 5 22 2 5 4 2 7" xfId="56561"/>
    <cellStyle name="Normal 5 22 2 5 4 2 8" xfId="56562"/>
    <cellStyle name="Normal 5 22 2 5 4 3" xfId="56563"/>
    <cellStyle name="Normal 5 22 2 5 4 3 2" xfId="56564"/>
    <cellStyle name="Normal 5 22 2 5 4 3 2 2" xfId="56565"/>
    <cellStyle name="Normal 5 22 2 5 4 3 2 2 2" xfId="56566"/>
    <cellStyle name="Normal 5 22 2 5 4 3 2 2 2 2" xfId="56567"/>
    <cellStyle name="Normal 5 22 2 5 4 3 2 2 3" xfId="56568"/>
    <cellStyle name="Normal 5 22 2 5 4 3 2 2 4" xfId="56569"/>
    <cellStyle name="Normal 5 22 2 5 4 3 2 3" xfId="56570"/>
    <cellStyle name="Normal 5 22 2 5 4 3 2 3 2" xfId="56571"/>
    <cellStyle name="Normal 5 22 2 5 4 3 2 3 2 2" xfId="56572"/>
    <cellStyle name="Normal 5 22 2 5 4 3 2 3 3" xfId="56573"/>
    <cellStyle name="Normal 5 22 2 5 4 3 2 3 4" xfId="56574"/>
    <cellStyle name="Normal 5 22 2 5 4 3 2 4" xfId="56575"/>
    <cellStyle name="Normal 5 22 2 5 4 3 2 4 2" xfId="56576"/>
    <cellStyle name="Normal 5 22 2 5 4 3 2 5" xfId="56577"/>
    <cellStyle name="Normal 5 22 2 5 4 3 2 6" xfId="56578"/>
    <cellStyle name="Normal 5 22 2 5 4 3 2 7" xfId="56579"/>
    <cellStyle name="Normal 5 22 2 5 4 3 3" xfId="56580"/>
    <cellStyle name="Normal 5 22 2 5 4 3 3 2" xfId="56581"/>
    <cellStyle name="Normal 5 22 2 5 4 3 3 2 2" xfId="56582"/>
    <cellStyle name="Normal 5 22 2 5 4 3 3 3" xfId="56583"/>
    <cellStyle name="Normal 5 22 2 5 4 3 3 4" xfId="56584"/>
    <cellStyle name="Normal 5 22 2 5 4 3 4" xfId="56585"/>
    <cellStyle name="Normal 5 22 2 5 4 3 4 2" xfId="56586"/>
    <cellStyle name="Normal 5 22 2 5 4 3 4 2 2" xfId="56587"/>
    <cellStyle name="Normal 5 22 2 5 4 3 4 3" xfId="56588"/>
    <cellStyle name="Normal 5 22 2 5 4 3 4 4" xfId="56589"/>
    <cellStyle name="Normal 5 22 2 5 4 3 5" xfId="56590"/>
    <cellStyle name="Normal 5 22 2 5 4 3 5 2" xfId="56591"/>
    <cellStyle name="Normal 5 22 2 5 4 3 6" xfId="56592"/>
    <cellStyle name="Normal 5 22 2 5 4 3 7" xfId="56593"/>
    <cellStyle name="Normal 5 22 2 5 4 3 8" xfId="56594"/>
    <cellStyle name="Normal 5 22 2 5 4 4" xfId="56595"/>
    <cellStyle name="Normal 5 22 2 5 4 4 2" xfId="56596"/>
    <cellStyle name="Normal 5 22 2 5 4 4 2 2" xfId="56597"/>
    <cellStyle name="Normal 5 22 2 5 4 4 2 2 2" xfId="56598"/>
    <cellStyle name="Normal 5 22 2 5 4 4 2 2 2 2" xfId="56599"/>
    <cellStyle name="Normal 5 22 2 5 4 4 2 2 3" xfId="56600"/>
    <cellStyle name="Normal 5 22 2 5 4 4 2 2 4" xfId="56601"/>
    <cellStyle name="Normal 5 22 2 5 4 4 2 3" xfId="56602"/>
    <cellStyle name="Normal 5 22 2 5 4 4 2 3 2" xfId="56603"/>
    <cellStyle name="Normal 5 22 2 5 4 4 2 4" xfId="56604"/>
    <cellStyle name="Normal 5 22 2 5 4 4 2 5" xfId="56605"/>
    <cellStyle name="Normal 5 22 2 5 4 4 2 6" xfId="56606"/>
    <cellStyle name="Normal 5 22 2 5 4 4 3" xfId="56607"/>
    <cellStyle name="Normal 5 22 2 5 4 4 3 2" xfId="56608"/>
    <cellStyle name="Normal 5 22 2 5 4 4 3 2 2" xfId="56609"/>
    <cellStyle name="Normal 5 22 2 5 4 4 3 3" xfId="56610"/>
    <cellStyle name="Normal 5 22 2 5 4 4 3 4" xfId="56611"/>
    <cellStyle name="Normal 5 22 2 5 4 4 4" xfId="56612"/>
    <cellStyle name="Normal 5 22 2 5 4 4 4 2" xfId="56613"/>
    <cellStyle name="Normal 5 22 2 5 4 4 4 2 2" xfId="56614"/>
    <cellStyle name="Normal 5 22 2 5 4 4 4 3" xfId="56615"/>
    <cellStyle name="Normal 5 22 2 5 4 4 4 4" xfId="56616"/>
    <cellStyle name="Normal 5 22 2 5 4 4 5" xfId="56617"/>
    <cellStyle name="Normal 5 22 2 5 4 4 5 2" xfId="56618"/>
    <cellStyle name="Normal 5 22 2 5 4 4 6" xfId="56619"/>
    <cellStyle name="Normal 5 22 2 5 4 4 7" xfId="56620"/>
    <cellStyle name="Normal 5 22 2 5 4 4 8" xfId="56621"/>
    <cellStyle name="Normal 5 22 2 5 4 5" xfId="56622"/>
    <cellStyle name="Normal 5 22 2 5 4 5 2" xfId="56623"/>
    <cellStyle name="Normal 5 22 2 5 4 5 2 2" xfId="56624"/>
    <cellStyle name="Normal 5 22 2 5 4 5 2 2 2" xfId="56625"/>
    <cellStyle name="Normal 5 22 2 5 4 5 2 2 2 2" xfId="56626"/>
    <cellStyle name="Normal 5 22 2 5 4 5 2 2 3" xfId="56627"/>
    <cellStyle name="Normal 5 22 2 5 4 5 2 2 4" xfId="56628"/>
    <cellStyle name="Normal 5 22 2 5 4 5 2 3" xfId="56629"/>
    <cellStyle name="Normal 5 22 2 5 4 5 2 3 2" xfId="56630"/>
    <cellStyle name="Normal 5 22 2 5 4 5 2 4" xfId="56631"/>
    <cellStyle name="Normal 5 22 2 5 4 5 2 5" xfId="56632"/>
    <cellStyle name="Normal 5 22 2 5 4 5 2 6" xfId="56633"/>
    <cellStyle name="Normal 5 22 2 5 4 5 3" xfId="56634"/>
    <cellStyle name="Normal 5 22 2 5 4 5 3 2" xfId="56635"/>
    <cellStyle name="Normal 5 22 2 5 4 5 3 2 2" xfId="56636"/>
    <cellStyle name="Normal 5 22 2 5 4 5 3 3" xfId="56637"/>
    <cellStyle name="Normal 5 22 2 5 4 5 3 4" xfId="56638"/>
    <cellStyle name="Normal 5 22 2 5 4 5 4" xfId="56639"/>
    <cellStyle name="Normal 5 22 2 5 4 5 4 2" xfId="56640"/>
    <cellStyle name="Normal 5 22 2 5 4 5 4 2 2" xfId="56641"/>
    <cellStyle name="Normal 5 22 2 5 4 5 4 3" xfId="56642"/>
    <cellStyle name="Normal 5 22 2 5 4 5 4 4" xfId="56643"/>
    <cellStyle name="Normal 5 22 2 5 4 5 5" xfId="56644"/>
    <cellStyle name="Normal 5 22 2 5 4 5 5 2" xfId="56645"/>
    <cellStyle name="Normal 5 22 2 5 4 5 6" xfId="56646"/>
    <cellStyle name="Normal 5 22 2 5 4 5 7" xfId="56647"/>
    <cellStyle name="Normal 5 22 2 5 4 5 8" xfId="56648"/>
    <cellStyle name="Normal 5 22 2 5 4 6" xfId="56649"/>
    <cellStyle name="Normal 5 22 2 5 4 6 2" xfId="56650"/>
    <cellStyle name="Normal 5 22 2 5 4 6 2 2" xfId="56651"/>
    <cellStyle name="Normal 5 22 2 5 4 6 2 2 2" xfId="56652"/>
    <cellStyle name="Normal 5 22 2 5 4 6 2 3" xfId="56653"/>
    <cellStyle name="Normal 5 22 2 5 4 6 2 4" xfId="56654"/>
    <cellStyle name="Normal 5 22 2 5 4 6 3" xfId="56655"/>
    <cellStyle name="Normal 5 22 2 5 4 6 3 2" xfId="56656"/>
    <cellStyle name="Normal 5 22 2 5 4 6 4" xfId="56657"/>
    <cellStyle name="Normal 5 22 2 5 4 6 5" xfId="56658"/>
    <cellStyle name="Normal 5 22 2 5 4 6 6" xfId="56659"/>
    <cellStyle name="Normal 5 22 2 5 4 7" xfId="56660"/>
    <cellStyle name="Normal 5 22 2 5 4 7 2" xfId="56661"/>
    <cellStyle name="Normal 5 22 2 5 4 7 2 2" xfId="56662"/>
    <cellStyle name="Normal 5 22 2 5 4 7 2 2 2" xfId="56663"/>
    <cellStyle name="Normal 5 22 2 5 4 7 2 3" xfId="56664"/>
    <cellStyle name="Normal 5 22 2 5 4 7 2 4" xfId="56665"/>
    <cellStyle name="Normal 5 22 2 5 4 7 3" xfId="56666"/>
    <cellStyle name="Normal 5 22 2 5 4 7 3 2" xfId="56667"/>
    <cellStyle name="Normal 5 22 2 5 4 7 4" xfId="56668"/>
    <cellStyle name="Normal 5 22 2 5 4 7 5" xfId="56669"/>
    <cellStyle name="Normal 5 22 2 5 4 7 6" xfId="56670"/>
    <cellStyle name="Normal 5 22 2 5 4 8" xfId="56671"/>
    <cellStyle name="Normal 5 22 2 5 4 8 2" xfId="56672"/>
    <cellStyle name="Normal 5 22 2 5 4 8 2 2" xfId="56673"/>
    <cellStyle name="Normal 5 22 2 5 4 8 3" xfId="56674"/>
    <cellStyle name="Normal 5 22 2 5 4 8 4" xfId="56675"/>
    <cellStyle name="Normal 5 22 2 5 4 8 5" xfId="56676"/>
    <cellStyle name="Normal 5 22 2 5 4 9" xfId="56677"/>
    <cellStyle name="Normal 5 22 2 5 4 9 2" xfId="56678"/>
    <cellStyle name="Normal 5 22 2 5 4 9 2 2" xfId="56679"/>
    <cellStyle name="Normal 5 22 2 5 4 9 3" xfId="56680"/>
    <cellStyle name="Normal 5 22 2 5 4 9 4" xfId="56681"/>
    <cellStyle name="Normal 5 22 2 5 5" xfId="56682"/>
    <cellStyle name="Normal 5 22 2 5 5 2" xfId="56683"/>
    <cellStyle name="Normal 5 22 2 5 5 2 2" xfId="56684"/>
    <cellStyle name="Normal 5 22 2 5 5 2 2 2" xfId="56685"/>
    <cellStyle name="Normal 5 22 2 5 5 2 2 2 2" xfId="56686"/>
    <cellStyle name="Normal 5 22 2 5 5 2 2 3" xfId="56687"/>
    <cellStyle name="Normal 5 22 2 5 5 2 2 4" xfId="56688"/>
    <cellStyle name="Normal 5 22 2 5 5 2 3" xfId="56689"/>
    <cellStyle name="Normal 5 22 2 5 5 2 3 2" xfId="56690"/>
    <cellStyle name="Normal 5 22 2 5 5 2 3 2 2" xfId="56691"/>
    <cellStyle name="Normal 5 22 2 5 5 2 3 3" xfId="56692"/>
    <cellStyle name="Normal 5 22 2 5 5 2 3 4" xfId="56693"/>
    <cellStyle name="Normal 5 22 2 5 5 2 4" xfId="56694"/>
    <cellStyle name="Normal 5 22 2 5 5 2 4 2" xfId="56695"/>
    <cellStyle name="Normal 5 22 2 5 5 2 5" xfId="56696"/>
    <cellStyle name="Normal 5 22 2 5 5 2 6" xfId="56697"/>
    <cellStyle name="Normal 5 22 2 5 5 2 7" xfId="56698"/>
    <cellStyle name="Normal 5 22 2 5 5 3" xfId="56699"/>
    <cellStyle name="Normal 5 22 2 5 5 3 2" xfId="56700"/>
    <cellStyle name="Normal 5 22 2 5 5 3 2 2" xfId="56701"/>
    <cellStyle name="Normal 5 22 2 5 5 3 3" xfId="56702"/>
    <cellStyle name="Normal 5 22 2 5 5 3 4" xfId="56703"/>
    <cellStyle name="Normal 5 22 2 5 5 4" xfId="56704"/>
    <cellStyle name="Normal 5 22 2 5 5 4 2" xfId="56705"/>
    <cellStyle name="Normal 5 22 2 5 5 4 2 2" xfId="56706"/>
    <cellStyle name="Normal 5 22 2 5 5 4 3" xfId="56707"/>
    <cellStyle name="Normal 5 22 2 5 5 4 4" xfId="56708"/>
    <cellStyle name="Normal 5 22 2 5 5 5" xfId="56709"/>
    <cellStyle name="Normal 5 22 2 5 5 5 2" xfId="56710"/>
    <cellStyle name="Normal 5 22 2 5 5 6" xfId="56711"/>
    <cellStyle name="Normal 5 22 2 5 5 7" xfId="56712"/>
    <cellStyle name="Normal 5 22 2 5 5 8" xfId="56713"/>
    <cellStyle name="Normal 5 22 2 5 6" xfId="56714"/>
    <cellStyle name="Normal 5 22 2 5 6 2" xfId="56715"/>
    <cellStyle name="Normal 5 22 2 5 6 2 2" xfId="56716"/>
    <cellStyle name="Normal 5 22 2 5 6 2 2 2" xfId="56717"/>
    <cellStyle name="Normal 5 22 2 5 6 2 2 2 2" xfId="56718"/>
    <cellStyle name="Normal 5 22 2 5 6 2 2 3" xfId="56719"/>
    <cellStyle name="Normal 5 22 2 5 6 2 2 4" xfId="56720"/>
    <cellStyle name="Normal 5 22 2 5 6 2 3" xfId="56721"/>
    <cellStyle name="Normal 5 22 2 5 6 2 3 2" xfId="56722"/>
    <cellStyle name="Normal 5 22 2 5 6 2 3 2 2" xfId="56723"/>
    <cellStyle name="Normal 5 22 2 5 6 2 3 3" xfId="56724"/>
    <cellStyle name="Normal 5 22 2 5 6 2 3 4" xfId="56725"/>
    <cellStyle name="Normal 5 22 2 5 6 2 4" xfId="56726"/>
    <cellStyle name="Normal 5 22 2 5 6 2 4 2" xfId="56727"/>
    <cellStyle name="Normal 5 22 2 5 6 2 5" xfId="56728"/>
    <cellStyle name="Normal 5 22 2 5 6 2 6" xfId="56729"/>
    <cellStyle name="Normal 5 22 2 5 6 2 7" xfId="56730"/>
    <cellStyle name="Normal 5 22 2 5 6 3" xfId="56731"/>
    <cellStyle name="Normal 5 22 2 5 6 3 2" xfId="56732"/>
    <cellStyle name="Normal 5 22 2 5 6 3 2 2" xfId="56733"/>
    <cellStyle name="Normal 5 22 2 5 6 3 3" xfId="56734"/>
    <cellStyle name="Normal 5 22 2 5 6 3 4" xfId="56735"/>
    <cellStyle name="Normal 5 22 2 5 6 4" xfId="56736"/>
    <cellStyle name="Normal 5 22 2 5 6 4 2" xfId="56737"/>
    <cellStyle name="Normal 5 22 2 5 6 4 2 2" xfId="56738"/>
    <cellStyle name="Normal 5 22 2 5 6 4 3" xfId="56739"/>
    <cellStyle name="Normal 5 22 2 5 6 4 4" xfId="56740"/>
    <cellStyle name="Normal 5 22 2 5 6 5" xfId="56741"/>
    <cellStyle name="Normal 5 22 2 5 6 5 2" xfId="56742"/>
    <cellStyle name="Normal 5 22 2 5 6 6" xfId="56743"/>
    <cellStyle name="Normal 5 22 2 5 6 7" xfId="56744"/>
    <cellStyle name="Normal 5 22 2 5 6 8" xfId="56745"/>
    <cellStyle name="Normal 5 22 2 5 7" xfId="56746"/>
    <cellStyle name="Normal 5 22 2 5 7 2" xfId="56747"/>
    <cellStyle name="Normal 5 22 2 5 7 2 2" xfId="56748"/>
    <cellStyle name="Normal 5 22 2 5 7 2 2 2" xfId="56749"/>
    <cellStyle name="Normal 5 22 2 5 7 2 2 2 2" xfId="56750"/>
    <cellStyle name="Normal 5 22 2 5 7 2 2 3" xfId="56751"/>
    <cellStyle name="Normal 5 22 2 5 7 2 2 4" xfId="56752"/>
    <cellStyle name="Normal 5 22 2 5 7 2 3" xfId="56753"/>
    <cellStyle name="Normal 5 22 2 5 7 2 3 2" xfId="56754"/>
    <cellStyle name="Normal 5 22 2 5 7 2 4" xfId="56755"/>
    <cellStyle name="Normal 5 22 2 5 7 2 5" xfId="56756"/>
    <cellStyle name="Normal 5 22 2 5 7 2 6" xfId="56757"/>
    <cellStyle name="Normal 5 22 2 5 7 3" xfId="56758"/>
    <cellStyle name="Normal 5 22 2 5 7 3 2" xfId="56759"/>
    <cellStyle name="Normal 5 22 2 5 7 3 2 2" xfId="56760"/>
    <cellStyle name="Normal 5 22 2 5 7 3 3" xfId="56761"/>
    <cellStyle name="Normal 5 22 2 5 7 3 4" xfId="56762"/>
    <cellStyle name="Normal 5 22 2 5 7 4" xfId="56763"/>
    <cellStyle name="Normal 5 22 2 5 7 4 2" xfId="56764"/>
    <cellStyle name="Normal 5 22 2 5 7 4 2 2" xfId="56765"/>
    <cellStyle name="Normal 5 22 2 5 7 4 3" xfId="56766"/>
    <cellStyle name="Normal 5 22 2 5 7 4 4" xfId="56767"/>
    <cellStyle name="Normal 5 22 2 5 7 5" xfId="56768"/>
    <cellStyle name="Normal 5 22 2 5 7 5 2" xfId="56769"/>
    <cellStyle name="Normal 5 22 2 5 7 6" xfId="56770"/>
    <cellStyle name="Normal 5 22 2 5 7 7" xfId="56771"/>
    <cellStyle name="Normal 5 22 2 5 7 8" xfId="56772"/>
    <cellStyle name="Normal 5 22 2 5 8" xfId="56773"/>
    <cellStyle name="Normal 5 22 2 5 8 2" xfId="56774"/>
    <cellStyle name="Normal 5 22 2 5 8 2 2" xfId="56775"/>
    <cellStyle name="Normal 5 22 2 5 8 2 2 2" xfId="56776"/>
    <cellStyle name="Normal 5 22 2 5 8 2 2 2 2" xfId="56777"/>
    <cellStyle name="Normal 5 22 2 5 8 2 2 3" xfId="56778"/>
    <cellStyle name="Normal 5 22 2 5 8 2 2 4" xfId="56779"/>
    <cellStyle name="Normal 5 22 2 5 8 2 3" xfId="56780"/>
    <cellStyle name="Normal 5 22 2 5 8 2 3 2" xfId="56781"/>
    <cellStyle name="Normal 5 22 2 5 8 2 4" xfId="56782"/>
    <cellStyle name="Normal 5 22 2 5 8 2 5" xfId="56783"/>
    <cellStyle name="Normal 5 22 2 5 8 2 6" xfId="56784"/>
    <cellStyle name="Normal 5 22 2 5 8 3" xfId="56785"/>
    <cellStyle name="Normal 5 22 2 5 8 3 2" xfId="56786"/>
    <cellStyle name="Normal 5 22 2 5 8 3 2 2" xfId="56787"/>
    <cellStyle name="Normal 5 22 2 5 8 3 3" xfId="56788"/>
    <cellStyle name="Normal 5 22 2 5 8 3 4" xfId="56789"/>
    <cellStyle name="Normal 5 22 2 5 8 4" xfId="56790"/>
    <cellStyle name="Normal 5 22 2 5 8 4 2" xfId="56791"/>
    <cellStyle name="Normal 5 22 2 5 8 4 2 2" xfId="56792"/>
    <cellStyle name="Normal 5 22 2 5 8 4 3" xfId="56793"/>
    <cellStyle name="Normal 5 22 2 5 8 4 4" xfId="56794"/>
    <cellStyle name="Normal 5 22 2 5 8 5" xfId="56795"/>
    <cellStyle name="Normal 5 22 2 5 8 5 2" xfId="56796"/>
    <cellStyle name="Normal 5 22 2 5 8 6" xfId="56797"/>
    <cellStyle name="Normal 5 22 2 5 8 7" xfId="56798"/>
    <cellStyle name="Normal 5 22 2 5 8 8" xfId="56799"/>
    <cellStyle name="Normal 5 22 2 5 9" xfId="56800"/>
    <cellStyle name="Normal 5 22 2 5 9 2" xfId="56801"/>
    <cellStyle name="Normal 5 22 2 5 9 2 2" xfId="56802"/>
    <cellStyle name="Normal 5 22 2 5 9 2 2 2" xfId="56803"/>
    <cellStyle name="Normal 5 22 2 5 9 2 3" xfId="56804"/>
    <cellStyle name="Normal 5 22 2 5 9 2 4" xfId="56805"/>
    <cellStyle name="Normal 5 22 2 5 9 3" xfId="56806"/>
    <cellStyle name="Normal 5 22 2 5 9 3 2" xfId="56807"/>
    <cellStyle name="Normal 5 22 2 5 9 4" xfId="56808"/>
    <cellStyle name="Normal 5 22 2 5 9 5" xfId="56809"/>
    <cellStyle name="Normal 5 22 2 5 9 6" xfId="56810"/>
    <cellStyle name="Normal 5 22 2 6" xfId="56811"/>
    <cellStyle name="Normal 5 22 2 6 10" xfId="56812"/>
    <cellStyle name="Normal 5 22 2 6 10 2" xfId="56813"/>
    <cellStyle name="Normal 5 22 2 6 10 2 2" xfId="56814"/>
    <cellStyle name="Normal 5 22 2 6 10 3" xfId="56815"/>
    <cellStyle name="Normal 5 22 2 6 10 4" xfId="56816"/>
    <cellStyle name="Normal 5 22 2 6 11" xfId="56817"/>
    <cellStyle name="Normal 5 22 2 6 11 2" xfId="56818"/>
    <cellStyle name="Normal 5 22 2 6 12" xfId="56819"/>
    <cellStyle name="Normal 5 22 2 6 13" xfId="56820"/>
    <cellStyle name="Normal 5 22 2 6 14" xfId="56821"/>
    <cellStyle name="Normal 5 22 2 6 2" xfId="56822"/>
    <cellStyle name="Normal 5 22 2 6 2 10" xfId="56823"/>
    <cellStyle name="Normal 5 22 2 6 2 2" xfId="56824"/>
    <cellStyle name="Normal 5 22 2 6 2 2 2" xfId="56825"/>
    <cellStyle name="Normal 5 22 2 6 2 2 2 2" xfId="56826"/>
    <cellStyle name="Normal 5 22 2 6 2 2 2 2 2" xfId="56827"/>
    <cellStyle name="Normal 5 22 2 6 2 2 2 3" xfId="56828"/>
    <cellStyle name="Normal 5 22 2 6 2 2 2 4" xfId="56829"/>
    <cellStyle name="Normal 5 22 2 6 2 2 3" xfId="56830"/>
    <cellStyle name="Normal 5 22 2 6 2 2 3 2" xfId="56831"/>
    <cellStyle name="Normal 5 22 2 6 2 2 3 2 2" xfId="56832"/>
    <cellStyle name="Normal 5 22 2 6 2 2 3 3" xfId="56833"/>
    <cellStyle name="Normal 5 22 2 6 2 2 3 4" xfId="56834"/>
    <cellStyle name="Normal 5 22 2 6 2 2 4" xfId="56835"/>
    <cellStyle name="Normal 5 22 2 6 2 2 4 2" xfId="56836"/>
    <cellStyle name="Normal 5 22 2 6 2 2 5" xfId="56837"/>
    <cellStyle name="Normal 5 22 2 6 2 2 6" xfId="56838"/>
    <cellStyle name="Normal 5 22 2 6 2 2 7" xfId="56839"/>
    <cellStyle name="Normal 5 22 2 6 2 3" xfId="56840"/>
    <cellStyle name="Normal 5 22 2 6 2 3 2" xfId="56841"/>
    <cellStyle name="Normal 5 22 2 6 2 3 2 2" xfId="56842"/>
    <cellStyle name="Normal 5 22 2 6 2 3 3" xfId="56843"/>
    <cellStyle name="Normal 5 22 2 6 2 3 4" xfId="56844"/>
    <cellStyle name="Normal 5 22 2 6 2 4" xfId="56845"/>
    <cellStyle name="Normal 5 22 2 6 2 4 2" xfId="56846"/>
    <cellStyle name="Normal 5 22 2 6 2 4 2 2" xfId="56847"/>
    <cellStyle name="Normal 5 22 2 6 2 4 3" xfId="56848"/>
    <cellStyle name="Normal 5 22 2 6 2 4 4" xfId="56849"/>
    <cellStyle name="Normal 5 22 2 6 2 5" xfId="56850"/>
    <cellStyle name="Normal 5 22 2 6 2 5 2" xfId="56851"/>
    <cellStyle name="Normal 5 22 2 6 2 5 2 2" xfId="56852"/>
    <cellStyle name="Normal 5 22 2 6 2 5 3" xfId="56853"/>
    <cellStyle name="Normal 5 22 2 6 2 5 4" xfId="56854"/>
    <cellStyle name="Normal 5 22 2 6 2 6" xfId="56855"/>
    <cellStyle name="Normal 5 22 2 6 2 6 2" xfId="56856"/>
    <cellStyle name="Normal 5 22 2 6 2 6 2 2" xfId="56857"/>
    <cellStyle name="Normal 5 22 2 6 2 6 3" xfId="56858"/>
    <cellStyle name="Normal 5 22 2 6 2 6 4" xfId="56859"/>
    <cellStyle name="Normal 5 22 2 6 2 7" xfId="56860"/>
    <cellStyle name="Normal 5 22 2 6 2 7 2" xfId="56861"/>
    <cellStyle name="Normal 5 22 2 6 2 8" xfId="56862"/>
    <cellStyle name="Normal 5 22 2 6 2 9" xfId="56863"/>
    <cellStyle name="Normal 5 22 2 6 3" xfId="56864"/>
    <cellStyle name="Normal 5 22 2 6 3 2" xfId="56865"/>
    <cellStyle name="Normal 5 22 2 6 3 2 2" xfId="56866"/>
    <cellStyle name="Normal 5 22 2 6 3 2 2 2" xfId="56867"/>
    <cellStyle name="Normal 5 22 2 6 3 2 2 2 2" xfId="56868"/>
    <cellStyle name="Normal 5 22 2 6 3 2 2 3" xfId="56869"/>
    <cellStyle name="Normal 5 22 2 6 3 2 2 4" xfId="56870"/>
    <cellStyle name="Normal 5 22 2 6 3 2 3" xfId="56871"/>
    <cellStyle name="Normal 5 22 2 6 3 2 3 2" xfId="56872"/>
    <cellStyle name="Normal 5 22 2 6 3 2 3 2 2" xfId="56873"/>
    <cellStyle name="Normal 5 22 2 6 3 2 3 3" xfId="56874"/>
    <cellStyle name="Normal 5 22 2 6 3 2 3 4" xfId="56875"/>
    <cellStyle name="Normal 5 22 2 6 3 2 4" xfId="56876"/>
    <cellStyle name="Normal 5 22 2 6 3 2 4 2" xfId="56877"/>
    <cellStyle name="Normal 5 22 2 6 3 2 5" xfId="56878"/>
    <cellStyle name="Normal 5 22 2 6 3 2 6" xfId="56879"/>
    <cellStyle name="Normal 5 22 2 6 3 2 7" xfId="56880"/>
    <cellStyle name="Normal 5 22 2 6 3 3" xfId="56881"/>
    <cellStyle name="Normal 5 22 2 6 3 3 2" xfId="56882"/>
    <cellStyle name="Normal 5 22 2 6 3 3 2 2" xfId="56883"/>
    <cellStyle name="Normal 5 22 2 6 3 3 3" xfId="56884"/>
    <cellStyle name="Normal 5 22 2 6 3 3 4" xfId="56885"/>
    <cellStyle name="Normal 5 22 2 6 3 4" xfId="56886"/>
    <cellStyle name="Normal 5 22 2 6 3 4 2" xfId="56887"/>
    <cellStyle name="Normal 5 22 2 6 3 4 2 2" xfId="56888"/>
    <cellStyle name="Normal 5 22 2 6 3 4 3" xfId="56889"/>
    <cellStyle name="Normal 5 22 2 6 3 4 4" xfId="56890"/>
    <cellStyle name="Normal 5 22 2 6 3 5" xfId="56891"/>
    <cellStyle name="Normal 5 22 2 6 3 5 2" xfId="56892"/>
    <cellStyle name="Normal 5 22 2 6 3 6" xfId="56893"/>
    <cellStyle name="Normal 5 22 2 6 3 7" xfId="56894"/>
    <cellStyle name="Normal 5 22 2 6 3 8" xfId="56895"/>
    <cellStyle name="Normal 5 22 2 6 4" xfId="56896"/>
    <cellStyle name="Normal 5 22 2 6 4 2" xfId="56897"/>
    <cellStyle name="Normal 5 22 2 6 4 2 2" xfId="56898"/>
    <cellStyle name="Normal 5 22 2 6 4 2 2 2" xfId="56899"/>
    <cellStyle name="Normal 5 22 2 6 4 2 2 2 2" xfId="56900"/>
    <cellStyle name="Normal 5 22 2 6 4 2 2 3" xfId="56901"/>
    <cellStyle name="Normal 5 22 2 6 4 2 2 4" xfId="56902"/>
    <cellStyle name="Normal 5 22 2 6 4 2 3" xfId="56903"/>
    <cellStyle name="Normal 5 22 2 6 4 2 3 2" xfId="56904"/>
    <cellStyle name="Normal 5 22 2 6 4 2 3 2 2" xfId="56905"/>
    <cellStyle name="Normal 5 22 2 6 4 2 3 3" xfId="56906"/>
    <cellStyle name="Normal 5 22 2 6 4 2 3 4" xfId="56907"/>
    <cellStyle name="Normal 5 22 2 6 4 2 4" xfId="56908"/>
    <cellStyle name="Normal 5 22 2 6 4 2 4 2" xfId="56909"/>
    <cellStyle name="Normal 5 22 2 6 4 2 5" xfId="56910"/>
    <cellStyle name="Normal 5 22 2 6 4 2 6" xfId="56911"/>
    <cellStyle name="Normal 5 22 2 6 4 2 7" xfId="56912"/>
    <cellStyle name="Normal 5 22 2 6 4 3" xfId="56913"/>
    <cellStyle name="Normal 5 22 2 6 4 3 2" xfId="56914"/>
    <cellStyle name="Normal 5 22 2 6 4 3 2 2" xfId="56915"/>
    <cellStyle name="Normal 5 22 2 6 4 3 3" xfId="56916"/>
    <cellStyle name="Normal 5 22 2 6 4 3 4" xfId="56917"/>
    <cellStyle name="Normal 5 22 2 6 4 4" xfId="56918"/>
    <cellStyle name="Normal 5 22 2 6 4 4 2" xfId="56919"/>
    <cellStyle name="Normal 5 22 2 6 4 4 2 2" xfId="56920"/>
    <cellStyle name="Normal 5 22 2 6 4 4 3" xfId="56921"/>
    <cellStyle name="Normal 5 22 2 6 4 4 4" xfId="56922"/>
    <cellStyle name="Normal 5 22 2 6 4 5" xfId="56923"/>
    <cellStyle name="Normal 5 22 2 6 4 5 2" xfId="56924"/>
    <cellStyle name="Normal 5 22 2 6 4 6" xfId="56925"/>
    <cellStyle name="Normal 5 22 2 6 4 7" xfId="56926"/>
    <cellStyle name="Normal 5 22 2 6 4 8" xfId="56927"/>
    <cellStyle name="Normal 5 22 2 6 5" xfId="56928"/>
    <cellStyle name="Normal 5 22 2 6 5 2" xfId="56929"/>
    <cellStyle name="Normal 5 22 2 6 5 2 2" xfId="56930"/>
    <cellStyle name="Normal 5 22 2 6 5 2 2 2" xfId="56931"/>
    <cellStyle name="Normal 5 22 2 6 5 2 2 2 2" xfId="56932"/>
    <cellStyle name="Normal 5 22 2 6 5 2 2 3" xfId="56933"/>
    <cellStyle name="Normal 5 22 2 6 5 2 2 4" xfId="56934"/>
    <cellStyle name="Normal 5 22 2 6 5 2 3" xfId="56935"/>
    <cellStyle name="Normal 5 22 2 6 5 2 3 2" xfId="56936"/>
    <cellStyle name="Normal 5 22 2 6 5 2 4" xfId="56937"/>
    <cellStyle name="Normal 5 22 2 6 5 2 5" xfId="56938"/>
    <cellStyle name="Normal 5 22 2 6 5 2 6" xfId="56939"/>
    <cellStyle name="Normal 5 22 2 6 5 3" xfId="56940"/>
    <cellStyle name="Normal 5 22 2 6 5 3 2" xfId="56941"/>
    <cellStyle name="Normal 5 22 2 6 5 3 2 2" xfId="56942"/>
    <cellStyle name="Normal 5 22 2 6 5 3 3" xfId="56943"/>
    <cellStyle name="Normal 5 22 2 6 5 3 4" xfId="56944"/>
    <cellStyle name="Normal 5 22 2 6 5 4" xfId="56945"/>
    <cellStyle name="Normal 5 22 2 6 5 4 2" xfId="56946"/>
    <cellStyle name="Normal 5 22 2 6 5 4 2 2" xfId="56947"/>
    <cellStyle name="Normal 5 22 2 6 5 4 3" xfId="56948"/>
    <cellStyle name="Normal 5 22 2 6 5 4 4" xfId="56949"/>
    <cellStyle name="Normal 5 22 2 6 5 5" xfId="56950"/>
    <cellStyle name="Normal 5 22 2 6 5 5 2" xfId="56951"/>
    <cellStyle name="Normal 5 22 2 6 5 6" xfId="56952"/>
    <cellStyle name="Normal 5 22 2 6 5 7" xfId="56953"/>
    <cellStyle name="Normal 5 22 2 6 5 8" xfId="56954"/>
    <cellStyle name="Normal 5 22 2 6 6" xfId="56955"/>
    <cellStyle name="Normal 5 22 2 6 6 2" xfId="56956"/>
    <cellStyle name="Normal 5 22 2 6 6 2 2" xfId="56957"/>
    <cellStyle name="Normal 5 22 2 6 6 2 2 2" xfId="56958"/>
    <cellStyle name="Normal 5 22 2 6 6 2 2 2 2" xfId="56959"/>
    <cellStyle name="Normal 5 22 2 6 6 2 2 3" xfId="56960"/>
    <cellStyle name="Normal 5 22 2 6 6 2 2 4" xfId="56961"/>
    <cellStyle name="Normal 5 22 2 6 6 2 3" xfId="56962"/>
    <cellStyle name="Normal 5 22 2 6 6 2 3 2" xfId="56963"/>
    <cellStyle name="Normal 5 22 2 6 6 2 4" xfId="56964"/>
    <cellStyle name="Normal 5 22 2 6 6 2 5" xfId="56965"/>
    <cellStyle name="Normal 5 22 2 6 6 2 6" xfId="56966"/>
    <cellStyle name="Normal 5 22 2 6 6 3" xfId="56967"/>
    <cellStyle name="Normal 5 22 2 6 6 3 2" xfId="56968"/>
    <cellStyle name="Normal 5 22 2 6 6 3 2 2" xfId="56969"/>
    <cellStyle name="Normal 5 22 2 6 6 3 3" xfId="56970"/>
    <cellStyle name="Normal 5 22 2 6 6 3 4" xfId="56971"/>
    <cellStyle name="Normal 5 22 2 6 6 4" xfId="56972"/>
    <cellStyle name="Normal 5 22 2 6 6 4 2" xfId="56973"/>
    <cellStyle name="Normal 5 22 2 6 6 4 2 2" xfId="56974"/>
    <cellStyle name="Normal 5 22 2 6 6 4 3" xfId="56975"/>
    <cellStyle name="Normal 5 22 2 6 6 4 4" xfId="56976"/>
    <cellStyle name="Normal 5 22 2 6 6 5" xfId="56977"/>
    <cellStyle name="Normal 5 22 2 6 6 5 2" xfId="56978"/>
    <cellStyle name="Normal 5 22 2 6 6 6" xfId="56979"/>
    <cellStyle name="Normal 5 22 2 6 6 7" xfId="56980"/>
    <cellStyle name="Normal 5 22 2 6 6 8" xfId="56981"/>
    <cellStyle name="Normal 5 22 2 6 7" xfId="56982"/>
    <cellStyle name="Normal 5 22 2 6 7 2" xfId="56983"/>
    <cellStyle name="Normal 5 22 2 6 7 2 2" xfId="56984"/>
    <cellStyle name="Normal 5 22 2 6 7 2 2 2" xfId="56985"/>
    <cellStyle name="Normal 5 22 2 6 7 2 3" xfId="56986"/>
    <cellStyle name="Normal 5 22 2 6 7 2 4" xfId="56987"/>
    <cellStyle name="Normal 5 22 2 6 7 3" xfId="56988"/>
    <cellStyle name="Normal 5 22 2 6 7 3 2" xfId="56989"/>
    <cellStyle name="Normal 5 22 2 6 7 4" xfId="56990"/>
    <cellStyle name="Normal 5 22 2 6 7 5" xfId="56991"/>
    <cellStyle name="Normal 5 22 2 6 7 6" xfId="56992"/>
    <cellStyle name="Normal 5 22 2 6 8" xfId="56993"/>
    <cellStyle name="Normal 5 22 2 6 8 2" xfId="56994"/>
    <cellStyle name="Normal 5 22 2 6 8 2 2" xfId="56995"/>
    <cellStyle name="Normal 5 22 2 6 8 2 2 2" xfId="56996"/>
    <cellStyle name="Normal 5 22 2 6 8 2 3" xfId="56997"/>
    <cellStyle name="Normal 5 22 2 6 8 2 4" xfId="56998"/>
    <cellStyle name="Normal 5 22 2 6 8 3" xfId="56999"/>
    <cellStyle name="Normal 5 22 2 6 8 3 2" xfId="57000"/>
    <cellStyle name="Normal 5 22 2 6 8 4" xfId="57001"/>
    <cellStyle name="Normal 5 22 2 6 8 5" xfId="57002"/>
    <cellStyle name="Normal 5 22 2 6 8 6" xfId="57003"/>
    <cellStyle name="Normal 5 22 2 6 9" xfId="57004"/>
    <cellStyle name="Normal 5 22 2 6 9 2" xfId="57005"/>
    <cellStyle name="Normal 5 22 2 6 9 2 2" xfId="57006"/>
    <cellStyle name="Normal 5 22 2 6 9 3" xfId="57007"/>
    <cellStyle name="Normal 5 22 2 6 9 4" xfId="57008"/>
    <cellStyle name="Normal 5 22 2 6 9 5" xfId="57009"/>
    <cellStyle name="Normal 5 22 2 7" xfId="57010"/>
    <cellStyle name="Normal 5 22 2 7 10" xfId="57011"/>
    <cellStyle name="Normal 5 22 2 7 10 2" xfId="57012"/>
    <cellStyle name="Normal 5 22 2 7 10 2 2" xfId="57013"/>
    <cellStyle name="Normal 5 22 2 7 10 3" xfId="57014"/>
    <cellStyle name="Normal 5 22 2 7 10 4" xfId="57015"/>
    <cellStyle name="Normal 5 22 2 7 11" xfId="57016"/>
    <cellStyle name="Normal 5 22 2 7 11 2" xfId="57017"/>
    <cellStyle name="Normal 5 22 2 7 12" xfId="57018"/>
    <cellStyle name="Normal 5 22 2 7 13" xfId="57019"/>
    <cellStyle name="Normal 5 22 2 7 14" xfId="57020"/>
    <cellStyle name="Normal 5 22 2 7 2" xfId="57021"/>
    <cellStyle name="Normal 5 22 2 7 2 10" xfId="57022"/>
    <cellStyle name="Normal 5 22 2 7 2 2" xfId="57023"/>
    <cellStyle name="Normal 5 22 2 7 2 2 2" xfId="57024"/>
    <cellStyle name="Normal 5 22 2 7 2 2 2 2" xfId="57025"/>
    <cellStyle name="Normal 5 22 2 7 2 2 2 2 2" xfId="57026"/>
    <cellStyle name="Normal 5 22 2 7 2 2 2 3" xfId="57027"/>
    <cellStyle name="Normal 5 22 2 7 2 2 2 4" xfId="57028"/>
    <cellStyle name="Normal 5 22 2 7 2 2 3" xfId="57029"/>
    <cellStyle name="Normal 5 22 2 7 2 2 3 2" xfId="57030"/>
    <cellStyle name="Normal 5 22 2 7 2 2 3 2 2" xfId="57031"/>
    <cellStyle name="Normal 5 22 2 7 2 2 3 3" xfId="57032"/>
    <cellStyle name="Normal 5 22 2 7 2 2 3 4" xfId="57033"/>
    <cellStyle name="Normal 5 22 2 7 2 2 4" xfId="57034"/>
    <cellStyle name="Normal 5 22 2 7 2 2 4 2" xfId="57035"/>
    <cellStyle name="Normal 5 22 2 7 2 2 5" xfId="57036"/>
    <cellStyle name="Normal 5 22 2 7 2 2 6" xfId="57037"/>
    <cellStyle name="Normal 5 22 2 7 2 2 7" xfId="57038"/>
    <cellStyle name="Normal 5 22 2 7 2 3" xfId="57039"/>
    <cellStyle name="Normal 5 22 2 7 2 3 2" xfId="57040"/>
    <cellStyle name="Normal 5 22 2 7 2 3 2 2" xfId="57041"/>
    <cellStyle name="Normal 5 22 2 7 2 3 3" xfId="57042"/>
    <cellStyle name="Normal 5 22 2 7 2 3 4" xfId="57043"/>
    <cellStyle name="Normal 5 22 2 7 2 4" xfId="57044"/>
    <cellStyle name="Normal 5 22 2 7 2 4 2" xfId="57045"/>
    <cellStyle name="Normal 5 22 2 7 2 4 2 2" xfId="57046"/>
    <cellStyle name="Normal 5 22 2 7 2 4 3" xfId="57047"/>
    <cellStyle name="Normal 5 22 2 7 2 4 4" xfId="57048"/>
    <cellStyle name="Normal 5 22 2 7 2 5" xfId="57049"/>
    <cellStyle name="Normal 5 22 2 7 2 5 2" xfId="57050"/>
    <cellStyle name="Normal 5 22 2 7 2 5 2 2" xfId="57051"/>
    <cellStyle name="Normal 5 22 2 7 2 5 3" xfId="57052"/>
    <cellStyle name="Normal 5 22 2 7 2 5 4" xfId="57053"/>
    <cellStyle name="Normal 5 22 2 7 2 6" xfId="57054"/>
    <cellStyle name="Normal 5 22 2 7 2 6 2" xfId="57055"/>
    <cellStyle name="Normal 5 22 2 7 2 6 2 2" xfId="57056"/>
    <cellStyle name="Normal 5 22 2 7 2 6 3" xfId="57057"/>
    <cellStyle name="Normal 5 22 2 7 2 6 4" xfId="57058"/>
    <cellStyle name="Normal 5 22 2 7 2 7" xfId="57059"/>
    <cellStyle name="Normal 5 22 2 7 2 7 2" xfId="57060"/>
    <cellStyle name="Normal 5 22 2 7 2 8" xfId="57061"/>
    <cellStyle name="Normal 5 22 2 7 2 9" xfId="57062"/>
    <cellStyle name="Normal 5 22 2 7 3" xfId="57063"/>
    <cellStyle name="Normal 5 22 2 7 3 2" xfId="57064"/>
    <cellStyle name="Normal 5 22 2 7 3 2 2" xfId="57065"/>
    <cellStyle name="Normal 5 22 2 7 3 2 2 2" xfId="57066"/>
    <cellStyle name="Normal 5 22 2 7 3 2 2 2 2" xfId="57067"/>
    <cellStyle name="Normal 5 22 2 7 3 2 2 3" xfId="57068"/>
    <cellStyle name="Normal 5 22 2 7 3 2 2 4" xfId="57069"/>
    <cellStyle name="Normal 5 22 2 7 3 2 3" xfId="57070"/>
    <cellStyle name="Normal 5 22 2 7 3 2 3 2" xfId="57071"/>
    <cellStyle name="Normal 5 22 2 7 3 2 3 2 2" xfId="57072"/>
    <cellStyle name="Normal 5 22 2 7 3 2 3 3" xfId="57073"/>
    <cellStyle name="Normal 5 22 2 7 3 2 3 4" xfId="57074"/>
    <cellStyle name="Normal 5 22 2 7 3 2 4" xfId="57075"/>
    <cellStyle name="Normal 5 22 2 7 3 2 4 2" xfId="57076"/>
    <cellStyle name="Normal 5 22 2 7 3 2 5" xfId="57077"/>
    <cellStyle name="Normal 5 22 2 7 3 2 6" xfId="57078"/>
    <cellStyle name="Normal 5 22 2 7 3 2 7" xfId="57079"/>
    <cellStyle name="Normal 5 22 2 7 3 3" xfId="57080"/>
    <cellStyle name="Normal 5 22 2 7 3 3 2" xfId="57081"/>
    <cellStyle name="Normal 5 22 2 7 3 3 2 2" xfId="57082"/>
    <cellStyle name="Normal 5 22 2 7 3 3 3" xfId="57083"/>
    <cellStyle name="Normal 5 22 2 7 3 3 4" xfId="57084"/>
    <cellStyle name="Normal 5 22 2 7 3 4" xfId="57085"/>
    <cellStyle name="Normal 5 22 2 7 3 4 2" xfId="57086"/>
    <cellStyle name="Normal 5 22 2 7 3 4 2 2" xfId="57087"/>
    <cellStyle name="Normal 5 22 2 7 3 4 3" xfId="57088"/>
    <cellStyle name="Normal 5 22 2 7 3 4 4" xfId="57089"/>
    <cellStyle name="Normal 5 22 2 7 3 5" xfId="57090"/>
    <cellStyle name="Normal 5 22 2 7 3 5 2" xfId="57091"/>
    <cellStyle name="Normal 5 22 2 7 3 6" xfId="57092"/>
    <cellStyle name="Normal 5 22 2 7 3 7" xfId="57093"/>
    <cellStyle name="Normal 5 22 2 7 3 8" xfId="57094"/>
    <cellStyle name="Normal 5 22 2 7 4" xfId="57095"/>
    <cellStyle name="Normal 5 22 2 7 4 2" xfId="57096"/>
    <cellStyle name="Normal 5 22 2 7 4 2 2" xfId="57097"/>
    <cellStyle name="Normal 5 22 2 7 4 2 2 2" xfId="57098"/>
    <cellStyle name="Normal 5 22 2 7 4 2 2 2 2" xfId="57099"/>
    <cellStyle name="Normal 5 22 2 7 4 2 2 3" xfId="57100"/>
    <cellStyle name="Normal 5 22 2 7 4 2 2 4" xfId="57101"/>
    <cellStyle name="Normal 5 22 2 7 4 2 3" xfId="57102"/>
    <cellStyle name="Normal 5 22 2 7 4 2 3 2" xfId="57103"/>
    <cellStyle name="Normal 5 22 2 7 4 2 3 2 2" xfId="57104"/>
    <cellStyle name="Normal 5 22 2 7 4 2 3 3" xfId="57105"/>
    <cellStyle name="Normal 5 22 2 7 4 2 3 4" xfId="57106"/>
    <cellStyle name="Normal 5 22 2 7 4 2 4" xfId="57107"/>
    <cellStyle name="Normal 5 22 2 7 4 2 4 2" xfId="57108"/>
    <cellStyle name="Normal 5 22 2 7 4 2 5" xfId="57109"/>
    <cellStyle name="Normal 5 22 2 7 4 2 6" xfId="57110"/>
    <cellStyle name="Normal 5 22 2 7 4 2 7" xfId="57111"/>
    <cellStyle name="Normal 5 22 2 7 4 3" xfId="57112"/>
    <cellStyle name="Normal 5 22 2 7 4 3 2" xfId="57113"/>
    <cellStyle name="Normal 5 22 2 7 4 3 2 2" xfId="57114"/>
    <cellStyle name="Normal 5 22 2 7 4 3 3" xfId="57115"/>
    <cellStyle name="Normal 5 22 2 7 4 3 4" xfId="57116"/>
    <cellStyle name="Normal 5 22 2 7 4 4" xfId="57117"/>
    <cellStyle name="Normal 5 22 2 7 4 4 2" xfId="57118"/>
    <cellStyle name="Normal 5 22 2 7 4 4 2 2" xfId="57119"/>
    <cellStyle name="Normal 5 22 2 7 4 4 3" xfId="57120"/>
    <cellStyle name="Normal 5 22 2 7 4 4 4" xfId="57121"/>
    <cellStyle name="Normal 5 22 2 7 4 5" xfId="57122"/>
    <cellStyle name="Normal 5 22 2 7 4 5 2" xfId="57123"/>
    <cellStyle name="Normal 5 22 2 7 4 6" xfId="57124"/>
    <cellStyle name="Normal 5 22 2 7 4 7" xfId="57125"/>
    <cellStyle name="Normal 5 22 2 7 4 8" xfId="57126"/>
    <cellStyle name="Normal 5 22 2 7 5" xfId="57127"/>
    <cellStyle name="Normal 5 22 2 7 5 2" xfId="57128"/>
    <cellStyle name="Normal 5 22 2 7 5 2 2" xfId="57129"/>
    <cellStyle name="Normal 5 22 2 7 5 2 2 2" xfId="57130"/>
    <cellStyle name="Normal 5 22 2 7 5 2 2 2 2" xfId="57131"/>
    <cellStyle name="Normal 5 22 2 7 5 2 2 3" xfId="57132"/>
    <cellStyle name="Normal 5 22 2 7 5 2 2 4" xfId="57133"/>
    <cellStyle name="Normal 5 22 2 7 5 2 3" xfId="57134"/>
    <cellStyle name="Normal 5 22 2 7 5 2 3 2" xfId="57135"/>
    <cellStyle name="Normal 5 22 2 7 5 2 4" xfId="57136"/>
    <cellStyle name="Normal 5 22 2 7 5 2 5" xfId="57137"/>
    <cellStyle name="Normal 5 22 2 7 5 2 6" xfId="57138"/>
    <cellStyle name="Normal 5 22 2 7 5 3" xfId="57139"/>
    <cellStyle name="Normal 5 22 2 7 5 3 2" xfId="57140"/>
    <cellStyle name="Normal 5 22 2 7 5 3 2 2" xfId="57141"/>
    <cellStyle name="Normal 5 22 2 7 5 3 3" xfId="57142"/>
    <cellStyle name="Normal 5 22 2 7 5 3 4" xfId="57143"/>
    <cellStyle name="Normal 5 22 2 7 5 4" xfId="57144"/>
    <cellStyle name="Normal 5 22 2 7 5 4 2" xfId="57145"/>
    <cellStyle name="Normal 5 22 2 7 5 4 2 2" xfId="57146"/>
    <cellStyle name="Normal 5 22 2 7 5 4 3" xfId="57147"/>
    <cellStyle name="Normal 5 22 2 7 5 4 4" xfId="57148"/>
    <cellStyle name="Normal 5 22 2 7 5 5" xfId="57149"/>
    <cellStyle name="Normal 5 22 2 7 5 5 2" xfId="57150"/>
    <cellStyle name="Normal 5 22 2 7 5 6" xfId="57151"/>
    <cellStyle name="Normal 5 22 2 7 5 7" xfId="57152"/>
    <cellStyle name="Normal 5 22 2 7 5 8" xfId="57153"/>
    <cellStyle name="Normal 5 22 2 7 6" xfId="57154"/>
    <cellStyle name="Normal 5 22 2 7 6 2" xfId="57155"/>
    <cellStyle name="Normal 5 22 2 7 6 2 2" xfId="57156"/>
    <cellStyle name="Normal 5 22 2 7 6 2 2 2" xfId="57157"/>
    <cellStyle name="Normal 5 22 2 7 6 2 2 2 2" xfId="57158"/>
    <cellStyle name="Normal 5 22 2 7 6 2 2 3" xfId="57159"/>
    <cellStyle name="Normal 5 22 2 7 6 2 2 4" xfId="57160"/>
    <cellStyle name="Normal 5 22 2 7 6 2 3" xfId="57161"/>
    <cellStyle name="Normal 5 22 2 7 6 2 3 2" xfId="57162"/>
    <cellStyle name="Normal 5 22 2 7 6 2 4" xfId="57163"/>
    <cellStyle name="Normal 5 22 2 7 6 2 5" xfId="57164"/>
    <cellStyle name="Normal 5 22 2 7 6 2 6" xfId="57165"/>
    <cellStyle name="Normal 5 22 2 7 6 3" xfId="57166"/>
    <cellStyle name="Normal 5 22 2 7 6 3 2" xfId="57167"/>
    <cellStyle name="Normal 5 22 2 7 6 3 2 2" xfId="57168"/>
    <cellStyle name="Normal 5 22 2 7 6 3 3" xfId="57169"/>
    <cellStyle name="Normal 5 22 2 7 6 3 4" xfId="57170"/>
    <cellStyle name="Normal 5 22 2 7 6 4" xfId="57171"/>
    <cellStyle name="Normal 5 22 2 7 6 4 2" xfId="57172"/>
    <cellStyle name="Normal 5 22 2 7 6 4 2 2" xfId="57173"/>
    <cellStyle name="Normal 5 22 2 7 6 4 3" xfId="57174"/>
    <cellStyle name="Normal 5 22 2 7 6 4 4" xfId="57175"/>
    <cellStyle name="Normal 5 22 2 7 6 5" xfId="57176"/>
    <cellStyle name="Normal 5 22 2 7 6 5 2" xfId="57177"/>
    <cellStyle name="Normal 5 22 2 7 6 6" xfId="57178"/>
    <cellStyle name="Normal 5 22 2 7 6 7" xfId="57179"/>
    <cellStyle name="Normal 5 22 2 7 6 8" xfId="57180"/>
    <cellStyle name="Normal 5 22 2 7 7" xfId="57181"/>
    <cellStyle name="Normal 5 22 2 7 7 2" xfId="57182"/>
    <cellStyle name="Normal 5 22 2 7 7 2 2" xfId="57183"/>
    <cellStyle name="Normal 5 22 2 7 7 2 2 2" xfId="57184"/>
    <cellStyle name="Normal 5 22 2 7 7 2 3" xfId="57185"/>
    <cellStyle name="Normal 5 22 2 7 7 2 4" xfId="57186"/>
    <cellStyle name="Normal 5 22 2 7 7 3" xfId="57187"/>
    <cellStyle name="Normal 5 22 2 7 7 3 2" xfId="57188"/>
    <cellStyle name="Normal 5 22 2 7 7 4" xfId="57189"/>
    <cellStyle name="Normal 5 22 2 7 7 5" xfId="57190"/>
    <cellStyle name="Normal 5 22 2 7 7 6" xfId="57191"/>
    <cellStyle name="Normal 5 22 2 7 8" xfId="57192"/>
    <cellStyle name="Normal 5 22 2 7 8 2" xfId="57193"/>
    <cellStyle name="Normal 5 22 2 7 8 2 2" xfId="57194"/>
    <cellStyle name="Normal 5 22 2 7 8 2 2 2" xfId="57195"/>
    <cellStyle name="Normal 5 22 2 7 8 2 3" xfId="57196"/>
    <cellStyle name="Normal 5 22 2 7 8 2 4" xfId="57197"/>
    <cellStyle name="Normal 5 22 2 7 8 3" xfId="57198"/>
    <cellStyle name="Normal 5 22 2 7 8 3 2" xfId="57199"/>
    <cellStyle name="Normal 5 22 2 7 8 4" xfId="57200"/>
    <cellStyle name="Normal 5 22 2 7 8 5" xfId="57201"/>
    <cellStyle name="Normal 5 22 2 7 8 6" xfId="57202"/>
    <cellStyle name="Normal 5 22 2 7 9" xfId="57203"/>
    <cellStyle name="Normal 5 22 2 7 9 2" xfId="57204"/>
    <cellStyle name="Normal 5 22 2 7 9 2 2" xfId="57205"/>
    <cellStyle name="Normal 5 22 2 7 9 3" xfId="57206"/>
    <cellStyle name="Normal 5 22 2 7 9 4" xfId="57207"/>
    <cellStyle name="Normal 5 22 2 7 9 5" xfId="57208"/>
    <cellStyle name="Normal 5 22 2 8" xfId="57209"/>
    <cellStyle name="Normal 5 22 2 8 10" xfId="57210"/>
    <cellStyle name="Normal 5 22 2 8 10 2" xfId="57211"/>
    <cellStyle name="Normal 5 22 2 8 11" xfId="57212"/>
    <cellStyle name="Normal 5 22 2 8 12" xfId="57213"/>
    <cellStyle name="Normal 5 22 2 8 13" xfId="57214"/>
    <cellStyle name="Normal 5 22 2 8 2" xfId="57215"/>
    <cellStyle name="Normal 5 22 2 8 2 2" xfId="57216"/>
    <cellStyle name="Normal 5 22 2 8 2 2 2" xfId="57217"/>
    <cellStyle name="Normal 5 22 2 8 2 2 2 2" xfId="57218"/>
    <cellStyle name="Normal 5 22 2 8 2 2 2 2 2" xfId="57219"/>
    <cellStyle name="Normal 5 22 2 8 2 2 2 3" xfId="57220"/>
    <cellStyle name="Normal 5 22 2 8 2 2 2 4" xfId="57221"/>
    <cellStyle name="Normal 5 22 2 8 2 2 3" xfId="57222"/>
    <cellStyle name="Normal 5 22 2 8 2 2 3 2" xfId="57223"/>
    <cellStyle name="Normal 5 22 2 8 2 2 3 2 2" xfId="57224"/>
    <cellStyle name="Normal 5 22 2 8 2 2 3 3" xfId="57225"/>
    <cellStyle name="Normal 5 22 2 8 2 2 3 4" xfId="57226"/>
    <cellStyle name="Normal 5 22 2 8 2 2 4" xfId="57227"/>
    <cellStyle name="Normal 5 22 2 8 2 2 4 2" xfId="57228"/>
    <cellStyle name="Normal 5 22 2 8 2 2 5" xfId="57229"/>
    <cellStyle name="Normal 5 22 2 8 2 2 6" xfId="57230"/>
    <cellStyle name="Normal 5 22 2 8 2 2 7" xfId="57231"/>
    <cellStyle name="Normal 5 22 2 8 2 3" xfId="57232"/>
    <cellStyle name="Normal 5 22 2 8 2 3 2" xfId="57233"/>
    <cellStyle name="Normal 5 22 2 8 2 3 2 2" xfId="57234"/>
    <cellStyle name="Normal 5 22 2 8 2 3 3" xfId="57235"/>
    <cellStyle name="Normal 5 22 2 8 2 3 4" xfId="57236"/>
    <cellStyle name="Normal 5 22 2 8 2 4" xfId="57237"/>
    <cellStyle name="Normal 5 22 2 8 2 4 2" xfId="57238"/>
    <cellStyle name="Normal 5 22 2 8 2 4 2 2" xfId="57239"/>
    <cellStyle name="Normal 5 22 2 8 2 4 3" xfId="57240"/>
    <cellStyle name="Normal 5 22 2 8 2 4 4" xfId="57241"/>
    <cellStyle name="Normal 5 22 2 8 2 5" xfId="57242"/>
    <cellStyle name="Normal 5 22 2 8 2 5 2" xfId="57243"/>
    <cellStyle name="Normal 5 22 2 8 2 6" xfId="57244"/>
    <cellStyle name="Normal 5 22 2 8 2 7" xfId="57245"/>
    <cellStyle name="Normal 5 22 2 8 2 8" xfId="57246"/>
    <cellStyle name="Normal 5 22 2 8 3" xfId="57247"/>
    <cellStyle name="Normal 5 22 2 8 3 2" xfId="57248"/>
    <cellStyle name="Normal 5 22 2 8 3 2 2" xfId="57249"/>
    <cellStyle name="Normal 5 22 2 8 3 2 2 2" xfId="57250"/>
    <cellStyle name="Normal 5 22 2 8 3 2 2 2 2" xfId="57251"/>
    <cellStyle name="Normal 5 22 2 8 3 2 2 3" xfId="57252"/>
    <cellStyle name="Normal 5 22 2 8 3 2 2 4" xfId="57253"/>
    <cellStyle name="Normal 5 22 2 8 3 2 3" xfId="57254"/>
    <cellStyle name="Normal 5 22 2 8 3 2 3 2" xfId="57255"/>
    <cellStyle name="Normal 5 22 2 8 3 2 3 2 2" xfId="57256"/>
    <cellStyle name="Normal 5 22 2 8 3 2 3 3" xfId="57257"/>
    <cellStyle name="Normal 5 22 2 8 3 2 3 4" xfId="57258"/>
    <cellStyle name="Normal 5 22 2 8 3 2 4" xfId="57259"/>
    <cellStyle name="Normal 5 22 2 8 3 2 4 2" xfId="57260"/>
    <cellStyle name="Normal 5 22 2 8 3 2 5" xfId="57261"/>
    <cellStyle name="Normal 5 22 2 8 3 2 6" xfId="57262"/>
    <cellStyle name="Normal 5 22 2 8 3 2 7" xfId="57263"/>
    <cellStyle name="Normal 5 22 2 8 3 3" xfId="57264"/>
    <cellStyle name="Normal 5 22 2 8 3 3 2" xfId="57265"/>
    <cellStyle name="Normal 5 22 2 8 3 3 2 2" xfId="57266"/>
    <cellStyle name="Normal 5 22 2 8 3 3 3" xfId="57267"/>
    <cellStyle name="Normal 5 22 2 8 3 3 4" xfId="57268"/>
    <cellStyle name="Normal 5 22 2 8 3 4" xfId="57269"/>
    <cellStyle name="Normal 5 22 2 8 3 4 2" xfId="57270"/>
    <cellStyle name="Normal 5 22 2 8 3 4 2 2" xfId="57271"/>
    <cellStyle name="Normal 5 22 2 8 3 4 3" xfId="57272"/>
    <cellStyle name="Normal 5 22 2 8 3 4 4" xfId="57273"/>
    <cellStyle name="Normal 5 22 2 8 3 5" xfId="57274"/>
    <cellStyle name="Normal 5 22 2 8 3 5 2" xfId="57275"/>
    <cellStyle name="Normal 5 22 2 8 3 6" xfId="57276"/>
    <cellStyle name="Normal 5 22 2 8 3 7" xfId="57277"/>
    <cellStyle name="Normal 5 22 2 8 3 8" xfId="57278"/>
    <cellStyle name="Normal 5 22 2 8 4" xfId="57279"/>
    <cellStyle name="Normal 5 22 2 8 4 2" xfId="57280"/>
    <cellStyle name="Normal 5 22 2 8 4 2 2" xfId="57281"/>
    <cellStyle name="Normal 5 22 2 8 4 2 2 2" xfId="57282"/>
    <cellStyle name="Normal 5 22 2 8 4 2 2 2 2" xfId="57283"/>
    <cellStyle name="Normal 5 22 2 8 4 2 2 3" xfId="57284"/>
    <cellStyle name="Normal 5 22 2 8 4 2 2 4" xfId="57285"/>
    <cellStyle name="Normal 5 22 2 8 4 2 3" xfId="57286"/>
    <cellStyle name="Normal 5 22 2 8 4 2 3 2" xfId="57287"/>
    <cellStyle name="Normal 5 22 2 8 4 2 4" xfId="57288"/>
    <cellStyle name="Normal 5 22 2 8 4 2 5" xfId="57289"/>
    <cellStyle name="Normal 5 22 2 8 4 2 6" xfId="57290"/>
    <cellStyle name="Normal 5 22 2 8 4 3" xfId="57291"/>
    <cellStyle name="Normal 5 22 2 8 4 3 2" xfId="57292"/>
    <cellStyle name="Normal 5 22 2 8 4 3 2 2" xfId="57293"/>
    <cellStyle name="Normal 5 22 2 8 4 3 3" xfId="57294"/>
    <cellStyle name="Normal 5 22 2 8 4 3 4" xfId="57295"/>
    <cellStyle name="Normal 5 22 2 8 4 4" xfId="57296"/>
    <cellStyle name="Normal 5 22 2 8 4 4 2" xfId="57297"/>
    <cellStyle name="Normal 5 22 2 8 4 4 2 2" xfId="57298"/>
    <cellStyle name="Normal 5 22 2 8 4 4 3" xfId="57299"/>
    <cellStyle name="Normal 5 22 2 8 4 4 4" xfId="57300"/>
    <cellStyle name="Normal 5 22 2 8 4 5" xfId="57301"/>
    <cellStyle name="Normal 5 22 2 8 4 5 2" xfId="57302"/>
    <cellStyle name="Normal 5 22 2 8 4 6" xfId="57303"/>
    <cellStyle name="Normal 5 22 2 8 4 7" xfId="57304"/>
    <cellStyle name="Normal 5 22 2 8 4 8" xfId="57305"/>
    <cellStyle name="Normal 5 22 2 8 5" xfId="57306"/>
    <cellStyle name="Normal 5 22 2 8 5 2" xfId="57307"/>
    <cellStyle name="Normal 5 22 2 8 5 2 2" xfId="57308"/>
    <cellStyle name="Normal 5 22 2 8 5 2 2 2" xfId="57309"/>
    <cellStyle name="Normal 5 22 2 8 5 2 2 2 2" xfId="57310"/>
    <cellStyle name="Normal 5 22 2 8 5 2 2 3" xfId="57311"/>
    <cellStyle name="Normal 5 22 2 8 5 2 2 4" xfId="57312"/>
    <cellStyle name="Normal 5 22 2 8 5 2 3" xfId="57313"/>
    <cellStyle name="Normal 5 22 2 8 5 2 3 2" xfId="57314"/>
    <cellStyle name="Normal 5 22 2 8 5 2 4" xfId="57315"/>
    <cellStyle name="Normal 5 22 2 8 5 2 5" xfId="57316"/>
    <cellStyle name="Normal 5 22 2 8 5 2 6" xfId="57317"/>
    <cellStyle name="Normal 5 22 2 8 5 3" xfId="57318"/>
    <cellStyle name="Normal 5 22 2 8 5 3 2" xfId="57319"/>
    <cellStyle name="Normal 5 22 2 8 5 3 2 2" xfId="57320"/>
    <cellStyle name="Normal 5 22 2 8 5 3 3" xfId="57321"/>
    <cellStyle name="Normal 5 22 2 8 5 3 4" xfId="57322"/>
    <cellStyle name="Normal 5 22 2 8 5 4" xfId="57323"/>
    <cellStyle name="Normal 5 22 2 8 5 4 2" xfId="57324"/>
    <cellStyle name="Normal 5 22 2 8 5 4 2 2" xfId="57325"/>
    <cellStyle name="Normal 5 22 2 8 5 4 3" xfId="57326"/>
    <cellStyle name="Normal 5 22 2 8 5 4 4" xfId="57327"/>
    <cellStyle name="Normal 5 22 2 8 5 5" xfId="57328"/>
    <cellStyle name="Normal 5 22 2 8 5 5 2" xfId="57329"/>
    <cellStyle name="Normal 5 22 2 8 5 6" xfId="57330"/>
    <cellStyle name="Normal 5 22 2 8 5 7" xfId="57331"/>
    <cellStyle name="Normal 5 22 2 8 5 8" xfId="57332"/>
    <cellStyle name="Normal 5 22 2 8 6" xfId="57333"/>
    <cellStyle name="Normal 5 22 2 8 6 2" xfId="57334"/>
    <cellStyle name="Normal 5 22 2 8 6 2 2" xfId="57335"/>
    <cellStyle name="Normal 5 22 2 8 6 2 2 2" xfId="57336"/>
    <cellStyle name="Normal 5 22 2 8 6 2 3" xfId="57337"/>
    <cellStyle name="Normal 5 22 2 8 6 2 4" xfId="57338"/>
    <cellStyle name="Normal 5 22 2 8 6 3" xfId="57339"/>
    <cellStyle name="Normal 5 22 2 8 6 3 2" xfId="57340"/>
    <cellStyle name="Normal 5 22 2 8 6 4" xfId="57341"/>
    <cellStyle name="Normal 5 22 2 8 6 5" xfId="57342"/>
    <cellStyle name="Normal 5 22 2 8 6 6" xfId="57343"/>
    <cellStyle name="Normal 5 22 2 8 7" xfId="57344"/>
    <cellStyle name="Normal 5 22 2 8 7 2" xfId="57345"/>
    <cellStyle name="Normal 5 22 2 8 7 2 2" xfId="57346"/>
    <cellStyle name="Normal 5 22 2 8 7 2 2 2" xfId="57347"/>
    <cellStyle name="Normal 5 22 2 8 7 2 3" xfId="57348"/>
    <cellStyle name="Normal 5 22 2 8 7 2 4" xfId="57349"/>
    <cellStyle name="Normal 5 22 2 8 7 3" xfId="57350"/>
    <cellStyle name="Normal 5 22 2 8 7 3 2" xfId="57351"/>
    <cellStyle name="Normal 5 22 2 8 7 4" xfId="57352"/>
    <cellStyle name="Normal 5 22 2 8 7 5" xfId="57353"/>
    <cellStyle name="Normal 5 22 2 8 7 6" xfId="57354"/>
    <cellStyle name="Normal 5 22 2 8 8" xfId="57355"/>
    <cellStyle name="Normal 5 22 2 8 8 2" xfId="57356"/>
    <cellStyle name="Normal 5 22 2 8 8 2 2" xfId="57357"/>
    <cellStyle name="Normal 5 22 2 8 8 3" xfId="57358"/>
    <cellStyle name="Normal 5 22 2 8 8 4" xfId="57359"/>
    <cellStyle name="Normal 5 22 2 8 8 5" xfId="57360"/>
    <cellStyle name="Normal 5 22 2 8 9" xfId="57361"/>
    <cellStyle name="Normal 5 22 2 8 9 2" xfId="57362"/>
    <cellStyle name="Normal 5 22 2 8 9 2 2" xfId="57363"/>
    <cellStyle name="Normal 5 22 2 8 9 3" xfId="57364"/>
    <cellStyle name="Normal 5 22 2 8 9 4" xfId="57365"/>
    <cellStyle name="Normal 5 22 2 9" xfId="57366"/>
    <cellStyle name="Normal 5 22 2 9 2" xfId="57367"/>
    <cellStyle name="Normal 5 22 2 9 2 2" xfId="57368"/>
    <cellStyle name="Normal 5 22 2 9 2 2 2" xfId="57369"/>
    <cellStyle name="Normal 5 22 2 9 2 2 2 2" xfId="57370"/>
    <cellStyle name="Normal 5 22 2 9 2 2 3" xfId="57371"/>
    <cellStyle name="Normal 5 22 2 9 2 2 4" xfId="57372"/>
    <cellStyle name="Normal 5 22 2 9 2 3" xfId="57373"/>
    <cellStyle name="Normal 5 22 2 9 2 3 2" xfId="57374"/>
    <cellStyle name="Normal 5 22 2 9 2 3 2 2" xfId="57375"/>
    <cellStyle name="Normal 5 22 2 9 2 3 3" xfId="57376"/>
    <cellStyle name="Normal 5 22 2 9 2 3 4" xfId="57377"/>
    <cellStyle name="Normal 5 22 2 9 2 4" xfId="57378"/>
    <cellStyle name="Normal 5 22 2 9 2 4 2" xfId="57379"/>
    <cellStyle name="Normal 5 22 2 9 2 5" xfId="57380"/>
    <cellStyle name="Normal 5 22 2 9 2 6" xfId="57381"/>
    <cellStyle name="Normal 5 22 2 9 2 7" xfId="57382"/>
    <cellStyle name="Normal 5 22 2 9 3" xfId="57383"/>
    <cellStyle name="Normal 5 22 2 9 3 2" xfId="57384"/>
    <cellStyle name="Normal 5 22 2 9 3 2 2" xfId="57385"/>
    <cellStyle name="Normal 5 22 2 9 3 3" xfId="57386"/>
    <cellStyle name="Normal 5 22 2 9 3 4" xfId="57387"/>
    <cellStyle name="Normal 5 22 2 9 4" xfId="57388"/>
    <cellStyle name="Normal 5 22 2 9 4 2" xfId="57389"/>
    <cellStyle name="Normal 5 22 2 9 4 2 2" xfId="57390"/>
    <cellStyle name="Normal 5 22 2 9 4 3" xfId="57391"/>
    <cellStyle name="Normal 5 22 2 9 4 4" xfId="57392"/>
    <cellStyle name="Normal 5 22 2 9 5" xfId="57393"/>
    <cellStyle name="Normal 5 22 2 9 5 2" xfId="57394"/>
    <cellStyle name="Normal 5 22 2 9 6" xfId="57395"/>
    <cellStyle name="Normal 5 22 2 9 7" xfId="57396"/>
    <cellStyle name="Normal 5 22 2 9 8" xfId="57397"/>
    <cellStyle name="Normal 5 22 3" xfId="57398"/>
    <cellStyle name="Normal 5 22 3 10" xfId="57399"/>
    <cellStyle name="Normal 5 22 3 10 2" xfId="57400"/>
    <cellStyle name="Normal 5 22 3 10 2 2" xfId="57401"/>
    <cellStyle name="Normal 5 22 3 10 3" xfId="57402"/>
    <cellStyle name="Normal 5 22 3 10 4" xfId="57403"/>
    <cellStyle name="Normal 5 22 3 11" xfId="57404"/>
    <cellStyle name="Normal 5 22 3 11 2" xfId="57405"/>
    <cellStyle name="Normal 5 22 3 12" xfId="57406"/>
    <cellStyle name="Normal 5 22 3 13" xfId="57407"/>
    <cellStyle name="Normal 5 22 3 14" xfId="57408"/>
    <cellStyle name="Normal 5 22 3 2" xfId="57409"/>
    <cellStyle name="Normal 5 22 3 2 10" xfId="57410"/>
    <cellStyle name="Normal 5 22 3 2 2" xfId="57411"/>
    <cellStyle name="Normal 5 22 3 2 2 2" xfId="57412"/>
    <cellStyle name="Normal 5 22 3 2 2 2 2" xfId="57413"/>
    <cellStyle name="Normal 5 22 3 2 2 2 2 2" xfId="57414"/>
    <cellStyle name="Normal 5 22 3 2 2 2 3" xfId="57415"/>
    <cellStyle name="Normal 5 22 3 2 2 2 4" xfId="57416"/>
    <cellStyle name="Normal 5 22 3 2 2 3" xfId="57417"/>
    <cellStyle name="Normal 5 22 3 2 2 3 2" xfId="57418"/>
    <cellStyle name="Normal 5 22 3 2 2 3 2 2" xfId="57419"/>
    <cellStyle name="Normal 5 22 3 2 2 3 3" xfId="57420"/>
    <cellStyle name="Normal 5 22 3 2 2 3 4" xfId="57421"/>
    <cellStyle name="Normal 5 22 3 2 2 4" xfId="57422"/>
    <cellStyle name="Normal 5 22 3 2 2 4 2" xfId="57423"/>
    <cellStyle name="Normal 5 22 3 2 2 5" xfId="57424"/>
    <cellStyle name="Normal 5 22 3 2 2 6" xfId="57425"/>
    <cellStyle name="Normal 5 22 3 2 2 7" xfId="57426"/>
    <cellStyle name="Normal 5 22 3 2 3" xfId="57427"/>
    <cellStyle name="Normal 5 22 3 2 3 2" xfId="57428"/>
    <cellStyle name="Normal 5 22 3 2 3 2 2" xfId="57429"/>
    <cellStyle name="Normal 5 22 3 2 3 3" xfId="57430"/>
    <cellStyle name="Normal 5 22 3 2 3 4" xfId="57431"/>
    <cellStyle name="Normal 5 22 3 2 4" xfId="57432"/>
    <cellStyle name="Normal 5 22 3 2 4 2" xfId="57433"/>
    <cellStyle name="Normal 5 22 3 2 4 2 2" xfId="57434"/>
    <cellStyle name="Normal 5 22 3 2 4 3" xfId="57435"/>
    <cellStyle name="Normal 5 22 3 2 4 4" xfId="57436"/>
    <cellStyle name="Normal 5 22 3 2 5" xfId="57437"/>
    <cellStyle name="Normal 5 22 3 2 5 2" xfId="57438"/>
    <cellStyle name="Normal 5 22 3 2 5 2 2" xfId="57439"/>
    <cellStyle name="Normal 5 22 3 2 5 3" xfId="57440"/>
    <cellStyle name="Normal 5 22 3 2 5 4" xfId="57441"/>
    <cellStyle name="Normal 5 22 3 2 6" xfId="57442"/>
    <cellStyle name="Normal 5 22 3 2 6 2" xfId="57443"/>
    <cellStyle name="Normal 5 22 3 2 6 2 2" xfId="57444"/>
    <cellStyle name="Normal 5 22 3 2 6 3" xfId="57445"/>
    <cellStyle name="Normal 5 22 3 2 6 4" xfId="57446"/>
    <cellStyle name="Normal 5 22 3 2 7" xfId="57447"/>
    <cellStyle name="Normal 5 22 3 2 7 2" xfId="57448"/>
    <cellStyle name="Normal 5 22 3 2 8" xfId="57449"/>
    <cellStyle name="Normal 5 22 3 2 9" xfId="57450"/>
    <cellStyle name="Normal 5 22 3 3" xfId="57451"/>
    <cellStyle name="Normal 5 22 3 3 2" xfId="57452"/>
    <cellStyle name="Normal 5 22 3 3 2 2" xfId="57453"/>
    <cellStyle name="Normal 5 22 3 3 2 2 2" xfId="57454"/>
    <cellStyle name="Normal 5 22 3 3 2 2 2 2" xfId="57455"/>
    <cellStyle name="Normal 5 22 3 3 2 2 3" xfId="57456"/>
    <cellStyle name="Normal 5 22 3 3 2 2 4" xfId="57457"/>
    <cellStyle name="Normal 5 22 3 3 2 3" xfId="57458"/>
    <cellStyle name="Normal 5 22 3 3 2 3 2" xfId="57459"/>
    <cellStyle name="Normal 5 22 3 3 2 3 2 2" xfId="57460"/>
    <cellStyle name="Normal 5 22 3 3 2 3 3" xfId="57461"/>
    <cellStyle name="Normal 5 22 3 3 2 3 4" xfId="57462"/>
    <cellStyle name="Normal 5 22 3 3 2 4" xfId="57463"/>
    <cellStyle name="Normal 5 22 3 3 2 4 2" xfId="57464"/>
    <cellStyle name="Normal 5 22 3 3 2 5" xfId="57465"/>
    <cellStyle name="Normal 5 22 3 3 2 6" xfId="57466"/>
    <cellStyle name="Normal 5 22 3 3 2 7" xfId="57467"/>
    <cellStyle name="Normal 5 22 3 3 3" xfId="57468"/>
    <cellStyle name="Normal 5 22 3 3 3 2" xfId="57469"/>
    <cellStyle name="Normal 5 22 3 3 3 2 2" xfId="57470"/>
    <cellStyle name="Normal 5 22 3 3 3 3" xfId="57471"/>
    <cellStyle name="Normal 5 22 3 3 3 4" xfId="57472"/>
    <cellStyle name="Normal 5 22 3 3 4" xfId="57473"/>
    <cellStyle name="Normal 5 22 3 3 4 2" xfId="57474"/>
    <cellStyle name="Normal 5 22 3 3 4 2 2" xfId="57475"/>
    <cellStyle name="Normal 5 22 3 3 4 3" xfId="57476"/>
    <cellStyle name="Normal 5 22 3 3 4 4" xfId="57477"/>
    <cellStyle name="Normal 5 22 3 3 5" xfId="57478"/>
    <cellStyle name="Normal 5 22 3 3 5 2" xfId="57479"/>
    <cellStyle name="Normal 5 22 3 3 6" xfId="57480"/>
    <cellStyle name="Normal 5 22 3 3 7" xfId="57481"/>
    <cellStyle name="Normal 5 22 3 3 8" xfId="57482"/>
    <cellStyle name="Normal 5 22 3 4" xfId="57483"/>
    <cellStyle name="Normal 5 22 3 4 2" xfId="57484"/>
    <cellStyle name="Normal 5 22 3 4 2 2" xfId="57485"/>
    <cellStyle name="Normal 5 22 3 4 2 2 2" xfId="57486"/>
    <cellStyle name="Normal 5 22 3 4 2 2 2 2" xfId="57487"/>
    <cellStyle name="Normal 5 22 3 4 2 2 3" xfId="57488"/>
    <cellStyle name="Normal 5 22 3 4 2 2 4" xfId="57489"/>
    <cellStyle name="Normal 5 22 3 4 2 3" xfId="57490"/>
    <cellStyle name="Normal 5 22 3 4 2 3 2" xfId="57491"/>
    <cellStyle name="Normal 5 22 3 4 2 3 2 2" xfId="57492"/>
    <cellStyle name="Normal 5 22 3 4 2 3 3" xfId="57493"/>
    <cellStyle name="Normal 5 22 3 4 2 3 4" xfId="57494"/>
    <cellStyle name="Normal 5 22 3 4 2 4" xfId="57495"/>
    <cellStyle name="Normal 5 22 3 4 2 4 2" xfId="57496"/>
    <cellStyle name="Normal 5 22 3 4 2 5" xfId="57497"/>
    <cellStyle name="Normal 5 22 3 4 2 6" xfId="57498"/>
    <cellStyle name="Normal 5 22 3 4 2 7" xfId="57499"/>
    <cellStyle name="Normal 5 22 3 4 3" xfId="57500"/>
    <cellStyle name="Normal 5 22 3 4 3 2" xfId="57501"/>
    <cellStyle name="Normal 5 22 3 4 3 2 2" xfId="57502"/>
    <cellStyle name="Normal 5 22 3 4 3 3" xfId="57503"/>
    <cellStyle name="Normal 5 22 3 4 3 4" xfId="57504"/>
    <cellStyle name="Normal 5 22 3 4 4" xfId="57505"/>
    <cellStyle name="Normal 5 22 3 4 4 2" xfId="57506"/>
    <cellStyle name="Normal 5 22 3 4 4 2 2" xfId="57507"/>
    <cellStyle name="Normal 5 22 3 4 4 3" xfId="57508"/>
    <cellStyle name="Normal 5 22 3 4 4 4" xfId="57509"/>
    <cellStyle name="Normal 5 22 3 4 5" xfId="57510"/>
    <cellStyle name="Normal 5 22 3 4 5 2" xfId="57511"/>
    <cellStyle name="Normal 5 22 3 4 6" xfId="57512"/>
    <cellStyle name="Normal 5 22 3 4 7" xfId="57513"/>
    <cellStyle name="Normal 5 22 3 4 8" xfId="57514"/>
    <cellStyle name="Normal 5 22 3 5" xfId="57515"/>
    <cellStyle name="Normal 5 22 3 5 2" xfId="57516"/>
    <cellStyle name="Normal 5 22 3 5 2 2" xfId="57517"/>
    <cellStyle name="Normal 5 22 3 5 2 2 2" xfId="57518"/>
    <cellStyle name="Normal 5 22 3 5 2 2 2 2" xfId="57519"/>
    <cellStyle name="Normal 5 22 3 5 2 2 3" xfId="57520"/>
    <cellStyle name="Normal 5 22 3 5 2 2 4" xfId="57521"/>
    <cellStyle name="Normal 5 22 3 5 2 3" xfId="57522"/>
    <cellStyle name="Normal 5 22 3 5 2 3 2" xfId="57523"/>
    <cellStyle name="Normal 5 22 3 5 2 4" xfId="57524"/>
    <cellStyle name="Normal 5 22 3 5 2 5" xfId="57525"/>
    <cellStyle name="Normal 5 22 3 5 2 6" xfId="57526"/>
    <cellStyle name="Normal 5 22 3 5 3" xfId="57527"/>
    <cellStyle name="Normal 5 22 3 5 3 2" xfId="57528"/>
    <cellStyle name="Normal 5 22 3 5 3 2 2" xfId="57529"/>
    <cellStyle name="Normal 5 22 3 5 3 3" xfId="57530"/>
    <cellStyle name="Normal 5 22 3 5 3 4" xfId="57531"/>
    <cellStyle name="Normal 5 22 3 5 4" xfId="57532"/>
    <cellStyle name="Normal 5 22 3 5 4 2" xfId="57533"/>
    <cellStyle name="Normal 5 22 3 5 4 2 2" xfId="57534"/>
    <cellStyle name="Normal 5 22 3 5 4 3" xfId="57535"/>
    <cellStyle name="Normal 5 22 3 5 4 4" xfId="57536"/>
    <cellStyle name="Normal 5 22 3 5 5" xfId="57537"/>
    <cellStyle name="Normal 5 22 3 5 5 2" xfId="57538"/>
    <cellStyle name="Normal 5 22 3 5 6" xfId="57539"/>
    <cellStyle name="Normal 5 22 3 5 7" xfId="57540"/>
    <cellStyle name="Normal 5 22 3 5 8" xfId="57541"/>
    <cellStyle name="Normal 5 22 3 6" xfId="57542"/>
    <cellStyle name="Normal 5 22 3 6 2" xfId="57543"/>
    <cellStyle name="Normal 5 22 3 6 2 2" xfId="57544"/>
    <cellStyle name="Normal 5 22 3 6 2 2 2" xfId="57545"/>
    <cellStyle name="Normal 5 22 3 6 2 2 2 2" xfId="57546"/>
    <cellStyle name="Normal 5 22 3 6 2 2 3" xfId="57547"/>
    <cellStyle name="Normal 5 22 3 6 2 2 4" xfId="57548"/>
    <cellStyle name="Normal 5 22 3 6 2 3" xfId="57549"/>
    <cellStyle name="Normal 5 22 3 6 2 3 2" xfId="57550"/>
    <cellStyle name="Normal 5 22 3 6 2 4" xfId="57551"/>
    <cellStyle name="Normal 5 22 3 6 2 5" xfId="57552"/>
    <cellStyle name="Normal 5 22 3 6 2 6" xfId="57553"/>
    <cellStyle name="Normal 5 22 3 6 3" xfId="57554"/>
    <cellStyle name="Normal 5 22 3 6 3 2" xfId="57555"/>
    <cellStyle name="Normal 5 22 3 6 3 2 2" xfId="57556"/>
    <cellStyle name="Normal 5 22 3 6 3 3" xfId="57557"/>
    <cellStyle name="Normal 5 22 3 6 3 4" xfId="57558"/>
    <cellStyle name="Normal 5 22 3 6 4" xfId="57559"/>
    <cellStyle name="Normal 5 22 3 6 4 2" xfId="57560"/>
    <cellStyle name="Normal 5 22 3 6 4 2 2" xfId="57561"/>
    <cellStyle name="Normal 5 22 3 6 4 3" xfId="57562"/>
    <cellStyle name="Normal 5 22 3 6 4 4" xfId="57563"/>
    <cellStyle name="Normal 5 22 3 6 5" xfId="57564"/>
    <cellStyle name="Normal 5 22 3 6 5 2" xfId="57565"/>
    <cellStyle name="Normal 5 22 3 6 6" xfId="57566"/>
    <cellStyle name="Normal 5 22 3 6 7" xfId="57567"/>
    <cellStyle name="Normal 5 22 3 6 8" xfId="57568"/>
    <cellStyle name="Normal 5 22 3 7" xfId="57569"/>
    <cellStyle name="Normal 5 22 3 7 2" xfId="57570"/>
    <cellStyle name="Normal 5 22 3 7 2 2" xfId="57571"/>
    <cellStyle name="Normal 5 22 3 7 2 2 2" xfId="57572"/>
    <cellStyle name="Normal 5 22 3 7 2 3" xfId="57573"/>
    <cellStyle name="Normal 5 22 3 7 2 4" xfId="57574"/>
    <cellStyle name="Normal 5 22 3 7 3" xfId="57575"/>
    <cellStyle name="Normal 5 22 3 7 3 2" xfId="57576"/>
    <cellStyle name="Normal 5 22 3 7 4" xfId="57577"/>
    <cellStyle name="Normal 5 22 3 7 5" xfId="57578"/>
    <cellStyle name="Normal 5 22 3 7 6" xfId="57579"/>
    <cellStyle name="Normal 5 22 3 8" xfId="57580"/>
    <cellStyle name="Normal 5 22 3 8 2" xfId="57581"/>
    <cellStyle name="Normal 5 22 3 8 2 2" xfId="57582"/>
    <cellStyle name="Normal 5 22 3 8 2 2 2" xfId="57583"/>
    <cellStyle name="Normal 5 22 3 8 2 3" xfId="57584"/>
    <cellStyle name="Normal 5 22 3 8 2 4" xfId="57585"/>
    <cellStyle name="Normal 5 22 3 8 3" xfId="57586"/>
    <cellStyle name="Normal 5 22 3 8 3 2" xfId="57587"/>
    <cellStyle name="Normal 5 22 3 8 4" xfId="57588"/>
    <cellStyle name="Normal 5 22 3 8 5" xfId="57589"/>
    <cellStyle name="Normal 5 22 3 8 6" xfId="57590"/>
    <cellStyle name="Normal 5 22 3 9" xfId="57591"/>
    <cellStyle name="Normal 5 22 3 9 2" xfId="57592"/>
    <cellStyle name="Normal 5 22 3 9 2 2" xfId="57593"/>
    <cellStyle name="Normal 5 22 3 9 3" xfId="57594"/>
    <cellStyle name="Normal 5 22 3 9 4" xfId="57595"/>
    <cellStyle name="Normal 5 22 3 9 5" xfId="57596"/>
    <cellStyle name="Normal 5 22 4" xfId="57597"/>
    <cellStyle name="Normal 5 22 4 10" xfId="57598"/>
    <cellStyle name="Normal 5 22 4 10 2" xfId="57599"/>
    <cellStyle name="Normal 5 22 4 10 2 2" xfId="57600"/>
    <cellStyle name="Normal 5 22 4 10 3" xfId="57601"/>
    <cellStyle name="Normal 5 22 4 10 4" xfId="57602"/>
    <cellStyle name="Normal 5 22 4 11" xfId="57603"/>
    <cellStyle name="Normal 5 22 4 11 2" xfId="57604"/>
    <cellStyle name="Normal 5 22 4 12" xfId="57605"/>
    <cellStyle name="Normal 5 22 4 13" xfId="57606"/>
    <cellStyle name="Normal 5 22 4 14" xfId="57607"/>
    <cellStyle name="Normal 5 22 4 2" xfId="57608"/>
    <cellStyle name="Normal 5 22 4 2 10" xfId="57609"/>
    <cellStyle name="Normal 5 22 4 2 2" xfId="57610"/>
    <cellStyle name="Normal 5 22 4 2 2 2" xfId="57611"/>
    <cellStyle name="Normal 5 22 4 2 2 2 2" xfId="57612"/>
    <cellStyle name="Normal 5 22 4 2 2 2 2 2" xfId="57613"/>
    <cellStyle name="Normal 5 22 4 2 2 2 3" xfId="57614"/>
    <cellStyle name="Normal 5 22 4 2 2 2 4" xfId="57615"/>
    <cellStyle name="Normal 5 22 4 2 2 3" xfId="57616"/>
    <cellStyle name="Normal 5 22 4 2 2 3 2" xfId="57617"/>
    <cellStyle name="Normal 5 22 4 2 2 3 2 2" xfId="57618"/>
    <cellStyle name="Normal 5 22 4 2 2 3 3" xfId="57619"/>
    <cellStyle name="Normal 5 22 4 2 2 3 4" xfId="57620"/>
    <cellStyle name="Normal 5 22 4 2 2 4" xfId="57621"/>
    <cellStyle name="Normal 5 22 4 2 2 4 2" xfId="57622"/>
    <cellStyle name="Normal 5 22 4 2 2 5" xfId="57623"/>
    <cellStyle name="Normal 5 22 4 2 2 6" xfId="57624"/>
    <cellStyle name="Normal 5 22 4 2 2 7" xfId="57625"/>
    <cellStyle name="Normal 5 22 4 2 3" xfId="57626"/>
    <cellStyle name="Normal 5 22 4 2 3 2" xfId="57627"/>
    <cellStyle name="Normal 5 22 4 2 3 2 2" xfId="57628"/>
    <cellStyle name="Normal 5 22 4 2 3 3" xfId="57629"/>
    <cellStyle name="Normal 5 22 4 2 3 4" xfId="57630"/>
    <cellStyle name="Normal 5 22 4 2 4" xfId="57631"/>
    <cellStyle name="Normal 5 22 4 2 4 2" xfId="57632"/>
    <cellStyle name="Normal 5 22 4 2 4 2 2" xfId="57633"/>
    <cellStyle name="Normal 5 22 4 2 4 3" xfId="57634"/>
    <cellStyle name="Normal 5 22 4 2 4 4" xfId="57635"/>
    <cellStyle name="Normal 5 22 4 2 5" xfId="57636"/>
    <cellStyle name="Normal 5 22 4 2 5 2" xfId="57637"/>
    <cellStyle name="Normal 5 22 4 2 5 2 2" xfId="57638"/>
    <cellStyle name="Normal 5 22 4 2 5 3" xfId="57639"/>
    <cellStyle name="Normal 5 22 4 2 5 4" xfId="57640"/>
    <cellStyle name="Normal 5 22 4 2 6" xfId="57641"/>
    <cellStyle name="Normal 5 22 4 2 6 2" xfId="57642"/>
    <cellStyle name="Normal 5 22 4 2 6 2 2" xfId="57643"/>
    <cellStyle name="Normal 5 22 4 2 6 3" xfId="57644"/>
    <cellStyle name="Normal 5 22 4 2 6 4" xfId="57645"/>
    <cellStyle name="Normal 5 22 4 2 7" xfId="57646"/>
    <cellStyle name="Normal 5 22 4 2 7 2" xfId="57647"/>
    <cellStyle name="Normal 5 22 4 2 8" xfId="57648"/>
    <cellStyle name="Normal 5 22 4 2 9" xfId="57649"/>
    <cellStyle name="Normal 5 22 4 3" xfId="57650"/>
    <cellStyle name="Normal 5 22 4 3 2" xfId="57651"/>
    <cellStyle name="Normal 5 22 4 3 2 2" xfId="57652"/>
    <cellStyle name="Normal 5 22 4 3 2 2 2" xfId="57653"/>
    <cellStyle name="Normal 5 22 4 3 2 2 2 2" xfId="57654"/>
    <cellStyle name="Normal 5 22 4 3 2 2 3" xfId="57655"/>
    <cellStyle name="Normal 5 22 4 3 2 2 4" xfId="57656"/>
    <cellStyle name="Normal 5 22 4 3 2 3" xfId="57657"/>
    <cellStyle name="Normal 5 22 4 3 2 3 2" xfId="57658"/>
    <cellStyle name="Normal 5 22 4 3 2 3 2 2" xfId="57659"/>
    <cellStyle name="Normal 5 22 4 3 2 3 3" xfId="57660"/>
    <cellStyle name="Normal 5 22 4 3 2 3 4" xfId="57661"/>
    <cellStyle name="Normal 5 22 4 3 2 4" xfId="57662"/>
    <cellStyle name="Normal 5 22 4 3 2 4 2" xfId="57663"/>
    <cellStyle name="Normal 5 22 4 3 2 5" xfId="57664"/>
    <cellStyle name="Normal 5 22 4 3 2 6" xfId="57665"/>
    <cellStyle name="Normal 5 22 4 3 2 7" xfId="57666"/>
    <cellStyle name="Normal 5 22 4 3 3" xfId="57667"/>
    <cellStyle name="Normal 5 22 4 3 3 2" xfId="57668"/>
    <cellStyle name="Normal 5 22 4 3 3 2 2" xfId="57669"/>
    <cellStyle name="Normal 5 22 4 3 3 3" xfId="57670"/>
    <cellStyle name="Normal 5 22 4 3 3 4" xfId="57671"/>
    <cellStyle name="Normal 5 22 4 3 4" xfId="57672"/>
    <cellStyle name="Normal 5 22 4 3 4 2" xfId="57673"/>
    <cellStyle name="Normal 5 22 4 3 4 2 2" xfId="57674"/>
    <cellStyle name="Normal 5 22 4 3 4 3" xfId="57675"/>
    <cellStyle name="Normal 5 22 4 3 4 4" xfId="57676"/>
    <cellStyle name="Normal 5 22 4 3 5" xfId="57677"/>
    <cellStyle name="Normal 5 22 4 3 5 2" xfId="57678"/>
    <cellStyle name="Normal 5 22 4 3 6" xfId="57679"/>
    <cellStyle name="Normal 5 22 4 3 7" xfId="57680"/>
    <cellStyle name="Normal 5 22 4 3 8" xfId="57681"/>
    <cellStyle name="Normal 5 22 4 4" xfId="57682"/>
    <cellStyle name="Normal 5 22 4 4 2" xfId="57683"/>
    <cellStyle name="Normal 5 22 4 4 2 2" xfId="57684"/>
    <cellStyle name="Normal 5 22 4 4 2 2 2" xfId="57685"/>
    <cellStyle name="Normal 5 22 4 4 2 2 2 2" xfId="57686"/>
    <cellStyle name="Normal 5 22 4 4 2 2 3" xfId="57687"/>
    <cellStyle name="Normal 5 22 4 4 2 2 4" xfId="57688"/>
    <cellStyle name="Normal 5 22 4 4 2 3" xfId="57689"/>
    <cellStyle name="Normal 5 22 4 4 2 3 2" xfId="57690"/>
    <cellStyle name="Normal 5 22 4 4 2 3 2 2" xfId="57691"/>
    <cellStyle name="Normal 5 22 4 4 2 3 3" xfId="57692"/>
    <cellStyle name="Normal 5 22 4 4 2 3 4" xfId="57693"/>
    <cellStyle name="Normal 5 22 4 4 2 4" xfId="57694"/>
    <cellStyle name="Normal 5 22 4 4 2 4 2" xfId="57695"/>
    <cellStyle name="Normal 5 22 4 4 2 5" xfId="57696"/>
    <cellStyle name="Normal 5 22 4 4 2 6" xfId="57697"/>
    <cellStyle name="Normal 5 22 4 4 2 7" xfId="57698"/>
    <cellStyle name="Normal 5 22 4 4 3" xfId="57699"/>
    <cellStyle name="Normal 5 22 4 4 3 2" xfId="57700"/>
    <cellStyle name="Normal 5 22 4 4 3 2 2" xfId="57701"/>
    <cellStyle name="Normal 5 22 4 4 3 3" xfId="57702"/>
    <cellStyle name="Normal 5 22 4 4 3 4" xfId="57703"/>
    <cellStyle name="Normal 5 22 4 4 4" xfId="57704"/>
    <cellStyle name="Normal 5 22 4 4 4 2" xfId="57705"/>
    <cellStyle name="Normal 5 22 4 4 4 2 2" xfId="57706"/>
    <cellStyle name="Normal 5 22 4 4 4 3" xfId="57707"/>
    <cellStyle name="Normal 5 22 4 4 4 4" xfId="57708"/>
    <cellStyle name="Normal 5 22 4 4 5" xfId="57709"/>
    <cellStyle name="Normal 5 22 4 4 5 2" xfId="57710"/>
    <cellStyle name="Normal 5 22 4 4 6" xfId="57711"/>
    <cellStyle name="Normal 5 22 4 4 7" xfId="57712"/>
    <cellStyle name="Normal 5 22 4 4 8" xfId="57713"/>
    <cellStyle name="Normal 5 22 4 5" xfId="57714"/>
    <cellStyle name="Normal 5 22 4 5 2" xfId="57715"/>
    <cellStyle name="Normal 5 22 4 5 2 2" xfId="57716"/>
    <cellStyle name="Normal 5 22 4 5 2 2 2" xfId="57717"/>
    <cellStyle name="Normal 5 22 4 5 2 2 2 2" xfId="57718"/>
    <cellStyle name="Normal 5 22 4 5 2 2 3" xfId="57719"/>
    <cellStyle name="Normal 5 22 4 5 2 2 4" xfId="57720"/>
    <cellStyle name="Normal 5 22 4 5 2 3" xfId="57721"/>
    <cellStyle name="Normal 5 22 4 5 2 3 2" xfId="57722"/>
    <cellStyle name="Normal 5 22 4 5 2 4" xfId="57723"/>
    <cellStyle name="Normal 5 22 4 5 2 5" xfId="57724"/>
    <cellStyle name="Normal 5 22 4 5 2 6" xfId="57725"/>
    <cellStyle name="Normal 5 22 4 5 3" xfId="57726"/>
    <cellStyle name="Normal 5 22 4 5 3 2" xfId="57727"/>
    <cellStyle name="Normal 5 22 4 5 3 2 2" xfId="57728"/>
    <cellStyle name="Normal 5 22 4 5 3 3" xfId="57729"/>
    <cellStyle name="Normal 5 22 4 5 3 4" xfId="57730"/>
    <cellStyle name="Normal 5 22 4 5 4" xfId="57731"/>
    <cellStyle name="Normal 5 22 4 5 4 2" xfId="57732"/>
    <cellStyle name="Normal 5 22 4 5 4 2 2" xfId="57733"/>
    <cellStyle name="Normal 5 22 4 5 4 3" xfId="57734"/>
    <cellStyle name="Normal 5 22 4 5 4 4" xfId="57735"/>
    <cellStyle name="Normal 5 22 4 5 5" xfId="57736"/>
    <cellStyle name="Normal 5 22 4 5 5 2" xfId="57737"/>
    <cellStyle name="Normal 5 22 4 5 6" xfId="57738"/>
    <cellStyle name="Normal 5 22 4 5 7" xfId="57739"/>
    <cellStyle name="Normal 5 22 4 5 8" xfId="57740"/>
    <cellStyle name="Normal 5 22 4 6" xfId="57741"/>
    <cellStyle name="Normal 5 22 4 6 2" xfId="57742"/>
    <cellStyle name="Normal 5 22 4 6 2 2" xfId="57743"/>
    <cellStyle name="Normal 5 22 4 6 2 2 2" xfId="57744"/>
    <cellStyle name="Normal 5 22 4 6 2 2 2 2" xfId="57745"/>
    <cellStyle name="Normal 5 22 4 6 2 2 3" xfId="57746"/>
    <cellStyle name="Normal 5 22 4 6 2 2 4" xfId="57747"/>
    <cellStyle name="Normal 5 22 4 6 2 3" xfId="57748"/>
    <cellStyle name="Normal 5 22 4 6 2 3 2" xfId="57749"/>
    <cellStyle name="Normal 5 22 4 6 2 4" xfId="57750"/>
    <cellStyle name="Normal 5 22 4 6 2 5" xfId="57751"/>
    <cellStyle name="Normal 5 22 4 6 2 6" xfId="57752"/>
    <cellStyle name="Normal 5 22 4 6 3" xfId="57753"/>
    <cellStyle name="Normal 5 22 4 6 3 2" xfId="57754"/>
    <cellStyle name="Normal 5 22 4 6 3 2 2" xfId="57755"/>
    <cellStyle name="Normal 5 22 4 6 3 3" xfId="57756"/>
    <cellStyle name="Normal 5 22 4 6 3 4" xfId="57757"/>
    <cellStyle name="Normal 5 22 4 6 4" xfId="57758"/>
    <cellStyle name="Normal 5 22 4 6 4 2" xfId="57759"/>
    <cellStyle name="Normal 5 22 4 6 4 2 2" xfId="57760"/>
    <cellStyle name="Normal 5 22 4 6 4 3" xfId="57761"/>
    <cellStyle name="Normal 5 22 4 6 4 4" xfId="57762"/>
    <cellStyle name="Normal 5 22 4 6 5" xfId="57763"/>
    <cellStyle name="Normal 5 22 4 6 5 2" xfId="57764"/>
    <cellStyle name="Normal 5 22 4 6 6" xfId="57765"/>
    <cellStyle name="Normal 5 22 4 6 7" xfId="57766"/>
    <cellStyle name="Normal 5 22 4 6 8" xfId="57767"/>
    <cellStyle name="Normal 5 22 4 7" xfId="57768"/>
    <cellStyle name="Normal 5 22 4 7 2" xfId="57769"/>
    <cellStyle name="Normal 5 22 4 7 2 2" xfId="57770"/>
    <cellStyle name="Normal 5 22 4 7 2 2 2" xfId="57771"/>
    <cellStyle name="Normal 5 22 4 7 2 3" xfId="57772"/>
    <cellStyle name="Normal 5 22 4 7 2 4" xfId="57773"/>
    <cellStyle name="Normal 5 22 4 7 3" xfId="57774"/>
    <cellStyle name="Normal 5 22 4 7 3 2" xfId="57775"/>
    <cellStyle name="Normal 5 22 4 7 4" xfId="57776"/>
    <cellStyle name="Normal 5 22 4 7 5" xfId="57777"/>
    <cellStyle name="Normal 5 22 4 7 6" xfId="57778"/>
    <cellStyle name="Normal 5 22 4 8" xfId="57779"/>
    <cellStyle name="Normal 5 22 4 8 2" xfId="57780"/>
    <cellStyle name="Normal 5 22 4 8 2 2" xfId="57781"/>
    <cellStyle name="Normal 5 22 4 8 2 2 2" xfId="57782"/>
    <cellStyle name="Normal 5 22 4 8 2 3" xfId="57783"/>
    <cellStyle name="Normal 5 22 4 8 2 4" xfId="57784"/>
    <cellStyle name="Normal 5 22 4 8 3" xfId="57785"/>
    <cellStyle name="Normal 5 22 4 8 3 2" xfId="57786"/>
    <cellStyle name="Normal 5 22 4 8 4" xfId="57787"/>
    <cellStyle name="Normal 5 22 4 8 5" xfId="57788"/>
    <cellStyle name="Normal 5 22 4 8 6" xfId="57789"/>
    <cellStyle name="Normal 5 22 4 9" xfId="57790"/>
    <cellStyle name="Normal 5 22 4 9 2" xfId="57791"/>
    <cellStyle name="Normal 5 22 4 9 2 2" xfId="57792"/>
    <cellStyle name="Normal 5 22 4 9 3" xfId="57793"/>
    <cellStyle name="Normal 5 22 4 9 4" xfId="57794"/>
    <cellStyle name="Normal 5 22 4 9 5" xfId="57795"/>
    <cellStyle name="Normal 5 22 5" xfId="57796"/>
    <cellStyle name="Normal 5 22 5 10" xfId="57797"/>
    <cellStyle name="Normal 5 22 5 10 2" xfId="57798"/>
    <cellStyle name="Normal 5 22 5 11" xfId="57799"/>
    <cellStyle name="Normal 5 22 5 12" xfId="57800"/>
    <cellStyle name="Normal 5 22 5 13" xfId="57801"/>
    <cellStyle name="Normal 5 22 5 2" xfId="57802"/>
    <cellStyle name="Normal 5 22 5 2 2" xfId="57803"/>
    <cellStyle name="Normal 5 22 5 2 2 2" xfId="57804"/>
    <cellStyle name="Normal 5 22 5 2 2 2 2" xfId="57805"/>
    <cellStyle name="Normal 5 22 5 2 2 2 2 2" xfId="57806"/>
    <cellStyle name="Normal 5 22 5 2 2 2 3" xfId="57807"/>
    <cellStyle name="Normal 5 22 5 2 2 2 4" xfId="57808"/>
    <cellStyle name="Normal 5 22 5 2 2 3" xfId="57809"/>
    <cellStyle name="Normal 5 22 5 2 2 3 2" xfId="57810"/>
    <cellStyle name="Normal 5 22 5 2 2 3 2 2" xfId="57811"/>
    <cellStyle name="Normal 5 22 5 2 2 3 3" xfId="57812"/>
    <cellStyle name="Normal 5 22 5 2 2 3 4" xfId="57813"/>
    <cellStyle name="Normal 5 22 5 2 2 4" xfId="57814"/>
    <cellStyle name="Normal 5 22 5 2 2 4 2" xfId="57815"/>
    <cellStyle name="Normal 5 22 5 2 2 5" xfId="57816"/>
    <cellStyle name="Normal 5 22 5 2 2 6" xfId="57817"/>
    <cellStyle name="Normal 5 22 5 2 2 7" xfId="57818"/>
    <cellStyle name="Normal 5 22 5 2 3" xfId="57819"/>
    <cellStyle name="Normal 5 22 5 2 3 2" xfId="57820"/>
    <cellStyle name="Normal 5 22 5 2 3 2 2" xfId="57821"/>
    <cellStyle name="Normal 5 22 5 2 3 3" xfId="57822"/>
    <cellStyle name="Normal 5 22 5 2 3 4" xfId="57823"/>
    <cellStyle name="Normal 5 22 5 2 4" xfId="57824"/>
    <cellStyle name="Normal 5 22 5 2 4 2" xfId="57825"/>
    <cellStyle name="Normal 5 22 5 2 4 2 2" xfId="57826"/>
    <cellStyle name="Normal 5 22 5 2 4 3" xfId="57827"/>
    <cellStyle name="Normal 5 22 5 2 4 4" xfId="57828"/>
    <cellStyle name="Normal 5 22 5 2 5" xfId="57829"/>
    <cellStyle name="Normal 5 22 5 2 5 2" xfId="57830"/>
    <cellStyle name="Normal 5 22 5 2 6" xfId="57831"/>
    <cellStyle name="Normal 5 22 5 2 7" xfId="57832"/>
    <cellStyle name="Normal 5 22 5 2 8" xfId="57833"/>
    <cellStyle name="Normal 5 22 5 3" xfId="57834"/>
    <cellStyle name="Normal 5 22 5 3 2" xfId="57835"/>
    <cellStyle name="Normal 5 22 5 3 2 2" xfId="57836"/>
    <cellStyle name="Normal 5 22 5 3 2 2 2" xfId="57837"/>
    <cellStyle name="Normal 5 22 5 3 2 2 2 2" xfId="57838"/>
    <cellStyle name="Normal 5 22 5 3 2 2 3" xfId="57839"/>
    <cellStyle name="Normal 5 22 5 3 2 2 4" xfId="57840"/>
    <cellStyle name="Normal 5 22 5 3 2 3" xfId="57841"/>
    <cellStyle name="Normal 5 22 5 3 2 3 2" xfId="57842"/>
    <cellStyle name="Normal 5 22 5 3 2 3 2 2" xfId="57843"/>
    <cellStyle name="Normal 5 22 5 3 2 3 3" xfId="57844"/>
    <cellStyle name="Normal 5 22 5 3 2 3 4" xfId="57845"/>
    <cellStyle name="Normal 5 22 5 3 2 4" xfId="57846"/>
    <cellStyle name="Normal 5 22 5 3 2 4 2" xfId="57847"/>
    <cellStyle name="Normal 5 22 5 3 2 5" xfId="57848"/>
    <cellStyle name="Normal 5 22 5 3 2 6" xfId="57849"/>
    <cellStyle name="Normal 5 22 5 3 2 7" xfId="57850"/>
    <cellStyle name="Normal 5 22 5 3 3" xfId="57851"/>
    <cellStyle name="Normal 5 22 5 3 3 2" xfId="57852"/>
    <cellStyle name="Normal 5 22 5 3 3 2 2" xfId="57853"/>
    <cellStyle name="Normal 5 22 5 3 3 3" xfId="57854"/>
    <cellStyle name="Normal 5 22 5 3 3 4" xfId="57855"/>
    <cellStyle name="Normal 5 22 5 3 4" xfId="57856"/>
    <cellStyle name="Normal 5 22 5 3 4 2" xfId="57857"/>
    <cellStyle name="Normal 5 22 5 3 4 2 2" xfId="57858"/>
    <cellStyle name="Normal 5 22 5 3 4 3" xfId="57859"/>
    <cellStyle name="Normal 5 22 5 3 4 4" xfId="57860"/>
    <cellStyle name="Normal 5 22 5 3 5" xfId="57861"/>
    <cellStyle name="Normal 5 22 5 3 5 2" xfId="57862"/>
    <cellStyle name="Normal 5 22 5 3 6" xfId="57863"/>
    <cellStyle name="Normal 5 22 5 3 7" xfId="57864"/>
    <cellStyle name="Normal 5 22 5 3 8" xfId="57865"/>
    <cellStyle name="Normal 5 22 5 4" xfId="57866"/>
    <cellStyle name="Normal 5 22 5 4 2" xfId="57867"/>
    <cellStyle name="Normal 5 22 5 4 2 2" xfId="57868"/>
    <cellStyle name="Normal 5 22 5 4 2 2 2" xfId="57869"/>
    <cellStyle name="Normal 5 22 5 4 2 2 2 2" xfId="57870"/>
    <cellStyle name="Normal 5 22 5 4 2 2 3" xfId="57871"/>
    <cellStyle name="Normal 5 22 5 4 2 2 4" xfId="57872"/>
    <cellStyle name="Normal 5 22 5 4 2 3" xfId="57873"/>
    <cellStyle name="Normal 5 22 5 4 2 3 2" xfId="57874"/>
    <cellStyle name="Normal 5 22 5 4 2 4" xfId="57875"/>
    <cellStyle name="Normal 5 22 5 4 2 5" xfId="57876"/>
    <cellStyle name="Normal 5 22 5 4 2 6" xfId="57877"/>
    <cellStyle name="Normal 5 22 5 4 3" xfId="57878"/>
    <cellStyle name="Normal 5 22 5 4 3 2" xfId="57879"/>
    <cellStyle name="Normal 5 22 5 4 3 2 2" xfId="57880"/>
    <cellStyle name="Normal 5 22 5 4 3 3" xfId="57881"/>
    <cellStyle name="Normal 5 22 5 4 3 4" xfId="57882"/>
    <cellStyle name="Normal 5 22 5 4 4" xfId="57883"/>
    <cellStyle name="Normal 5 22 5 4 4 2" xfId="57884"/>
    <cellStyle name="Normal 5 22 5 4 4 2 2" xfId="57885"/>
    <cellStyle name="Normal 5 22 5 4 4 3" xfId="57886"/>
    <cellStyle name="Normal 5 22 5 4 4 4" xfId="57887"/>
    <cellStyle name="Normal 5 22 5 4 5" xfId="57888"/>
    <cellStyle name="Normal 5 22 5 4 5 2" xfId="57889"/>
    <cellStyle name="Normal 5 22 5 4 6" xfId="57890"/>
    <cellStyle name="Normal 5 22 5 4 7" xfId="57891"/>
    <cellStyle name="Normal 5 22 5 4 8" xfId="57892"/>
    <cellStyle name="Normal 5 22 5 5" xfId="57893"/>
    <cellStyle name="Normal 5 22 5 5 2" xfId="57894"/>
    <cellStyle name="Normal 5 22 5 5 2 2" xfId="57895"/>
    <cellStyle name="Normal 5 22 5 5 2 2 2" xfId="57896"/>
    <cellStyle name="Normal 5 22 5 5 2 2 2 2" xfId="57897"/>
    <cellStyle name="Normal 5 22 5 5 2 2 3" xfId="57898"/>
    <cellStyle name="Normal 5 22 5 5 2 2 4" xfId="57899"/>
    <cellStyle name="Normal 5 22 5 5 2 3" xfId="57900"/>
    <cellStyle name="Normal 5 22 5 5 2 3 2" xfId="57901"/>
    <cellStyle name="Normal 5 22 5 5 2 4" xfId="57902"/>
    <cellStyle name="Normal 5 22 5 5 2 5" xfId="57903"/>
    <cellStyle name="Normal 5 22 5 5 2 6" xfId="57904"/>
    <cellStyle name="Normal 5 22 5 5 3" xfId="57905"/>
    <cellStyle name="Normal 5 22 5 5 3 2" xfId="57906"/>
    <cellStyle name="Normal 5 22 5 5 3 2 2" xfId="57907"/>
    <cellStyle name="Normal 5 22 5 5 3 3" xfId="57908"/>
    <cellStyle name="Normal 5 22 5 5 3 4" xfId="57909"/>
    <cellStyle name="Normal 5 22 5 5 4" xfId="57910"/>
    <cellStyle name="Normal 5 22 5 5 4 2" xfId="57911"/>
    <cellStyle name="Normal 5 22 5 5 4 2 2" xfId="57912"/>
    <cellStyle name="Normal 5 22 5 5 4 3" xfId="57913"/>
    <cellStyle name="Normal 5 22 5 5 4 4" xfId="57914"/>
    <cellStyle name="Normal 5 22 5 5 5" xfId="57915"/>
    <cellStyle name="Normal 5 22 5 5 5 2" xfId="57916"/>
    <cellStyle name="Normal 5 22 5 5 6" xfId="57917"/>
    <cellStyle name="Normal 5 22 5 5 7" xfId="57918"/>
    <cellStyle name="Normal 5 22 5 5 8" xfId="57919"/>
    <cellStyle name="Normal 5 22 5 6" xfId="57920"/>
    <cellStyle name="Normal 5 22 5 6 2" xfId="57921"/>
    <cellStyle name="Normal 5 22 5 6 2 2" xfId="57922"/>
    <cellStyle name="Normal 5 22 5 6 2 2 2" xfId="57923"/>
    <cellStyle name="Normal 5 22 5 6 2 3" xfId="57924"/>
    <cellStyle name="Normal 5 22 5 6 2 4" xfId="57925"/>
    <cellStyle name="Normal 5 22 5 6 3" xfId="57926"/>
    <cellStyle name="Normal 5 22 5 6 3 2" xfId="57927"/>
    <cellStyle name="Normal 5 22 5 6 4" xfId="57928"/>
    <cellStyle name="Normal 5 22 5 6 5" xfId="57929"/>
    <cellStyle name="Normal 5 22 5 6 6" xfId="57930"/>
    <cellStyle name="Normal 5 22 5 7" xfId="57931"/>
    <cellStyle name="Normal 5 22 5 7 2" xfId="57932"/>
    <cellStyle name="Normal 5 22 5 7 2 2" xfId="57933"/>
    <cellStyle name="Normal 5 22 5 7 2 2 2" xfId="57934"/>
    <cellStyle name="Normal 5 22 5 7 2 3" xfId="57935"/>
    <cellStyle name="Normal 5 22 5 7 2 4" xfId="57936"/>
    <cellStyle name="Normal 5 22 5 7 3" xfId="57937"/>
    <cellStyle name="Normal 5 22 5 7 3 2" xfId="57938"/>
    <cellStyle name="Normal 5 22 5 7 4" xfId="57939"/>
    <cellStyle name="Normal 5 22 5 7 5" xfId="57940"/>
    <cellStyle name="Normal 5 22 5 7 6" xfId="57941"/>
    <cellStyle name="Normal 5 22 5 8" xfId="57942"/>
    <cellStyle name="Normal 5 22 5 8 2" xfId="57943"/>
    <cellStyle name="Normal 5 22 5 8 2 2" xfId="57944"/>
    <cellStyle name="Normal 5 22 5 8 3" xfId="57945"/>
    <cellStyle name="Normal 5 22 5 8 4" xfId="57946"/>
    <cellStyle name="Normal 5 22 5 8 5" xfId="57947"/>
    <cellStyle name="Normal 5 22 5 9" xfId="57948"/>
    <cellStyle name="Normal 5 22 5 9 2" xfId="57949"/>
    <cellStyle name="Normal 5 22 5 9 2 2" xfId="57950"/>
    <cellStyle name="Normal 5 22 5 9 3" xfId="57951"/>
    <cellStyle name="Normal 5 22 5 9 4" xfId="57952"/>
    <cellStyle name="Normal 5 22 6" xfId="57953"/>
    <cellStyle name="Normal 5 22 6 2" xfId="57954"/>
    <cellStyle name="Normal 5 22 6 2 2" xfId="57955"/>
    <cellStyle name="Normal 5 22 6 2 2 2" xfId="57956"/>
    <cellStyle name="Normal 5 22 6 2 2 2 2" xfId="57957"/>
    <cellStyle name="Normal 5 22 6 2 2 3" xfId="57958"/>
    <cellStyle name="Normal 5 22 6 2 2 4" xfId="57959"/>
    <cellStyle name="Normal 5 22 6 2 3" xfId="57960"/>
    <cellStyle name="Normal 5 22 6 2 3 2" xfId="57961"/>
    <cellStyle name="Normal 5 22 6 2 3 2 2" xfId="57962"/>
    <cellStyle name="Normal 5 22 6 2 3 3" xfId="57963"/>
    <cellStyle name="Normal 5 22 6 2 3 4" xfId="57964"/>
    <cellStyle name="Normal 5 22 6 2 4" xfId="57965"/>
    <cellStyle name="Normal 5 22 6 2 4 2" xfId="57966"/>
    <cellStyle name="Normal 5 22 6 2 5" xfId="57967"/>
    <cellStyle name="Normal 5 22 6 2 6" xfId="57968"/>
    <cellStyle name="Normal 5 22 6 2 7" xfId="57969"/>
    <cellStyle name="Normal 5 22 6 3" xfId="57970"/>
    <cellStyle name="Normal 5 22 6 3 2" xfId="57971"/>
    <cellStyle name="Normal 5 22 6 3 2 2" xfId="57972"/>
    <cellStyle name="Normal 5 22 6 3 3" xfId="57973"/>
    <cellStyle name="Normal 5 22 6 3 4" xfId="57974"/>
    <cellStyle name="Normal 5 22 6 4" xfId="57975"/>
    <cellStyle name="Normal 5 22 6 4 2" xfId="57976"/>
    <cellStyle name="Normal 5 22 6 4 2 2" xfId="57977"/>
    <cellStyle name="Normal 5 22 6 4 3" xfId="57978"/>
    <cellStyle name="Normal 5 22 6 4 4" xfId="57979"/>
    <cellStyle name="Normal 5 22 6 5" xfId="57980"/>
    <cellStyle name="Normal 5 22 6 5 2" xfId="57981"/>
    <cellStyle name="Normal 5 22 6 6" xfId="57982"/>
    <cellStyle name="Normal 5 22 6 7" xfId="57983"/>
    <cellStyle name="Normal 5 22 6 8" xfId="57984"/>
    <cellStyle name="Normal 5 22 7" xfId="57985"/>
    <cellStyle name="Normal 5 22 7 2" xfId="57986"/>
    <cellStyle name="Normal 5 22 7 2 2" xfId="57987"/>
    <cellStyle name="Normal 5 22 7 2 2 2" xfId="57988"/>
    <cellStyle name="Normal 5 22 7 2 2 2 2" xfId="57989"/>
    <cellStyle name="Normal 5 22 7 2 2 3" xfId="57990"/>
    <cellStyle name="Normal 5 22 7 2 2 4" xfId="57991"/>
    <cellStyle name="Normal 5 22 7 2 3" xfId="57992"/>
    <cellStyle name="Normal 5 22 7 2 3 2" xfId="57993"/>
    <cellStyle name="Normal 5 22 7 2 3 2 2" xfId="57994"/>
    <cellStyle name="Normal 5 22 7 2 3 3" xfId="57995"/>
    <cellStyle name="Normal 5 22 7 2 3 4" xfId="57996"/>
    <cellStyle name="Normal 5 22 7 2 4" xfId="57997"/>
    <cellStyle name="Normal 5 22 7 2 4 2" xfId="57998"/>
    <cellStyle name="Normal 5 22 7 2 5" xfId="57999"/>
    <cellStyle name="Normal 5 22 7 2 6" xfId="58000"/>
    <cellStyle name="Normal 5 22 7 2 7" xfId="58001"/>
    <cellStyle name="Normal 5 22 7 3" xfId="58002"/>
    <cellStyle name="Normal 5 22 7 3 2" xfId="58003"/>
    <cellStyle name="Normal 5 22 7 3 2 2" xfId="58004"/>
    <cellStyle name="Normal 5 22 7 3 3" xfId="58005"/>
    <cellStyle name="Normal 5 22 7 3 4" xfId="58006"/>
    <cellStyle name="Normal 5 22 7 4" xfId="58007"/>
    <cellStyle name="Normal 5 22 7 4 2" xfId="58008"/>
    <cellStyle name="Normal 5 22 7 4 2 2" xfId="58009"/>
    <cellStyle name="Normal 5 22 7 4 3" xfId="58010"/>
    <cellStyle name="Normal 5 22 7 4 4" xfId="58011"/>
    <cellStyle name="Normal 5 22 7 5" xfId="58012"/>
    <cellStyle name="Normal 5 22 7 5 2" xfId="58013"/>
    <cellStyle name="Normal 5 22 7 6" xfId="58014"/>
    <cellStyle name="Normal 5 22 7 7" xfId="58015"/>
    <cellStyle name="Normal 5 22 7 8" xfId="58016"/>
    <cellStyle name="Normal 5 22 8" xfId="58017"/>
    <cellStyle name="Normal 5 22 8 2" xfId="58018"/>
    <cellStyle name="Normal 5 22 8 2 2" xfId="58019"/>
    <cellStyle name="Normal 5 22 8 2 2 2" xfId="58020"/>
    <cellStyle name="Normal 5 22 8 2 2 2 2" xfId="58021"/>
    <cellStyle name="Normal 5 22 8 2 2 3" xfId="58022"/>
    <cellStyle name="Normal 5 22 8 2 2 4" xfId="58023"/>
    <cellStyle name="Normal 5 22 8 2 3" xfId="58024"/>
    <cellStyle name="Normal 5 22 8 2 3 2" xfId="58025"/>
    <cellStyle name="Normal 5 22 8 2 4" xfId="58026"/>
    <cellStyle name="Normal 5 22 8 2 5" xfId="58027"/>
    <cellStyle name="Normal 5 22 8 2 6" xfId="58028"/>
    <cellStyle name="Normal 5 22 8 3" xfId="58029"/>
    <cellStyle name="Normal 5 22 8 3 2" xfId="58030"/>
    <cellStyle name="Normal 5 22 8 3 2 2" xfId="58031"/>
    <cellStyle name="Normal 5 22 8 3 3" xfId="58032"/>
    <cellStyle name="Normal 5 22 8 3 4" xfId="58033"/>
    <cellStyle name="Normal 5 22 8 4" xfId="58034"/>
    <cellStyle name="Normal 5 22 8 4 2" xfId="58035"/>
    <cellStyle name="Normal 5 22 8 4 2 2" xfId="58036"/>
    <cellStyle name="Normal 5 22 8 4 3" xfId="58037"/>
    <cellStyle name="Normal 5 22 8 4 4" xfId="58038"/>
    <cellStyle name="Normal 5 22 8 5" xfId="58039"/>
    <cellStyle name="Normal 5 22 8 5 2" xfId="58040"/>
    <cellStyle name="Normal 5 22 8 6" xfId="58041"/>
    <cellStyle name="Normal 5 22 8 7" xfId="58042"/>
    <cellStyle name="Normal 5 22 8 8" xfId="58043"/>
    <cellStyle name="Normal 5 22 9" xfId="58044"/>
    <cellStyle name="Normal 5 22 9 2" xfId="58045"/>
    <cellStyle name="Normal 5 22 9 2 2" xfId="58046"/>
    <cellStyle name="Normal 5 22 9 2 2 2" xfId="58047"/>
    <cellStyle name="Normal 5 22 9 2 2 2 2" xfId="58048"/>
    <cellStyle name="Normal 5 22 9 2 2 3" xfId="58049"/>
    <cellStyle name="Normal 5 22 9 2 2 4" xfId="58050"/>
    <cellStyle name="Normal 5 22 9 2 3" xfId="58051"/>
    <cellStyle name="Normal 5 22 9 2 3 2" xfId="58052"/>
    <cellStyle name="Normal 5 22 9 2 4" xfId="58053"/>
    <cellStyle name="Normal 5 22 9 2 5" xfId="58054"/>
    <cellStyle name="Normal 5 22 9 2 6" xfId="58055"/>
    <cellStyle name="Normal 5 22 9 3" xfId="58056"/>
    <cellStyle name="Normal 5 22 9 3 2" xfId="58057"/>
    <cellStyle name="Normal 5 22 9 3 2 2" xfId="58058"/>
    <cellStyle name="Normal 5 22 9 3 3" xfId="58059"/>
    <cellStyle name="Normal 5 22 9 3 4" xfId="58060"/>
    <cellStyle name="Normal 5 22 9 4" xfId="58061"/>
    <cellStyle name="Normal 5 22 9 4 2" xfId="58062"/>
    <cellStyle name="Normal 5 22 9 4 2 2" xfId="58063"/>
    <cellStyle name="Normal 5 22 9 4 3" xfId="58064"/>
    <cellStyle name="Normal 5 22 9 4 4" xfId="58065"/>
    <cellStyle name="Normal 5 22 9 5" xfId="58066"/>
    <cellStyle name="Normal 5 22 9 5 2" xfId="58067"/>
    <cellStyle name="Normal 5 22 9 6" xfId="58068"/>
    <cellStyle name="Normal 5 22 9 7" xfId="58069"/>
    <cellStyle name="Normal 5 22 9 8" xfId="58070"/>
    <cellStyle name="Normal 5 23" xfId="58071"/>
    <cellStyle name="Normal 5 23 10" xfId="58072"/>
    <cellStyle name="Normal 5 23 10 2" xfId="58073"/>
    <cellStyle name="Normal 5 23 10 2 2" xfId="58074"/>
    <cellStyle name="Normal 5 23 10 3" xfId="58075"/>
    <cellStyle name="Normal 5 23 10 4" xfId="58076"/>
    <cellStyle name="Normal 5 23 11" xfId="58077"/>
    <cellStyle name="Normal 5 23 11 2" xfId="58078"/>
    <cellStyle name="Normal 5 23 12" xfId="58079"/>
    <cellStyle name="Normal 5 23 13" xfId="58080"/>
    <cellStyle name="Normal 5 23 14" xfId="58081"/>
    <cellStyle name="Normal 5 23 2" xfId="58082"/>
    <cellStyle name="Normal 5 23 2 10" xfId="58083"/>
    <cellStyle name="Normal 5 23 2 2" xfId="58084"/>
    <cellStyle name="Normal 5 23 2 2 2" xfId="58085"/>
    <cellStyle name="Normal 5 23 2 2 2 2" xfId="58086"/>
    <cellStyle name="Normal 5 23 2 2 2 2 2" xfId="58087"/>
    <cellStyle name="Normal 5 23 2 2 2 3" xfId="58088"/>
    <cellStyle name="Normal 5 23 2 2 2 4" xfId="58089"/>
    <cellStyle name="Normal 5 23 2 2 3" xfId="58090"/>
    <cellStyle name="Normal 5 23 2 2 3 2" xfId="58091"/>
    <cellStyle name="Normal 5 23 2 2 3 2 2" xfId="58092"/>
    <cellStyle name="Normal 5 23 2 2 3 3" xfId="58093"/>
    <cellStyle name="Normal 5 23 2 2 3 4" xfId="58094"/>
    <cellStyle name="Normal 5 23 2 2 4" xfId="58095"/>
    <cellStyle name="Normal 5 23 2 2 4 2" xfId="58096"/>
    <cellStyle name="Normal 5 23 2 2 5" xfId="58097"/>
    <cellStyle name="Normal 5 23 2 2 6" xfId="58098"/>
    <cellStyle name="Normal 5 23 2 2 7" xfId="58099"/>
    <cellStyle name="Normal 5 23 2 3" xfId="58100"/>
    <cellStyle name="Normal 5 23 2 3 2" xfId="58101"/>
    <cellStyle name="Normal 5 23 2 3 2 2" xfId="58102"/>
    <cellStyle name="Normal 5 23 2 3 3" xfId="58103"/>
    <cellStyle name="Normal 5 23 2 3 4" xfId="58104"/>
    <cellStyle name="Normal 5 23 2 4" xfId="58105"/>
    <cellStyle name="Normal 5 23 2 4 2" xfId="58106"/>
    <cellStyle name="Normal 5 23 2 4 2 2" xfId="58107"/>
    <cellStyle name="Normal 5 23 2 4 3" xfId="58108"/>
    <cellStyle name="Normal 5 23 2 4 4" xfId="58109"/>
    <cellStyle name="Normal 5 23 2 5" xfId="58110"/>
    <cellStyle name="Normal 5 23 2 5 2" xfId="58111"/>
    <cellStyle name="Normal 5 23 2 5 2 2" xfId="58112"/>
    <cellStyle name="Normal 5 23 2 5 3" xfId="58113"/>
    <cellStyle name="Normal 5 23 2 5 4" xfId="58114"/>
    <cellStyle name="Normal 5 23 2 6" xfId="58115"/>
    <cellStyle name="Normal 5 23 2 6 2" xfId="58116"/>
    <cellStyle name="Normal 5 23 2 6 2 2" xfId="58117"/>
    <cellStyle name="Normal 5 23 2 6 3" xfId="58118"/>
    <cellStyle name="Normal 5 23 2 6 4" xfId="58119"/>
    <cellStyle name="Normal 5 23 2 7" xfId="58120"/>
    <cellStyle name="Normal 5 23 2 7 2" xfId="58121"/>
    <cellStyle name="Normal 5 23 2 8" xfId="58122"/>
    <cellStyle name="Normal 5 23 2 9" xfId="58123"/>
    <cellStyle name="Normal 5 23 3" xfId="58124"/>
    <cellStyle name="Normal 5 23 3 2" xfId="58125"/>
    <cellStyle name="Normal 5 23 3 2 2" xfId="58126"/>
    <cellStyle name="Normal 5 23 3 2 2 2" xfId="58127"/>
    <cellStyle name="Normal 5 23 3 2 2 2 2" xfId="58128"/>
    <cellStyle name="Normal 5 23 3 2 2 3" xfId="58129"/>
    <cellStyle name="Normal 5 23 3 2 2 4" xfId="58130"/>
    <cellStyle name="Normal 5 23 3 2 3" xfId="58131"/>
    <cellStyle name="Normal 5 23 3 2 3 2" xfId="58132"/>
    <cellStyle name="Normal 5 23 3 2 3 2 2" xfId="58133"/>
    <cellStyle name="Normal 5 23 3 2 3 3" xfId="58134"/>
    <cellStyle name="Normal 5 23 3 2 3 4" xfId="58135"/>
    <cellStyle name="Normal 5 23 3 2 4" xfId="58136"/>
    <cellStyle name="Normal 5 23 3 2 4 2" xfId="58137"/>
    <cellStyle name="Normal 5 23 3 2 5" xfId="58138"/>
    <cellStyle name="Normal 5 23 3 2 6" xfId="58139"/>
    <cellStyle name="Normal 5 23 3 2 7" xfId="58140"/>
    <cellStyle name="Normal 5 23 3 3" xfId="58141"/>
    <cellStyle name="Normal 5 23 3 3 2" xfId="58142"/>
    <cellStyle name="Normal 5 23 3 3 2 2" xfId="58143"/>
    <cellStyle name="Normal 5 23 3 3 3" xfId="58144"/>
    <cellStyle name="Normal 5 23 3 3 4" xfId="58145"/>
    <cellStyle name="Normal 5 23 3 4" xfId="58146"/>
    <cellStyle name="Normal 5 23 3 4 2" xfId="58147"/>
    <cellStyle name="Normal 5 23 3 4 2 2" xfId="58148"/>
    <cellStyle name="Normal 5 23 3 4 3" xfId="58149"/>
    <cellStyle name="Normal 5 23 3 4 4" xfId="58150"/>
    <cellStyle name="Normal 5 23 3 5" xfId="58151"/>
    <cellStyle name="Normal 5 23 3 5 2" xfId="58152"/>
    <cellStyle name="Normal 5 23 3 6" xfId="58153"/>
    <cellStyle name="Normal 5 23 3 7" xfId="58154"/>
    <cellStyle name="Normal 5 23 3 8" xfId="58155"/>
    <cellStyle name="Normal 5 23 4" xfId="58156"/>
    <cellStyle name="Normal 5 23 4 2" xfId="58157"/>
    <cellStyle name="Normal 5 23 4 2 2" xfId="58158"/>
    <cellStyle name="Normal 5 23 4 2 2 2" xfId="58159"/>
    <cellStyle name="Normal 5 23 4 2 2 2 2" xfId="58160"/>
    <cellStyle name="Normal 5 23 4 2 2 3" xfId="58161"/>
    <cellStyle name="Normal 5 23 4 2 2 4" xfId="58162"/>
    <cellStyle name="Normal 5 23 4 2 3" xfId="58163"/>
    <cellStyle name="Normal 5 23 4 2 3 2" xfId="58164"/>
    <cellStyle name="Normal 5 23 4 2 3 2 2" xfId="58165"/>
    <cellStyle name="Normal 5 23 4 2 3 3" xfId="58166"/>
    <cellStyle name="Normal 5 23 4 2 3 4" xfId="58167"/>
    <cellStyle name="Normal 5 23 4 2 4" xfId="58168"/>
    <cellStyle name="Normal 5 23 4 2 4 2" xfId="58169"/>
    <cellStyle name="Normal 5 23 4 2 5" xfId="58170"/>
    <cellStyle name="Normal 5 23 4 2 6" xfId="58171"/>
    <cellStyle name="Normal 5 23 4 2 7" xfId="58172"/>
    <cellStyle name="Normal 5 23 4 3" xfId="58173"/>
    <cellStyle name="Normal 5 23 4 3 2" xfId="58174"/>
    <cellStyle name="Normal 5 23 4 3 2 2" xfId="58175"/>
    <cellStyle name="Normal 5 23 4 3 3" xfId="58176"/>
    <cellStyle name="Normal 5 23 4 3 4" xfId="58177"/>
    <cellStyle name="Normal 5 23 4 4" xfId="58178"/>
    <cellStyle name="Normal 5 23 4 4 2" xfId="58179"/>
    <cellStyle name="Normal 5 23 4 4 2 2" xfId="58180"/>
    <cellStyle name="Normal 5 23 4 4 3" xfId="58181"/>
    <cellStyle name="Normal 5 23 4 4 4" xfId="58182"/>
    <cellStyle name="Normal 5 23 4 5" xfId="58183"/>
    <cellStyle name="Normal 5 23 4 5 2" xfId="58184"/>
    <cellStyle name="Normal 5 23 4 6" xfId="58185"/>
    <cellStyle name="Normal 5 23 4 7" xfId="58186"/>
    <cellStyle name="Normal 5 23 4 8" xfId="58187"/>
    <cellStyle name="Normal 5 23 5" xfId="58188"/>
    <cellStyle name="Normal 5 23 5 2" xfId="58189"/>
    <cellStyle name="Normal 5 23 5 2 2" xfId="58190"/>
    <cellStyle name="Normal 5 23 5 2 2 2" xfId="58191"/>
    <cellStyle name="Normal 5 23 5 2 2 2 2" xfId="58192"/>
    <cellStyle name="Normal 5 23 5 2 2 3" xfId="58193"/>
    <cellStyle name="Normal 5 23 5 2 2 4" xfId="58194"/>
    <cellStyle name="Normal 5 23 5 2 3" xfId="58195"/>
    <cellStyle name="Normal 5 23 5 2 3 2" xfId="58196"/>
    <cellStyle name="Normal 5 23 5 2 4" xfId="58197"/>
    <cellStyle name="Normal 5 23 5 2 5" xfId="58198"/>
    <cellStyle name="Normal 5 23 5 2 6" xfId="58199"/>
    <cellStyle name="Normal 5 23 5 3" xfId="58200"/>
    <cellStyle name="Normal 5 23 5 3 2" xfId="58201"/>
    <cellStyle name="Normal 5 23 5 3 2 2" xfId="58202"/>
    <cellStyle name="Normal 5 23 5 3 3" xfId="58203"/>
    <cellStyle name="Normal 5 23 5 3 4" xfId="58204"/>
    <cellStyle name="Normal 5 23 5 4" xfId="58205"/>
    <cellStyle name="Normal 5 23 5 4 2" xfId="58206"/>
    <cellStyle name="Normal 5 23 5 4 2 2" xfId="58207"/>
    <cellStyle name="Normal 5 23 5 4 3" xfId="58208"/>
    <cellStyle name="Normal 5 23 5 4 4" xfId="58209"/>
    <cellStyle name="Normal 5 23 5 5" xfId="58210"/>
    <cellStyle name="Normal 5 23 5 5 2" xfId="58211"/>
    <cellStyle name="Normal 5 23 5 6" xfId="58212"/>
    <cellStyle name="Normal 5 23 5 7" xfId="58213"/>
    <cellStyle name="Normal 5 23 5 8" xfId="58214"/>
    <cellStyle name="Normal 5 23 6" xfId="58215"/>
    <cellStyle name="Normal 5 23 6 2" xfId="58216"/>
    <cellStyle name="Normal 5 23 6 2 2" xfId="58217"/>
    <cellStyle name="Normal 5 23 6 2 2 2" xfId="58218"/>
    <cellStyle name="Normal 5 23 6 2 2 2 2" xfId="58219"/>
    <cellStyle name="Normal 5 23 6 2 2 3" xfId="58220"/>
    <cellStyle name="Normal 5 23 6 2 2 4" xfId="58221"/>
    <cellStyle name="Normal 5 23 6 2 3" xfId="58222"/>
    <cellStyle name="Normal 5 23 6 2 3 2" xfId="58223"/>
    <cellStyle name="Normal 5 23 6 2 4" xfId="58224"/>
    <cellStyle name="Normal 5 23 6 2 5" xfId="58225"/>
    <cellStyle name="Normal 5 23 6 2 6" xfId="58226"/>
    <cellStyle name="Normal 5 23 6 3" xfId="58227"/>
    <cellStyle name="Normal 5 23 6 3 2" xfId="58228"/>
    <cellStyle name="Normal 5 23 6 3 2 2" xfId="58229"/>
    <cellStyle name="Normal 5 23 6 3 3" xfId="58230"/>
    <cellStyle name="Normal 5 23 6 3 4" xfId="58231"/>
    <cellStyle name="Normal 5 23 6 4" xfId="58232"/>
    <cellStyle name="Normal 5 23 6 4 2" xfId="58233"/>
    <cellStyle name="Normal 5 23 6 4 2 2" xfId="58234"/>
    <cellStyle name="Normal 5 23 6 4 3" xfId="58235"/>
    <cellStyle name="Normal 5 23 6 4 4" xfId="58236"/>
    <cellStyle name="Normal 5 23 6 5" xfId="58237"/>
    <cellStyle name="Normal 5 23 6 5 2" xfId="58238"/>
    <cellStyle name="Normal 5 23 6 6" xfId="58239"/>
    <cellStyle name="Normal 5 23 6 7" xfId="58240"/>
    <cellStyle name="Normal 5 23 6 8" xfId="58241"/>
    <cellStyle name="Normal 5 23 7" xfId="58242"/>
    <cellStyle name="Normal 5 23 7 2" xfId="58243"/>
    <cellStyle name="Normal 5 23 7 2 2" xfId="58244"/>
    <cellStyle name="Normal 5 23 7 2 2 2" xfId="58245"/>
    <cellStyle name="Normal 5 23 7 2 3" xfId="58246"/>
    <cellStyle name="Normal 5 23 7 2 4" xfId="58247"/>
    <cellStyle name="Normal 5 23 7 3" xfId="58248"/>
    <cellStyle name="Normal 5 23 7 3 2" xfId="58249"/>
    <cellStyle name="Normal 5 23 7 4" xfId="58250"/>
    <cellStyle name="Normal 5 23 7 5" xfId="58251"/>
    <cellStyle name="Normal 5 23 7 6" xfId="58252"/>
    <cellStyle name="Normal 5 23 8" xfId="58253"/>
    <cellStyle name="Normal 5 23 8 2" xfId="58254"/>
    <cellStyle name="Normal 5 23 8 2 2" xfId="58255"/>
    <cellStyle name="Normal 5 23 8 2 2 2" xfId="58256"/>
    <cellStyle name="Normal 5 23 8 2 3" xfId="58257"/>
    <cellStyle name="Normal 5 23 8 2 4" xfId="58258"/>
    <cellStyle name="Normal 5 23 8 3" xfId="58259"/>
    <cellStyle name="Normal 5 23 8 3 2" xfId="58260"/>
    <cellStyle name="Normal 5 23 8 4" xfId="58261"/>
    <cellStyle name="Normal 5 23 8 5" xfId="58262"/>
    <cellStyle name="Normal 5 23 8 6" xfId="58263"/>
    <cellStyle name="Normal 5 23 9" xfId="58264"/>
    <cellStyle name="Normal 5 23 9 2" xfId="58265"/>
    <cellStyle name="Normal 5 23 9 2 2" xfId="58266"/>
    <cellStyle name="Normal 5 23 9 3" xfId="58267"/>
    <cellStyle name="Normal 5 23 9 4" xfId="58268"/>
    <cellStyle name="Normal 5 23 9 5" xfId="58269"/>
    <cellStyle name="Normal 5 24" xfId="58270"/>
    <cellStyle name="Normal 5 24 10" xfId="58271"/>
    <cellStyle name="Normal 5 24 10 2" xfId="58272"/>
    <cellStyle name="Normal 5 24 10 2 2" xfId="58273"/>
    <cellStyle name="Normal 5 24 10 3" xfId="58274"/>
    <cellStyle name="Normal 5 24 10 4" xfId="58275"/>
    <cellStyle name="Normal 5 24 11" xfId="58276"/>
    <cellStyle name="Normal 5 24 11 2" xfId="58277"/>
    <cellStyle name="Normal 5 24 12" xfId="58278"/>
    <cellStyle name="Normal 5 24 13" xfId="58279"/>
    <cellStyle name="Normal 5 24 14" xfId="58280"/>
    <cellStyle name="Normal 5 24 2" xfId="58281"/>
    <cellStyle name="Normal 5 24 2 10" xfId="58282"/>
    <cellStyle name="Normal 5 24 2 2" xfId="58283"/>
    <cellStyle name="Normal 5 24 2 2 2" xfId="58284"/>
    <cellStyle name="Normal 5 24 2 2 2 2" xfId="58285"/>
    <cellStyle name="Normal 5 24 2 2 2 2 2" xfId="58286"/>
    <cellStyle name="Normal 5 24 2 2 2 3" xfId="58287"/>
    <cellStyle name="Normal 5 24 2 2 2 4" xfId="58288"/>
    <cellStyle name="Normal 5 24 2 2 3" xfId="58289"/>
    <cellStyle name="Normal 5 24 2 2 3 2" xfId="58290"/>
    <cellStyle name="Normal 5 24 2 2 3 2 2" xfId="58291"/>
    <cellStyle name="Normal 5 24 2 2 3 3" xfId="58292"/>
    <cellStyle name="Normal 5 24 2 2 3 4" xfId="58293"/>
    <cellStyle name="Normal 5 24 2 2 4" xfId="58294"/>
    <cellStyle name="Normal 5 24 2 2 4 2" xfId="58295"/>
    <cellStyle name="Normal 5 24 2 2 5" xfId="58296"/>
    <cellStyle name="Normal 5 24 2 2 6" xfId="58297"/>
    <cellStyle name="Normal 5 24 2 2 7" xfId="58298"/>
    <cellStyle name="Normal 5 24 2 3" xfId="58299"/>
    <cellStyle name="Normal 5 24 2 3 2" xfId="58300"/>
    <cellStyle name="Normal 5 24 2 3 2 2" xfId="58301"/>
    <cellStyle name="Normal 5 24 2 3 3" xfId="58302"/>
    <cellStyle name="Normal 5 24 2 3 4" xfId="58303"/>
    <cellStyle name="Normal 5 24 2 4" xfId="58304"/>
    <cellStyle name="Normal 5 24 2 4 2" xfId="58305"/>
    <cellStyle name="Normal 5 24 2 4 2 2" xfId="58306"/>
    <cellStyle name="Normal 5 24 2 4 3" xfId="58307"/>
    <cellStyle name="Normal 5 24 2 4 4" xfId="58308"/>
    <cellStyle name="Normal 5 24 2 5" xfId="58309"/>
    <cellStyle name="Normal 5 24 2 5 2" xfId="58310"/>
    <cellStyle name="Normal 5 24 2 5 2 2" xfId="58311"/>
    <cellStyle name="Normal 5 24 2 5 3" xfId="58312"/>
    <cellStyle name="Normal 5 24 2 5 4" xfId="58313"/>
    <cellStyle name="Normal 5 24 2 6" xfId="58314"/>
    <cellStyle name="Normal 5 24 2 6 2" xfId="58315"/>
    <cellStyle name="Normal 5 24 2 6 2 2" xfId="58316"/>
    <cellStyle name="Normal 5 24 2 6 3" xfId="58317"/>
    <cellStyle name="Normal 5 24 2 6 4" xfId="58318"/>
    <cellStyle name="Normal 5 24 2 7" xfId="58319"/>
    <cellStyle name="Normal 5 24 2 7 2" xfId="58320"/>
    <cellStyle name="Normal 5 24 2 8" xfId="58321"/>
    <cellStyle name="Normal 5 24 2 9" xfId="58322"/>
    <cellStyle name="Normal 5 24 3" xfId="58323"/>
    <cellStyle name="Normal 5 24 3 2" xfId="58324"/>
    <cellStyle name="Normal 5 24 3 2 2" xfId="58325"/>
    <cellStyle name="Normal 5 24 3 2 2 2" xfId="58326"/>
    <cellStyle name="Normal 5 24 3 2 2 2 2" xfId="58327"/>
    <cellStyle name="Normal 5 24 3 2 2 3" xfId="58328"/>
    <cellStyle name="Normal 5 24 3 2 2 4" xfId="58329"/>
    <cellStyle name="Normal 5 24 3 2 3" xfId="58330"/>
    <cellStyle name="Normal 5 24 3 2 3 2" xfId="58331"/>
    <cellStyle name="Normal 5 24 3 2 3 2 2" xfId="58332"/>
    <cellStyle name="Normal 5 24 3 2 3 3" xfId="58333"/>
    <cellStyle name="Normal 5 24 3 2 3 4" xfId="58334"/>
    <cellStyle name="Normal 5 24 3 2 4" xfId="58335"/>
    <cellStyle name="Normal 5 24 3 2 4 2" xfId="58336"/>
    <cellStyle name="Normal 5 24 3 2 5" xfId="58337"/>
    <cellStyle name="Normal 5 24 3 2 6" xfId="58338"/>
    <cellStyle name="Normal 5 24 3 2 7" xfId="58339"/>
    <cellStyle name="Normal 5 24 3 3" xfId="58340"/>
    <cellStyle name="Normal 5 24 3 3 2" xfId="58341"/>
    <cellStyle name="Normal 5 24 3 3 2 2" xfId="58342"/>
    <cellStyle name="Normal 5 24 3 3 3" xfId="58343"/>
    <cellStyle name="Normal 5 24 3 3 4" xfId="58344"/>
    <cellStyle name="Normal 5 24 3 4" xfId="58345"/>
    <cellStyle name="Normal 5 24 3 4 2" xfId="58346"/>
    <cellStyle name="Normal 5 24 3 4 2 2" xfId="58347"/>
    <cellStyle name="Normal 5 24 3 4 3" xfId="58348"/>
    <cellStyle name="Normal 5 24 3 4 4" xfId="58349"/>
    <cellStyle name="Normal 5 24 3 5" xfId="58350"/>
    <cellStyle name="Normal 5 24 3 5 2" xfId="58351"/>
    <cellStyle name="Normal 5 24 3 6" xfId="58352"/>
    <cellStyle name="Normal 5 24 3 7" xfId="58353"/>
    <cellStyle name="Normal 5 24 3 8" xfId="58354"/>
    <cellStyle name="Normal 5 24 4" xfId="58355"/>
    <cellStyle name="Normal 5 24 4 2" xfId="58356"/>
    <cellStyle name="Normal 5 24 4 2 2" xfId="58357"/>
    <cellStyle name="Normal 5 24 4 2 2 2" xfId="58358"/>
    <cellStyle name="Normal 5 24 4 2 2 2 2" xfId="58359"/>
    <cellStyle name="Normal 5 24 4 2 2 3" xfId="58360"/>
    <cellStyle name="Normal 5 24 4 2 2 4" xfId="58361"/>
    <cellStyle name="Normal 5 24 4 2 3" xfId="58362"/>
    <cellStyle name="Normal 5 24 4 2 3 2" xfId="58363"/>
    <cellStyle name="Normal 5 24 4 2 3 2 2" xfId="58364"/>
    <cellStyle name="Normal 5 24 4 2 3 3" xfId="58365"/>
    <cellStyle name="Normal 5 24 4 2 3 4" xfId="58366"/>
    <cellStyle name="Normal 5 24 4 2 4" xfId="58367"/>
    <cellStyle name="Normal 5 24 4 2 4 2" xfId="58368"/>
    <cellStyle name="Normal 5 24 4 2 5" xfId="58369"/>
    <cellStyle name="Normal 5 24 4 2 6" xfId="58370"/>
    <cellStyle name="Normal 5 24 4 2 7" xfId="58371"/>
    <cellStyle name="Normal 5 24 4 3" xfId="58372"/>
    <cellStyle name="Normal 5 24 4 3 2" xfId="58373"/>
    <cellStyle name="Normal 5 24 4 3 2 2" xfId="58374"/>
    <cellStyle name="Normal 5 24 4 3 3" xfId="58375"/>
    <cellStyle name="Normal 5 24 4 3 4" xfId="58376"/>
    <cellStyle name="Normal 5 24 4 4" xfId="58377"/>
    <cellStyle name="Normal 5 24 4 4 2" xfId="58378"/>
    <cellStyle name="Normal 5 24 4 4 2 2" xfId="58379"/>
    <cellStyle name="Normal 5 24 4 4 3" xfId="58380"/>
    <cellStyle name="Normal 5 24 4 4 4" xfId="58381"/>
    <cellStyle name="Normal 5 24 4 5" xfId="58382"/>
    <cellStyle name="Normal 5 24 4 5 2" xfId="58383"/>
    <cellStyle name="Normal 5 24 4 6" xfId="58384"/>
    <cellStyle name="Normal 5 24 4 7" xfId="58385"/>
    <cellStyle name="Normal 5 24 4 8" xfId="58386"/>
    <cellStyle name="Normal 5 24 5" xfId="58387"/>
    <cellStyle name="Normal 5 24 5 2" xfId="58388"/>
    <cellStyle name="Normal 5 24 5 2 2" xfId="58389"/>
    <cellStyle name="Normal 5 24 5 2 2 2" xfId="58390"/>
    <cellStyle name="Normal 5 24 5 2 2 2 2" xfId="58391"/>
    <cellStyle name="Normal 5 24 5 2 2 3" xfId="58392"/>
    <cellStyle name="Normal 5 24 5 2 2 4" xfId="58393"/>
    <cellStyle name="Normal 5 24 5 2 3" xfId="58394"/>
    <cellStyle name="Normal 5 24 5 2 3 2" xfId="58395"/>
    <cellStyle name="Normal 5 24 5 2 4" xfId="58396"/>
    <cellStyle name="Normal 5 24 5 2 5" xfId="58397"/>
    <cellStyle name="Normal 5 24 5 2 6" xfId="58398"/>
    <cellStyle name="Normal 5 24 5 3" xfId="58399"/>
    <cellStyle name="Normal 5 24 5 3 2" xfId="58400"/>
    <cellStyle name="Normal 5 24 5 3 2 2" xfId="58401"/>
    <cellStyle name="Normal 5 24 5 3 3" xfId="58402"/>
    <cellStyle name="Normal 5 24 5 3 4" xfId="58403"/>
    <cellStyle name="Normal 5 24 5 4" xfId="58404"/>
    <cellStyle name="Normal 5 24 5 4 2" xfId="58405"/>
    <cellStyle name="Normal 5 24 5 4 2 2" xfId="58406"/>
    <cellStyle name="Normal 5 24 5 4 3" xfId="58407"/>
    <cellStyle name="Normal 5 24 5 4 4" xfId="58408"/>
    <cellStyle name="Normal 5 24 5 5" xfId="58409"/>
    <cellStyle name="Normal 5 24 5 5 2" xfId="58410"/>
    <cellStyle name="Normal 5 24 5 6" xfId="58411"/>
    <cellStyle name="Normal 5 24 5 7" xfId="58412"/>
    <cellStyle name="Normal 5 24 5 8" xfId="58413"/>
    <cellStyle name="Normal 5 24 6" xfId="58414"/>
    <cellStyle name="Normal 5 24 6 2" xfId="58415"/>
    <cellStyle name="Normal 5 24 6 2 2" xfId="58416"/>
    <cellStyle name="Normal 5 24 6 2 2 2" xfId="58417"/>
    <cellStyle name="Normal 5 24 6 2 2 2 2" xfId="58418"/>
    <cellStyle name="Normal 5 24 6 2 2 3" xfId="58419"/>
    <cellStyle name="Normal 5 24 6 2 2 4" xfId="58420"/>
    <cellStyle name="Normal 5 24 6 2 3" xfId="58421"/>
    <cellStyle name="Normal 5 24 6 2 3 2" xfId="58422"/>
    <cellStyle name="Normal 5 24 6 2 4" xfId="58423"/>
    <cellStyle name="Normal 5 24 6 2 5" xfId="58424"/>
    <cellStyle name="Normal 5 24 6 2 6" xfId="58425"/>
    <cellStyle name="Normal 5 24 6 3" xfId="58426"/>
    <cellStyle name="Normal 5 24 6 3 2" xfId="58427"/>
    <cellStyle name="Normal 5 24 6 3 2 2" xfId="58428"/>
    <cellStyle name="Normal 5 24 6 3 3" xfId="58429"/>
    <cellStyle name="Normal 5 24 6 3 4" xfId="58430"/>
    <cellStyle name="Normal 5 24 6 4" xfId="58431"/>
    <cellStyle name="Normal 5 24 6 4 2" xfId="58432"/>
    <cellStyle name="Normal 5 24 6 4 2 2" xfId="58433"/>
    <cellStyle name="Normal 5 24 6 4 3" xfId="58434"/>
    <cellStyle name="Normal 5 24 6 4 4" xfId="58435"/>
    <cellStyle name="Normal 5 24 6 5" xfId="58436"/>
    <cellStyle name="Normal 5 24 6 5 2" xfId="58437"/>
    <cellStyle name="Normal 5 24 6 6" xfId="58438"/>
    <cellStyle name="Normal 5 24 6 7" xfId="58439"/>
    <cellStyle name="Normal 5 24 6 8" xfId="58440"/>
    <cellStyle name="Normal 5 24 7" xfId="58441"/>
    <cellStyle name="Normal 5 24 7 2" xfId="58442"/>
    <cellStyle name="Normal 5 24 7 2 2" xfId="58443"/>
    <cellStyle name="Normal 5 24 7 2 2 2" xfId="58444"/>
    <cellStyle name="Normal 5 24 7 2 3" xfId="58445"/>
    <cellStyle name="Normal 5 24 7 2 4" xfId="58446"/>
    <cellStyle name="Normal 5 24 7 3" xfId="58447"/>
    <cellStyle name="Normal 5 24 7 3 2" xfId="58448"/>
    <cellStyle name="Normal 5 24 7 4" xfId="58449"/>
    <cellStyle name="Normal 5 24 7 5" xfId="58450"/>
    <cellStyle name="Normal 5 24 7 6" xfId="58451"/>
    <cellStyle name="Normal 5 24 8" xfId="58452"/>
    <cellStyle name="Normal 5 24 8 2" xfId="58453"/>
    <cellStyle name="Normal 5 24 8 2 2" xfId="58454"/>
    <cellStyle name="Normal 5 24 8 2 2 2" xfId="58455"/>
    <cellStyle name="Normal 5 24 8 2 3" xfId="58456"/>
    <cellStyle name="Normal 5 24 8 2 4" xfId="58457"/>
    <cellStyle name="Normal 5 24 8 3" xfId="58458"/>
    <cellStyle name="Normal 5 24 8 3 2" xfId="58459"/>
    <cellStyle name="Normal 5 24 8 4" xfId="58460"/>
    <cellStyle name="Normal 5 24 8 5" xfId="58461"/>
    <cellStyle name="Normal 5 24 8 6" xfId="58462"/>
    <cellStyle name="Normal 5 24 9" xfId="58463"/>
    <cellStyle name="Normal 5 24 9 2" xfId="58464"/>
    <cellStyle name="Normal 5 24 9 2 2" xfId="58465"/>
    <cellStyle name="Normal 5 24 9 3" xfId="58466"/>
    <cellStyle name="Normal 5 24 9 4" xfId="58467"/>
    <cellStyle name="Normal 5 24 9 5" xfId="58468"/>
    <cellStyle name="Normal 5 25" xfId="58469"/>
    <cellStyle name="Normal 5 25 10" xfId="58470"/>
    <cellStyle name="Normal 5 25 10 2" xfId="58471"/>
    <cellStyle name="Normal 5 25 11" xfId="58472"/>
    <cellStyle name="Normal 5 25 12" xfId="58473"/>
    <cellStyle name="Normal 5 25 13" xfId="58474"/>
    <cellStyle name="Normal 5 25 2" xfId="58475"/>
    <cellStyle name="Normal 5 25 2 2" xfId="58476"/>
    <cellStyle name="Normal 5 25 2 2 2" xfId="58477"/>
    <cellStyle name="Normal 5 25 2 2 2 2" xfId="58478"/>
    <cellStyle name="Normal 5 25 2 2 2 2 2" xfId="58479"/>
    <cellStyle name="Normal 5 25 2 2 2 3" xfId="58480"/>
    <cellStyle name="Normal 5 25 2 2 2 4" xfId="58481"/>
    <cellStyle name="Normal 5 25 2 2 3" xfId="58482"/>
    <cellStyle name="Normal 5 25 2 2 3 2" xfId="58483"/>
    <cellStyle name="Normal 5 25 2 2 3 2 2" xfId="58484"/>
    <cellStyle name="Normal 5 25 2 2 3 3" xfId="58485"/>
    <cellStyle name="Normal 5 25 2 2 3 4" xfId="58486"/>
    <cellStyle name="Normal 5 25 2 2 4" xfId="58487"/>
    <cellStyle name="Normal 5 25 2 2 4 2" xfId="58488"/>
    <cellStyle name="Normal 5 25 2 2 5" xfId="58489"/>
    <cellStyle name="Normal 5 25 2 2 6" xfId="58490"/>
    <cellStyle name="Normal 5 25 2 2 7" xfId="58491"/>
    <cellStyle name="Normal 5 25 2 3" xfId="58492"/>
    <cellStyle name="Normal 5 25 2 3 2" xfId="58493"/>
    <cellStyle name="Normal 5 25 2 3 2 2" xfId="58494"/>
    <cellStyle name="Normal 5 25 2 3 3" xfId="58495"/>
    <cellStyle name="Normal 5 25 2 3 4" xfId="58496"/>
    <cellStyle name="Normal 5 25 2 4" xfId="58497"/>
    <cellStyle name="Normal 5 25 2 4 2" xfId="58498"/>
    <cellStyle name="Normal 5 25 2 4 2 2" xfId="58499"/>
    <cellStyle name="Normal 5 25 2 4 3" xfId="58500"/>
    <cellStyle name="Normal 5 25 2 4 4" xfId="58501"/>
    <cellStyle name="Normal 5 25 2 5" xfId="58502"/>
    <cellStyle name="Normal 5 25 2 5 2" xfId="58503"/>
    <cellStyle name="Normal 5 25 2 6" xfId="58504"/>
    <cellStyle name="Normal 5 25 2 7" xfId="58505"/>
    <cellStyle name="Normal 5 25 2 8" xfId="58506"/>
    <cellStyle name="Normal 5 25 3" xfId="58507"/>
    <cellStyle name="Normal 5 25 3 2" xfId="58508"/>
    <cellStyle name="Normal 5 25 3 2 2" xfId="58509"/>
    <cellStyle name="Normal 5 25 3 2 2 2" xfId="58510"/>
    <cellStyle name="Normal 5 25 3 2 2 2 2" xfId="58511"/>
    <cellStyle name="Normal 5 25 3 2 2 3" xfId="58512"/>
    <cellStyle name="Normal 5 25 3 2 2 4" xfId="58513"/>
    <cellStyle name="Normal 5 25 3 2 3" xfId="58514"/>
    <cellStyle name="Normal 5 25 3 2 3 2" xfId="58515"/>
    <cellStyle name="Normal 5 25 3 2 3 2 2" xfId="58516"/>
    <cellStyle name="Normal 5 25 3 2 3 3" xfId="58517"/>
    <cellStyle name="Normal 5 25 3 2 3 4" xfId="58518"/>
    <cellStyle name="Normal 5 25 3 2 4" xfId="58519"/>
    <cellStyle name="Normal 5 25 3 2 4 2" xfId="58520"/>
    <cellStyle name="Normal 5 25 3 2 5" xfId="58521"/>
    <cellStyle name="Normal 5 25 3 2 6" xfId="58522"/>
    <cellStyle name="Normal 5 25 3 2 7" xfId="58523"/>
    <cellStyle name="Normal 5 25 3 3" xfId="58524"/>
    <cellStyle name="Normal 5 25 3 3 2" xfId="58525"/>
    <cellStyle name="Normal 5 25 3 3 2 2" xfId="58526"/>
    <cellStyle name="Normal 5 25 3 3 3" xfId="58527"/>
    <cellStyle name="Normal 5 25 3 3 4" xfId="58528"/>
    <cellStyle name="Normal 5 25 3 4" xfId="58529"/>
    <cellStyle name="Normal 5 25 3 4 2" xfId="58530"/>
    <cellStyle name="Normal 5 25 3 4 2 2" xfId="58531"/>
    <cellStyle name="Normal 5 25 3 4 3" xfId="58532"/>
    <cellStyle name="Normal 5 25 3 4 4" xfId="58533"/>
    <cellStyle name="Normal 5 25 3 5" xfId="58534"/>
    <cellStyle name="Normal 5 25 3 5 2" xfId="58535"/>
    <cellStyle name="Normal 5 25 3 6" xfId="58536"/>
    <cellStyle name="Normal 5 25 3 7" xfId="58537"/>
    <cellStyle name="Normal 5 25 3 8" xfId="58538"/>
    <cellStyle name="Normal 5 25 4" xfId="58539"/>
    <cellStyle name="Normal 5 25 4 2" xfId="58540"/>
    <cellStyle name="Normal 5 25 4 2 2" xfId="58541"/>
    <cellStyle name="Normal 5 25 4 2 2 2" xfId="58542"/>
    <cellStyle name="Normal 5 25 4 2 2 2 2" xfId="58543"/>
    <cellStyle name="Normal 5 25 4 2 2 3" xfId="58544"/>
    <cellStyle name="Normal 5 25 4 2 2 4" xfId="58545"/>
    <cellStyle name="Normal 5 25 4 2 3" xfId="58546"/>
    <cellStyle name="Normal 5 25 4 2 3 2" xfId="58547"/>
    <cellStyle name="Normal 5 25 4 2 4" xfId="58548"/>
    <cellStyle name="Normal 5 25 4 2 5" xfId="58549"/>
    <cellStyle name="Normal 5 25 4 2 6" xfId="58550"/>
    <cellStyle name="Normal 5 25 4 3" xfId="58551"/>
    <cellStyle name="Normal 5 25 4 3 2" xfId="58552"/>
    <cellStyle name="Normal 5 25 4 3 2 2" xfId="58553"/>
    <cellStyle name="Normal 5 25 4 3 3" xfId="58554"/>
    <cellStyle name="Normal 5 25 4 3 4" xfId="58555"/>
    <cellStyle name="Normal 5 25 4 4" xfId="58556"/>
    <cellStyle name="Normal 5 25 4 4 2" xfId="58557"/>
    <cellStyle name="Normal 5 25 4 4 2 2" xfId="58558"/>
    <cellStyle name="Normal 5 25 4 4 3" xfId="58559"/>
    <cellStyle name="Normal 5 25 4 4 4" xfId="58560"/>
    <cellStyle name="Normal 5 25 4 5" xfId="58561"/>
    <cellStyle name="Normal 5 25 4 5 2" xfId="58562"/>
    <cellStyle name="Normal 5 25 4 6" xfId="58563"/>
    <cellStyle name="Normal 5 25 4 7" xfId="58564"/>
    <cellStyle name="Normal 5 25 4 8" xfId="58565"/>
    <cellStyle name="Normal 5 25 5" xfId="58566"/>
    <cellStyle name="Normal 5 25 5 2" xfId="58567"/>
    <cellStyle name="Normal 5 25 5 2 2" xfId="58568"/>
    <cellStyle name="Normal 5 25 5 2 2 2" xfId="58569"/>
    <cellStyle name="Normal 5 25 5 2 2 2 2" xfId="58570"/>
    <cellStyle name="Normal 5 25 5 2 2 3" xfId="58571"/>
    <cellStyle name="Normal 5 25 5 2 2 4" xfId="58572"/>
    <cellStyle name="Normal 5 25 5 2 3" xfId="58573"/>
    <cellStyle name="Normal 5 25 5 2 3 2" xfId="58574"/>
    <cellStyle name="Normal 5 25 5 2 4" xfId="58575"/>
    <cellStyle name="Normal 5 25 5 2 5" xfId="58576"/>
    <cellStyle name="Normal 5 25 5 2 6" xfId="58577"/>
    <cellStyle name="Normal 5 25 5 3" xfId="58578"/>
    <cellStyle name="Normal 5 25 5 3 2" xfId="58579"/>
    <cellStyle name="Normal 5 25 5 3 2 2" xfId="58580"/>
    <cellStyle name="Normal 5 25 5 3 3" xfId="58581"/>
    <cellStyle name="Normal 5 25 5 3 4" xfId="58582"/>
    <cellStyle name="Normal 5 25 5 4" xfId="58583"/>
    <cellStyle name="Normal 5 25 5 4 2" xfId="58584"/>
    <cellStyle name="Normal 5 25 5 4 2 2" xfId="58585"/>
    <cellStyle name="Normal 5 25 5 4 3" xfId="58586"/>
    <cellStyle name="Normal 5 25 5 4 4" xfId="58587"/>
    <cellStyle name="Normal 5 25 5 5" xfId="58588"/>
    <cellStyle name="Normal 5 25 5 5 2" xfId="58589"/>
    <cellStyle name="Normal 5 25 5 6" xfId="58590"/>
    <cellStyle name="Normal 5 25 5 7" xfId="58591"/>
    <cellStyle name="Normal 5 25 5 8" xfId="58592"/>
    <cellStyle name="Normal 5 25 6" xfId="58593"/>
    <cellStyle name="Normal 5 25 6 2" xfId="58594"/>
    <cellStyle name="Normal 5 25 6 2 2" xfId="58595"/>
    <cellStyle name="Normal 5 25 6 2 2 2" xfId="58596"/>
    <cellStyle name="Normal 5 25 6 2 3" xfId="58597"/>
    <cellStyle name="Normal 5 25 6 2 4" xfId="58598"/>
    <cellStyle name="Normal 5 25 6 3" xfId="58599"/>
    <cellStyle name="Normal 5 25 6 3 2" xfId="58600"/>
    <cellStyle name="Normal 5 25 6 4" xfId="58601"/>
    <cellStyle name="Normal 5 25 6 5" xfId="58602"/>
    <cellStyle name="Normal 5 25 6 6" xfId="58603"/>
    <cellStyle name="Normal 5 25 7" xfId="58604"/>
    <cellStyle name="Normal 5 25 7 2" xfId="58605"/>
    <cellStyle name="Normal 5 25 7 2 2" xfId="58606"/>
    <cellStyle name="Normal 5 25 7 2 2 2" xfId="58607"/>
    <cellStyle name="Normal 5 25 7 2 3" xfId="58608"/>
    <cellStyle name="Normal 5 25 7 2 4" xfId="58609"/>
    <cellStyle name="Normal 5 25 7 3" xfId="58610"/>
    <cellStyle name="Normal 5 25 7 3 2" xfId="58611"/>
    <cellStyle name="Normal 5 25 7 4" xfId="58612"/>
    <cellStyle name="Normal 5 25 7 5" xfId="58613"/>
    <cellStyle name="Normal 5 25 7 6" xfId="58614"/>
    <cellStyle name="Normal 5 25 8" xfId="58615"/>
    <cellStyle name="Normal 5 25 8 2" xfId="58616"/>
    <cellStyle name="Normal 5 25 8 2 2" xfId="58617"/>
    <cellStyle name="Normal 5 25 8 3" xfId="58618"/>
    <cellStyle name="Normal 5 25 8 4" xfId="58619"/>
    <cellStyle name="Normal 5 25 8 5" xfId="58620"/>
    <cellStyle name="Normal 5 25 9" xfId="58621"/>
    <cellStyle name="Normal 5 25 9 2" xfId="58622"/>
    <cellStyle name="Normal 5 25 9 2 2" xfId="58623"/>
    <cellStyle name="Normal 5 25 9 3" xfId="58624"/>
    <cellStyle name="Normal 5 25 9 4" xfId="58625"/>
    <cellStyle name="Normal 5 26" xfId="58626"/>
    <cellStyle name="Normal 5 26 2" xfId="58627"/>
    <cellStyle name="Normal 5 26 2 2" xfId="58628"/>
    <cellStyle name="Normal 5 26 2 2 2" xfId="58629"/>
    <cellStyle name="Normal 5 26 2 2 2 2" xfId="58630"/>
    <cellStyle name="Normal 5 26 2 2 3" xfId="58631"/>
    <cellStyle name="Normal 5 26 2 2 4" xfId="58632"/>
    <cellStyle name="Normal 5 26 2 3" xfId="58633"/>
    <cellStyle name="Normal 5 26 2 3 2" xfId="58634"/>
    <cellStyle name="Normal 5 26 2 3 2 2" xfId="58635"/>
    <cellStyle name="Normal 5 26 2 3 3" xfId="58636"/>
    <cellStyle name="Normal 5 26 2 3 4" xfId="58637"/>
    <cellStyle name="Normal 5 26 2 4" xfId="58638"/>
    <cellStyle name="Normal 5 26 2 4 2" xfId="58639"/>
    <cellStyle name="Normal 5 26 2 5" xfId="58640"/>
    <cellStyle name="Normal 5 26 2 6" xfId="58641"/>
    <cellStyle name="Normal 5 26 2 7" xfId="58642"/>
    <cellStyle name="Normal 5 26 3" xfId="58643"/>
    <cellStyle name="Normal 5 26 3 2" xfId="58644"/>
    <cellStyle name="Normal 5 26 3 2 2" xfId="58645"/>
    <cellStyle name="Normal 5 26 3 3" xfId="58646"/>
    <cellStyle name="Normal 5 26 3 4" xfId="58647"/>
    <cellStyle name="Normal 5 26 4" xfId="58648"/>
    <cellStyle name="Normal 5 26 4 2" xfId="58649"/>
    <cellStyle name="Normal 5 26 4 2 2" xfId="58650"/>
    <cellStyle name="Normal 5 26 4 3" xfId="58651"/>
    <cellStyle name="Normal 5 26 4 4" xfId="58652"/>
    <cellStyle name="Normal 5 26 5" xfId="58653"/>
    <cellStyle name="Normal 5 26 5 2" xfId="58654"/>
    <cellStyle name="Normal 5 26 6" xfId="58655"/>
    <cellStyle name="Normal 5 26 7" xfId="58656"/>
    <cellStyle name="Normal 5 26 8" xfId="58657"/>
    <cellStyle name="Normal 5 27" xfId="58658"/>
    <cellStyle name="Normal 5 27 2" xfId="58659"/>
    <cellStyle name="Normal 5 27 2 2" xfId="58660"/>
    <cellStyle name="Normal 5 27 2 2 2" xfId="58661"/>
    <cellStyle name="Normal 5 27 2 2 2 2" xfId="58662"/>
    <cellStyle name="Normal 5 27 2 2 3" xfId="58663"/>
    <cellStyle name="Normal 5 27 2 2 4" xfId="58664"/>
    <cellStyle name="Normal 5 27 2 3" xfId="58665"/>
    <cellStyle name="Normal 5 27 2 3 2" xfId="58666"/>
    <cellStyle name="Normal 5 27 2 3 2 2" xfId="58667"/>
    <cellStyle name="Normal 5 27 2 3 3" xfId="58668"/>
    <cellStyle name="Normal 5 27 2 3 4" xfId="58669"/>
    <cellStyle name="Normal 5 27 2 4" xfId="58670"/>
    <cellStyle name="Normal 5 27 2 4 2" xfId="58671"/>
    <cellStyle name="Normal 5 27 2 5" xfId="58672"/>
    <cellStyle name="Normal 5 27 2 6" xfId="58673"/>
    <cellStyle name="Normal 5 27 2 7" xfId="58674"/>
    <cellStyle name="Normal 5 27 3" xfId="58675"/>
    <cellStyle name="Normal 5 27 3 2" xfId="58676"/>
    <cellStyle name="Normal 5 27 3 2 2" xfId="58677"/>
    <cellStyle name="Normal 5 27 3 3" xfId="58678"/>
    <cellStyle name="Normal 5 27 3 4" xfId="58679"/>
    <cellStyle name="Normal 5 27 4" xfId="58680"/>
    <cellStyle name="Normal 5 27 4 2" xfId="58681"/>
    <cellStyle name="Normal 5 27 4 2 2" xfId="58682"/>
    <cellStyle name="Normal 5 27 4 3" xfId="58683"/>
    <cellStyle name="Normal 5 27 4 4" xfId="58684"/>
    <cellStyle name="Normal 5 27 5" xfId="58685"/>
    <cellStyle name="Normal 5 27 5 2" xfId="58686"/>
    <cellStyle name="Normal 5 27 6" xfId="58687"/>
    <cellStyle name="Normal 5 27 7" xfId="58688"/>
    <cellStyle name="Normal 5 27 8" xfId="58689"/>
    <cellStyle name="Normal 5 28" xfId="58690"/>
    <cellStyle name="Normal 5 28 2" xfId="58691"/>
    <cellStyle name="Normal 5 28 2 2" xfId="58692"/>
    <cellStyle name="Normal 5 28 2 2 2" xfId="58693"/>
    <cellStyle name="Normal 5 28 2 2 2 2" xfId="58694"/>
    <cellStyle name="Normal 5 28 2 2 3" xfId="58695"/>
    <cellStyle name="Normal 5 28 2 2 4" xfId="58696"/>
    <cellStyle name="Normal 5 28 2 3" xfId="58697"/>
    <cellStyle name="Normal 5 28 2 3 2" xfId="58698"/>
    <cellStyle name="Normal 5 28 2 4" xfId="58699"/>
    <cellStyle name="Normal 5 28 2 5" xfId="58700"/>
    <cellStyle name="Normal 5 28 2 6" xfId="58701"/>
    <cellStyle name="Normal 5 28 3" xfId="58702"/>
    <cellStyle name="Normal 5 28 3 2" xfId="58703"/>
    <cellStyle name="Normal 5 28 3 2 2" xfId="58704"/>
    <cellStyle name="Normal 5 28 3 3" xfId="58705"/>
    <cellStyle name="Normal 5 28 3 4" xfId="58706"/>
    <cellStyle name="Normal 5 28 4" xfId="58707"/>
    <cellStyle name="Normal 5 28 4 2" xfId="58708"/>
    <cellStyle name="Normal 5 28 4 2 2" xfId="58709"/>
    <cellStyle name="Normal 5 28 4 3" xfId="58710"/>
    <cellStyle name="Normal 5 28 4 4" xfId="58711"/>
    <cellStyle name="Normal 5 28 5" xfId="58712"/>
    <cellStyle name="Normal 5 28 5 2" xfId="58713"/>
    <cellStyle name="Normal 5 28 6" xfId="58714"/>
    <cellStyle name="Normal 5 28 7" xfId="58715"/>
    <cellStyle name="Normal 5 28 8" xfId="58716"/>
    <cellStyle name="Normal 5 29" xfId="58717"/>
    <cellStyle name="Normal 5 29 2" xfId="58718"/>
    <cellStyle name="Normal 5 29 2 2" xfId="58719"/>
    <cellStyle name="Normal 5 29 2 2 2" xfId="58720"/>
    <cellStyle name="Normal 5 29 2 2 2 2" xfId="58721"/>
    <cellStyle name="Normal 5 29 2 2 3" xfId="58722"/>
    <cellStyle name="Normal 5 29 2 2 4" xfId="58723"/>
    <cellStyle name="Normal 5 29 2 3" xfId="58724"/>
    <cellStyle name="Normal 5 29 2 3 2" xfId="58725"/>
    <cellStyle name="Normal 5 29 2 4" xfId="58726"/>
    <cellStyle name="Normal 5 29 2 5" xfId="58727"/>
    <cellStyle name="Normal 5 29 2 6" xfId="58728"/>
    <cellStyle name="Normal 5 29 3" xfId="58729"/>
    <cellStyle name="Normal 5 29 3 2" xfId="58730"/>
    <cellStyle name="Normal 5 29 3 2 2" xfId="58731"/>
    <cellStyle name="Normal 5 29 3 3" xfId="58732"/>
    <cellStyle name="Normal 5 29 3 4" xfId="58733"/>
    <cellStyle name="Normal 5 29 4" xfId="58734"/>
    <cellStyle name="Normal 5 29 4 2" xfId="58735"/>
    <cellStyle name="Normal 5 29 4 2 2" xfId="58736"/>
    <cellStyle name="Normal 5 29 4 3" xfId="58737"/>
    <cellStyle name="Normal 5 29 4 4" xfId="58738"/>
    <cellStyle name="Normal 5 29 5" xfId="58739"/>
    <cellStyle name="Normal 5 29 5 2" xfId="58740"/>
    <cellStyle name="Normal 5 29 6" xfId="58741"/>
    <cellStyle name="Normal 5 29 7" xfId="58742"/>
    <cellStyle name="Normal 5 29 8" xfId="58743"/>
    <cellStyle name="Normal 5 3" xfId="58744"/>
    <cellStyle name="Normal 5 3 10" xfId="58745"/>
    <cellStyle name="Normal 5 3 10 2" xfId="58746"/>
    <cellStyle name="Normal 5 3 10 2 2" xfId="58747"/>
    <cellStyle name="Normal 5 3 10 2 2 2" xfId="58748"/>
    <cellStyle name="Normal 5 3 10 2 3" xfId="58749"/>
    <cellStyle name="Normal 5 3 10 2 4" xfId="58750"/>
    <cellStyle name="Normal 5 3 10 3" xfId="58751"/>
    <cellStyle name="Normal 5 3 10 3 2" xfId="58752"/>
    <cellStyle name="Normal 5 3 10 4" xfId="58753"/>
    <cellStyle name="Normal 5 3 10 5" xfId="58754"/>
    <cellStyle name="Normal 5 3 10 6" xfId="58755"/>
    <cellStyle name="Normal 5 3 11" xfId="58756"/>
    <cellStyle name="Normal 5 3 11 2" xfId="58757"/>
    <cellStyle name="Normal 5 3 11 2 2" xfId="58758"/>
    <cellStyle name="Normal 5 3 11 3" xfId="58759"/>
    <cellStyle name="Normal 5 3 11 4" xfId="58760"/>
    <cellStyle name="Normal 5 3 11 5" xfId="58761"/>
    <cellStyle name="Normal 5 3 12" xfId="58762"/>
    <cellStyle name="Normal 5 3 12 2" xfId="58763"/>
    <cellStyle name="Normal 5 3 12 2 2" xfId="58764"/>
    <cellStyle name="Normal 5 3 12 3" xfId="58765"/>
    <cellStyle name="Normal 5 3 12 4" xfId="58766"/>
    <cellStyle name="Normal 5 3 13" xfId="58767"/>
    <cellStyle name="Normal 5 3 13 2" xfId="58768"/>
    <cellStyle name="Normal 5 3 14" xfId="58769"/>
    <cellStyle name="Normal 5 3 15" xfId="58770"/>
    <cellStyle name="Normal 5 3 16" xfId="58771"/>
    <cellStyle name="Normal 5 3 17" xfId="58772"/>
    <cellStyle name="Normal 5 3 18" xfId="58773"/>
    <cellStyle name="Normal 5 3 2" xfId="58774"/>
    <cellStyle name="Normal 5 3 2 10" xfId="58775"/>
    <cellStyle name="Normal 5 3 2 10 2" xfId="58776"/>
    <cellStyle name="Normal 5 3 2 10 2 2" xfId="58777"/>
    <cellStyle name="Normal 5 3 2 10 3" xfId="58778"/>
    <cellStyle name="Normal 5 3 2 10 4" xfId="58779"/>
    <cellStyle name="Normal 5 3 2 11" xfId="58780"/>
    <cellStyle name="Normal 5 3 2 11 2" xfId="58781"/>
    <cellStyle name="Normal 5 3 2 12" xfId="58782"/>
    <cellStyle name="Normal 5 3 2 13" xfId="58783"/>
    <cellStyle name="Normal 5 3 2 14" xfId="58784"/>
    <cellStyle name="Normal 5 3 2 15" xfId="58785"/>
    <cellStyle name="Normal 5 3 2 2" xfId="58786"/>
    <cellStyle name="Normal 5 3 2 2 2" xfId="58787"/>
    <cellStyle name="Normal 5 3 2 2 2 2" xfId="58788"/>
    <cellStyle name="Normal 5 3 2 2 2 2 2" xfId="58789"/>
    <cellStyle name="Normal 5 3 2 2 2 3" xfId="58790"/>
    <cellStyle name="Normal 5 3 2 2 2 3 2" xfId="58791"/>
    <cellStyle name="Normal 5 3 2 2 2 3 2 2" xfId="58792"/>
    <cellStyle name="Normal 5 3 2 2 2 3 3" xfId="58793"/>
    <cellStyle name="Normal 5 3 2 2 2 3 4" xfId="58794"/>
    <cellStyle name="Normal 5 3 2 2 2 4" xfId="58795"/>
    <cellStyle name="Normal 5 3 2 2 2 5" xfId="58796"/>
    <cellStyle name="Normal 5 3 2 2 3" xfId="58797"/>
    <cellStyle name="Normal 5 3 2 2 3 2" xfId="58798"/>
    <cellStyle name="Normal 5 3 2 2 4" xfId="58799"/>
    <cellStyle name="Normal 5 3 2 2 4 2" xfId="58800"/>
    <cellStyle name="Normal 5 3 2 2 5" xfId="58801"/>
    <cellStyle name="Normal 5 3 2 2 5 2" xfId="58802"/>
    <cellStyle name="Normal 5 3 2 2 5 2 2" xfId="58803"/>
    <cellStyle name="Normal 5 3 2 2 5 3" xfId="58804"/>
    <cellStyle name="Normal 5 3 2 2 5 4" xfId="58805"/>
    <cellStyle name="Normal 5 3 2 2 6" xfId="58806"/>
    <cellStyle name="Normal 5 3 2 2 6 2" xfId="58807"/>
    <cellStyle name="Normal 5 3 2 2 6 2 2" xfId="58808"/>
    <cellStyle name="Normal 5 3 2 2 6 3" xfId="58809"/>
    <cellStyle name="Normal 5 3 2 2 6 4" xfId="58810"/>
    <cellStyle name="Normal 5 3 2 2 7" xfId="58811"/>
    <cellStyle name="Normal 5 3 2 2 8" xfId="58812"/>
    <cellStyle name="Normal 5 3 2 3" xfId="58813"/>
    <cellStyle name="Normal 5 3 2 3 2" xfId="58814"/>
    <cellStyle name="Normal 5 3 2 3 2 2" xfId="58815"/>
    <cellStyle name="Normal 5 3 2 3 2 2 2" xfId="58816"/>
    <cellStyle name="Normal 5 3 2 3 2 3" xfId="58817"/>
    <cellStyle name="Normal 5 3 2 3 2 3 2" xfId="58818"/>
    <cellStyle name="Normal 5 3 2 3 2 3 2 2" xfId="58819"/>
    <cellStyle name="Normal 5 3 2 3 2 3 3" xfId="58820"/>
    <cellStyle name="Normal 5 3 2 3 2 3 4" xfId="58821"/>
    <cellStyle name="Normal 5 3 2 3 2 4" xfId="58822"/>
    <cellStyle name="Normal 5 3 2 3 2 5" xfId="58823"/>
    <cellStyle name="Normal 5 3 2 3 3" xfId="58824"/>
    <cellStyle name="Normal 5 3 2 3 3 2" xfId="58825"/>
    <cellStyle name="Normal 5 3 2 3 4" xfId="58826"/>
    <cellStyle name="Normal 5 3 2 3 4 2" xfId="58827"/>
    <cellStyle name="Normal 5 3 2 3 4 2 2" xfId="58828"/>
    <cellStyle name="Normal 5 3 2 3 4 3" xfId="58829"/>
    <cellStyle name="Normal 5 3 2 3 4 4" xfId="58830"/>
    <cellStyle name="Normal 5 3 2 3 5" xfId="58831"/>
    <cellStyle name="Normal 5 3 2 3 6" xfId="58832"/>
    <cellStyle name="Normal 5 3 2 4" xfId="58833"/>
    <cellStyle name="Normal 5 3 2 4 2" xfId="58834"/>
    <cellStyle name="Normal 5 3 2 4 2 2" xfId="58835"/>
    <cellStyle name="Normal 5 3 2 4 2 2 2" xfId="58836"/>
    <cellStyle name="Normal 5 3 2 4 2 3" xfId="58837"/>
    <cellStyle name="Normal 5 3 2 4 2 3 2" xfId="58838"/>
    <cellStyle name="Normal 5 3 2 4 2 3 2 2" xfId="58839"/>
    <cellStyle name="Normal 5 3 2 4 2 3 3" xfId="58840"/>
    <cellStyle name="Normal 5 3 2 4 2 3 4" xfId="58841"/>
    <cellStyle name="Normal 5 3 2 4 2 4" xfId="58842"/>
    <cellStyle name="Normal 5 3 2 4 2 5" xfId="58843"/>
    <cellStyle name="Normal 5 3 2 4 3" xfId="58844"/>
    <cellStyle name="Normal 5 3 2 4 3 2" xfId="58845"/>
    <cellStyle name="Normal 5 3 2 4 4" xfId="58846"/>
    <cellStyle name="Normal 5 3 2 4 4 2" xfId="58847"/>
    <cellStyle name="Normal 5 3 2 4 4 2 2" xfId="58848"/>
    <cellStyle name="Normal 5 3 2 4 4 3" xfId="58849"/>
    <cellStyle name="Normal 5 3 2 4 4 4" xfId="58850"/>
    <cellStyle name="Normal 5 3 2 4 5" xfId="58851"/>
    <cellStyle name="Normal 5 3 2 4 6" xfId="58852"/>
    <cellStyle name="Normal 5 3 2 5" xfId="58853"/>
    <cellStyle name="Normal 5 3 2 5 2" xfId="58854"/>
    <cellStyle name="Normal 5 3 2 5 2 2" xfId="58855"/>
    <cellStyle name="Normal 5 3 2 5 2 2 2" xfId="58856"/>
    <cellStyle name="Normal 5 3 2 5 2 2 2 2" xfId="58857"/>
    <cellStyle name="Normal 5 3 2 5 2 2 3" xfId="58858"/>
    <cellStyle name="Normal 5 3 2 5 2 2 4" xfId="58859"/>
    <cellStyle name="Normal 5 3 2 5 2 3" xfId="58860"/>
    <cellStyle name="Normal 5 3 2 5 2 4" xfId="58861"/>
    <cellStyle name="Normal 5 3 2 5 3" xfId="58862"/>
    <cellStyle name="Normal 5 3 2 5 3 2" xfId="58863"/>
    <cellStyle name="Normal 5 3 2 5 4" xfId="58864"/>
    <cellStyle name="Normal 5 3 2 5 4 2" xfId="58865"/>
    <cellStyle name="Normal 5 3 2 5 4 2 2" xfId="58866"/>
    <cellStyle name="Normal 5 3 2 5 4 3" xfId="58867"/>
    <cellStyle name="Normal 5 3 2 5 4 4" xfId="58868"/>
    <cellStyle name="Normal 5 3 2 5 5" xfId="58869"/>
    <cellStyle name="Normal 5 3 2 5 6" xfId="58870"/>
    <cellStyle name="Normal 5 3 2 6" xfId="58871"/>
    <cellStyle name="Normal 5 3 2 6 2" xfId="58872"/>
    <cellStyle name="Normal 5 3 2 6 2 2" xfId="58873"/>
    <cellStyle name="Normal 5 3 2 6 2 2 2" xfId="58874"/>
    <cellStyle name="Normal 5 3 2 6 2 2 2 2" xfId="58875"/>
    <cellStyle name="Normal 5 3 2 6 2 2 3" xfId="58876"/>
    <cellStyle name="Normal 5 3 2 6 2 2 4" xfId="58877"/>
    <cellStyle name="Normal 5 3 2 6 2 3" xfId="58878"/>
    <cellStyle name="Normal 5 3 2 6 2 4" xfId="58879"/>
    <cellStyle name="Normal 5 3 2 6 3" xfId="58880"/>
    <cellStyle name="Normal 5 3 2 6 3 2" xfId="58881"/>
    <cellStyle name="Normal 5 3 2 6 4" xfId="58882"/>
    <cellStyle name="Normal 5 3 2 6 4 2" xfId="58883"/>
    <cellStyle name="Normal 5 3 2 6 4 2 2" xfId="58884"/>
    <cellStyle name="Normal 5 3 2 6 4 3" xfId="58885"/>
    <cellStyle name="Normal 5 3 2 6 4 4" xfId="58886"/>
    <cellStyle name="Normal 5 3 2 6 5" xfId="58887"/>
    <cellStyle name="Normal 5 3 2 6 6" xfId="58888"/>
    <cellStyle name="Normal 5 3 2 7" xfId="58889"/>
    <cellStyle name="Normal 5 3 2 7 2" xfId="58890"/>
    <cellStyle name="Normal 5 3 2 7 2 2" xfId="58891"/>
    <cellStyle name="Normal 5 3 2 7 2 2 2" xfId="58892"/>
    <cellStyle name="Normal 5 3 2 7 2 3" xfId="58893"/>
    <cellStyle name="Normal 5 3 2 7 2 4" xfId="58894"/>
    <cellStyle name="Normal 5 3 2 7 3" xfId="58895"/>
    <cellStyle name="Normal 5 3 2 7 4" xfId="58896"/>
    <cellStyle name="Normal 5 3 2 8" xfId="58897"/>
    <cellStyle name="Normal 5 3 2 8 2" xfId="58898"/>
    <cellStyle name="Normal 5 3 2 8 2 2" xfId="58899"/>
    <cellStyle name="Normal 5 3 2 8 2 2 2" xfId="58900"/>
    <cellStyle name="Normal 5 3 2 8 2 3" xfId="58901"/>
    <cellStyle name="Normal 5 3 2 8 2 4" xfId="58902"/>
    <cellStyle name="Normal 5 3 2 8 3" xfId="58903"/>
    <cellStyle name="Normal 5 3 2 8 4" xfId="58904"/>
    <cellStyle name="Normal 5 3 2 9" xfId="58905"/>
    <cellStyle name="Normal 5 3 2 9 2" xfId="58906"/>
    <cellStyle name="Normal 5 3 2 9 2 2" xfId="58907"/>
    <cellStyle name="Normal 5 3 2 9 3" xfId="58908"/>
    <cellStyle name="Normal 5 3 2 9 4" xfId="58909"/>
    <cellStyle name="Normal 5 3 2 9 5" xfId="58910"/>
    <cellStyle name="Normal 5 3 3" xfId="58911"/>
    <cellStyle name="Normal 5 3 3 10" xfId="58912"/>
    <cellStyle name="Normal 5 3 3 10 2" xfId="58913"/>
    <cellStyle name="Normal 5 3 3 10 2 2" xfId="58914"/>
    <cellStyle name="Normal 5 3 3 10 3" xfId="58915"/>
    <cellStyle name="Normal 5 3 3 10 4" xfId="58916"/>
    <cellStyle name="Normal 5 3 3 11" xfId="58917"/>
    <cellStyle name="Normal 5 3 3 12" xfId="58918"/>
    <cellStyle name="Normal 5 3 3 12 2" xfId="58919"/>
    <cellStyle name="Normal 5 3 3 13" xfId="58920"/>
    <cellStyle name="Normal 5 3 3 14" xfId="58921"/>
    <cellStyle name="Normal 5 3 3 15" xfId="58922"/>
    <cellStyle name="Normal 5 3 3 2" xfId="58923"/>
    <cellStyle name="Normal 5 3 3 2 2" xfId="58924"/>
    <cellStyle name="Normal 5 3 3 2 2 2" xfId="58925"/>
    <cellStyle name="Normal 5 3 3 2 2 2 2" xfId="58926"/>
    <cellStyle name="Normal 5 3 3 2 2 3" xfId="58927"/>
    <cellStyle name="Normal 5 3 3 2 2 3 2" xfId="58928"/>
    <cellStyle name="Normal 5 3 3 2 2 3 2 2" xfId="58929"/>
    <cellStyle name="Normal 5 3 3 2 2 3 3" xfId="58930"/>
    <cellStyle name="Normal 5 3 3 2 2 3 4" xfId="58931"/>
    <cellStyle name="Normal 5 3 3 2 2 4" xfId="58932"/>
    <cellStyle name="Normal 5 3 3 2 2 5" xfId="58933"/>
    <cellStyle name="Normal 5 3 3 2 3" xfId="58934"/>
    <cellStyle name="Normal 5 3 3 2 3 2" xfId="58935"/>
    <cellStyle name="Normal 5 3 3 2 4" xfId="58936"/>
    <cellStyle name="Normal 5 3 3 2 4 2" xfId="58937"/>
    <cellStyle name="Normal 5 3 3 2 5" xfId="58938"/>
    <cellStyle name="Normal 5 3 3 2 5 2" xfId="58939"/>
    <cellStyle name="Normal 5 3 3 2 5 2 2" xfId="58940"/>
    <cellStyle name="Normal 5 3 3 2 5 3" xfId="58941"/>
    <cellStyle name="Normal 5 3 3 2 5 4" xfId="58942"/>
    <cellStyle name="Normal 5 3 3 2 6" xfId="58943"/>
    <cellStyle name="Normal 5 3 3 2 6 2" xfId="58944"/>
    <cellStyle name="Normal 5 3 3 2 6 2 2" xfId="58945"/>
    <cellStyle name="Normal 5 3 3 2 6 3" xfId="58946"/>
    <cellStyle name="Normal 5 3 3 2 6 4" xfId="58947"/>
    <cellStyle name="Normal 5 3 3 2 7" xfId="58948"/>
    <cellStyle name="Normal 5 3 3 2 8" xfId="58949"/>
    <cellStyle name="Normal 5 3 3 3" xfId="58950"/>
    <cellStyle name="Normal 5 3 3 3 2" xfId="58951"/>
    <cellStyle name="Normal 5 3 3 3 2 2" xfId="58952"/>
    <cellStyle name="Normal 5 3 3 3 2 2 2" xfId="58953"/>
    <cellStyle name="Normal 5 3 3 3 2 3" xfId="58954"/>
    <cellStyle name="Normal 5 3 3 3 2 3 2" xfId="58955"/>
    <cellStyle name="Normal 5 3 3 3 2 3 2 2" xfId="58956"/>
    <cellStyle name="Normal 5 3 3 3 2 3 3" xfId="58957"/>
    <cellStyle name="Normal 5 3 3 3 2 3 4" xfId="58958"/>
    <cellStyle name="Normal 5 3 3 3 2 4" xfId="58959"/>
    <cellStyle name="Normal 5 3 3 3 2 5" xfId="58960"/>
    <cellStyle name="Normal 5 3 3 3 3" xfId="58961"/>
    <cellStyle name="Normal 5 3 3 3 3 2" xfId="58962"/>
    <cellStyle name="Normal 5 3 3 3 4" xfId="58963"/>
    <cellStyle name="Normal 5 3 3 3 4 2" xfId="58964"/>
    <cellStyle name="Normal 5 3 3 3 4 2 2" xfId="58965"/>
    <cellStyle name="Normal 5 3 3 3 4 3" xfId="58966"/>
    <cellStyle name="Normal 5 3 3 3 4 4" xfId="58967"/>
    <cellStyle name="Normal 5 3 3 3 5" xfId="58968"/>
    <cellStyle name="Normal 5 3 3 3 6" xfId="58969"/>
    <cellStyle name="Normal 5 3 3 4" xfId="58970"/>
    <cellStyle name="Normal 5 3 3 4 2" xfId="58971"/>
    <cellStyle name="Normal 5 3 3 4 2 2" xfId="58972"/>
    <cellStyle name="Normal 5 3 3 4 2 2 2" xfId="58973"/>
    <cellStyle name="Normal 5 3 3 4 2 3" xfId="58974"/>
    <cellStyle name="Normal 5 3 3 4 2 3 2" xfId="58975"/>
    <cellStyle name="Normal 5 3 3 4 2 3 2 2" xfId="58976"/>
    <cellStyle name="Normal 5 3 3 4 2 3 3" xfId="58977"/>
    <cellStyle name="Normal 5 3 3 4 2 3 4" xfId="58978"/>
    <cellStyle name="Normal 5 3 3 4 2 4" xfId="58979"/>
    <cellStyle name="Normal 5 3 3 4 2 5" xfId="58980"/>
    <cellStyle name="Normal 5 3 3 4 3" xfId="58981"/>
    <cellStyle name="Normal 5 3 3 4 3 2" xfId="58982"/>
    <cellStyle name="Normal 5 3 3 4 4" xfId="58983"/>
    <cellStyle name="Normal 5 3 3 4 4 2" xfId="58984"/>
    <cellStyle name="Normal 5 3 3 4 4 2 2" xfId="58985"/>
    <cellStyle name="Normal 5 3 3 4 4 3" xfId="58986"/>
    <cellStyle name="Normal 5 3 3 4 4 4" xfId="58987"/>
    <cellStyle name="Normal 5 3 3 4 5" xfId="58988"/>
    <cellStyle name="Normal 5 3 3 4 6" xfId="58989"/>
    <cellStyle name="Normal 5 3 3 5" xfId="58990"/>
    <cellStyle name="Normal 5 3 3 5 2" xfId="58991"/>
    <cellStyle name="Normal 5 3 3 5 2 2" xfId="58992"/>
    <cellStyle name="Normal 5 3 3 5 2 2 2" xfId="58993"/>
    <cellStyle name="Normal 5 3 3 5 2 2 2 2" xfId="58994"/>
    <cellStyle name="Normal 5 3 3 5 2 2 3" xfId="58995"/>
    <cellStyle name="Normal 5 3 3 5 2 2 4" xfId="58996"/>
    <cellStyle name="Normal 5 3 3 5 2 3" xfId="58997"/>
    <cellStyle name="Normal 5 3 3 5 2 4" xfId="58998"/>
    <cellStyle name="Normal 5 3 3 5 3" xfId="58999"/>
    <cellStyle name="Normal 5 3 3 5 3 2" xfId="59000"/>
    <cellStyle name="Normal 5 3 3 5 4" xfId="59001"/>
    <cellStyle name="Normal 5 3 3 5 4 2" xfId="59002"/>
    <cellStyle name="Normal 5 3 3 5 4 2 2" xfId="59003"/>
    <cellStyle name="Normal 5 3 3 5 4 3" xfId="59004"/>
    <cellStyle name="Normal 5 3 3 5 4 4" xfId="59005"/>
    <cellStyle name="Normal 5 3 3 5 5" xfId="59006"/>
    <cellStyle name="Normal 5 3 3 5 6" xfId="59007"/>
    <cellStyle name="Normal 5 3 3 6" xfId="59008"/>
    <cellStyle name="Normal 5 3 3 6 2" xfId="59009"/>
    <cellStyle name="Normal 5 3 3 6 2 2" xfId="59010"/>
    <cellStyle name="Normal 5 3 3 6 2 2 2" xfId="59011"/>
    <cellStyle name="Normal 5 3 3 6 2 2 2 2" xfId="59012"/>
    <cellStyle name="Normal 5 3 3 6 2 2 3" xfId="59013"/>
    <cellStyle name="Normal 5 3 3 6 2 2 4" xfId="59014"/>
    <cellStyle name="Normal 5 3 3 6 2 3" xfId="59015"/>
    <cellStyle name="Normal 5 3 3 6 2 4" xfId="59016"/>
    <cellStyle name="Normal 5 3 3 6 3" xfId="59017"/>
    <cellStyle name="Normal 5 3 3 6 3 2" xfId="59018"/>
    <cellStyle name="Normal 5 3 3 6 4" xfId="59019"/>
    <cellStyle name="Normal 5 3 3 6 4 2" xfId="59020"/>
    <cellStyle name="Normal 5 3 3 6 4 2 2" xfId="59021"/>
    <cellStyle name="Normal 5 3 3 6 4 3" xfId="59022"/>
    <cellStyle name="Normal 5 3 3 6 4 4" xfId="59023"/>
    <cellStyle name="Normal 5 3 3 6 5" xfId="59024"/>
    <cellStyle name="Normal 5 3 3 6 6" xfId="59025"/>
    <cellStyle name="Normal 5 3 3 7" xfId="59026"/>
    <cellStyle name="Normal 5 3 3 7 2" xfId="59027"/>
    <cellStyle name="Normal 5 3 3 7 2 2" xfId="59028"/>
    <cellStyle name="Normal 5 3 3 7 2 2 2" xfId="59029"/>
    <cellStyle name="Normal 5 3 3 7 2 3" xfId="59030"/>
    <cellStyle name="Normal 5 3 3 7 2 4" xfId="59031"/>
    <cellStyle name="Normal 5 3 3 7 3" xfId="59032"/>
    <cellStyle name="Normal 5 3 3 7 4" xfId="59033"/>
    <cellStyle name="Normal 5 3 3 8" xfId="59034"/>
    <cellStyle name="Normal 5 3 3 8 2" xfId="59035"/>
    <cellStyle name="Normal 5 3 3 8 2 2" xfId="59036"/>
    <cellStyle name="Normal 5 3 3 8 2 2 2" xfId="59037"/>
    <cellStyle name="Normal 5 3 3 8 2 3" xfId="59038"/>
    <cellStyle name="Normal 5 3 3 8 2 4" xfId="59039"/>
    <cellStyle name="Normal 5 3 3 8 3" xfId="59040"/>
    <cellStyle name="Normal 5 3 3 8 4" xfId="59041"/>
    <cellStyle name="Normal 5 3 3 9" xfId="59042"/>
    <cellStyle name="Normal 5 3 3 9 2" xfId="59043"/>
    <cellStyle name="Normal 5 3 3 9 2 2" xfId="59044"/>
    <cellStyle name="Normal 5 3 3 9 3" xfId="59045"/>
    <cellStyle name="Normal 5 3 3 9 4" xfId="59046"/>
    <cellStyle name="Normal 5 3 3 9 5" xfId="59047"/>
    <cellStyle name="Normal 5 3 4" xfId="59048"/>
    <cellStyle name="Normal 5 3 4 10" xfId="59049"/>
    <cellStyle name="Normal 5 3 4 11" xfId="59050"/>
    <cellStyle name="Normal 5 3 4 11 2" xfId="59051"/>
    <cellStyle name="Normal 5 3 4 12" xfId="59052"/>
    <cellStyle name="Normal 5 3 4 13" xfId="59053"/>
    <cellStyle name="Normal 5 3 4 14" xfId="59054"/>
    <cellStyle name="Normal 5 3 4 2" xfId="59055"/>
    <cellStyle name="Normal 5 3 4 2 2" xfId="59056"/>
    <cellStyle name="Normal 5 3 4 2 2 2" xfId="59057"/>
    <cellStyle name="Normal 5 3 4 2 2 2 2" xfId="59058"/>
    <cellStyle name="Normal 5 3 4 2 2 3" xfId="59059"/>
    <cellStyle name="Normal 5 3 4 2 2 3 2" xfId="59060"/>
    <cellStyle name="Normal 5 3 4 2 2 3 2 2" xfId="59061"/>
    <cellStyle name="Normal 5 3 4 2 2 3 3" xfId="59062"/>
    <cellStyle name="Normal 5 3 4 2 2 3 4" xfId="59063"/>
    <cellStyle name="Normal 5 3 4 2 2 4" xfId="59064"/>
    <cellStyle name="Normal 5 3 4 2 2 5" xfId="59065"/>
    <cellStyle name="Normal 5 3 4 2 3" xfId="59066"/>
    <cellStyle name="Normal 5 3 4 2 3 2" xfId="59067"/>
    <cellStyle name="Normal 5 3 4 2 4" xfId="59068"/>
    <cellStyle name="Normal 5 3 4 2 4 2" xfId="59069"/>
    <cellStyle name="Normal 5 3 4 2 4 2 2" xfId="59070"/>
    <cellStyle name="Normal 5 3 4 2 4 3" xfId="59071"/>
    <cellStyle name="Normal 5 3 4 2 4 4" xfId="59072"/>
    <cellStyle name="Normal 5 3 4 2 5" xfId="59073"/>
    <cellStyle name="Normal 5 3 4 2 6" xfId="59074"/>
    <cellStyle name="Normal 5 3 4 3" xfId="59075"/>
    <cellStyle name="Normal 5 3 4 3 2" xfId="59076"/>
    <cellStyle name="Normal 5 3 4 3 2 2" xfId="59077"/>
    <cellStyle name="Normal 5 3 4 3 2 2 2" xfId="59078"/>
    <cellStyle name="Normal 5 3 4 3 2 3" xfId="59079"/>
    <cellStyle name="Normal 5 3 4 3 2 3 2" xfId="59080"/>
    <cellStyle name="Normal 5 3 4 3 2 3 2 2" xfId="59081"/>
    <cellStyle name="Normal 5 3 4 3 2 3 3" xfId="59082"/>
    <cellStyle name="Normal 5 3 4 3 2 3 4" xfId="59083"/>
    <cellStyle name="Normal 5 3 4 3 2 4" xfId="59084"/>
    <cellStyle name="Normal 5 3 4 3 2 5" xfId="59085"/>
    <cellStyle name="Normal 5 3 4 3 3" xfId="59086"/>
    <cellStyle name="Normal 5 3 4 3 3 2" xfId="59087"/>
    <cellStyle name="Normal 5 3 4 3 4" xfId="59088"/>
    <cellStyle name="Normal 5 3 4 3 4 2" xfId="59089"/>
    <cellStyle name="Normal 5 3 4 3 4 2 2" xfId="59090"/>
    <cellStyle name="Normal 5 3 4 3 4 3" xfId="59091"/>
    <cellStyle name="Normal 5 3 4 3 4 4" xfId="59092"/>
    <cellStyle name="Normal 5 3 4 3 5" xfId="59093"/>
    <cellStyle name="Normal 5 3 4 3 6" xfId="59094"/>
    <cellStyle name="Normal 5 3 4 4" xfId="59095"/>
    <cellStyle name="Normal 5 3 4 4 2" xfId="59096"/>
    <cellStyle name="Normal 5 3 4 4 2 2" xfId="59097"/>
    <cellStyle name="Normal 5 3 4 4 2 2 2" xfId="59098"/>
    <cellStyle name="Normal 5 3 4 4 2 2 2 2" xfId="59099"/>
    <cellStyle name="Normal 5 3 4 4 2 2 3" xfId="59100"/>
    <cellStyle name="Normal 5 3 4 4 2 2 4" xfId="59101"/>
    <cellStyle name="Normal 5 3 4 4 2 3" xfId="59102"/>
    <cellStyle name="Normal 5 3 4 4 2 4" xfId="59103"/>
    <cellStyle name="Normal 5 3 4 4 3" xfId="59104"/>
    <cellStyle name="Normal 5 3 4 4 3 2" xfId="59105"/>
    <cellStyle name="Normal 5 3 4 4 4" xfId="59106"/>
    <cellStyle name="Normal 5 3 4 4 4 2" xfId="59107"/>
    <cellStyle name="Normal 5 3 4 4 4 2 2" xfId="59108"/>
    <cellStyle name="Normal 5 3 4 4 4 3" xfId="59109"/>
    <cellStyle name="Normal 5 3 4 4 4 4" xfId="59110"/>
    <cellStyle name="Normal 5 3 4 4 5" xfId="59111"/>
    <cellStyle name="Normal 5 3 4 4 6" xfId="59112"/>
    <cellStyle name="Normal 5 3 4 5" xfId="59113"/>
    <cellStyle name="Normal 5 3 4 5 2" xfId="59114"/>
    <cellStyle name="Normal 5 3 4 5 2 2" xfId="59115"/>
    <cellStyle name="Normal 5 3 4 5 2 2 2" xfId="59116"/>
    <cellStyle name="Normal 5 3 4 5 2 2 2 2" xfId="59117"/>
    <cellStyle name="Normal 5 3 4 5 2 2 3" xfId="59118"/>
    <cellStyle name="Normal 5 3 4 5 2 2 4" xfId="59119"/>
    <cellStyle name="Normal 5 3 4 5 2 3" xfId="59120"/>
    <cellStyle name="Normal 5 3 4 5 2 4" xfId="59121"/>
    <cellStyle name="Normal 5 3 4 5 3" xfId="59122"/>
    <cellStyle name="Normal 5 3 4 5 3 2" xfId="59123"/>
    <cellStyle name="Normal 5 3 4 5 4" xfId="59124"/>
    <cellStyle name="Normal 5 3 4 5 4 2" xfId="59125"/>
    <cellStyle name="Normal 5 3 4 5 4 2 2" xfId="59126"/>
    <cellStyle name="Normal 5 3 4 5 4 3" xfId="59127"/>
    <cellStyle name="Normal 5 3 4 5 4 4" xfId="59128"/>
    <cellStyle name="Normal 5 3 4 5 5" xfId="59129"/>
    <cellStyle name="Normal 5 3 4 5 6" xfId="59130"/>
    <cellStyle name="Normal 5 3 4 6" xfId="59131"/>
    <cellStyle name="Normal 5 3 4 6 2" xfId="59132"/>
    <cellStyle name="Normal 5 3 4 6 2 2" xfId="59133"/>
    <cellStyle name="Normal 5 3 4 6 2 2 2" xfId="59134"/>
    <cellStyle name="Normal 5 3 4 6 2 3" xfId="59135"/>
    <cellStyle name="Normal 5 3 4 6 2 4" xfId="59136"/>
    <cellStyle name="Normal 5 3 4 6 3" xfId="59137"/>
    <cellStyle name="Normal 5 3 4 6 4" xfId="59138"/>
    <cellStyle name="Normal 5 3 4 7" xfId="59139"/>
    <cellStyle name="Normal 5 3 4 7 2" xfId="59140"/>
    <cellStyle name="Normal 5 3 4 7 2 2" xfId="59141"/>
    <cellStyle name="Normal 5 3 4 7 2 2 2" xfId="59142"/>
    <cellStyle name="Normal 5 3 4 7 2 3" xfId="59143"/>
    <cellStyle name="Normal 5 3 4 7 2 4" xfId="59144"/>
    <cellStyle name="Normal 5 3 4 7 3" xfId="59145"/>
    <cellStyle name="Normal 5 3 4 7 4" xfId="59146"/>
    <cellStyle name="Normal 5 3 4 8" xfId="59147"/>
    <cellStyle name="Normal 5 3 4 8 2" xfId="59148"/>
    <cellStyle name="Normal 5 3 4 8 2 2" xfId="59149"/>
    <cellStyle name="Normal 5 3 4 8 3" xfId="59150"/>
    <cellStyle name="Normal 5 3 4 8 4" xfId="59151"/>
    <cellStyle name="Normal 5 3 4 8 5" xfId="59152"/>
    <cellStyle name="Normal 5 3 4 9" xfId="59153"/>
    <cellStyle name="Normal 5 3 4 9 2" xfId="59154"/>
    <cellStyle name="Normal 5 3 4 9 2 2" xfId="59155"/>
    <cellStyle name="Normal 5 3 4 9 3" xfId="59156"/>
    <cellStyle name="Normal 5 3 4 9 4" xfId="59157"/>
    <cellStyle name="Normal 5 3 5" xfId="59158"/>
    <cellStyle name="Normal 5 3 5 2" xfId="59159"/>
    <cellStyle name="Normal 5 3 5 2 2" xfId="59160"/>
    <cellStyle name="Normal 5 3 5 2 2 2" xfId="59161"/>
    <cellStyle name="Normal 5 3 5 2 3" xfId="59162"/>
    <cellStyle name="Normal 5 3 5 2 3 2" xfId="59163"/>
    <cellStyle name="Normal 5 3 5 2 3 2 2" xfId="59164"/>
    <cellStyle name="Normal 5 3 5 2 3 3" xfId="59165"/>
    <cellStyle name="Normal 5 3 5 2 3 4" xfId="59166"/>
    <cellStyle name="Normal 5 3 5 2 4" xfId="59167"/>
    <cellStyle name="Normal 5 3 5 2 5" xfId="59168"/>
    <cellStyle name="Normal 5 3 5 3" xfId="59169"/>
    <cellStyle name="Normal 5 3 5 3 2" xfId="59170"/>
    <cellStyle name="Normal 5 3 5 4" xfId="59171"/>
    <cellStyle name="Normal 5 3 5 4 2" xfId="59172"/>
    <cellStyle name="Normal 5 3 5 4 2 2" xfId="59173"/>
    <cellStyle name="Normal 5 3 5 4 3" xfId="59174"/>
    <cellStyle name="Normal 5 3 5 4 4" xfId="59175"/>
    <cellStyle name="Normal 5 3 5 5" xfId="59176"/>
    <cellStyle name="Normal 5 3 5 6" xfId="59177"/>
    <cellStyle name="Normal 5 3 6" xfId="59178"/>
    <cellStyle name="Normal 5 3 6 2" xfId="59179"/>
    <cellStyle name="Normal 5 3 6 2 2" xfId="59180"/>
    <cellStyle name="Normal 5 3 6 2 2 2" xfId="59181"/>
    <cellStyle name="Normal 5 3 6 2 3" xfId="59182"/>
    <cellStyle name="Normal 5 3 6 2 3 2" xfId="59183"/>
    <cellStyle name="Normal 5 3 6 2 3 2 2" xfId="59184"/>
    <cellStyle name="Normal 5 3 6 2 3 3" xfId="59185"/>
    <cellStyle name="Normal 5 3 6 2 3 4" xfId="59186"/>
    <cellStyle name="Normal 5 3 6 2 4" xfId="59187"/>
    <cellStyle name="Normal 5 3 6 2 5" xfId="59188"/>
    <cellStyle name="Normal 5 3 6 3" xfId="59189"/>
    <cellStyle name="Normal 5 3 6 3 2" xfId="59190"/>
    <cellStyle name="Normal 5 3 6 4" xfId="59191"/>
    <cellStyle name="Normal 5 3 6 4 2" xfId="59192"/>
    <cellStyle name="Normal 5 3 6 4 2 2" xfId="59193"/>
    <cellStyle name="Normal 5 3 6 4 3" xfId="59194"/>
    <cellStyle name="Normal 5 3 6 4 4" xfId="59195"/>
    <cellStyle name="Normal 5 3 6 5" xfId="59196"/>
    <cellStyle name="Normal 5 3 6 6" xfId="59197"/>
    <cellStyle name="Normal 5 3 7" xfId="59198"/>
    <cellStyle name="Normal 5 3 7 2" xfId="59199"/>
    <cellStyle name="Normal 5 3 7 2 2" xfId="59200"/>
    <cellStyle name="Normal 5 3 7 2 2 2" xfId="59201"/>
    <cellStyle name="Normal 5 3 7 2 2 2 2" xfId="59202"/>
    <cellStyle name="Normal 5 3 7 2 2 3" xfId="59203"/>
    <cellStyle name="Normal 5 3 7 2 2 4" xfId="59204"/>
    <cellStyle name="Normal 5 3 7 2 3" xfId="59205"/>
    <cellStyle name="Normal 5 3 7 2 4" xfId="59206"/>
    <cellStyle name="Normal 5 3 7 3" xfId="59207"/>
    <cellStyle name="Normal 5 3 7 3 2" xfId="59208"/>
    <cellStyle name="Normal 5 3 7 4" xfId="59209"/>
    <cellStyle name="Normal 5 3 7 4 2" xfId="59210"/>
    <cellStyle name="Normal 5 3 7 4 2 2" xfId="59211"/>
    <cellStyle name="Normal 5 3 7 4 3" xfId="59212"/>
    <cellStyle name="Normal 5 3 7 4 4" xfId="59213"/>
    <cellStyle name="Normal 5 3 7 5" xfId="59214"/>
    <cellStyle name="Normal 5 3 7 6" xfId="59215"/>
    <cellStyle name="Normal 5 3 8" xfId="59216"/>
    <cellStyle name="Normal 5 3 8 2" xfId="59217"/>
    <cellStyle name="Normal 5 3 8 2 2" xfId="59218"/>
    <cellStyle name="Normal 5 3 8 2 2 2" xfId="59219"/>
    <cellStyle name="Normal 5 3 8 2 2 2 2" xfId="59220"/>
    <cellStyle name="Normal 5 3 8 2 2 3" xfId="59221"/>
    <cellStyle name="Normal 5 3 8 2 2 4" xfId="59222"/>
    <cellStyle name="Normal 5 3 8 2 3" xfId="59223"/>
    <cellStyle name="Normal 5 3 8 2 4" xfId="59224"/>
    <cellStyle name="Normal 5 3 8 3" xfId="59225"/>
    <cellStyle name="Normal 5 3 8 3 2" xfId="59226"/>
    <cellStyle name="Normal 5 3 8 4" xfId="59227"/>
    <cellStyle name="Normal 5 3 8 4 2" xfId="59228"/>
    <cellStyle name="Normal 5 3 8 4 2 2" xfId="59229"/>
    <cellStyle name="Normal 5 3 8 4 3" xfId="59230"/>
    <cellStyle name="Normal 5 3 8 4 4" xfId="59231"/>
    <cellStyle name="Normal 5 3 8 5" xfId="59232"/>
    <cellStyle name="Normal 5 3 8 6" xfId="59233"/>
    <cellStyle name="Normal 5 3 9" xfId="59234"/>
    <cellStyle name="Normal 5 3 9 2" xfId="59235"/>
    <cellStyle name="Normal 5 3 9 2 2" xfId="59236"/>
    <cellStyle name="Normal 5 3 9 2 2 2" xfId="59237"/>
    <cellStyle name="Normal 5 3 9 2 3" xfId="59238"/>
    <cellStyle name="Normal 5 3 9 2 4" xfId="59239"/>
    <cellStyle name="Normal 5 3 9 3" xfId="59240"/>
    <cellStyle name="Normal 5 3 9 4" xfId="59241"/>
    <cellStyle name="Normal 5 30" xfId="59242"/>
    <cellStyle name="Normal 5 30 2" xfId="59243"/>
    <cellStyle name="Normal 5 30 2 2" xfId="59244"/>
    <cellStyle name="Normal 5 30 2 2 2" xfId="59245"/>
    <cellStyle name="Normal 5 30 2 3" xfId="59246"/>
    <cellStyle name="Normal 5 30 2 4" xfId="59247"/>
    <cellStyle name="Normal 5 30 3" xfId="59248"/>
    <cellStyle name="Normal 5 30 4" xfId="59249"/>
    <cellStyle name="Normal 5 31" xfId="59250"/>
    <cellStyle name="Normal 5 31 2" xfId="59251"/>
    <cellStyle name="Normal 5 31 2 2" xfId="59252"/>
    <cellStyle name="Normal 5 31 2 2 2" xfId="59253"/>
    <cellStyle name="Normal 5 31 2 3" xfId="59254"/>
    <cellStyle name="Normal 5 31 2 4" xfId="59255"/>
    <cellStyle name="Normal 5 31 3" xfId="59256"/>
    <cellStyle name="Normal 5 31 4" xfId="59257"/>
    <cellStyle name="Normal 5 32" xfId="59258"/>
    <cellStyle name="Normal 5 32 2" xfId="59259"/>
    <cellStyle name="Normal 5 32 2 2" xfId="59260"/>
    <cellStyle name="Normal 5 32 3" xfId="59261"/>
    <cellStyle name="Normal 5 32 4" xfId="59262"/>
    <cellStyle name="Normal 5 32 5" xfId="59263"/>
    <cellStyle name="Normal 5 33" xfId="59264"/>
    <cellStyle name="Normal 5 33 2" xfId="59265"/>
    <cellStyle name="Normal 5 33 2 2" xfId="59266"/>
    <cellStyle name="Normal 5 33 3" xfId="59267"/>
    <cellStyle name="Normal 5 33 4" xfId="59268"/>
    <cellStyle name="Normal 5 34" xfId="59269"/>
    <cellStyle name="Normal 5 34 2" xfId="59270"/>
    <cellStyle name="Normal 5 35" xfId="59271"/>
    <cellStyle name="Normal 5 36" xfId="59272"/>
    <cellStyle name="Normal 5 37" xfId="59273"/>
    <cellStyle name="Normal 5 38" xfId="59274"/>
    <cellStyle name="Normal 5 4" xfId="59275"/>
    <cellStyle name="Normal 5 4 10" xfId="59276"/>
    <cellStyle name="Normal 5 4 10 2" xfId="59277"/>
    <cellStyle name="Normal 5 4 10 2 2" xfId="59278"/>
    <cellStyle name="Normal 5 4 10 2 2 2" xfId="59279"/>
    <cellStyle name="Normal 5 4 10 2 3" xfId="59280"/>
    <cellStyle name="Normal 5 4 10 2 4" xfId="59281"/>
    <cellStyle name="Normal 5 4 10 3" xfId="59282"/>
    <cellStyle name="Normal 5 4 10 4" xfId="59283"/>
    <cellStyle name="Normal 5 4 11" xfId="59284"/>
    <cellStyle name="Normal 5 4 11 2" xfId="59285"/>
    <cellStyle name="Normal 5 4 11 2 2" xfId="59286"/>
    <cellStyle name="Normal 5 4 11 3" xfId="59287"/>
    <cellStyle name="Normal 5 4 11 4" xfId="59288"/>
    <cellStyle name="Normal 5 4 11 5" xfId="59289"/>
    <cellStyle name="Normal 5 4 12" xfId="59290"/>
    <cellStyle name="Normal 5 4 12 2" xfId="59291"/>
    <cellStyle name="Normal 5 4 12 2 2" xfId="59292"/>
    <cellStyle name="Normal 5 4 12 3" xfId="59293"/>
    <cellStyle name="Normal 5 4 12 4" xfId="59294"/>
    <cellStyle name="Normal 5 4 13" xfId="59295"/>
    <cellStyle name="Normal 5 4 14" xfId="59296"/>
    <cellStyle name="Normal 5 4 14 2" xfId="59297"/>
    <cellStyle name="Normal 5 4 15" xfId="59298"/>
    <cellStyle name="Normal 5 4 16" xfId="59299"/>
    <cellStyle name="Normal 5 4 17" xfId="59300"/>
    <cellStyle name="Normal 5 4 18" xfId="59301"/>
    <cellStyle name="Normal 5 4 2" xfId="59302"/>
    <cellStyle name="Normal 5 4 2 10" xfId="59303"/>
    <cellStyle name="Normal 5 4 2 10 2" xfId="59304"/>
    <cellStyle name="Normal 5 4 2 10 2 2" xfId="59305"/>
    <cellStyle name="Normal 5 4 2 10 3" xfId="59306"/>
    <cellStyle name="Normal 5 4 2 10 4" xfId="59307"/>
    <cellStyle name="Normal 5 4 2 11" xfId="59308"/>
    <cellStyle name="Normal 5 4 2 12" xfId="59309"/>
    <cellStyle name="Normal 5 4 2 12 2" xfId="59310"/>
    <cellStyle name="Normal 5 4 2 13" xfId="59311"/>
    <cellStyle name="Normal 5 4 2 14" xfId="59312"/>
    <cellStyle name="Normal 5 4 2 15" xfId="59313"/>
    <cellStyle name="Normal 5 4 2 16" xfId="59314"/>
    <cellStyle name="Normal 5 4 2 2" xfId="59315"/>
    <cellStyle name="Normal 5 4 2 2 2" xfId="59316"/>
    <cellStyle name="Normal 5 4 2 2 2 2" xfId="59317"/>
    <cellStyle name="Normal 5 4 2 2 2 2 2" xfId="59318"/>
    <cellStyle name="Normal 5 4 2 2 2 3" xfId="59319"/>
    <cellStyle name="Normal 5 4 2 2 2 3 2" xfId="59320"/>
    <cellStyle name="Normal 5 4 2 2 2 3 2 2" xfId="59321"/>
    <cellStyle name="Normal 5 4 2 2 2 3 3" xfId="59322"/>
    <cellStyle name="Normal 5 4 2 2 2 3 4" xfId="59323"/>
    <cellStyle name="Normal 5 4 2 2 2 4" xfId="59324"/>
    <cellStyle name="Normal 5 4 2 2 2 5" xfId="59325"/>
    <cellStyle name="Normal 5 4 2 2 3" xfId="59326"/>
    <cellStyle name="Normal 5 4 2 2 3 2" xfId="59327"/>
    <cellStyle name="Normal 5 4 2 2 4" xfId="59328"/>
    <cellStyle name="Normal 5 4 2 2 4 2" xfId="59329"/>
    <cellStyle name="Normal 5 4 2 2 5" xfId="59330"/>
    <cellStyle name="Normal 5 4 2 2 5 2" xfId="59331"/>
    <cellStyle name="Normal 5 4 2 2 5 2 2" xfId="59332"/>
    <cellStyle name="Normal 5 4 2 2 5 3" xfId="59333"/>
    <cellStyle name="Normal 5 4 2 2 5 4" xfId="59334"/>
    <cellStyle name="Normal 5 4 2 2 6" xfId="59335"/>
    <cellStyle name="Normal 5 4 2 2 6 2" xfId="59336"/>
    <cellStyle name="Normal 5 4 2 2 6 2 2" xfId="59337"/>
    <cellStyle name="Normal 5 4 2 2 6 3" xfId="59338"/>
    <cellStyle name="Normal 5 4 2 2 6 4" xfId="59339"/>
    <cellStyle name="Normal 5 4 2 2 7" xfId="59340"/>
    <cellStyle name="Normal 5 4 2 2 8" xfId="59341"/>
    <cellStyle name="Normal 5 4 2 3" xfId="59342"/>
    <cellStyle name="Normal 5 4 2 3 2" xfId="59343"/>
    <cellStyle name="Normal 5 4 2 3 2 2" xfId="59344"/>
    <cellStyle name="Normal 5 4 2 3 2 2 2" xfId="59345"/>
    <cellStyle name="Normal 5 4 2 3 2 3" xfId="59346"/>
    <cellStyle name="Normal 5 4 2 3 2 3 2" xfId="59347"/>
    <cellStyle name="Normal 5 4 2 3 2 3 2 2" xfId="59348"/>
    <cellStyle name="Normal 5 4 2 3 2 3 3" xfId="59349"/>
    <cellStyle name="Normal 5 4 2 3 2 3 4" xfId="59350"/>
    <cellStyle name="Normal 5 4 2 3 2 4" xfId="59351"/>
    <cellStyle name="Normal 5 4 2 3 2 5" xfId="59352"/>
    <cellStyle name="Normal 5 4 2 3 3" xfId="59353"/>
    <cellStyle name="Normal 5 4 2 3 3 2" xfId="59354"/>
    <cellStyle name="Normal 5 4 2 3 4" xfId="59355"/>
    <cellStyle name="Normal 5 4 2 3 4 2" xfId="59356"/>
    <cellStyle name="Normal 5 4 2 3 4 2 2" xfId="59357"/>
    <cellStyle name="Normal 5 4 2 3 4 3" xfId="59358"/>
    <cellStyle name="Normal 5 4 2 3 4 4" xfId="59359"/>
    <cellStyle name="Normal 5 4 2 3 5" xfId="59360"/>
    <cellStyle name="Normal 5 4 2 3 6" xfId="59361"/>
    <cellStyle name="Normal 5 4 2 4" xfId="59362"/>
    <cellStyle name="Normal 5 4 2 4 2" xfId="59363"/>
    <cellStyle name="Normal 5 4 2 4 2 2" xfId="59364"/>
    <cellStyle name="Normal 5 4 2 4 2 2 2" xfId="59365"/>
    <cellStyle name="Normal 5 4 2 4 2 3" xfId="59366"/>
    <cellStyle name="Normal 5 4 2 4 2 3 2" xfId="59367"/>
    <cellStyle name="Normal 5 4 2 4 2 3 2 2" xfId="59368"/>
    <cellStyle name="Normal 5 4 2 4 2 3 3" xfId="59369"/>
    <cellStyle name="Normal 5 4 2 4 2 3 4" xfId="59370"/>
    <cellStyle name="Normal 5 4 2 4 2 4" xfId="59371"/>
    <cellStyle name="Normal 5 4 2 4 2 5" xfId="59372"/>
    <cellStyle name="Normal 5 4 2 4 3" xfId="59373"/>
    <cellStyle name="Normal 5 4 2 4 3 2" xfId="59374"/>
    <cellStyle name="Normal 5 4 2 4 4" xfId="59375"/>
    <cellStyle name="Normal 5 4 2 4 4 2" xfId="59376"/>
    <cellStyle name="Normal 5 4 2 4 4 2 2" xfId="59377"/>
    <cellStyle name="Normal 5 4 2 4 4 3" xfId="59378"/>
    <cellStyle name="Normal 5 4 2 4 4 4" xfId="59379"/>
    <cellStyle name="Normal 5 4 2 4 5" xfId="59380"/>
    <cellStyle name="Normal 5 4 2 4 6" xfId="59381"/>
    <cellStyle name="Normal 5 4 2 5" xfId="59382"/>
    <cellStyle name="Normal 5 4 2 5 2" xfId="59383"/>
    <cellStyle name="Normal 5 4 2 5 2 2" xfId="59384"/>
    <cellStyle name="Normal 5 4 2 5 2 2 2" xfId="59385"/>
    <cellStyle name="Normal 5 4 2 5 2 2 2 2" xfId="59386"/>
    <cellStyle name="Normal 5 4 2 5 2 2 3" xfId="59387"/>
    <cellStyle name="Normal 5 4 2 5 2 2 4" xfId="59388"/>
    <cellStyle name="Normal 5 4 2 5 2 3" xfId="59389"/>
    <cellStyle name="Normal 5 4 2 5 2 4" xfId="59390"/>
    <cellStyle name="Normal 5 4 2 5 3" xfId="59391"/>
    <cellStyle name="Normal 5 4 2 5 3 2" xfId="59392"/>
    <cellStyle name="Normal 5 4 2 5 4" xfId="59393"/>
    <cellStyle name="Normal 5 4 2 5 4 2" xfId="59394"/>
    <cellStyle name="Normal 5 4 2 5 4 2 2" xfId="59395"/>
    <cellStyle name="Normal 5 4 2 5 4 3" xfId="59396"/>
    <cellStyle name="Normal 5 4 2 5 4 4" xfId="59397"/>
    <cellStyle name="Normal 5 4 2 5 5" xfId="59398"/>
    <cellStyle name="Normal 5 4 2 5 6" xfId="59399"/>
    <cellStyle name="Normal 5 4 2 6" xfId="59400"/>
    <cellStyle name="Normal 5 4 2 6 2" xfId="59401"/>
    <cellStyle name="Normal 5 4 2 6 2 2" xfId="59402"/>
    <cellStyle name="Normal 5 4 2 6 2 2 2" xfId="59403"/>
    <cellStyle name="Normal 5 4 2 6 2 2 2 2" xfId="59404"/>
    <cellStyle name="Normal 5 4 2 6 2 2 3" xfId="59405"/>
    <cellStyle name="Normal 5 4 2 6 2 2 4" xfId="59406"/>
    <cellStyle name="Normal 5 4 2 6 2 3" xfId="59407"/>
    <cellStyle name="Normal 5 4 2 6 2 4" xfId="59408"/>
    <cellStyle name="Normal 5 4 2 6 3" xfId="59409"/>
    <cellStyle name="Normal 5 4 2 6 3 2" xfId="59410"/>
    <cellStyle name="Normal 5 4 2 6 4" xfId="59411"/>
    <cellStyle name="Normal 5 4 2 6 4 2" xfId="59412"/>
    <cellStyle name="Normal 5 4 2 6 4 2 2" xfId="59413"/>
    <cellStyle name="Normal 5 4 2 6 4 3" xfId="59414"/>
    <cellStyle name="Normal 5 4 2 6 4 4" xfId="59415"/>
    <cellStyle name="Normal 5 4 2 6 5" xfId="59416"/>
    <cellStyle name="Normal 5 4 2 6 6" xfId="59417"/>
    <cellStyle name="Normal 5 4 2 7" xfId="59418"/>
    <cellStyle name="Normal 5 4 2 7 2" xfId="59419"/>
    <cellStyle name="Normal 5 4 2 7 2 2" xfId="59420"/>
    <cellStyle name="Normal 5 4 2 7 2 2 2" xfId="59421"/>
    <cellStyle name="Normal 5 4 2 7 2 3" xfId="59422"/>
    <cellStyle name="Normal 5 4 2 7 2 4" xfId="59423"/>
    <cellStyle name="Normal 5 4 2 7 3" xfId="59424"/>
    <cellStyle name="Normal 5 4 2 7 4" xfId="59425"/>
    <cellStyle name="Normal 5 4 2 8" xfId="59426"/>
    <cellStyle name="Normal 5 4 2 8 2" xfId="59427"/>
    <cellStyle name="Normal 5 4 2 8 2 2" xfId="59428"/>
    <cellStyle name="Normal 5 4 2 8 2 2 2" xfId="59429"/>
    <cellStyle name="Normal 5 4 2 8 2 3" xfId="59430"/>
    <cellStyle name="Normal 5 4 2 8 2 4" xfId="59431"/>
    <cellStyle name="Normal 5 4 2 8 3" xfId="59432"/>
    <cellStyle name="Normal 5 4 2 8 4" xfId="59433"/>
    <cellStyle name="Normal 5 4 2 9" xfId="59434"/>
    <cellStyle name="Normal 5 4 2 9 2" xfId="59435"/>
    <cellStyle name="Normal 5 4 2 9 2 2" xfId="59436"/>
    <cellStyle name="Normal 5 4 2 9 3" xfId="59437"/>
    <cellStyle name="Normal 5 4 2 9 4" xfId="59438"/>
    <cellStyle name="Normal 5 4 2 9 5" xfId="59439"/>
    <cellStyle name="Normal 5 4 3" xfId="59440"/>
    <cellStyle name="Normal 5 4 3 10" xfId="59441"/>
    <cellStyle name="Normal 5 4 3 10 2" xfId="59442"/>
    <cellStyle name="Normal 5 4 3 10 2 2" xfId="59443"/>
    <cellStyle name="Normal 5 4 3 10 3" xfId="59444"/>
    <cellStyle name="Normal 5 4 3 10 4" xfId="59445"/>
    <cellStyle name="Normal 5 4 3 11" xfId="59446"/>
    <cellStyle name="Normal 5 4 3 12" xfId="59447"/>
    <cellStyle name="Normal 5 4 3 12 2" xfId="59448"/>
    <cellStyle name="Normal 5 4 3 13" xfId="59449"/>
    <cellStyle name="Normal 5 4 3 14" xfId="59450"/>
    <cellStyle name="Normal 5 4 3 15" xfId="59451"/>
    <cellStyle name="Normal 5 4 3 2" xfId="59452"/>
    <cellStyle name="Normal 5 4 3 2 2" xfId="59453"/>
    <cellStyle name="Normal 5 4 3 2 2 2" xfId="59454"/>
    <cellStyle name="Normal 5 4 3 2 2 2 2" xfId="59455"/>
    <cellStyle name="Normal 5 4 3 2 2 3" xfId="59456"/>
    <cellStyle name="Normal 5 4 3 2 2 3 2" xfId="59457"/>
    <cellStyle name="Normal 5 4 3 2 2 3 2 2" xfId="59458"/>
    <cellStyle name="Normal 5 4 3 2 2 3 3" xfId="59459"/>
    <cellStyle name="Normal 5 4 3 2 2 3 4" xfId="59460"/>
    <cellStyle name="Normal 5 4 3 2 2 4" xfId="59461"/>
    <cellStyle name="Normal 5 4 3 2 2 5" xfId="59462"/>
    <cellStyle name="Normal 5 4 3 2 3" xfId="59463"/>
    <cellStyle name="Normal 5 4 3 2 3 2" xfId="59464"/>
    <cellStyle name="Normal 5 4 3 2 4" xfId="59465"/>
    <cellStyle name="Normal 5 4 3 2 4 2" xfId="59466"/>
    <cellStyle name="Normal 5 4 3 2 5" xfId="59467"/>
    <cellStyle name="Normal 5 4 3 2 5 2" xfId="59468"/>
    <cellStyle name="Normal 5 4 3 2 5 2 2" xfId="59469"/>
    <cellStyle name="Normal 5 4 3 2 5 3" xfId="59470"/>
    <cellStyle name="Normal 5 4 3 2 5 4" xfId="59471"/>
    <cellStyle name="Normal 5 4 3 2 6" xfId="59472"/>
    <cellStyle name="Normal 5 4 3 2 6 2" xfId="59473"/>
    <cellStyle name="Normal 5 4 3 2 6 2 2" xfId="59474"/>
    <cellStyle name="Normal 5 4 3 2 6 3" xfId="59475"/>
    <cellStyle name="Normal 5 4 3 2 6 4" xfId="59476"/>
    <cellStyle name="Normal 5 4 3 2 7" xfId="59477"/>
    <cellStyle name="Normal 5 4 3 2 8" xfId="59478"/>
    <cellStyle name="Normal 5 4 3 3" xfId="59479"/>
    <cellStyle name="Normal 5 4 3 3 2" xfId="59480"/>
    <cellStyle name="Normal 5 4 3 3 2 2" xfId="59481"/>
    <cellStyle name="Normal 5 4 3 3 2 2 2" xfId="59482"/>
    <cellStyle name="Normal 5 4 3 3 2 3" xfId="59483"/>
    <cellStyle name="Normal 5 4 3 3 2 3 2" xfId="59484"/>
    <cellStyle name="Normal 5 4 3 3 2 3 2 2" xfId="59485"/>
    <cellStyle name="Normal 5 4 3 3 2 3 3" xfId="59486"/>
    <cellStyle name="Normal 5 4 3 3 2 3 4" xfId="59487"/>
    <cellStyle name="Normal 5 4 3 3 2 4" xfId="59488"/>
    <cellStyle name="Normal 5 4 3 3 2 5" xfId="59489"/>
    <cellStyle name="Normal 5 4 3 3 3" xfId="59490"/>
    <cellStyle name="Normal 5 4 3 3 3 2" xfId="59491"/>
    <cellStyle name="Normal 5 4 3 3 4" xfId="59492"/>
    <cellStyle name="Normal 5 4 3 3 4 2" xfId="59493"/>
    <cellStyle name="Normal 5 4 3 3 4 2 2" xfId="59494"/>
    <cellStyle name="Normal 5 4 3 3 4 3" xfId="59495"/>
    <cellStyle name="Normal 5 4 3 3 4 4" xfId="59496"/>
    <cellStyle name="Normal 5 4 3 3 5" xfId="59497"/>
    <cellStyle name="Normal 5 4 3 3 6" xfId="59498"/>
    <cellStyle name="Normal 5 4 3 4" xfId="59499"/>
    <cellStyle name="Normal 5 4 3 4 2" xfId="59500"/>
    <cellStyle name="Normal 5 4 3 4 2 2" xfId="59501"/>
    <cellStyle name="Normal 5 4 3 4 2 2 2" xfId="59502"/>
    <cellStyle name="Normal 5 4 3 4 2 3" xfId="59503"/>
    <cellStyle name="Normal 5 4 3 4 2 3 2" xfId="59504"/>
    <cellStyle name="Normal 5 4 3 4 2 3 2 2" xfId="59505"/>
    <cellStyle name="Normal 5 4 3 4 2 3 3" xfId="59506"/>
    <cellStyle name="Normal 5 4 3 4 2 3 4" xfId="59507"/>
    <cellStyle name="Normal 5 4 3 4 2 4" xfId="59508"/>
    <cellStyle name="Normal 5 4 3 4 2 5" xfId="59509"/>
    <cellStyle name="Normal 5 4 3 4 3" xfId="59510"/>
    <cellStyle name="Normal 5 4 3 4 3 2" xfId="59511"/>
    <cellStyle name="Normal 5 4 3 4 4" xfId="59512"/>
    <cellStyle name="Normal 5 4 3 4 4 2" xfId="59513"/>
    <cellStyle name="Normal 5 4 3 4 4 2 2" xfId="59514"/>
    <cellStyle name="Normal 5 4 3 4 4 3" xfId="59515"/>
    <cellStyle name="Normal 5 4 3 4 4 4" xfId="59516"/>
    <cellStyle name="Normal 5 4 3 4 5" xfId="59517"/>
    <cellStyle name="Normal 5 4 3 4 6" xfId="59518"/>
    <cellStyle name="Normal 5 4 3 5" xfId="59519"/>
    <cellStyle name="Normal 5 4 3 5 2" xfId="59520"/>
    <cellStyle name="Normal 5 4 3 5 2 2" xfId="59521"/>
    <cellStyle name="Normal 5 4 3 5 2 2 2" xfId="59522"/>
    <cellStyle name="Normal 5 4 3 5 2 2 2 2" xfId="59523"/>
    <cellStyle name="Normal 5 4 3 5 2 2 3" xfId="59524"/>
    <cellStyle name="Normal 5 4 3 5 2 2 4" xfId="59525"/>
    <cellStyle name="Normal 5 4 3 5 2 3" xfId="59526"/>
    <cellStyle name="Normal 5 4 3 5 2 4" xfId="59527"/>
    <cellStyle name="Normal 5 4 3 5 3" xfId="59528"/>
    <cellStyle name="Normal 5 4 3 5 3 2" xfId="59529"/>
    <cellStyle name="Normal 5 4 3 5 4" xfId="59530"/>
    <cellStyle name="Normal 5 4 3 5 4 2" xfId="59531"/>
    <cellStyle name="Normal 5 4 3 5 4 2 2" xfId="59532"/>
    <cellStyle name="Normal 5 4 3 5 4 3" xfId="59533"/>
    <cellStyle name="Normal 5 4 3 5 4 4" xfId="59534"/>
    <cellStyle name="Normal 5 4 3 5 5" xfId="59535"/>
    <cellStyle name="Normal 5 4 3 5 6" xfId="59536"/>
    <cellStyle name="Normal 5 4 3 6" xfId="59537"/>
    <cellStyle name="Normal 5 4 3 6 2" xfId="59538"/>
    <cellStyle name="Normal 5 4 3 6 2 2" xfId="59539"/>
    <cellStyle name="Normal 5 4 3 6 2 2 2" xfId="59540"/>
    <cellStyle name="Normal 5 4 3 6 2 2 2 2" xfId="59541"/>
    <cellStyle name="Normal 5 4 3 6 2 2 3" xfId="59542"/>
    <cellStyle name="Normal 5 4 3 6 2 2 4" xfId="59543"/>
    <cellStyle name="Normal 5 4 3 6 2 3" xfId="59544"/>
    <cellStyle name="Normal 5 4 3 6 2 4" xfId="59545"/>
    <cellStyle name="Normal 5 4 3 6 3" xfId="59546"/>
    <cellStyle name="Normal 5 4 3 6 3 2" xfId="59547"/>
    <cellStyle name="Normal 5 4 3 6 4" xfId="59548"/>
    <cellStyle name="Normal 5 4 3 6 4 2" xfId="59549"/>
    <cellStyle name="Normal 5 4 3 6 4 2 2" xfId="59550"/>
    <cellStyle name="Normal 5 4 3 6 4 3" xfId="59551"/>
    <cellStyle name="Normal 5 4 3 6 4 4" xfId="59552"/>
    <cellStyle name="Normal 5 4 3 6 5" xfId="59553"/>
    <cellStyle name="Normal 5 4 3 6 6" xfId="59554"/>
    <cellStyle name="Normal 5 4 3 7" xfId="59555"/>
    <cellStyle name="Normal 5 4 3 7 2" xfId="59556"/>
    <cellStyle name="Normal 5 4 3 7 2 2" xfId="59557"/>
    <cellStyle name="Normal 5 4 3 7 2 2 2" xfId="59558"/>
    <cellStyle name="Normal 5 4 3 7 2 3" xfId="59559"/>
    <cellStyle name="Normal 5 4 3 7 2 4" xfId="59560"/>
    <cellStyle name="Normal 5 4 3 7 3" xfId="59561"/>
    <cellStyle name="Normal 5 4 3 7 4" xfId="59562"/>
    <cellStyle name="Normal 5 4 3 8" xfId="59563"/>
    <cellStyle name="Normal 5 4 3 8 2" xfId="59564"/>
    <cellStyle name="Normal 5 4 3 8 2 2" xfId="59565"/>
    <cellStyle name="Normal 5 4 3 8 2 2 2" xfId="59566"/>
    <cellStyle name="Normal 5 4 3 8 2 3" xfId="59567"/>
    <cellStyle name="Normal 5 4 3 8 2 4" xfId="59568"/>
    <cellStyle name="Normal 5 4 3 8 3" xfId="59569"/>
    <cellStyle name="Normal 5 4 3 8 4" xfId="59570"/>
    <cellStyle name="Normal 5 4 3 9" xfId="59571"/>
    <cellStyle name="Normal 5 4 3 9 2" xfId="59572"/>
    <cellStyle name="Normal 5 4 3 9 2 2" xfId="59573"/>
    <cellStyle name="Normal 5 4 3 9 3" xfId="59574"/>
    <cellStyle name="Normal 5 4 3 9 4" xfId="59575"/>
    <cellStyle name="Normal 5 4 3 9 5" xfId="59576"/>
    <cellStyle name="Normal 5 4 4" xfId="59577"/>
    <cellStyle name="Normal 5 4 4 10" xfId="59578"/>
    <cellStyle name="Normal 5 4 4 11" xfId="59579"/>
    <cellStyle name="Normal 5 4 4 11 2" xfId="59580"/>
    <cellStyle name="Normal 5 4 4 12" xfId="59581"/>
    <cellStyle name="Normal 5 4 4 13" xfId="59582"/>
    <cellStyle name="Normal 5 4 4 14" xfId="59583"/>
    <cellStyle name="Normal 5 4 4 2" xfId="59584"/>
    <cellStyle name="Normal 5 4 4 2 2" xfId="59585"/>
    <cellStyle name="Normal 5 4 4 2 2 2" xfId="59586"/>
    <cellStyle name="Normal 5 4 4 2 2 2 2" xfId="59587"/>
    <cellStyle name="Normal 5 4 4 2 2 3" xfId="59588"/>
    <cellStyle name="Normal 5 4 4 2 2 3 2" xfId="59589"/>
    <cellStyle name="Normal 5 4 4 2 2 3 2 2" xfId="59590"/>
    <cellStyle name="Normal 5 4 4 2 2 3 3" xfId="59591"/>
    <cellStyle name="Normal 5 4 4 2 2 3 4" xfId="59592"/>
    <cellStyle name="Normal 5 4 4 2 2 4" xfId="59593"/>
    <cellStyle name="Normal 5 4 4 2 2 5" xfId="59594"/>
    <cellStyle name="Normal 5 4 4 2 3" xfId="59595"/>
    <cellStyle name="Normal 5 4 4 2 3 2" xfId="59596"/>
    <cellStyle name="Normal 5 4 4 2 4" xfId="59597"/>
    <cellStyle name="Normal 5 4 4 2 4 2" xfId="59598"/>
    <cellStyle name="Normal 5 4 4 2 4 2 2" xfId="59599"/>
    <cellStyle name="Normal 5 4 4 2 4 3" xfId="59600"/>
    <cellStyle name="Normal 5 4 4 2 4 4" xfId="59601"/>
    <cellStyle name="Normal 5 4 4 2 5" xfId="59602"/>
    <cellStyle name="Normal 5 4 4 2 6" xfId="59603"/>
    <cellStyle name="Normal 5 4 4 3" xfId="59604"/>
    <cellStyle name="Normal 5 4 4 3 2" xfId="59605"/>
    <cellStyle name="Normal 5 4 4 3 2 2" xfId="59606"/>
    <cellStyle name="Normal 5 4 4 3 2 2 2" xfId="59607"/>
    <cellStyle name="Normal 5 4 4 3 2 3" xfId="59608"/>
    <cellStyle name="Normal 5 4 4 3 2 3 2" xfId="59609"/>
    <cellStyle name="Normal 5 4 4 3 2 3 2 2" xfId="59610"/>
    <cellStyle name="Normal 5 4 4 3 2 3 3" xfId="59611"/>
    <cellStyle name="Normal 5 4 4 3 2 3 4" xfId="59612"/>
    <cellStyle name="Normal 5 4 4 3 2 4" xfId="59613"/>
    <cellStyle name="Normal 5 4 4 3 2 5" xfId="59614"/>
    <cellStyle name="Normal 5 4 4 3 3" xfId="59615"/>
    <cellStyle name="Normal 5 4 4 3 3 2" xfId="59616"/>
    <cellStyle name="Normal 5 4 4 3 4" xfId="59617"/>
    <cellStyle name="Normal 5 4 4 3 4 2" xfId="59618"/>
    <cellStyle name="Normal 5 4 4 3 4 2 2" xfId="59619"/>
    <cellStyle name="Normal 5 4 4 3 4 3" xfId="59620"/>
    <cellStyle name="Normal 5 4 4 3 4 4" xfId="59621"/>
    <cellStyle name="Normal 5 4 4 3 5" xfId="59622"/>
    <cellStyle name="Normal 5 4 4 3 6" xfId="59623"/>
    <cellStyle name="Normal 5 4 4 4" xfId="59624"/>
    <cellStyle name="Normal 5 4 4 4 2" xfId="59625"/>
    <cellStyle name="Normal 5 4 4 4 2 2" xfId="59626"/>
    <cellStyle name="Normal 5 4 4 4 2 2 2" xfId="59627"/>
    <cellStyle name="Normal 5 4 4 4 2 2 2 2" xfId="59628"/>
    <cellStyle name="Normal 5 4 4 4 2 2 3" xfId="59629"/>
    <cellStyle name="Normal 5 4 4 4 2 2 4" xfId="59630"/>
    <cellStyle name="Normal 5 4 4 4 2 3" xfId="59631"/>
    <cellStyle name="Normal 5 4 4 4 2 4" xfId="59632"/>
    <cellStyle name="Normal 5 4 4 4 3" xfId="59633"/>
    <cellStyle name="Normal 5 4 4 4 3 2" xfId="59634"/>
    <cellStyle name="Normal 5 4 4 4 4" xfId="59635"/>
    <cellStyle name="Normal 5 4 4 4 4 2" xfId="59636"/>
    <cellStyle name="Normal 5 4 4 4 4 2 2" xfId="59637"/>
    <cellStyle name="Normal 5 4 4 4 4 3" xfId="59638"/>
    <cellStyle name="Normal 5 4 4 4 4 4" xfId="59639"/>
    <cellStyle name="Normal 5 4 4 4 5" xfId="59640"/>
    <cellStyle name="Normal 5 4 4 4 6" xfId="59641"/>
    <cellStyle name="Normal 5 4 4 5" xfId="59642"/>
    <cellStyle name="Normal 5 4 4 5 2" xfId="59643"/>
    <cellStyle name="Normal 5 4 4 5 2 2" xfId="59644"/>
    <cellStyle name="Normal 5 4 4 5 2 2 2" xfId="59645"/>
    <cellStyle name="Normal 5 4 4 5 2 2 2 2" xfId="59646"/>
    <cellStyle name="Normal 5 4 4 5 2 2 3" xfId="59647"/>
    <cellStyle name="Normal 5 4 4 5 2 2 4" xfId="59648"/>
    <cellStyle name="Normal 5 4 4 5 2 3" xfId="59649"/>
    <cellStyle name="Normal 5 4 4 5 2 4" xfId="59650"/>
    <cellStyle name="Normal 5 4 4 5 3" xfId="59651"/>
    <cellStyle name="Normal 5 4 4 5 3 2" xfId="59652"/>
    <cellStyle name="Normal 5 4 4 5 4" xfId="59653"/>
    <cellStyle name="Normal 5 4 4 5 4 2" xfId="59654"/>
    <cellStyle name="Normal 5 4 4 5 4 2 2" xfId="59655"/>
    <cellStyle name="Normal 5 4 4 5 4 3" xfId="59656"/>
    <cellStyle name="Normal 5 4 4 5 4 4" xfId="59657"/>
    <cellStyle name="Normal 5 4 4 5 5" xfId="59658"/>
    <cellStyle name="Normal 5 4 4 5 6" xfId="59659"/>
    <cellStyle name="Normal 5 4 4 6" xfId="59660"/>
    <cellStyle name="Normal 5 4 4 6 2" xfId="59661"/>
    <cellStyle name="Normal 5 4 4 6 2 2" xfId="59662"/>
    <cellStyle name="Normal 5 4 4 6 2 2 2" xfId="59663"/>
    <cellStyle name="Normal 5 4 4 6 2 3" xfId="59664"/>
    <cellStyle name="Normal 5 4 4 6 2 4" xfId="59665"/>
    <cellStyle name="Normal 5 4 4 6 3" xfId="59666"/>
    <cellStyle name="Normal 5 4 4 6 4" xfId="59667"/>
    <cellStyle name="Normal 5 4 4 7" xfId="59668"/>
    <cellStyle name="Normal 5 4 4 7 2" xfId="59669"/>
    <cellStyle name="Normal 5 4 4 7 2 2" xfId="59670"/>
    <cellStyle name="Normal 5 4 4 7 2 2 2" xfId="59671"/>
    <cellStyle name="Normal 5 4 4 7 2 3" xfId="59672"/>
    <cellStyle name="Normal 5 4 4 7 2 4" xfId="59673"/>
    <cellStyle name="Normal 5 4 4 7 3" xfId="59674"/>
    <cellStyle name="Normal 5 4 4 7 4" xfId="59675"/>
    <cellStyle name="Normal 5 4 4 8" xfId="59676"/>
    <cellStyle name="Normal 5 4 4 8 2" xfId="59677"/>
    <cellStyle name="Normal 5 4 4 8 2 2" xfId="59678"/>
    <cellStyle name="Normal 5 4 4 8 3" xfId="59679"/>
    <cellStyle name="Normal 5 4 4 8 4" xfId="59680"/>
    <cellStyle name="Normal 5 4 4 8 5" xfId="59681"/>
    <cellStyle name="Normal 5 4 4 9" xfId="59682"/>
    <cellStyle name="Normal 5 4 4 9 2" xfId="59683"/>
    <cellStyle name="Normal 5 4 4 9 2 2" xfId="59684"/>
    <cellStyle name="Normal 5 4 4 9 3" xfId="59685"/>
    <cellStyle name="Normal 5 4 4 9 4" xfId="59686"/>
    <cellStyle name="Normal 5 4 5" xfId="59687"/>
    <cellStyle name="Normal 5 4 5 2" xfId="59688"/>
    <cellStyle name="Normal 5 4 5 2 2" xfId="59689"/>
    <cellStyle name="Normal 5 4 5 2 2 2" xfId="59690"/>
    <cellStyle name="Normal 5 4 5 2 3" xfId="59691"/>
    <cellStyle name="Normal 5 4 5 2 3 2" xfId="59692"/>
    <cellStyle name="Normal 5 4 5 2 3 2 2" xfId="59693"/>
    <cellStyle name="Normal 5 4 5 2 3 3" xfId="59694"/>
    <cellStyle name="Normal 5 4 5 2 3 4" xfId="59695"/>
    <cellStyle name="Normal 5 4 5 2 4" xfId="59696"/>
    <cellStyle name="Normal 5 4 5 2 5" xfId="59697"/>
    <cellStyle name="Normal 5 4 5 3" xfId="59698"/>
    <cellStyle name="Normal 5 4 5 3 2" xfId="59699"/>
    <cellStyle name="Normal 5 4 5 4" xfId="59700"/>
    <cellStyle name="Normal 5 4 5 4 2" xfId="59701"/>
    <cellStyle name="Normal 5 4 5 4 2 2" xfId="59702"/>
    <cellStyle name="Normal 5 4 5 4 3" xfId="59703"/>
    <cellStyle name="Normal 5 4 5 4 4" xfId="59704"/>
    <cellStyle name="Normal 5 4 5 5" xfId="59705"/>
    <cellStyle name="Normal 5 4 5 6" xfId="59706"/>
    <cellStyle name="Normal 5 4 6" xfId="59707"/>
    <cellStyle name="Normal 5 4 6 2" xfId="59708"/>
    <cellStyle name="Normal 5 4 6 2 2" xfId="59709"/>
    <cellStyle name="Normal 5 4 6 2 2 2" xfId="59710"/>
    <cellStyle name="Normal 5 4 6 2 3" xfId="59711"/>
    <cellStyle name="Normal 5 4 6 2 3 2" xfId="59712"/>
    <cellStyle name="Normal 5 4 6 2 3 2 2" xfId="59713"/>
    <cellStyle name="Normal 5 4 6 2 3 3" xfId="59714"/>
    <cellStyle name="Normal 5 4 6 2 3 4" xfId="59715"/>
    <cellStyle name="Normal 5 4 6 2 4" xfId="59716"/>
    <cellStyle name="Normal 5 4 6 2 5" xfId="59717"/>
    <cellStyle name="Normal 5 4 6 3" xfId="59718"/>
    <cellStyle name="Normal 5 4 6 3 2" xfId="59719"/>
    <cellStyle name="Normal 5 4 6 4" xfId="59720"/>
    <cellStyle name="Normal 5 4 6 4 2" xfId="59721"/>
    <cellStyle name="Normal 5 4 6 4 2 2" xfId="59722"/>
    <cellStyle name="Normal 5 4 6 4 3" xfId="59723"/>
    <cellStyle name="Normal 5 4 6 4 4" xfId="59724"/>
    <cellStyle name="Normal 5 4 6 5" xfId="59725"/>
    <cellStyle name="Normal 5 4 6 6" xfId="59726"/>
    <cellStyle name="Normal 5 4 7" xfId="59727"/>
    <cellStyle name="Normal 5 4 7 2" xfId="59728"/>
    <cellStyle name="Normal 5 4 7 2 2" xfId="59729"/>
    <cellStyle name="Normal 5 4 7 2 2 2" xfId="59730"/>
    <cellStyle name="Normal 5 4 7 2 2 2 2" xfId="59731"/>
    <cellStyle name="Normal 5 4 7 2 2 3" xfId="59732"/>
    <cellStyle name="Normal 5 4 7 2 2 4" xfId="59733"/>
    <cellStyle name="Normal 5 4 7 2 3" xfId="59734"/>
    <cellStyle name="Normal 5 4 7 2 4" xfId="59735"/>
    <cellStyle name="Normal 5 4 7 3" xfId="59736"/>
    <cellStyle name="Normal 5 4 7 3 2" xfId="59737"/>
    <cellStyle name="Normal 5 4 7 4" xfId="59738"/>
    <cellStyle name="Normal 5 4 7 4 2" xfId="59739"/>
    <cellStyle name="Normal 5 4 7 4 2 2" xfId="59740"/>
    <cellStyle name="Normal 5 4 7 4 3" xfId="59741"/>
    <cellStyle name="Normal 5 4 7 4 4" xfId="59742"/>
    <cellStyle name="Normal 5 4 7 5" xfId="59743"/>
    <cellStyle name="Normal 5 4 7 6" xfId="59744"/>
    <cellStyle name="Normal 5 4 8" xfId="59745"/>
    <cellStyle name="Normal 5 4 8 2" xfId="59746"/>
    <cellStyle name="Normal 5 4 8 2 2" xfId="59747"/>
    <cellStyle name="Normal 5 4 8 2 2 2" xfId="59748"/>
    <cellStyle name="Normal 5 4 8 2 2 2 2" xfId="59749"/>
    <cellStyle name="Normal 5 4 8 2 2 3" xfId="59750"/>
    <cellStyle name="Normal 5 4 8 2 2 4" xfId="59751"/>
    <cellStyle name="Normal 5 4 8 2 3" xfId="59752"/>
    <cellStyle name="Normal 5 4 8 2 4" xfId="59753"/>
    <cellStyle name="Normal 5 4 8 3" xfId="59754"/>
    <cellStyle name="Normal 5 4 8 3 2" xfId="59755"/>
    <cellStyle name="Normal 5 4 8 4" xfId="59756"/>
    <cellStyle name="Normal 5 4 8 4 2" xfId="59757"/>
    <cellStyle name="Normal 5 4 8 4 2 2" xfId="59758"/>
    <cellStyle name="Normal 5 4 8 4 3" xfId="59759"/>
    <cellStyle name="Normal 5 4 8 4 4" xfId="59760"/>
    <cellStyle name="Normal 5 4 8 5" xfId="59761"/>
    <cellStyle name="Normal 5 4 8 6" xfId="59762"/>
    <cellStyle name="Normal 5 4 9" xfId="59763"/>
    <cellStyle name="Normal 5 4 9 2" xfId="59764"/>
    <cellStyle name="Normal 5 4 9 2 2" xfId="59765"/>
    <cellStyle name="Normal 5 4 9 2 2 2" xfId="59766"/>
    <cellStyle name="Normal 5 4 9 2 3" xfId="59767"/>
    <cellStyle name="Normal 5 4 9 2 4" xfId="59768"/>
    <cellStyle name="Normal 5 4 9 3" xfId="59769"/>
    <cellStyle name="Normal 5 4 9 4" xfId="59770"/>
    <cellStyle name="Normal 5 5" xfId="59771"/>
    <cellStyle name="Normal 5 5 10" xfId="59772"/>
    <cellStyle name="Normal 5 5 10 2" xfId="59773"/>
    <cellStyle name="Normal 5 5 10 2 2" xfId="59774"/>
    <cellStyle name="Normal 5 5 10 2 2 2" xfId="59775"/>
    <cellStyle name="Normal 5 5 10 2 3" xfId="59776"/>
    <cellStyle name="Normal 5 5 10 2 4" xfId="59777"/>
    <cellStyle name="Normal 5 5 10 3" xfId="59778"/>
    <cellStyle name="Normal 5 5 10 4" xfId="59779"/>
    <cellStyle name="Normal 5 5 11" xfId="59780"/>
    <cellStyle name="Normal 5 5 11 2" xfId="59781"/>
    <cellStyle name="Normal 5 5 11 2 2" xfId="59782"/>
    <cellStyle name="Normal 5 5 11 3" xfId="59783"/>
    <cellStyle name="Normal 5 5 11 4" xfId="59784"/>
    <cellStyle name="Normal 5 5 11 5" xfId="59785"/>
    <cellStyle name="Normal 5 5 12" xfId="59786"/>
    <cellStyle name="Normal 5 5 12 2" xfId="59787"/>
    <cellStyle name="Normal 5 5 12 2 2" xfId="59788"/>
    <cellStyle name="Normal 5 5 12 3" xfId="59789"/>
    <cellStyle name="Normal 5 5 12 4" xfId="59790"/>
    <cellStyle name="Normal 5 5 13" xfId="59791"/>
    <cellStyle name="Normal 5 5 14" xfId="59792"/>
    <cellStyle name="Normal 5 5 14 2" xfId="59793"/>
    <cellStyle name="Normal 5 5 15" xfId="59794"/>
    <cellStyle name="Normal 5 5 16" xfId="59795"/>
    <cellStyle name="Normal 5 5 17" xfId="59796"/>
    <cellStyle name="Normal 5 5 18" xfId="59797"/>
    <cellStyle name="Normal 5 5 2" xfId="59798"/>
    <cellStyle name="Normal 5 5 2 10" xfId="59799"/>
    <cellStyle name="Normal 5 5 2 10 2" xfId="59800"/>
    <cellStyle name="Normal 5 5 2 10 2 2" xfId="59801"/>
    <cellStyle name="Normal 5 5 2 10 3" xfId="59802"/>
    <cellStyle name="Normal 5 5 2 10 4" xfId="59803"/>
    <cellStyle name="Normal 5 5 2 11" xfId="59804"/>
    <cellStyle name="Normal 5 5 2 12" xfId="59805"/>
    <cellStyle name="Normal 5 5 2 12 2" xfId="59806"/>
    <cellStyle name="Normal 5 5 2 13" xfId="59807"/>
    <cellStyle name="Normal 5 5 2 14" xfId="59808"/>
    <cellStyle name="Normal 5 5 2 15" xfId="59809"/>
    <cellStyle name="Normal 5 5 2 16" xfId="59810"/>
    <cellStyle name="Normal 5 5 2 2" xfId="59811"/>
    <cellStyle name="Normal 5 5 2 2 2" xfId="59812"/>
    <cellStyle name="Normal 5 5 2 2 2 2" xfId="59813"/>
    <cellStyle name="Normal 5 5 2 2 2 2 2" xfId="59814"/>
    <cellStyle name="Normal 5 5 2 2 2 3" xfId="59815"/>
    <cellStyle name="Normal 5 5 2 2 2 3 2" xfId="59816"/>
    <cellStyle name="Normal 5 5 2 2 2 3 2 2" xfId="59817"/>
    <cellStyle name="Normal 5 5 2 2 2 3 3" xfId="59818"/>
    <cellStyle name="Normal 5 5 2 2 2 3 4" xfId="59819"/>
    <cellStyle name="Normal 5 5 2 2 2 4" xfId="59820"/>
    <cellStyle name="Normal 5 5 2 2 2 5" xfId="59821"/>
    <cellStyle name="Normal 5 5 2 2 3" xfId="59822"/>
    <cellStyle name="Normal 5 5 2 2 3 2" xfId="59823"/>
    <cellStyle name="Normal 5 5 2 2 4" xfId="59824"/>
    <cellStyle name="Normal 5 5 2 2 4 2" xfId="59825"/>
    <cellStyle name="Normal 5 5 2 2 5" xfId="59826"/>
    <cellStyle name="Normal 5 5 2 2 5 2" xfId="59827"/>
    <cellStyle name="Normal 5 5 2 2 5 2 2" xfId="59828"/>
    <cellStyle name="Normal 5 5 2 2 5 3" xfId="59829"/>
    <cellStyle name="Normal 5 5 2 2 5 4" xfId="59830"/>
    <cellStyle name="Normal 5 5 2 2 6" xfId="59831"/>
    <cellStyle name="Normal 5 5 2 2 6 2" xfId="59832"/>
    <cellStyle name="Normal 5 5 2 2 6 2 2" xfId="59833"/>
    <cellStyle name="Normal 5 5 2 2 6 3" xfId="59834"/>
    <cellStyle name="Normal 5 5 2 2 6 4" xfId="59835"/>
    <cellStyle name="Normal 5 5 2 2 7" xfId="59836"/>
    <cellStyle name="Normal 5 5 2 2 8" xfId="59837"/>
    <cellStyle name="Normal 5 5 2 3" xfId="59838"/>
    <cellStyle name="Normal 5 5 2 3 2" xfId="59839"/>
    <cellStyle name="Normal 5 5 2 3 2 2" xfId="59840"/>
    <cellStyle name="Normal 5 5 2 3 2 2 2" xfId="59841"/>
    <cellStyle name="Normal 5 5 2 3 2 3" xfId="59842"/>
    <cellStyle name="Normal 5 5 2 3 2 3 2" xfId="59843"/>
    <cellStyle name="Normal 5 5 2 3 2 3 2 2" xfId="59844"/>
    <cellStyle name="Normal 5 5 2 3 2 3 3" xfId="59845"/>
    <cellStyle name="Normal 5 5 2 3 2 3 4" xfId="59846"/>
    <cellStyle name="Normal 5 5 2 3 2 4" xfId="59847"/>
    <cellStyle name="Normal 5 5 2 3 2 5" xfId="59848"/>
    <cellStyle name="Normal 5 5 2 3 3" xfId="59849"/>
    <cellStyle name="Normal 5 5 2 3 3 2" xfId="59850"/>
    <cellStyle name="Normal 5 5 2 3 4" xfId="59851"/>
    <cellStyle name="Normal 5 5 2 3 4 2" xfId="59852"/>
    <cellStyle name="Normal 5 5 2 3 4 2 2" xfId="59853"/>
    <cellStyle name="Normal 5 5 2 3 4 3" xfId="59854"/>
    <cellStyle name="Normal 5 5 2 3 4 4" xfId="59855"/>
    <cellStyle name="Normal 5 5 2 3 5" xfId="59856"/>
    <cellStyle name="Normal 5 5 2 3 6" xfId="59857"/>
    <cellStyle name="Normal 5 5 2 4" xfId="59858"/>
    <cellStyle name="Normal 5 5 2 4 2" xfId="59859"/>
    <cellStyle name="Normal 5 5 2 4 2 2" xfId="59860"/>
    <cellStyle name="Normal 5 5 2 4 2 2 2" xfId="59861"/>
    <cellStyle name="Normal 5 5 2 4 2 3" xfId="59862"/>
    <cellStyle name="Normal 5 5 2 4 2 3 2" xfId="59863"/>
    <cellStyle name="Normal 5 5 2 4 2 3 2 2" xfId="59864"/>
    <cellStyle name="Normal 5 5 2 4 2 3 3" xfId="59865"/>
    <cellStyle name="Normal 5 5 2 4 2 3 4" xfId="59866"/>
    <cellStyle name="Normal 5 5 2 4 2 4" xfId="59867"/>
    <cellStyle name="Normal 5 5 2 4 2 5" xfId="59868"/>
    <cellStyle name="Normal 5 5 2 4 3" xfId="59869"/>
    <cellStyle name="Normal 5 5 2 4 3 2" xfId="59870"/>
    <cellStyle name="Normal 5 5 2 4 4" xfId="59871"/>
    <cellStyle name="Normal 5 5 2 4 4 2" xfId="59872"/>
    <cellStyle name="Normal 5 5 2 4 4 2 2" xfId="59873"/>
    <cellStyle name="Normal 5 5 2 4 4 3" xfId="59874"/>
    <cellStyle name="Normal 5 5 2 4 4 4" xfId="59875"/>
    <cellStyle name="Normal 5 5 2 4 5" xfId="59876"/>
    <cellStyle name="Normal 5 5 2 4 6" xfId="59877"/>
    <cellStyle name="Normal 5 5 2 5" xfId="59878"/>
    <cellStyle name="Normal 5 5 2 5 2" xfId="59879"/>
    <cellStyle name="Normal 5 5 2 5 2 2" xfId="59880"/>
    <cellStyle name="Normal 5 5 2 5 2 2 2" xfId="59881"/>
    <cellStyle name="Normal 5 5 2 5 2 2 2 2" xfId="59882"/>
    <cellStyle name="Normal 5 5 2 5 2 2 3" xfId="59883"/>
    <cellStyle name="Normal 5 5 2 5 2 2 4" xfId="59884"/>
    <cellStyle name="Normal 5 5 2 5 2 3" xfId="59885"/>
    <cellStyle name="Normal 5 5 2 5 2 4" xfId="59886"/>
    <cellStyle name="Normal 5 5 2 5 3" xfId="59887"/>
    <cellStyle name="Normal 5 5 2 5 3 2" xfId="59888"/>
    <cellStyle name="Normal 5 5 2 5 4" xfId="59889"/>
    <cellStyle name="Normal 5 5 2 5 4 2" xfId="59890"/>
    <cellStyle name="Normal 5 5 2 5 4 2 2" xfId="59891"/>
    <cellStyle name="Normal 5 5 2 5 4 3" xfId="59892"/>
    <cellStyle name="Normal 5 5 2 5 4 4" xfId="59893"/>
    <cellStyle name="Normal 5 5 2 5 5" xfId="59894"/>
    <cellStyle name="Normal 5 5 2 5 6" xfId="59895"/>
    <cellStyle name="Normal 5 5 2 6" xfId="59896"/>
    <cellStyle name="Normal 5 5 2 6 2" xfId="59897"/>
    <cellStyle name="Normal 5 5 2 6 2 2" xfId="59898"/>
    <cellStyle name="Normal 5 5 2 6 2 2 2" xfId="59899"/>
    <cellStyle name="Normal 5 5 2 6 2 2 2 2" xfId="59900"/>
    <cellStyle name="Normal 5 5 2 6 2 2 3" xfId="59901"/>
    <cellStyle name="Normal 5 5 2 6 2 2 4" xfId="59902"/>
    <cellStyle name="Normal 5 5 2 6 2 3" xfId="59903"/>
    <cellStyle name="Normal 5 5 2 6 2 4" xfId="59904"/>
    <cellStyle name="Normal 5 5 2 6 3" xfId="59905"/>
    <cellStyle name="Normal 5 5 2 6 3 2" xfId="59906"/>
    <cellStyle name="Normal 5 5 2 6 4" xfId="59907"/>
    <cellStyle name="Normal 5 5 2 6 4 2" xfId="59908"/>
    <cellStyle name="Normal 5 5 2 6 4 2 2" xfId="59909"/>
    <cellStyle name="Normal 5 5 2 6 4 3" xfId="59910"/>
    <cellStyle name="Normal 5 5 2 6 4 4" xfId="59911"/>
    <cellStyle name="Normal 5 5 2 6 5" xfId="59912"/>
    <cellStyle name="Normal 5 5 2 6 6" xfId="59913"/>
    <cellStyle name="Normal 5 5 2 7" xfId="59914"/>
    <cellStyle name="Normal 5 5 2 7 2" xfId="59915"/>
    <cellStyle name="Normal 5 5 2 7 2 2" xfId="59916"/>
    <cellStyle name="Normal 5 5 2 7 2 2 2" xfId="59917"/>
    <cellStyle name="Normal 5 5 2 7 2 3" xfId="59918"/>
    <cellStyle name="Normal 5 5 2 7 2 4" xfId="59919"/>
    <cellStyle name="Normal 5 5 2 7 3" xfId="59920"/>
    <cellStyle name="Normal 5 5 2 7 4" xfId="59921"/>
    <cellStyle name="Normal 5 5 2 8" xfId="59922"/>
    <cellStyle name="Normal 5 5 2 8 2" xfId="59923"/>
    <cellStyle name="Normal 5 5 2 8 2 2" xfId="59924"/>
    <cellStyle name="Normal 5 5 2 8 2 2 2" xfId="59925"/>
    <cellStyle name="Normal 5 5 2 8 2 3" xfId="59926"/>
    <cellStyle name="Normal 5 5 2 8 2 4" xfId="59927"/>
    <cellStyle name="Normal 5 5 2 8 3" xfId="59928"/>
    <cellStyle name="Normal 5 5 2 8 4" xfId="59929"/>
    <cellStyle name="Normal 5 5 2 9" xfId="59930"/>
    <cellStyle name="Normal 5 5 2 9 2" xfId="59931"/>
    <cellStyle name="Normal 5 5 2 9 2 2" xfId="59932"/>
    <cellStyle name="Normal 5 5 2 9 3" xfId="59933"/>
    <cellStyle name="Normal 5 5 2 9 4" xfId="59934"/>
    <cellStyle name="Normal 5 5 2 9 5" xfId="59935"/>
    <cellStyle name="Normal 5 5 3" xfId="59936"/>
    <cellStyle name="Normal 5 5 3 10" xfId="59937"/>
    <cellStyle name="Normal 5 5 3 10 2" xfId="59938"/>
    <cellStyle name="Normal 5 5 3 10 2 2" xfId="59939"/>
    <cellStyle name="Normal 5 5 3 10 3" xfId="59940"/>
    <cellStyle name="Normal 5 5 3 10 4" xfId="59941"/>
    <cellStyle name="Normal 5 5 3 11" xfId="59942"/>
    <cellStyle name="Normal 5 5 3 12" xfId="59943"/>
    <cellStyle name="Normal 5 5 3 12 2" xfId="59944"/>
    <cellStyle name="Normal 5 5 3 13" xfId="59945"/>
    <cellStyle name="Normal 5 5 3 14" xfId="59946"/>
    <cellStyle name="Normal 5 5 3 15" xfId="59947"/>
    <cellStyle name="Normal 5 5 3 2" xfId="59948"/>
    <cellStyle name="Normal 5 5 3 2 2" xfId="59949"/>
    <cellStyle name="Normal 5 5 3 2 2 2" xfId="59950"/>
    <cellStyle name="Normal 5 5 3 2 2 2 2" xfId="59951"/>
    <cellStyle name="Normal 5 5 3 2 2 3" xfId="59952"/>
    <cellStyle name="Normal 5 5 3 2 2 3 2" xfId="59953"/>
    <cellStyle name="Normal 5 5 3 2 2 3 2 2" xfId="59954"/>
    <cellStyle name="Normal 5 5 3 2 2 3 3" xfId="59955"/>
    <cellStyle name="Normal 5 5 3 2 2 3 4" xfId="59956"/>
    <cellStyle name="Normal 5 5 3 2 2 4" xfId="59957"/>
    <cellStyle name="Normal 5 5 3 2 2 5" xfId="59958"/>
    <cellStyle name="Normal 5 5 3 2 3" xfId="59959"/>
    <cellStyle name="Normal 5 5 3 2 3 2" xfId="59960"/>
    <cellStyle name="Normal 5 5 3 2 4" xfId="59961"/>
    <cellStyle name="Normal 5 5 3 2 4 2" xfId="59962"/>
    <cellStyle name="Normal 5 5 3 2 5" xfId="59963"/>
    <cellStyle name="Normal 5 5 3 2 5 2" xfId="59964"/>
    <cellStyle name="Normal 5 5 3 2 5 2 2" xfId="59965"/>
    <cellStyle name="Normal 5 5 3 2 5 3" xfId="59966"/>
    <cellStyle name="Normal 5 5 3 2 5 4" xfId="59967"/>
    <cellStyle name="Normal 5 5 3 2 6" xfId="59968"/>
    <cellStyle name="Normal 5 5 3 2 6 2" xfId="59969"/>
    <cellStyle name="Normal 5 5 3 2 6 2 2" xfId="59970"/>
    <cellStyle name="Normal 5 5 3 2 6 3" xfId="59971"/>
    <cellStyle name="Normal 5 5 3 2 6 4" xfId="59972"/>
    <cellStyle name="Normal 5 5 3 2 7" xfId="59973"/>
    <cellStyle name="Normal 5 5 3 2 8" xfId="59974"/>
    <cellStyle name="Normal 5 5 3 3" xfId="59975"/>
    <cellStyle name="Normal 5 5 3 3 2" xfId="59976"/>
    <cellStyle name="Normal 5 5 3 3 2 2" xfId="59977"/>
    <cellStyle name="Normal 5 5 3 3 2 2 2" xfId="59978"/>
    <cellStyle name="Normal 5 5 3 3 2 3" xfId="59979"/>
    <cellStyle name="Normal 5 5 3 3 2 3 2" xfId="59980"/>
    <cellStyle name="Normal 5 5 3 3 2 3 2 2" xfId="59981"/>
    <cellStyle name="Normal 5 5 3 3 2 3 3" xfId="59982"/>
    <cellStyle name="Normal 5 5 3 3 2 3 4" xfId="59983"/>
    <cellStyle name="Normal 5 5 3 3 2 4" xfId="59984"/>
    <cellStyle name="Normal 5 5 3 3 2 5" xfId="59985"/>
    <cellStyle name="Normal 5 5 3 3 3" xfId="59986"/>
    <cellStyle name="Normal 5 5 3 3 3 2" xfId="59987"/>
    <cellStyle name="Normal 5 5 3 3 4" xfId="59988"/>
    <cellStyle name="Normal 5 5 3 3 4 2" xfId="59989"/>
    <cellStyle name="Normal 5 5 3 3 4 2 2" xfId="59990"/>
    <cellStyle name="Normal 5 5 3 3 4 3" xfId="59991"/>
    <cellStyle name="Normal 5 5 3 3 4 4" xfId="59992"/>
    <cellStyle name="Normal 5 5 3 3 5" xfId="59993"/>
    <cellStyle name="Normal 5 5 3 3 6" xfId="59994"/>
    <cellStyle name="Normal 5 5 3 4" xfId="59995"/>
    <cellStyle name="Normal 5 5 3 4 2" xfId="59996"/>
    <cellStyle name="Normal 5 5 3 4 2 2" xfId="59997"/>
    <cellStyle name="Normal 5 5 3 4 2 2 2" xfId="59998"/>
    <cellStyle name="Normal 5 5 3 4 2 3" xfId="59999"/>
    <cellStyle name="Normal 5 5 3 4 2 3 2" xfId="60000"/>
    <cellStyle name="Normal 5 5 3 4 2 3 2 2" xfId="60001"/>
    <cellStyle name="Normal 5 5 3 4 2 3 3" xfId="60002"/>
    <cellStyle name="Normal 5 5 3 4 2 3 4" xfId="60003"/>
    <cellStyle name="Normal 5 5 3 4 2 4" xfId="60004"/>
    <cellStyle name="Normal 5 5 3 4 2 5" xfId="60005"/>
    <cellStyle name="Normal 5 5 3 4 3" xfId="60006"/>
    <cellStyle name="Normal 5 5 3 4 3 2" xfId="60007"/>
    <cellStyle name="Normal 5 5 3 4 4" xfId="60008"/>
    <cellStyle name="Normal 5 5 3 4 4 2" xfId="60009"/>
    <cellStyle name="Normal 5 5 3 4 4 2 2" xfId="60010"/>
    <cellStyle name="Normal 5 5 3 4 4 3" xfId="60011"/>
    <cellStyle name="Normal 5 5 3 4 4 4" xfId="60012"/>
    <cellStyle name="Normal 5 5 3 4 5" xfId="60013"/>
    <cellStyle name="Normal 5 5 3 4 6" xfId="60014"/>
    <cellStyle name="Normal 5 5 3 5" xfId="60015"/>
    <cellStyle name="Normal 5 5 3 5 2" xfId="60016"/>
    <cellStyle name="Normal 5 5 3 5 2 2" xfId="60017"/>
    <cellStyle name="Normal 5 5 3 5 2 2 2" xfId="60018"/>
    <cellStyle name="Normal 5 5 3 5 2 2 2 2" xfId="60019"/>
    <cellStyle name="Normal 5 5 3 5 2 2 3" xfId="60020"/>
    <cellStyle name="Normal 5 5 3 5 2 2 4" xfId="60021"/>
    <cellStyle name="Normal 5 5 3 5 2 3" xfId="60022"/>
    <cellStyle name="Normal 5 5 3 5 2 4" xfId="60023"/>
    <cellStyle name="Normal 5 5 3 5 3" xfId="60024"/>
    <cellStyle name="Normal 5 5 3 5 3 2" xfId="60025"/>
    <cellStyle name="Normal 5 5 3 5 4" xfId="60026"/>
    <cellStyle name="Normal 5 5 3 5 4 2" xfId="60027"/>
    <cellStyle name="Normal 5 5 3 5 4 2 2" xfId="60028"/>
    <cellStyle name="Normal 5 5 3 5 4 3" xfId="60029"/>
    <cellStyle name="Normal 5 5 3 5 4 4" xfId="60030"/>
    <cellStyle name="Normal 5 5 3 5 5" xfId="60031"/>
    <cellStyle name="Normal 5 5 3 5 6" xfId="60032"/>
    <cellStyle name="Normal 5 5 3 6" xfId="60033"/>
    <cellStyle name="Normal 5 5 3 6 2" xfId="60034"/>
    <cellStyle name="Normal 5 5 3 6 2 2" xfId="60035"/>
    <cellStyle name="Normal 5 5 3 6 2 2 2" xfId="60036"/>
    <cellStyle name="Normal 5 5 3 6 2 2 2 2" xfId="60037"/>
    <cellStyle name="Normal 5 5 3 6 2 2 3" xfId="60038"/>
    <cellStyle name="Normal 5 5 3 6 2 2 4" xfId="60039"/>
    <cellStyle name="Normal 5 5 3 6 2 3" xfId="60040"/>
    <cellStyle name="Normal 5 5 3 6 2 4" xfId="60041"/>
    <cellStyle name="Normal 5 5 3 6 3" xfId="60042"/>
    <cellStyle name="Normal 5 5 3 6 3 2" xfId="60043"/>
    <cellStyle name="Normal 5 5 3 6 4" xfId="60044"/>
    <cellStyle name="Normal 5 5 3 6 4 2" xfId="60045"/>
    <cellStyle name="Normal 5 5 3 6 4 2 2" xfId="60046"/>
    <cellStyle name="Normal 5 5 3 6 4 3" xfId="60047"/>
    <cellStyle name="Normal 5 5 3 6 4 4" xfId="60048"/>
    <cellStyle name="Normal 5 5 3 6 5" xfId="60049"/>
    <cellStyle name="Normal 5 5 3 6 6" xfId="60050"/>
    <cellStyle name="Normal 5 5 3 7" xfId="60051"/>
    <cellStyle name="Normal 5 5 3 7 2" xfId="60052"/>
    <cellStyle name="Normal 5 5 3 7 2 2" xfId="60053"/>
    <cellStyle name="Normal 5 5 3 7 2 2 2" xfId="60054"/>
    <cellStyle name="Normal 5 5 3 7 2 3" xfId="60055"/>
    <cellStyle name="Normal 5 5 3 7 2 4" xfId="60056"/>
    <cellStyle name="Normal 5 5 3 7 3" xfId="60057"/>
    <cellStyle name="Normal 5 5 3 7 4" xfId="60058"/>
    <cellStyle name="Normal 5 5 3 8" xfId="60059"/>
    <cellStyle name="Normal 5 5 3 8 2" xfId="60060"/>
    <cellStyle name="Normal 5 5 3 8 2 2" xfId="60061"/>
    <cellStyle name="Normal 5 5 3 8 2 2 2" xfId="60062"/>
    <cellStyle name="Normal 5 5 3 8 2 3" xfId="60063"/>
    <cellStyle name="Normal 5 5 3 8 2 4" xfId="60064"/>
    <cellStyle name="Normal 5 5 3 8 3" xfId="60065"/>
    <cellStyle name="Normal 5 5 3 8 4" xfId="60066"/>
    <cellStyle name="Normal 5 5 3 9" xfId="60067"/>
    <cellStyle name="Normal 5 5 3 9 2" xfId="60068"/>
    <cellStyle name="Normal 5 5 3 9 2 2" xfId="60069"/>
    <cellStyle name="Normal 5 5 3 9 3" xfId="60070"/>
    <cellStyle name="Normal 5 5 3 9 4" xfId="60071"/>
    <cellStyle name="Normal 5 5 3 9 5" xfId="60072"/>
    <cellStyle name="Normal 5 5 4" xfId="60073"/>
    <cellStyle name="Normal 5 5 4 10" xfId="60074"/>
    <cellStyle name="Normal 5 5 4 11" xfId="60075"/>
    <cellStyle name="Normal 5 5 4 11 2" xfId="60076"/>
    <cellStyle name="Normal 5 5 4 12" xfId="60077"/>
    <cellStyle name="Normal 5 5 4 13" xfId="60078"/>
    <cellStyle name="Normal 5 5 4 14" xfId="60079"/>
    <cellStyle name="Normal 5 5 4 2" xfId="60080"/>
    <cellStyle name="Normal 5 5 4 2 2" xfId="60081"/>
    <cellStyle name="Normal 5 5 4 2 2 2" xfId="60082"/>
    <cellStyle name="Normal 5 5 4 2 2 2 2" xfId="60083"/>
    <cellStyle name="Normal 5 5 4 2 2 3" xfId="60084"/>
    <cellStyle name="Normal 5 5 4 2 2 3 2" xfId="60085"/>
    <cellStyle name="Normal 5 5 4 2 2 3 2 2" xfId="60086"/>
    <cellStyle name="Normal 5 5 4 2 2 3 3" xfId="60087"/>
    <cellStyle name="Normal 5 5 4 2 2 3 4" xfId="60088"/>
    <cellStyle name="Normal 5 5 4 2 2 4" xfId="60089"/>
    <cellStyle name="Normal 5 5 4 2 2 5" xfId="60090"/>
    <cellStyle name="Normal 5 5 4 2 3" xfId="60091"/>
    <cellStyle name="Normal 5 5 4 2 3 2" xfId="60092"/>
    <cellStyle name="Normal 5 5 4 2 4" xfId="60093"/>
    <cellStyle name="Normal 5 5 4 2 4 2" xfId="60094"/>
    <cellStyle name="Normal 5 5 4 2 4 2 2" xfId="60095"/>
    <cellStyle name="Normal 5 5 4 2 4 3" xfId="60096"/>
    <cellStyle name="Normal 5 5 4 2 4 4" xfId="60097"/>
    <cellStyle name="Normal 5 5 4 2 5" xfId="60098"/>
    <cellStyle name="Normal 5 5 4 2 6" xfId="60099"/>
    <cellStyle name="Normal 5 5 4 3" xfId="60100"/>
    <cellStyle name="Normal 5 5 4 3 2" xfId="60101"/>
    <cellStyle name="Normal 5 5 4 3 2 2" xfId="60102"/>
    <cellStyle name="Normal 5 5 4 3 2 2 2" xfId="60103"/>
    <cellStyle name="Normal 5 5 4 3 2 3" xfId="60104"/>
    <cellStyle name="Normal 5 5 4 3 2 3 2" xfId="60105"/>
    <cellStyle name="Normal 5 5 4 3 2 3 2 2" xfId="60106"/>
    <cellStyle name="Normal 5 5 4 3 2 3 3" xfId="60107"/>
    <cellStyle name="Normal 5 5 4 3 2 3 4" xfId="60108"/>
    <cellStyle name="Normal 5 5 4 3 2 4" xfId="60109"/>
    <cellStyle name="Normal 5 5 4 3 2 5" xfId="60110"/>
    <cellStyle name="Normal 5 5 4 3 3" xfId="60111"/>
    <cellStyle name="Normal 5 5 4 3 3 2" xfId="60112"/>
    <cellStyle name="Normal 5 5 4 3 4" xfId="60113"/>
    <cellStyle name="Normal 5 5 4 3 4 2" xfId="60114"/>
    <cellStyle name="Normal 5 5 4 3 4 2 2" xfId="60115"/>
    <cellStyle name="Normal 5 5 4 3 4 3" xfId="60116"/>
    <cellStyle name="Normal 5 5 4 3 4 4" xfId="60117"/>
    <cellStyle name="Normal 5 5 4 3 5" xfId="60118"/>
    <cellStyle name="Normal 5 5 4 3 6" xfId="60119"/>
    <cellStyle name="Normal 5 5 4 4" xfId="60120"/>
    <cellStyle name="Normal 5 5 4 4 2" xfId="60121"/>
    <cellStyle name="Normal 5 5 4 4 2 2" xfId="60122"/>
    <cellStyle name="Normal 5 5 4 4 2 2 2" xfId="60123"/>
    <cellStyle name="Normal 5 5 4 4 2 2 2 2" xfId="60124"/>
    <cellStyle name="Normal 5 5 4 4 2 2 3" xfId="60125"/>
    <cellStyle name="Normal 5 5 4 4 2 2 4" xfId="60126"/>
    <cellStyle name="Normal 5 5 4 4 2 3" xfId="60127"/>
    <cellStyle name="Normal 5 5 4 4 2 4" xfId="60128"/>
    <cellStyle name="Normal 5 5 4 4 3" xfId="60129"/>
    <cellStyle name="Normal 5 5 4 4 3 2" xfId="60130"/>
    <cellStyle name="Normal 5 5 4 4 4" xfId="60131"/>
    <cellStyle name="Normal 5 5 4 4 4 2" xfId="60132"/>
    <cellStyle name="Normal 5 5 4 4 4 2 2" xfId="60133"/>
    <cellStyle name="Normal 5 5 4 4 4 3" xfId="60134"/>
    <cellStyle name="Normal 5 5 4 4 4 4" xfId="60135"/>
    <cellStyle name="Normal 5 5 4 4 5" xfId="60136"/>
    <cellStyle name="Normal 5 5 4 4 6" xfId="60137"/>
    <cellStyle name="Normal 5 5 4 5" xfId="60138"/>
    <cellStyle name="Normal 5 5 4 5 2" xfId="60139"/>
    <cellStyle name="Normal 5 5 4 5 2 2" xfId="60140"/>
    <cellStyle name="Normal 5 5 4 5 2 2 2" xfId="60141"/>
    <cellStyle name="Normal 5 5 4 5 2 2 2 2" xfId="60142"/>
    <cellStyle name="Normal 5 5 4 5 2 2 3" xfId="60143"/>
    <cellStyle name="Normal 5 5 4 5 2 2 4" xfId="60144"/>
    <cellStyle name="Normal 5 5 4 5 2 3" xfId="60145"/>
    <cellStyle name="Normal 5 5 4 5 2 4" xfId="60146"/>
    <cellStyle name="Normal 5 5 4 5 3" xfId="60147"/>
    <cellStyle name="Normal 5 5 4 5 3 2" xfId="60148"/>
    <cellStyle name="Normal 5 5 4 5 4" xfId="60149"/>
    <cellStyle name="Normal 5 5 4 5 4 2" xfId="60150"/>
    <cellStyle name="Normal 5 5 4 5 4 2 2" xfId="60151"/>
    <cellStyle name="Normal 5 5 4 5 4 3" xfId="60152"/>
    <cellStyle name="Normal 5 5 4 5 4 4" xfId="60153"/>
    <cellStyle name="Normal 5 5 4 5 5" xfId="60154"/>
    <cellStyle name="Normal 5 5 4 5 6" xfId="60155"/>
    <cellStyle name="Normal 5 5 4 6" xfId="60156"/>
    <cellStyle name="Normal 5 5 4 6 2" xfId="60157"/>
    <cellStyle name="Normal 5 5 4 6 2 2" xfId="60158"/>
    <cellStyle name="Normal 5 5 4 6 2 2 2" xfId="60159"/>
    <cellStyle name="Normal 5 5 4 6 2 3" xfId="60160"/>
    <cellStyle name="Normal 5 5 4 6 2 4" xfId="60161"/>
    <cellStyle name="Normal 5 5 4 6 3" xfId="60162"/>
    <cellStyle name="Normal 5 5 4 6 4" xfId="60163"/>
    <cellStyle name="Normal 5 5 4 7" xfId="60164"/>
    <cellStyle name="Normal 5 5 4 7 2" xfId="60165"/>
    <cellStyle name="Normal 5 5 4 7 2 2" xfId="60166"/>
    <cellStyle name="Normal 5 5 4 7 2 2 2" xfId="60167"/>
    <cellStyle name="Normal 5 5 4 7 2 3" xfId="60168"/>
    <cellStyle name="Normal 5 5 4 7 2 4" xfId="60169"/>
    <cellStyle name="Normal 5 5 4 7 3" xfId="60170"/>
    <cellStyle name="Normal 5 5 4 7 4" xfId="60171"/>
    <cellStyle name="Normal 5 5 4 8" xfId="60172"/>
    <cellStyle name="Normal 5 5 4 8 2" xfId="60173"/>
    <cellStyle name="Normal 5 5 4 8 2 2" xfId="60174"/>
    <cellStyle name="Normal 5 5 4 8 3" xfId="60175"/>
    <cellStyle name="Normal 5 5 4 8 4" xfId="60176"/>
    <cellStyle name="Normal 5 5 4 8 5" xfId="60177"/>
    <cellStyle name="Normal 5 5 4 9" xfId="60178"/>
    <cellStyle name="Normal 5 5 4 9 2" xfId="60179"/>
    <cellStyle name="Normal 5 5 4 9 2 2" xfId="60180"/>
    <cellStyle name="Normal 5 5 4 9 3" xfId="60181"/>
    <cellStyle name="Normal 5 5 4 9 4" xfId="60182"/>
    <cellStyle name="Normal 5 5 5" xfId="60183"/>
    <cellStyle name="Normal 5 5 5 2" xfId="60184"/>
    <cellStyle name="Normal 5 5 5 2 2" xfId="60185"/>
    <cellStyle name="Normal 5 5 5 2 2 2" xfId="60186"/>
    <cellStyle name="Normal 5 5 5 2 3" xfId="60187"/>
    <cellStyle name="Normal 5 5 5 2 3 2" xfId="60188"/>
    <cellStyle name="Normal 5 5 5 2 3 2 2" xfId="60189"/>
    <cellStyle name="Normal 5 5 5 2 3 3" xfId="60190"/>
    <cellStyle name="Normal 5 5 5 2 3 4" xfId="60191"/>
    <cellStyle name="Normal 5 5 5 2 4" xfId="60192"/>
    <cellStyle name="Normal 5 5 5 2 5" xfId="60193"/>
    <cellStyle name="Normal 5 5 5 3" xfId="60194"/>
    <cellStyle name="Normal 5 5 5 3 2" xfId="60195"/>
    <cellStyle name="Normal 5 5 5 4" xfId="60196"/>
    <cellStyle name="Normal 5 5 5 4 2" xfId="60197"/>
    <cellStyle name="Normal 5 5 5 4 2 2" xfId="60198"/>
    <cellStyle name="Normal 5 5 5 4 3" xfId="60199"/>
    <cellStyle name="Normal 5 5 5 4 4" xfId="60200"/>
    <cellStyle name="Normal 5 5 5 5" xfId="60201"/>
    <cellStyle name="Normal 5 5 5 6" xfId="60202"/>
    <cellStyle name="Normal 5 5 6" xfId="60203"/>
    <cellStyle name="Normal 5 5 6 2" xfId="60204"/>
    <cellStyle name="Normal 5 5 6 2 2" xfId="60205"/>
    <cellStyle name="Normal 5 5 6 2 2 2" xfId="60206"/>
    <cellStyle name="Normal 5 5 6 2 3" xfId="60207"/>
    <cellStyle name="Normal 5 5 6 2 3 2" xfId="60208"/>
    <cellStyle name="Normal 5 5 6 2 3 2 2" xfId="60209"/>
    <cellStyle name="Normal 5 5 6 2 3 3" xfId="60210"/>
    <cellStyle name="Normal 5 5 6 2 3 4" xfId="60211"/>
    <cellStyle name="Normal 5 5 6 2 4" xfId="60212"/>
    <cellStyle name="Normal 5 5 6 2 5" xfId="60213"/>
    <cellStyle name="Normal 5 5 6 3" xfId="60214"/>
    <cellStyle name="Normal 5 5 6 3 2" xfId="60215"/>
    <cellStyle name="Normal 5 5 6 4" xfId="60216"/>
    <cellStyle name="Normal 5 5 6 4 2" xfId="60217"/>
    <cellStyle name="Normal 5 5 6 4 2 2" xfId="60218"/>
    <cellStyle name="Normal 5 5 6 4 3" xfId="60219"/>
    <cellStyle name="Normal 5 5 6 4 4" xfId="60220"/>
    <cellStyle name="Normal 5 5 6 5" xfId="60221"/>
    <cellStyle name="Normal 5 5 6 6" xfId="60222"/>
    <cellStyle name="Normal 5 5 7" xfId="60223"/>
    <cellStyle name="Normal 5 5 7 2" xfId="60224"/>
    <cellStyle name="Normal 5 5 7 2 2" xfId="60225"/>
    <cellStyle name="Normal 5 5 7 2 2 2" xfId="60226"/>
    <cellStyle name="Normal 5 5 7 2 2 2 2" xfId="60227"/>
    <cellStyle name="Normal 5 5 7 2 2 3" xfId="60228"/>
    <cellStyle name="Normal 5 5 7 2 2 4" xfId="60229"/>
    <cellStyle name="Normal 5 5 7 2 3" xfId="60230"/>
    <cellStyle name="Normal 5 5 7 2 4" xfId="60231"/>
    <cellStyle name="Normal 5 5 7 3" xfId="60232"/>
    <cellStyle name="Normal 5 5 7 3 2" xfId="60233"/>
    <cellStyle name="Normal 5 5 7 4" xfId="60234"/>
    <cellStyle name="Normal 5 5 7 4 2" xfId="60235"/>
    <cellStyle name="Normal 5 5 7 4 2 2" xfId="60236"/>
    <cellStyle name="Normal 5 5 7 4 3" xfId="60237"/>
    <cellStyle name="Normal 5 5 7 4 4" xfId="60238"/>
    <cellStyle name="Normal 5 5 7 5" xfId="60239"/>
    <cellStyle name="Normal 5 5 7 6" xfId="60240"/>
    <cellStyle name="Normal 5 5 8" xfId="60241"/>
    <cellStyle name="Normal 5 5 8 2" xfId="60242"/>
    <cellStyle name="Normal 5 5 8 2 2" xfId="60243"/>
    <cellStyle name="Normal 5 5 8 2 2 2" xfId="60244"/>
    <cellStyle name="Normal 5 5 8 2 2 2 2" xfId="60245"/>
    <cellStyle name="Normal 5 5 8 2 2 3" xfId="60246"/>
    <cellStyle name="Normal 5 5 8 2 2 4" xfId="60247"/>
    <cellStyle name="Normal 5 5 8 2 3" xfId="60248"/>
    <cellStyle name="Normal 5 5 8 2 4" xfId="60249"/>
    <cellStyle name="Normal 5 5 8 3" xfId="60250"/>
    <cellStyle name="Normal 5 5 8 3 2" xfId="60251"/>
    <cellStyle name="Normal 5 5 8 4" xfId="60252"/>
    <cellStyle name="Normal 5 5 8 4 2" xfId="60253"/>
    <cellStyle name="Normal 5 5 8 4 2 2" xfId="60254"/>
    <cellStyle name="Normal 5 5 8 4 3" xfId="60255"/>
    <cellStyle name="Normal 5 5 8 4 4" xfId="60256"/>
    <cellStyle name="Normal 5 5 8 5" xfId="60257"/>
    <cellStyle name="Normal 5 5 8 6" xfId="60258"/>
    <cellStyle name="Normal 5 5 9" xfId="60259"/>
    <cellStyle name="Normal 5 5 9 2" xfId="60260"/>
    <cellStyle name="Normal 5 5 9 2 2" xfId="60261"/>
    <cellStyle name="Normal 5 5 9 2 2 2" xfId="60262"/>
    <cellStyle name="Normal 5 5 9 2 3" xfId="60263"/>
    <cellStyle name="Normal 5 5 9 2 4" xfId="60264"/>
    <cellStyle name="Normal 5 5 9 3" xfId="60265"/>
    <cellStyle name="Normal 5 5 9 4" xfId="60266"/>
    <cellStyle name="Normal 5 6" xfId="60267"/>
    <cellStyle name="Normal 5 6 10" xfId="60268"/>
    <cellStyle name="Normal 5 6 10 2" xfId="60269"/>
    <cellStyle name="Normal 5 6 10 2 2" xfId="60270"/>
    <cellStyle name="Normal 5 6 10 2 2 2" xfId="60271"/>
    <cellStyle name="Normal 5 6 10 2 3" xfId="60272"/>
    <cellStyle name="Normal 5 6 10 2 4" xfId="60273"/>
    <cellStyle name="Normal 5 6 10 3" xfId="60274"/>
    <cellStyle name="Normal 5 6 10 4" xfId="60275"/>
    <cellStyle name="Normal 5 6 11" xfId="60276"/>
    <cellStyle name="Normal 5 6 11 2" xfId="60277"/>
    <cellStyle name="Normal 5 6 11 2 2" xfId="60278"/>
    <cellStyle name="Normal 5 6 11 3" xfId="60279"/>
    <cellStyle name="Normal 5 6 11 4" xfId="60280"/>
    <cellStyle name="Normal 5 6 11 5" xfId="60281"/>
    <cellStyle name="Normal 5 6 12" xfId="60282"/>
    <cellStyle name="Normal 5 6 12 2" xfId="60283"/>
    <cellStyle name="Normal 5 6 12 2 2" xfId="60284"/>
    <cellStyle name="Normal 5 6 12 3" xfId="60285"/>
    <cellStyle name="Normal 5 6 12 4" xfId="60286"/>
    <cellStyle name="Normal 5 6 13" xfId="60287"/>
    <cellStyle name="Normal 5 6 14" xfId="60288"/>
    <cellStyle name="Normal 5 6 14 2" xfId="60289"/>
    <cellStyle name="Normal 5 6 15" xfId="60290"/>
    <cellStyle name="Normal 5 6 16" xfId="60291"/>
    <cellStyle name="Normal 5 6 17" xfId="60292"/>
    <cellStyle name="Normal 5 6 18" xfId="60293"/>
    <cellStyle name="Normal 5 6 2" xfId="60294"/>
    <cellStyle name="Normal 5 6 2 10" xfId="60295"/>
    <cellStyle name="Normal 5 6 2 10 2" xfId="60296"/>
    <cellStyle name="Normal 5 6 2 10 2 2" xfId="60297"/>
    <cellStyle name="Normal 5 6 2 10 3" xfId="60298"/>
    <cellStyle name="Normal 5 6 2 10 4" xfId="60299"/>
    <cellStyle name="Normal 5 6 2 11" xfId="60300"/>
    <cellStyle name="Normal 5 6 2 12" xfId="60301"/>
    <cellStyle name="Normal 5 6 2 12 2" xfId="60302"/>
    <cellStyle name="Normal 5 6 2 13" xfId="60303"/>
    <cellStyle name="Normal 5 6 2 14" xfId="60304"/>
    <cellStyle name="Normal 5 6 2 15" xfId="60305"/>
    <cellStyle name="Normal 5 6 2 16" xfId="60306"/>
    <cellStyle name="Normal 5 6 2 2" xfId="60307"/>
    <cellStyle name="Normal 5 6 2 2 2" xfId="60308"/>
    <cellStyle name="Normal 5 6 2 2 2 2" xfId="60309"/>
    <cellStyle name="Normal 5 6 2 2 2 2 2" xfId="60310"/>
    <cellStyle name="Normal 5 6 2 2 2 3" xfId="60311"/>
    <cellStyle name="Normal 5 6 2 2 2 3 2" xfId="60312"/>
    <cellStyle name="Normal 5 6 2 2 2 3 2 2" xfId="60313"/>
    <cellStyle name="Normal 5 6 2 2 2 3 3" xfId="60314"/>
    <cellStyle name="Normal 5 6 2 2 2 3 4" xfId="60315"/>
    <cellStyle name="Normal 5 6 2 2 2 4" xfId="60316"/>
    <cellStyle name="Normal 5 6 2 2 2 5" xfId="60317"/>
    <cellStyle name="Normal 5 6 2 2 3" xfId="60318"/>
    <cellStyle name="Normal 5 6 2 2 3 2" xfId="60319"/>
    <cellStyle name="Normal 5 6 2 2 4" xfId="60320"/>
    <cellStyle name="Normal 5 6 2 2 4 2" xfId="60321"/>
    <cellStyle name="Normal 5 6 2 2 5" xfId="60322"/>
    <cellStyle name="Normal 5 6 2 2 5 2" xfId="60323"/>
    <cellStyle name="Normal 5 6 2 2 5 2 2" xfId="60324"/>
    <cellStyle name="Normal 5 6 2 2 5 3" xfId="60325"/>
    <cellStyle name="Normal 5 6 2 2 5 4" xfId="60326"/>
    <cellStyle name="Normal 5 6 2 2 6" xfId="60327"/>
    <cellStyle name="Normal 5 6 2 2 6 2" xfId="60328"/>
    <cellStyle name="Normal 5 6 2 2 6 2 2" xfId="60329"/>
    <cellStyle name="Normal 5 6 2 2 6 3" xfId="60330"/>
    <cellStyle name="Normal 5 6 2 2 6 4" xfId="60331"/>
    <cellStyle name="Normal 5 6 2 2 7" xfId="60332"/>
    <cellStyle name="Normal 5 6 2 2 8" xfId="60333"/>
    <cellStyle name="Normal 5 6 2 3" xfId="60334"/>
    <cellStyle name="Normal 5 6 2 3 2" xfId="60335"/>
    <cellStyle name="Normal 5 6 2 3 2 2" xfId="60336"/>
    <cellStyle name="Normal 5 6 2 3 2 2 2" xfId="60337"/>
    <cellStyle name="Normal 5 6 2 3 2 3" xfId="60338"/>
    <cellStyle name="Normal 5 6 2 3 2 3 2" xfId="60339"/>
    <cellStyle name="Normal 5 6 2 3 2 3 2 2" xfId="60340"/>
    <cellStyle name="Normal 5 6 2 3 2 3 3" xfId="60341"/>
    <cellStyle name="Normal 5 6 2 3 2 3 4" xfId="60342"/>
    <cellStyle name="Normal 5 6 2 3 2 4" xfId="60343"/>
    <cellStyle name="Normal 5 6 2 3 2 5" xfId="60344"/>
    <cellStyle name="Normal 5 6 2 3 3" xfId="60345"/>
    <cellStyle name="Normal 5 6 2 3 3 2" xfId="60346"/>
    <cellStyle name="Normal 5 6 2 3 4" xfId="60347"/>
    <cellStyle name="Normal 5 6 2 3 4 2" xfId="60348"/>
    <cellStyle name="Normal 5 6 2 3 4 2 2" xfId="60349"/>
    <cellStyle name="Normal 5 6 2 3 4 3" xfId="60350"/>
    <cellStyle name="Normal 5 6 2 3 4 4" xfId="60351"/>
    <cellStyle name="Normal 5 6 2 3 5" xfId="60352"/>
    <cellStyle name="Normal 5 6 2 3 6" xfId="60353"/>
    <cellStyle name="Normal 5 6 2 4" xfId="60354"/>
    <cellStyle name="Normal 5 6 2 4 2" xfId="60355"/>
    <cellStyle name="Normal 5 6 2 4 2 2" xfId="60356"/>
    <cellStyle name="Normal 5 6 2 4 2 2 2" xfId="60357"/>
    <cellStyle name="Normal 5 6 2 4 2 3" xfId="60358"/>
    <cellStyle name="Normal 5 6 2 4 2 3 2" xfId="60359"/>
    <cellStyle name="Normal 5 6 2 4 2 3 2 2" xfId="60360"/>
    <cellStyle name="Normal 5 6 2 4 2 3 3" xfId="60361"/>
    <cellStyle name="Normal 5 6 2 4 2 3 4" xfId="60362"/>
    <cellStyle name="Normal 5 6 2 4 2 4" xfId="60363"/>
    <cellStyle name="Normal 5 6 2 4 2 5" xfId="60364"/>
    <cellStyle name="Normal 5 6 2 4 3" xfId="60365"/>
    <cellStyle name="Normal 5 6 2 4 3 2" xfId="60366"/>
    <cellStyle name="Normal 5 6 2 4 4" xfId="60367"/>
    <cellStyle name="Normal 5 6 2 4 4 2" xfId="60368"/>
    <cellStyle name="Normal 5 6 2 4 4 2 2" xfId="60369"/>
    <cellStyle name="Normal 5 6 2 4 4 3" xfId="60370"/>
    <cellStyle name="Normal 5 6 2 4 4 4" xfId="60371"/>
    <cellStyle name="Normal 5 6 2 4 5" xfId="60372"/>
    <cellStyle name="Normal 5 6 2 4 6" xfId="60373"/>
    <cellStyle name="Normal 5 6 2 5" xfId="60374"/>
    <cellStyle name="Normal 5 6 2 5 2" xfId="60375"/>
    <cellStyle name="Normal 5 6 2 5 2 2" xfId="60376"/>
    <cellStyle name="Normal 5 6 2 5 2 2 2" xfId="60377"/>
    <cellStyle name="Normal 5 6 2 5 2 2 2 2" xfId="60378"/>
    <cellStyle name="Normal 5 6 2 5 2 2 3" xfId="60379"/>
    <cellStyle name="Normal 5 6 2 5 2 2 4" xfId="60380"/>
    <cellStyle name="Normal 5 6 2 5 2 3" xfId="60381"/>
    <cellStyle name="Normal 5 6 2 5 2 4" xfId="60382"/>
    <cellStyle name="Normal 5 6 2 5 3" xfId="60383"/>
    <cellStyle name="Normal 5 6 2 5 3 2" xfId="60384"/>
    <cellStyle name="Normal 5 6 2 5 4" xfId="60385"/>
    <cellStyle name="Normal 5 6 2 5 4 2" xfId="60386"/>
    <cellStyle name="Normal 5 6 2 5 4 2 2" xfId="60387"/>
    <cellStyle name="Normal 5 6 2 5 4 3" xfId="60388"/>
    <cellStyle name="Normal 5 6 2 5 4 4" xfId="60389"/>
    <cellStyle name="Normal 5 6 2 5 5" xfId="60390"/>
    <cellStyle name="Normal 5 6 2 5 6" xfId="60391"/>
    <cellStyle name="Normal 5 6 2 6" xfId="60392"/>
    <cellStyle name="Normal 5 6 2 6 2" xfId="60393"/>
    <cellStyle name="Normal 5 6 2 6 2 2" xfId="60394"/>
    <cellStyle name="Normal 5 6 2 6 2 2 2" xfId="60395"/>
    <cellStyle name="Normal 5 6 2 6 2 2 2 2" xfId="60396"/>
    <cellStyle name="Normal 5 6 2 6 2 2 3" xfId="60397"/>
    <cellStyle name="Normal 5 6 2 6 2 2 4" xfId="60398"/>
    <cellStyle name="Normal 5 6 2 6 2 3" xfId="60399"/>
    <cellStyle name="Normal 5 6 2 6 2 4" xfId="60400"/>
    <cellStyle name="Normal 5 6 2 6 3" xfId="60401"/>
    <cellStyle name="Normal 5 6 2 6 3 2" xfId="60402"/>
    <cellStyle name="Normal 5 6 2 6 4" xfId="60403"/>
    <cellStyle name="Normal 5 6 2 6 4 2" xfId="60404"/>
    <cellStyle name="Normal 5 6 2 6 4 2 2" xfId="60405"/>
    <cellStyle name="Normal 5 6 2 6 4 3" xfId="60406"/>
    <cellStyle name="Normal 5 6 2 6 4 4" xfId="60407"/>
    <cellStyle name="Normal 5 6 2 6 5" xfId="60408"/>
    <cellStyle name="Normal 5 6 2 6 6" xfId="60409"/>
    <cellStyle name="Normal 5 6 2 7" xfId="60410"/>
    <cellStyle name="Normal 5 6 2 7 2" xfId="60411"/>
    <cellStyle name="Normal 5 6 2 7 2 2" xfId="60412"/>
    <cellStyle name="Normal 5 6 2 7 2 2 2" xfId="60413"/>
    <cellStyle name="Normal 5 6 2 7 2 3" xfId="60414"/>
    <cellStyle name="Normal 5 6 2 7 2 4" xfId="60415"/>
    <cellStyle name="Normal 5 6 2 7 3" xfId="60416"/>
    <cellStyle name="Normal 5 6 2 7 4" xfId="60417"/>
    <cellStyle name="Normal 5 6 2 8" xfId="60418"/>
    <cellStyle name="Normal 5 6 2 8 2" xfId="60419"/>
    <cellStyle name="Normal 5 6 2 8 2 2" xfId="60420"/>
    <cellStyle name="Normal 5 6 2 8 2 2 2" xfId="60421"/>
    <cellStyle name="Normal 5 6 2 8 2 3" xfId="60422"/>
    <cellStyle name="Normal 5 6 2 8 2 4" xfId="60423"/>
    <cellStyle name="Normal 5 6 2 8 3" xfId="60424"/>
    <cellStyle name="Normal 5 6 2 8 4" xfId="60425"/>
    <cellStyle name="Normal 5 6 2 9" xfId="60426"/>
    <cellStyle name="Normal 5 6 2 9 2" xfId="60427"/>
    <cellStyle name="Normal 5 6 2 9 2 2" xfId="60428"/>
    <cellStyle name="Normal 5 6 2 9 3" xfId="60429"/>
    <cellStyle name="Normal 5 6 2 9 4" xfId="60430"/>
    <cellStyle name="Normal 5 6 2 9 5" xfId="60431"/>
    <cellStyle name="Normal 5 6 3" xfId="60432"/>
    <cellStyle name="Normal 5 6 3 10" xfId="60433"/>
    <cellStyle name="Normal 5 6 3 10 2" xfId="60434"/>
    <cellStyle name="Normal 5 6 3 10 2 2" xfId="60435"/>
    <cellStyle name="Normal 5 6 3 10 3" xfId="60436"/>
    <cellStyle name="Normal 5 6 3 10 4" xfId="60437"/>
    <cellStyle name="Normal 5 6 3 11" xfId="60438"/>
    <cellStyle name="Normal 5 6 3 12" xfId="60439"/>
    <cellStyle name="Normal 5 6 3 12 2" xfId="60440"/>
    <cellStyle name="Normal 5 6 3 13" xfId="60441"/>
    <cellStyle name="Normal 5 6 3 14" xfId="60442"/>
    <cellStyle name="Normal 5 6 3 15" xfId="60443"/>
    <cellStyle name="Normal 5 6 3 2" xfId="60444"/>
    <cellStyle name="Normal 5 6 3 2 2" xfId="60445"/>
    <cellStyle name="Normal 5 6 3 2 2 2" xfId="60446"/>
    <cellStyle name="Normal 5 6 3 2 2 2 2" xfId="60447"/>
    <cellStyle name="Normal 5 6 3 2 2 3" xfId="60448"/>
    <cellStyle name="Normal 5 6 3 2 2 3 2" xfId="60449"/>
    <cellStyle name="Normal 5 6 3 2 2 3 2 2" xfId="60450"/>
    <cellStyle name="Normal 5 6 3 2 2 3 3" xfId="60451"/>
    <cellStyle name="Normal 5 6 3 2 2 3 4" xfId="60452"/>
    <cellStyle name="Normal 5 6 3 2 2 4" xfId="60453"/>
    <cellStyle name="Normal 5 6 3 2 2 5" xfId="60454"/>
    <cellStyle name="Normal 5 6 3 2 3" xfId="60455"/>
    <cellStyle name="Normal 5 6 3 2 3 2" xfId="60456"/>
    <cellStyle name="Normal 5 6 3 2 4" xfId="60457"/>
    <cellStyle name="Normal 5 6 3 2 4 2" xfId="60458"/>
    <cellStyle name="Normal 5 6 3 2 5" xfId="60459"/>
    <cellStyle name="Normal 5 6 3 2 5 2" xfId="60460"/>
    <cellStyle name="Normal 5 6 3 2 5 2 2" xfId="60461"/>
    <cellStyle name="Normal 5 6 3 2 5 3" xfId="60462"/>
    <cellStyle name="Normal 5 6 3 2 5 4" xfId="60463"/>
    <cellStyle name="Normal 5 6 3 2 6" xfId="60464"/>
    <cellStyle name="Normal 5 6 3 2 6 2" xfId="60465"/>
    <cellStyle name="Normal 5 6 3 2 6 2 2" xfId="60466"/>
    <cellStyle name="Normal 5 6 3 2 6 3" xfId="60467"/>
    <cellStyle name="Normal 5 6 3 2 6 4" xfId="60468"/>
    <cellStyle name="Normal 5 6 3 2 7" xfId="60469"/>
    <cellStyle name="Normal 5 6 3 2 8" xfId="60470"/>
    <cellStyle name="Normal 5 6 3 3" xfId="60471"/>
    <cellStyle name="Normal 5 6 3 3 2" xfId="60472"/>
    <cellStyle name="Normal 5 6 3 3 2 2" xfId="60473"/>
    <cellStyle name="Normal 5 6 3 3 2 2 2" xfId="60474"/>
    <cellStyle name="Normal 5 6 3 3 2 3" xfId="60475"/>
    <cellStyle name="Normal 5 6 3 3 2 3 2" xfId="60476"/>
    <cellStyle name="Normal 5 6 3 3 2 3 2 2" xfId="60477"/>
    <cellStyle name="Normal 5 6 3 3 2 3 3" xfId="60478"/>
    <cellStyle name="Normal 5 6 3 3 2 3 4" xfId="60479"/>
    <cellStyle name="Normal 5 6 3 3 2 4" xfId="60480"/>
    <cellStyle name="Normal 5 6 3 3 2 5" xfId="60481"/>
    <cellStyle name="Normal 5 6 3 3 3" xfId="60482"/>
    <cellStyle name="Normal 5 6 3 3 3 2" xfId="60483"/>
    <cellStyle name="Normal 5 6 3 3 4" xfId="60484"/>
    <cellStyle name="Normal 5 6 3 3 4 2" xfId="60485"/>
    <cellStyle name="Normal 5 6 3 3 4 2 2" xfId="60486"/>
    <cellStyle name="Normal 5 6 3 3 4 3" xfId="60487"/>
    <cellStyle name="Normal 5 6 3 3 4 4" xfId="60488"/>
    <cellStyle name="Normal 5 6 3 3 5" xfId="60489"/>
    <cellStyle name="Normal 5 6 3 3 6" xfId="60490"/>
    <cellStyle name="Normal 5 6 3 4" xfId="60491"/>
    <cellStyle name="Normal 5 6 3 4 2" xfId="60492"/>
    <cellStyle name="Normal 5 6 3 4 2 2" xfId="60493"/>
    <cellStyle name="Normal 5 6 3 4 2 2 2" xfId="60494"/>
    <cellStyle name="Normal 5 6 3 4 2 3" xfId="60495"/>
    <cellStyle name="Normal 5 6 3 4 2 3 2" xfId="60496"/>
    <cellStyle name="Normal 5 6 3 4 2 3 2 2" xfId="60497"/>
    <cellStyle name="Normal 5 6 3 4 2 3 3" xfId="60498"/>
    <cellStyle name="Normal 5 6 3 4 2 3 4" xfId="60499"/>
    <cellStyle name="Normal 5 6 3 4 2 4" xfId="60500"/>
    <cellStyle name="Normal 5 6 3 4 2 5" xfId="60501"/>
    <cellStyle name="Normal 5 6 3 4 3" xfId="60502"/>
    <cellStyle name="Normal 5 6 3 4 3 2" xfId="60503"/>
    <cellStyle name="Normal 5 6 3 4 4" xfId="60504"/>
    <cellStyle name="Normal 5 6 3 4 4 2" xfId="60505"/>
    <cellStyle name="Normal 5 6 3 4 4 2 2" xfId="60506"/>
    <cellStyle name="Normal 5 6 3 4 4 3" xfId="60507"/>
    <cellStyle name="Normal 5 6 3 4 4 4" xfId="60508"/>
    <cellStyle name="Normal 5 6 3 4 5" xfId="60509"/>
    <cellStyle name="Normal 5 6 3 4 6" xfId="60510"/>
    <cellStyle name="Normal 5 6 3 5" xfId="60511"/>
    <cellStyle name="Normal 5 6 3 5 2" xfId="60512"/>
    <cellStyle name="Normal 5 6 3 5 2 2" xfId="60513"/>
    <cellStyle name="Normal 5 6 3 5 2 2 2" xfId="60514"/>
    <cellStyle name="Normal 5 6 3 5 2 2 2 2" xfId="60515"/>
    <cellStyle name="Normal 5 6 3 5 2 2 3" xfId="60516"/>
    <cellStyle name="Normal 5 6 3 5 2 2 4" xfId="60517"/>
    <cellStyle name="Normal 5 6 3 5 2 3" xfId="60518"/>
    <cellStyle name="Normal 5 6 3 5 2 4" xfId="60519"/>
    <cellStyle name="Normal 5 6 3 5 3" xfId="60520"/>
    <cellStyle name="Normal 5 6 3 5 3 2" xfId="60521"/>
    <cellStyle name="Normal 5 6 3 5 4" xfId="60522"/>
    <cellStyle name="Normal 5 6 3 5 4 2" xfId="60523"/>
    <cellStyle name="Normal 5 6 3 5 4 2 2" xfId="60524"/>
    <cellStyle name="Normal 5 6 3 5 4 3" xfId="60525"/>
    <cellStyle name="Normal 5 6 3 5 4 4" xfId="60526"/>
    <cellStyle name="Normal 5 6 3 5 5" xfId="60527"/>
    <cellStyle name="Normal 5 6 3 5 6" xfId="60528"/>
    <cellStyle name="Normal 5 6 3 6" xfId="60529"/>
    <cellStyle name="Normal 5 6 3 6 2" xfId="60530"/>
    <cellStyle name="Normal 5 6 3 6 2 2" xfId="60531"/>
    <cellStyle name="Normal 5 6 3 6 2 2 2" xfId="60532"/>
    <cellStyle name="Normal 5 6 3 6 2 2 2 2" xfId="60533"/>
    <cellStyle name="Normal 5 6 3 6 2 2 3" xfId="60534"/>
    <cellStyle name="Normal 5 6 3 6 2 2 4" xfId="60535"/>
    <cellStyle name="Normal 5 6 3 6 2 3" xfId="60536"/>
    <cellStyle name="Normal 5 6 3 6 2 4" xfId="60537"/>
    <cellStyle name="Normal 5 6 3 6 3" xfId="60538"/>
    <cellStyle name="Normal 5 6 3 6 3 2" xfId="60539"/>
    <cellStyle name="Normal 5 6 3 6 4" xfId="60540"/>
    <cellStyle name="Normal 5 6 3 6 4 2" xfId="60541"/>
    <cellStyle name="Normal 5 6 3 6 4 2 2" xfId="60542"/>
    <cellStyle name="Normal 5 6 3 6 4 3" xfId="60543"/>
    <cellStyle name="Normal 5 6 3 6 4 4" xfId="60544"/>
    <cellStyle name="Normal 5 6 3 6 5" xfId="60545"/>
    <cellStyle name="Normal 5 6 3 6 6" xfId="60546"/>
    <cellStyle name="Normal 5 6 3 7" xfId="60547"/>
    <cellStyle name="Normal 5 6 3 7 2" xfId="60548"/>
    <cellStyle name="Normal 5 6 3 7 2 2" xfId="60549"/>
    <cellStyle name="Normal 5 6 3 7 2 2 2" xfId="60550"/>
    <cellStyle name="Normal 5 6 3 7 2 3" xfId="60551"/>
    <cellStyle name="Normal 5 6 3 7 2 4" xfId="60552"/>
    <cellStyle name="Normal 5 6 3 7 3" xfId="60553"/>
    <cellStyle name="Normal 5 6 3 7 4" xfId="60554"/>
    <cellStyle name="Normal 5 6 3 8" xfId="60555"/>
    <cellStyle name="Normal 5 6 3 8 2" xfId="60556"/>
    <cellStyle name="Normal 5 6 3 8 2 2" xfId="60557"/>
    <cellStyle name="Normal 5 6 3 8 2 2 2" xfId="60558"/>
    <cellStyle name="Normal 5 6 3 8 2 3" xfId="60559"/>
    <cellStyle name="Normal 5 6 3 8 2 4" xfId="60560"/>
    <cellStyle name="Normal 5 6 3 8 3" xfId="60561"/>
    <cellStyle name="Normal 5 6 3 8 4" xfId="60562"/>
    <cellStyle name="Normal 5 6 3 9" xfId="60563"/>
    <cellStyle name="Normal 5 6 3 9 2" xfId="60564"/>
    <cellStyle name="Normal 5 6 3 9 2 2" xfId="60565"/>
    <cellStyle name="Normal 5 6 3 9 3" xfId="60566"/>
    <cellStyle name="Normal 5 6 3 9 4" xfId="60567"/>
    <cellStyle name="Normal 5 6 3 9 5" xfId="60568"/>
    <cellStyle name="Normal 5 6 4" xfId="60569"/>
    <cellStyle name="Normal 5 6 4 10" xfId="60570"/>
    <cellStyle name="Normal 5 6 4 11" xfId="60571"/>
    <cellStyle name="Normal 5 6 4 11 2" xfId="60572"/>
    <cellStyle name="Normal 5 6 4 12" xfId="60573"/>
    <cellStyle name="Normal 5 6 4 13" xfId="60574"/>
    <cellStyle name="Normal 5 6 4 14" xfId="60575"/>
    <cellStyle name="Normal 5 6 4 2" xfId="60576"/>
    <cellStyle name="Normal 5 6 4 2 2" xfId="60577"/>
    <cellStyle name="Normal 5 6 4 2 2 2" xfId="60578"/>
    <cellStyle name="Normal 5 6 4 2 2 2 2" xfId="60579"/>
    <cellStyle name="Normal 5 6 4 2 2 3" xfId="60580"/>
    <cellStyle name="Normal 5 6 4 2 2 3 2" xfId="60581"/>
    <cellStyle name="Normal 5 6 4 2 2 3 2 2" xfId="60582"/>
    <cellStyle name="Normal 5 6 4 2 2 3 3" xfId="60583"/>
    <cellStyle name="Normal 5 6 4 2 2 3 4" xfId="60584"/>
    <cellStyle name="Normal 5 6 4 2 2 4" xfId="60585"/>
    <cellStyle name="Normal 5 6 4 2 2 5" xfId="60586"/>
    <cellStyle name="Normal 5 6 4 2 3" xfId="60587"/>
    <cellStyle name="Normal 5 6 4 2 3 2" xfId="60588"/>
    <cellStyle name="Normal 5 6 4 2 4" xfId="60589"/>
    <cellStyle name="Normal 5 6 4 2 4 2" xfId="60590"/>
    <cellStyle name="Normal 5 6 4 2 4 2 2" xfId="60591"/>
    <cellStyle name="Normal 5 6 4 2 4 3" xfId="60592"/>
    <cellStyle name="Normal 5 6 4 2 4 4" xfId="60593"/>
    <cellStyle name="Normal 5 6 4 2 5" xfId="60594"/>
    <cellStyle name="Normal 5 6 4 2 6" xfId="60595"/>
    <cellStyle name="Normal 5 6 4 3" xfId="60596"/>
    <cellStyle name="Normal 5 6 4 3 2" xfId="60597"/>
    <cellStyle name="Normal 5 6 4 3 2 2" xfId="60598"/>
    <cellStyle name="Normal 5 6 4 3 2 2 2" xfId="60599"/>
    <cellStyle name="Normal 5 6 4 3 2 3" xfId="60600"/>
    <cellStyle name="Normal 5 6 4 3 2 3 2" xfId="60601"/>
    <cellStyle name="Normal 5 6 4 3 2 3 2 2" xfId="60602"/>
    <cellStyle name="Normal 5 6 4 3 2 3 3" xfId="60603"/>
    <cellStyle name="Normal 5 6 4 3 2 3 4" xfId="60604"/>
    <cellStyle name="Normal 5 6 4 3 2 4" xfId="60605"/>
    <cellStyle name="Normal 5 6 4 3 2 5" xfId="60606"/>
    <cellStyle name="Normal 5 6 4 3 3" xfId="60607"/>
    <cellStyle name="Normal 5 6 4 3 3 2" xfId="60608"/>
    <cellStyle name="Normal 5 6 4 3 4" xfId="60609"/>
    <cellStyle name="Normal 5 6 4 3 4 2" xfId="60610"/>
    <cellStyle name="Normal 5 6 4 3 4 2 2" xfId="60611"/>
    <cellStyle name="Normal 5 6 4 3 4 3" xfId="60612"/>
    <cellStyle name="Normal 5 6 4 3 4 4" xfId="60613"/>
    <cellStyle name="Normal 5 6 4 3 5" xfId="60614"/>
    <cellStyle name="Normal 5 6 4 3 6" xfId="60615"/>
    <cellStyle name="Normal 5 6 4 4" xfId="60616"/>
    <cellStyle name="Normal 5 6 4 4 2" xfId="60617"/>
    <cellStyle name="Normal 5 6 4 4 2 2" xfId="60618"/>
    <cellStyle name="Normal 5 6 4 4 2 2 2" xfId="60619"/>
    <cellStyle name="Normal 5 6 4 4 2 2 2 2" xfId="60620"/>
    <cellStyle name="Normal 5 6 4 4 2 2 3" xfId="60621"/>
    <cellStyle name="Normal 5 6 4 4 2 2 4" xfId="60622"/>
    <cellStyle name="Normal 5 6 4 4 2 3" xfId="60623"/>
    <cellStyle name="Normal 5 6 4 4 2 4" xfId="60624"/>
    <cellStyle name="Normal 5 6 4 4 3" xfId="60625"/>
    <cellStyle name="Normal 5 6 4 4 3 2" xfId="60626"/>
    <cellStyle name="Normal 5 6 4 4 4" xfId="60627"/>
    <cellStyle name="Normal 5 6 4 4 4 2" xfId="60628"/>
    <cellStyle name="Normal 5 6 4 4 4 2 2" xfId="60629"/>
    <cellStyle name="Normal 5 6 4 4 4 3" xfId="60630"/>
    <cellStyle name="Normal 5 6 4 4 4 4" xfId="60631"/>
    <cellStyle name="Normal 5 6 4 4 5" xfId="60632"/>
    <cellStyle name="Normal 5 6 4 4 6" xfId="60633"/>
    <cellStyle name="Normal 5 6 4 5" xfId="60634"/>
    <cellStyle name="Normal 5 6 4 5 2" xfId="60635"/>
    <cellStyle name="Normal 5 6 4 5 2 2" xfId="60636"/>
    <cellStyle name="Normal 5 6 4 5 2 2 2" xfId="60637"/>
    <cellStyle name="Normal 5 6 4 5 2 2 2 2" xfId="60638"/>
    <cellStyle name="Normal 5 6 4 5 2 2 3" xfId="60639"/>
    <cellStyle name="Normal 5 6 4 5 2 2 4" xfId="60640"/>
    <cellStyle name="Normal 5 6 4 5 2 3" xfId="60641"/>
    <cellStyle name="Normal 5 6 4 5 2 4" xfId="60642"/>
    <cellStyle name="Normal 5 6 4 5 3" xfId="60643"/>
    <cellStyle name="Normal 5 6 4 5 3 2" xfId="60644"/>
    <cellStyle name="Normal 5 6 4 5 4" xfId="60645"/>
    <cellStyle name="Normal 5 6 4 5 4 2" xfId="60646"/>
    <cellStyle name="Normal 5 6 4 5 4 2 2" xfId="60647"/>
    <cellStyle name="Normal 5 6 4 5 4 3" xfId="60648"/>
    <cellStyle name="Normal 5 6 4 5 4 4" xfId="60649"/>
    <cellStyle name="Normal 5 6 4 5 5" xfId="60650"/>
    <cellStyle name="Normal 5 6 4 5 6" xfId="60651"/>
    <cellStyle name="Normal 5 6 4 6" xfId="60652"/>
    <cellStyle name="Normal 5 6 4 6 2" xfId="60653"/>
    <cellStyle name="Normal 5 6 4 6 2 2" xfId="60654"/>
    <cellStyle name="Normal 5 6 4 6 2 2 2" xfId="60655"/>
    <cellStyle name="Normal 5 6 4 6 2 3" xfId="60656"/>
    <cellStyle name="Normal 5 6 4 6 2 4" xfId="60657"/>
    <cellStyle name="Normal 5 6 4 6 3" xfId="60658"/>
    <cellStyle name="Normal 5 6 4 6 4" xfId="60659"/>
    <cellStyle name="Normal 5 6 4 7" xfId="60660"/>
    <cellStyle name="Normal 5 6 4 7 2" xfId="60661"/>
    <cellStyle name="Normal 5 6 4 7 2 2" xfId="60662"/>
    <cellStyle name="Normal 5 6 4 7 2 2 2" xfId="60663"/>
    <cellStyle name="Normal 5 6 4 7 2 3" xfId="60664"/>
    <cellStyle name="Normal 5 6 4 7 2 4" xfId="60665"/>
    <cellStyle name="Normal 5 6 4 7 3" xfId="60666"/>
    <cellStyle name="Normal 5 6 4 7 4" xfId="60667"/>
    <cellStyle name="Normal 5 6 4 8" xfId="60668"/>
    <cellStyle name="Normal 5 6 4 8 2" xfId="60669"/>
    <cellStyle name="Normal 5 6 4 8 2 2" xfId="60670"/>
    <cellStyle name="Normal 5 6 4 8 3" xfId="60671"/>
    <cellStyle name="Normal 5 6 4 8 4" xfId="60672"/>
    <cellStyle name="Normal 5 6 4 8 5" xfId="60673"/>
    <cellStyle name="Normal 5 6 4 9" xfId="60674"/>
    <cellStyle name="Normal 5 6 4 9 2" xfId="60675"/>
    <cellStyle name="Normal 5 6 4 9 2 2" xfId="60676"/>
    <cellStyle name="Normal 5 6 4 9 3" xfId="60677"/>
    <cellStyle name="Normal 5 6 4 9 4" xfId="60678"/>
    <cellStyle name="Normal 5 6 5" xfId="60679"/>
    <cellStyle name="Normal 5 6 5 2" xfId="60680"/>
    <cellStyle name="Normal 5 6 5 2 2" xfId="60681"/>
    <cellStyle name="Normal 5 6 5 2 2 2" xfId="60682"/>
    <cellStyle name="Normal 5 6 5 2 3" xfId="60683"/>
    <cellStyle name="Normal 5 6 5 2 3 2" xfId="60684"/>
    <cellStyle name="Normal 5 6 5 2 3 2 2" xfId="60685"/>
    <cellStyle name="Normal 5 6 5 2 3 3" xfId="60686"/>
    <cellStyle name="Normal 5 6 5 2 3 4" xfId="60687"/>
    <cellStyle name="Normal 5 6 5 2 4" xfId="60688"/>
    <cellStyle name="Normal 5 6 5 2 5" xfId="60689"/>
    <cellStyle name="Normal 5 6 5 3" xfId="60690"/>
    <cellStyle name="Normal 5 6 5 3 2" xfId="60691"/>
    <cellStyle name="Normal 5 6 5 4" xfId="60692"/>
    <cellStyle name="Normal 5 6 5 4 2" xfId="60693"/>
    <cellStyle name="Normal 5 6 5 4 2 2" xfId="60694"/>
    <cellStyle name="Normal 5 6 5 4 3" xfId="60695"/>
    <cellStyle name="Normal 5 6 5 4 4" xfId="60696"/>
    <cellStyle name="Normal 5 6 5 5" xfId="60697"/>
    <cellStyle name="Normal 5 6 5 6" xfId="60698"/>
    <cellStyle name="Normal 5 6 6" xfId="60699"/>
    <cellStyle name="Normal 5 6 6 2" xfId="60700"/>
    <cellStyle name="Normal 5 6 6 2 2" xfId="60701"/>
    <cellStyle name="Normal 5 6 6 2 2 2" xfId="60702"/>
    <cellStyle name="Normal 5 6 6 2 3" xfId="60703"/>
    <cellStyle name="Normal 5 6 6 2 3 2" xfId="60704"/>
    <cellStyle name="Normal 5 6 6 2 3 2 2" xfId="60705"/>
    <cellStyle name="Normal 5 6 6 2 3 3" xfId="60706"/>
    <cellStyle name="Normal 5 6 6 2 3 4" xfId="60707"/>
    <cellStyle name="Normal 5 6 6 2 4" xfId="60708"/>
    <cellStyle name="Normal 5 6 6 2 5" xfId="60709"/>
    <cellStyle name="Normal 5 6 6 3" xfId="60710"/>
    <cellStyle name="Normal 5 6 6 3 2" xfId="60711"/>
    <cellStyle name="Normal 5 6 6 4" xfId="60712"/>
    <cellStyle name="Normal 5 6 6 4 2" xfId="60713"/>
    <cellStyle name="Normal 5 6 6 4 2 2" xfId="60714"/>
    <cellStyle name="Normal 5 6 6 4 3" xfId="60715"/>
    <cellStyle name="Normal 5 6 6 4 4" xfId="60716"/>
    <cellStyle name="Normal 5 6 6 5" xfId="60717"/>
    <cellStyle name="Normal 5 6 6 6" xfId="60718"/>
    <cellStyle name="Normal 5 6 7" xfId="60719"/>
    <cellStyle name="Normal 5 6 7 2" xfId="60720"/>
    <cellStyle name="Normal 5 6 7 2 2" xfId="60721"/>
    <cellStyle name="Normal 5 6 7 2 2 2" xfId="60722"/>
    <cellStyle name="Normal 5 6 7 2 2 2 2" xfId="60723"/>
    <cellStyle name="Normal 5 6 7 2 2 3" xfId="60724"/>
    <cellStyle name="Normal 5 6 7 2 2 4" xfId="60725"/>
    <cellStyle name="Normal 5 6 7 2 3" xfId="60726"/>
    <cellStyle name="Normal 5 6 7 2 4" xfId="60727"/>
    <cellStyle name="Normal 5 6 7 3" xfId="60728"/>
    <cellStyle name="Normal 5 6 7 3 2" xfId="60729"/>
    <cellStyle name="Normal 5 6 7 4" xfId="60730"/>
    <cellStyle name="Normal 5 6 7 4 2" xfId="60731"/>
    <cellStyle name="Normal 5 6 7 4 2 2" xfId="60732"/>
    <cellStyle name="Normal 5 6 7 4 3" xfId="60733"/>
    <cellStyle name="Normal 5 6 7 4 4" xfId="60734"/>
    <cellStyle name="Normal 5 6 7 5" xfId="60735"/>
    <cellStyle name="Normal 5 6 7 6" xfId="60736"/>
    <cellStyle name="Normal 5 6 8" xfId="60737"/>
    <cellStyle name="Normal 5 6 8 2" xfId="60738"/>
    <cellStyle name="Normal 5 6 8 2 2" xfId="60739"/>
    <cellStyle name="Normal 5 6 8 2 2 2" xfId="60740"/>
    <cellStyle name="Normal 5 6 8 2 2 2 2" xfId="60741"/>
    <cellStyle name="Normal 5 6 8 2 2 3" xfId="60742"/>
    <cellStyle name="Normal 5 6 8 2 2 4" xfId="60743"/>
    <cellStyle name="Normal 5 6 8 2 3" xfId="60744"/>
    <cellStyle name="Normal 5 6 8 2 4" xfId="60745"/>
    <cellStyle name="Normal 5 6 8 3" xfId="60746"/>
    <cellStyle name="Normal 5 6 8 3 2" xfId="60747"/>
    <cellStyle name="Normal 5 6 8 4" xfId="60748"/>
    <cellStyle name="Normal 5 6 8 4 2" xfId="60749"/>
    <cellStyle name="Normal 5 6 8 4 2 2" xfId="60750"/>
    <cellStyle name="Normal 5 6 8 4 3" xfId="60751"/>
    <cellStyle name="Normal 5 6 8 4 4" xfId="60752"/>
    <cellStyle name="Normal 5 6 8 5" xfId="60753"/>
    <cellStyle name="Normal 5 6 8 6" xfId="60754"/>
    <cellStyle name="Normal 5 6 9" xfId="60755"/>
    <cellStyle name="Normal 5 6 9 2" xfId="60756"/>
    <cellStyle name="Normal 5 6 9 2 2" xfId="60757"/>
    <cellStyle name="Normal 5 6 9 2 2 2" xfId="60758"/>
    <cellStyle name="Normal 5 6 9 2 3" xfId="60759"/>
    <cellStyle name="Normal 5 6 9 2 4" xfId="60760"/>
    <cellStyle name="Normal 5 6 9 3" xfId="60761"/>
    <cellStyle name="Normal 5 6 9 4" xfId="60762"/>
    <cellStyle name="Normal 5 7" xfId="60763"/>
    <cellStyle name="Normal 5 7 10" xfId="60764"/>
    <cellStyle name="Normal 5 7 10 2" xfId="60765"/>
    <cellStyle name="Normal 5 7 10 2 2" xfId="60766"/>
    <cellStyle name="Normal 5 7 10 2 2 2" xfId="60767"/>
    <cellStyle name="Normal 5 7 10 2 3" xfId="60768"/>
    <cellStyle name="Normal 5 7 10 2 4" xfId="60769"/>
    <cellStyle name="Normal 5 7 10 3" xfId="60770"/>
    <cellStyle name="Normal 5 7 10 4" xfId="60771"/>
    <cellStyle name="Normal 5 7 11" xfId="60772"/>
    <cellStyle name="Normal 5 7 11 2" xfId="60773"/>
    <cellStyle name="Normal 5 7 11 2 2" xfId="60774"/>
    <cellStyle name="Normal 5 7 11 3" xfId="60775"/>
    <cellStyle name="Normal 5 7 11 4" xfId="60776"/>
    <cellStyle name="Normal 5 7 11 5" xfId="60777"/>
    <cellStyle name="Normal 5 7 12" xfId="60778"/>
    <cellStyle name="Normal 5 7 12 2" xfId="60779"/>
    <cellStyle name="Normal 5 7 12 2 2" xfId="60780"/>
    <cellStyle name="Normal 5 7 12 3" xfId="60781"/>
    <cellStyle name="Normal 5 7 12 4" xfId="60782"/>
    <cellStyle name="Normal 5 7 13" xfId="60783"/>
    <cellStyle name="Normal 5 7 14" xfId="60784"/>
    <cellStyle name="Normal 5 7 14 2" xfId="60785"/>
    <cellStyle name="Normal 5 7 15" xfId="60786"/>
    <cellStyle name="Normal 5 7 16" xfId="60787"/>
    <cellStyle name="Normal 5 7 17" xfId="60788"/>
    <cellStyle name="Normal 5 7 18" xfId="60789"/>
    <cellStyle name="Normal 5 7 2" xfId="60790"/>
    <cellStyle name="Normal 5 7 2 10" xfId="60791"/>
    <cellStyle name="Normal 5 7 2 10 2" xfId="60792"/>
    <cellStyle name="Normal 5 7 2 10 2 2" xfId="60793"/>
    <cellStyle name="Normal 5 7 2 10 3" xfId="60794"/>
    <cellStyle name="Normal 5 7 2 10 4" xfId="60795"/>
    <cellStyle name="Normal 5 7 2 11" xfId="60796"/>
    <cellStyle name="Normal 5 7 2 12" xfId="60797"/>
    <cellStyle name="Normal 5 7 2 12 2" xfId="60798"/>
    <cellStyle name="Normal 5 7 2 13" xfId="60799"/>
    <cellStyle name="Normal 5 7 2 14" xfId="60800"/>
    <cellStyle name="Normal 5 7 2 15" xfId="60801"/>
    <cellStyle name="Normal 5 7 2 2" xfId="60802"/>
    <cellStyle name="Normal 5 7 2 2 2" xfId="60803"/>
    <cellStyle name="Normal 5 7 2 2 2 2" xfId="60804"/>
    <cellStyle name="Normal 5 7 2 2 2 2 2" xfId="60805"/>
    <cellStyle name="Normal 5 7 2 2 2 3" xfId="60806"/>
    <cellStyle name="Normal 5 7 2 2 2 3 2" xfId="60807"/>
    <cellStyle name="Normal 5 7 2 2 2 3 2 2" xfId="60808"/>
    <cellStyle name="Normal 5 7 2 2 2 3 3" xfId="60809"/>
    <cellStyle name="Normal 5 7 2 2 2 3 4" xfId="60810"/>
    <cellStyle name="Normal 5 7 2 2 2 4" xfId="60811"/>
    <cellStyle name="Normal 5 7 2 2 2 5" xfId="60812"/>
    <cellStyle name="Normal 5 7 2 2 3" xfId="60813"/>
    <cellStyle name="Normal 5 7 2 2 3 2" xfId="60814"/>
    <cellStyle name="Normal 5 7 2 2 4" xfId="60815"/>
    <cellStyle name="Normal 5 7 2 2 4 2" xfId="60816"/>
    <cellStyle name="Normal 5 7 2 2 5" xfId="60817"/>
    <cellStyle name="Normal 5 7 2 2 5 2" xfId="60818"/>
    <cellStyle name="Normal 5 7 2 2 5 2 2" xfId="60819"/>
    <cellStyle name="Normal 5 7 2 2 5 3" xfId="60820"/>
    <cellStyle name="Normal 5 7 2 2 5 4" xfId="60821"/>
    <cellStyle name="Normal 5 7 2 2 6" xfId="60822"/>
    <cellStyle name="Normal 5 7 2 2 6 2" xfId="60823"/>
    <cellStyle name="Normal 5 7 2 2 6 2 2" xfId="60824"/>
    <cellStyle name="Normal 5 7 2 2 6 3" xfId="60825"/>
    <cellStyle name="Normal 5 7 2 2 6 4" xfId="60826"/>
    <cellStyle name="Normal 5 7 2 2 7" xfId="60827"/>
    <cellStyle name="Normal 5 7 2 2 8" xfId="60828"/>
    <cellStyle name="Normal 5 7 2 3" xfId="60829"/>
    <cellStyle name="Normal 5 7 2 3 2" xfId="60830"/>
    <cellStyle name="Normal 5 7 2 3 2 2" xfId="60831"/>
    <cellStyle name="Normal 5 7 2 3 2 2 2" xfId="60832"/>
    <cellStyle name="Normal 5 7 2 3 2 3" xfId="60833"/>
    <cellStyle name="Normal 5 7 2 3 2 3 2" xfId="60834"/>
    <cellStyle name="Normal 5 7 2 3 2 3 2 2" xfId="60835"/>
    <cellStyle name="Normal 5 7 2 3 2 3 3" xfId="60836"/>
    <cellStyle name="Normal 5 7 2 3 2 3 4" xfId="60837"/>
    <cellStyle name="Normal 5 7 2 3 2 4" xfId="60838"/>
    <cellStyle name="Normal 5 7 2 3 2 5" xfId="60839"/>
    <cellStyle name="Normal 5 7 2 3 3" xfId="60840"/>
    <cellStyle name="Normal 5 7 2 3 3 2" xfId="60841"/>
    <cellStyle name="Normal 5 7 2 3 4" xfId="60842"/>
    <cellStyle name="Normal 5 7 2 3 4 2" xfId="60843"/>
    <cellStyle name="Normal 5 7 2 3 4 2 2" xfId="60844"/>
    <cellStyle name="Normal 5 7 2 3 4 3" xfId="60845"/>
    <cellStyle name="Normal 5 7 2 3 4 4" xfId="60846"/>
    <cellStyle name="Normal 5 7 2 3 5" xfId="60847"/>
    <cellStyle name="Normal 5 7 2 3 6" xfId="60848"/>
    <cellStyle name="Normal 5 7 2 4" xfId="60849"/>
    <cellStyle name="Normal 5 7 2 4 2" xfId="60850"/>
    <cellStyle name="Normal 5 7 2 4 2 2" xfId="60851"/>
    <cellStyle name="Normal 5 7 2 4 2 2 2" xfId="60852"/>
    <cellStyle name="Normal 5 7 2 4 2 3" xfId="60853"/>
    <cellStyle name="Normal 5 7 2 4 2 3 2" xfId="60854"/>
    <cellStyle name="Normal 5 7 2 4 2 3 2 2" xfId="60855"/>
    <cellStyle name="Normal 5 7 2 4 2 3 3" xfId="60856"/>
    <cellStyle name="Normal 5 7 2 4 2 3 4" xfId="60857"/>
    <cellStyle name="Normal 5 7 2 4 2 4" xfId="60858"/>
    <cellStyle name="Normal 5 7 2 4 2 5" xfId="60859"/>
    <cellStyle name="Normal 5 7 2 4 3" xfId="60860"/>
    <cellStyle name="Normal 5 7 2 4 3 2" xfId="60861"/>
    <cellStyle name="Normal 5 7 2 4 4" xfId="60862"/>
    <cellStyle name="Normal 5 7 2 4 4 2" xfId="60863"/>
    <cellStyle name="Normal 5 7 2 4 4 2 2" xfId="60864"/>
    <cellStyle name="Normal 5 7 2 4 4 3" xfId="60865"/>
    <cellStyle name="Normal 5 7 2 4 4 4" xfId="60866"/>
    <cellStyle name="Normal 5 7 2 4 5" xfId="60867"/>
    <cellStyle name="Normal 5 7 2 4 6" xfId="60868"/>
    <cellStyle name="Normal 5 7 2 5" xfId="60869"/>
    <cellStyle name="Normal 5 7 2 5 2" xfId="60870"/>
    <cellStyle name="Normal 5 7 2 5 2 2" xfId="60871"/>
    <cellStyle name="Normal 5 7 2 5 2 2 2" xfId="60872"/>
    <cellStyle name="Normal 5 7 2 5 2 2 2 2" xfId="60873"/>
    <cellStyle name="Normal 5 7 2 5 2 2 3" xfId="60874"/>
    <cellStyle name="Normal 5 7 2 5 2 2 4" xfId="60875"/>
    <cellStyle name="Normal 5 7 2 5 2 3" xfId="60876"/>
    <cellStyle name="Normal 5 7 2 5 2 4" xfId="60877"/>
    <cellStyle name="Normal 5 7 2 5 3" xfId="60878"/>
    <cellStyle name="Normal 5 7 2 5 3 2" xfId="60879"/>
    <cellStyle name="Normal 5 7 2 5 4" xfId="60880"/>
    <cellStyle name="Normal 5 7 2 5 4 2" xfId="60881"/>
    <cellStyle name="Normal 5 7 2 5 4 2 2" xfId="60882"/>
    <cellStyle name="Normal 5 7 2 5 4 3" xfId="60883"/>
    <cellStyle name="Normal 5 7 2 5 4 4" xfId="60884"/>
    <cellStyle name="Normal 5 7 2 5 5" xfId="60885"/>
    <cellStyle name="Normal 5 7 2 5 6" xfId="60886"/>
    <cellStyle name="Normal 5 7 2 6" xfId="60887"/>
    <cellStyle name="Normal 5 7 2 6 2" xfId="60888"/>
    <cellStyle name="Normal 5 7 2 6 2 2" xfId="60889"/>
    <cellStyle name="Normal 5 7 2 6 2 2 2" xfId="60890"/>
    <cellStyle name="Normal 5 7 2 6 2 2 2 2" xfId="60891"/>
    <cellStyle name="Normal 5 7 2 6 2 2 3" xfId="60892"/>
    <cellStyle name="Normal 5 7 2 6 2 2 4" xfId="60893"/>
    <cellStyle name="Normal 5 7 2 6 2 3" xfId="60894"/>
    <cellStyle name="Normal 5 7 2 6 2 4" xfId="60895"/>
    <cellStyle name="Normal 5 7 2 6 3" xfId="60896"/>
    <cellStyle name="Normal 5 7 2 6 3 2" xfId="60897"/>
    <cellStyle name="Normal 5 7 2 6 4" xfId="60898"/>
    <cellStyle name="Normal 5 7 2 6 4 2" xfId="60899"/>
    <cellStyle name="Normal 5 7 2 6 4 2 2" xfId="60900"/>
    <cellStyle name="Normal 5 7 2 6 4 3" xfId="60901"/>
    <cellStyle name="Normal 5 7 2 6 4 4" xfId="60902"/>
    <cellStyle name="Normal 5 7 2 6 5" xfId="60903"/>
    <cellStyle name="Normal 5 7 2 6 6" xfId="60904"/>
    <cellStyle name="Normal 5 7 2 7" xfId="60905"/>
    <cellStyle name="Normal 5 7 2 7 2" xfId="60906"/>
    <cellStyle name="Normal 5 7 2 7 2 2" xfId="60907"/>
    <cellStyle name="Normal 5 7 2 7 2 2 2" xfId="60908"/>
    <cellStyle name="Normal 5 7 2 7 2 3" xfId="60909"/>
    <cellStyle name="Normal 5 7 2 7 2 4" xfId="60910"/>
    <cellStyle name="Normal 5 7 2 7 3" xfId="60911"/>
    <cellStyle name="Normal 5 7 2 7 4" xfId="60912"/>
    <cellStyle name="Normal 5 7 2 8" xfId="60913"/>
    <cellStyle name="Normal 5 7 2 8 2" xfId="60914"/>
    <cellStyle name="Normal 5 7 2 8 2 2" xfId="60915"/>
    <cellStyle name="Normal 5 7 2 8 2 2 2" xfId="60916"/>
    <cellStyle name="Normal 5 7 2 8 2 3" xfId="60917"/>
    <cellStyle name="Normal 5 7 2 8 2 4" xfId="60918"/>
    <cellStyle name="Normal 5 7 2 8 3" xfId="60919"/>
    <cellStyle name="Normal 5 7 2 8 4" xfId="60920"/>
    <cellStyle name="Normal 5 7 2 9" xfId="60921"/>
    <cellStyle name="Normal 5 7 2 9 2" xfId="60922"/>
    <cellStyle name="Normal 5 7 2 9 2 2" xfId="60923"/>
    <cellStyle name="Normal 5 7 2 9 3" xfId="60924"/>
    <cellStyle name="Normal 5 7 2 9 4" xfId="60925"/>
    <cellStyle name="Normal 5 7 2 9 5" xfId="60926"/>
    <cellStyle name="Normal 5 7 3" xfId="60927"/>
    <cellStyle name="Normal 5 7 3 10" xfId="60928"/>
    <cellStyle name="Normal 5 7 3 10 2" xfId="60929"/>
    <cellStyle name="Normal 5 7 3 10 2 2" xfId="60930"/>
    <cellStyle name="Normal 5 7 3 10 3" xfId="60931"/>
    <cellStyle name="Normal 5 7 3 10 4" xfId="60932"/>
    <cellStyle name="Normal 5 7 3 11" xfId="60933"/>
    <cellStyle name="Normal 5 7 3 12" xfId="60934"/>
    <cellStyle name="Normal 5 7 3 12 2" xfId="60935"/>
    <cellStyle name="Normal 5 7 3 13" xfId="60936"/>
    <cellStyle name="Normal 5 7 3 14" xfId="60937"/>
    <cellStyle name="Normal 5 7 3 15" xfId="60938"/>
    <cellStyle name="Normal 5 7 3 2" xfId="60939"/>
    <cellStyle name="Normal 5 7 3 2 2" xfId="60940"/>
    <cellStyle name="Normal 5 7 3 2 2 2" xfId="60941"/>
    <cellStyle name="Normal 5 7 3 2 2 2 2" xfId="60942"/>
    <cellStyle name="Normal 5 7 3 2 2 3" xfId="60943"/>
    <cellStyle name="Normal 5 7 3 2 2 3 2" xfId="60944"/>
    <cellStyle name="Normal 5 7 3 2 2 3 2 2" xfId="60945"/>
    <cellStyle name="Normal 5 7 3 2 2 3 3" xfId="60946"/>
    <cellStyle name="Normal 5 7 3 2 2 3 4" xfId="60947"/>
    <cellStyle name="Normal 5 7 3 2 2 4" xfId="60948"/>
    <cellStyle name="Normal 5 7 3 2 2 5" xfId="60949"/>
    <cellStyle name="Normal 5 7 3 2 3" xfId="60950"/>
    <cellStyle name="Normal 5 7 3 2 3 2" xfId="60951"/>
    <cellStyle name="Normal 5 7 3 2 4" xfId="60952"/>
    <cellStyle name="Normal 5 7 3 2 4 2" xfId="60953"/>
    <cellStyle name="Normal 5 7 3 2 5" xfId="60954"/>
    <cellStyle name="Normal 5 7 3 2 5 2" xfId="60955"/>
    <cellStyle name="Normal 5 7 3 2 5 2 2" xfId="60956"/>
    <cellStyle name="Normal 5 7 3 2 5 3" xfId="60957"/>
    <cellStyle name="Normal 5 7 3 2 5 4" xfId="60958"/>
    <cellStyle name="Normal 5 7 3 2 6" xfId="60959"/>
    <cellStyle name="Normal 5 7 3 2 6 2" xfId="60960"/>
    <cellStyle name="Normal 5 7 3 2 6 2 2" xfId="60961"/>
    <cellStyle name="Normal 5 7 3 2 6 3" xfId="60962"/>
    <cellStyle name="Normal 5 7 3 2 6 4" xfId="60963"/>
    <cellStyle name="Normal 5 7 3 2 7" xfId="60964"/>
    <cellStyle name="Normal 5 7 3 2 8" xfId="60965"/>
    <cellStyle name="Normal 5 7 3 3" xfId="60966"/>
    <cellStyle name="Normal 5 7 3 3 2" xfId="60967"/>
    <cellStyle name="Normal 5 7 3 3 2 2" xfId="60968"/>
    <cellStyle name="Normal 5 7 3 3 2 2 2" xfId="60969"/>
    <cellStyle name="Normal 5 7 3 3 2 3" xfId="60970"/>
    <cellStyle name="Normal 5 7 3 3 2 3 2" xfId="60971"/>
    <cellStyle name="Normal 5 7 3 3 2 3 2 2" xfId="60972"/>
    <cellStyle name="Normal 5 7 3 3 2 3 3" xfId="60973"/>
    <cellStyle name="Normal 5 7 3 3 2 3 4" xfId="60974"/>
    <cellStyle name="Normal 5 7 3 3 2 4" xfId="60975"/>
    <cellStyle name="Normal 5 7 3 3 2 5" xfId="60976"/>
    <cellStyle name="Normal 5 7 3 3 3" xfId="60977"/>
    <cellStyle name="Normal 5 7 3 3 3 2" xfId="60978"/>
    <cellStyle name="Normal 5 7 3 3 4" xfId="60979"/>
    <cellStyle name="Normal 5 7 3 3 4 2" xfId="60980"/>
    <cellStyle name="Normal 5 7 3 3 4 2 2" xfId="60981"/>
    <cellStyle name="Normal 5 7 3 3 4 3" xfId="60982"/>
    <cellStyle name="Normal 5 7 3 3 4 4" xfId="60983"/>
    <cellStyle name="Normal 5 7 3 3 5" xfId="60984"/>
    <cellStyle name="Normal 5 7 3 3 6" xfId="60985"/>
    <cellStyle name="Normal 5 7 3 4" xfId="60986"/>
    <cellStyle name="Normal 5 7 3 4 2" xfId="60987"/>
    <cellStyle name="Normal 5 7 3 4 2 2" xfId="60988"/>
    <cellStyle name="Normal 5 7 3 4 2 2 2" xfId="60989"/>
    <cellStyle name="Normal 5 7 3 4 2 3" xfId="60990"/>
    <cellStyle name="Normal 5 7 3 4 2 3 2" xfId="60991"/>
    <cellStyle name="Normal 5 7 3 4 2 3 2 2" xfId="60992"/>
    <cellStyle name="Normal 5 7 3 4 2 3 3" xfId="60993"/>
    <cellStyle name="Normal 5 7 3 4 2 3 4" xfId="60994"/>
    <cellStyle name="Normal 5 7 3 4 2 4" xfId="60995"/>
    <cellStyle name="Normal 5 7 3 4 2 5" xfId="60996"/>
    <cellStyle name="Normal 5 7 3 4 3" xfId="60997"/>
    <cellStyle name="Normal 5 7 3 4 3 2" xfId="60998"/>
    <cellStyle name="Normal 5 7 3 4 4" xfId="60999"/>
    <cellStyle name="Normal 5 7 3 4 4 2" xfId="61000"/>
    <cellStyle name="Normal 5 7 3 4 4 2 2" xfId="61001"/>
    <cellStyle name="Normal 5 7 3 4 4 3" xfId="61002"/>
    <cellStyle name="Normal 5 7 3 4 4 4" xfId="61003"/>
    <cellStyle name="Normal 5 7 3 4 5" xfId="61004"/>
    <cellStyle name="Normal 5 7 3 4 6" xfId="61005"/>
    <cellStyle name="Normal 5 7 3 5" xfId="61006"/>
    <cellStyle name="Normal 5 7 3 5 2" xfId="61007"/>
    <cellStyle name="Normal 5 7 3 5 2 2" xfId="61008"/>
    <cellStyle name="Normal 5 7 3 5 2 2 2" xfId="61009"/>
    <cellStyle name="Normal 5 7 3 5 2 2 2 2" xfId="61010"/>
    <cellStyle name="Normal 5 7 3 5 2 2 3" xfId="61011"/>
    <cellStyle name="Normal 5 7 3 5 2 2 4" xfId="61012"/>
    <cellStyle name="Normal 5 7 3 5 2 3" xfId="61013"/>
    <cellStyle name="Normal 5 7 3 5 2 4" xfId="61014"/>
    <cellStyle name="Normal 5 7 3 5 3" xfId="61015"/>
    <cellStyle name="Normal 5 7 3 5 3 2" xfId="61016"/>
    <cellStyle name="Normal 5 7 3 5 4" xfId="61017"/>
    <cellStyle name="Normal 5 7 3 5 4 2" xfId="61018"/>
    <cellStyle name="Normal 5 7 3 5 4 2 2" xfId="61019"/>
    <cellStyle name="Normal 5 7 3 5 4 3" xfId="61020"/>
    <cellStyle name="Normal 5 7 3 5 4 4" xfId="61021"/>
    <cellStyle name="Normal 5 7 3 5 5" xfId="61022"/>
    <cellStyle name="Normal 5 7 3 5 6" xfId="61023"/>
    <cellStyle name="Normal 5 7 3 6" xfId="61024"/>
    <cellStyle name="Normal 5 7 3 6 2" xfId="61025"/>
    <cellStyle name="Normal 5 7 3 6 2 2" xfId="61026"/>
    <cellStyle name="Normal 5 7 3 6 2 2 2" xfId="61027"/>
    <cellStyle name="Normal 5 7 3 6 2 2 2 2" xfId="61028"/>
    <cellStyle name="Normal 5 7 3 6 2 2 3" xfId="61029"/>
    <cellStyle name="Normal 5 7 3 6 2 2 4" xfId="61030"/>
    <cellStyle name="Normal 5 7 3 6 2 3" xfId="61031"/>
    <cellStyle name="Normal 5 7 3 6 2 4" xfId="61032"/>
    <cellStyle name="Normal 5 7 3 6 3" xfId="61033"/>
    <cellStyle name="Normal 5 7 3 6 3 2" xfId="61034"/>
    <cellStyle name="Normal 5 7 3 6 4" xfId="61035"/>
    <cellStyle name="Normal 5 7 3 6 4 2" xfId="61036"/>
    <cellStyle name="Normal 5 7 3 6 4 2 2" xfId="61037"/>
    <cellStyle name="Normal 5 7 3 6 4 3" xfId="61038"/>
    <cellStyle name="Normal 5 7 3 6 4 4" xfId="61039"/>
    <cellStyle name="Normal 5 7 3 6 5" xfId="61040"/>
    <cellStyle name="Normal 5 7 3 6 6" xfId="61041"/>
    <cellStyle name="Normal 5 7 3 7" xfId="61042"/>
    <cellStyle name="Normal 5 7 3 7 2" xfId="61043"/>
    <cellStyle name="Normal 5 7 3 7 2 2" xfId="61044"/>
    <cellStyle name="Normal 5 7 3 7 2 2 2" xfId="61045"/>
    <cellStyle name="Normal 5 7 3 7 2 3" xfId="61046"/>
    <cellStyle name="Normal 5 7 3 7 2 4" xfId="61047"/>
    <cellStyle name="Normal 5 7 3 7 3" xfId="61048"/>
    <cellStyle name="Normal 5 7 3 7 4" xfId="61049"/>
    <cellStyle name="Normal 5 7 3 8" xfId="61050"/>
    <cellStyle name="Normal 5 7 3 8 2" xfId="61051"/>
    <cellStyle name="Normal 5 7 3 8 2 2" xfId="61052"/>
    <cellStyle name="Normal 5 7 3 8 2 2 2" xfId="61053"/>
    <cellStyle name="Normal 5 7 3 8 2 3" xfId="61054"/>
    <cellStyle name="Normal 5 7 3 8 2 4" xfId="61055"/>
    <cellStyle name="Normal 5 7 3 8 3" xfId="61056"/>
    <cellStyle name="Normal 5 7 3 8 4" xfId="61057"/>
    <cellStyle name="Normal 5 7 3 9" xfId="61058"/>
    <cellStyle name="Normal 5 7 3 9 2" xfId="61059"/>
    <cellStyle name="Normal 5 7 3 9 2 2" xfId="61060"/>
    <cellStyle name="Normal 5 7 3 9 3" xfId="61061"/>
    <cellStyle name="Normal 5 7 3 9 4" xfId="61062"/>
    <cellStyle name="Normal 5 7 3 9 5" xfId="61063"/>
    <cellStyle name="Normal 5 7 4" xfId="61064"/>
    <cellStyle name="Normal 5 7 4 10" xfId="61065"/>
    <cellStyle name="Normal 5 7 4 11" xfId="61066"/>
    <cellStyle name="Normal 5 7 4 11 2" xfId="61067"/>
    <cellStyle name="Normal 5 7 4 12" xfId="61068"/>
    <cellStyle name="Normal 5 7 4 13" xfId="61069"/>
    <cellStyle name="Normal 5 7 4 14" xfId="61070"/>
    <cellStyle name="Normal 5 7 4 2" xfId="61071"/>
    <cellStyle name="Normal 5 7 4 2 2" xfId="61072"/>
    <cellStyle name="Normal 5 7 4 2 2 2" xfId="61073"/>
    <cellStyle name="Normal 5 7 4 2 2 2 2" xfId="61074"/>
    <cellStyle name="Normal 5 7 4 2 2 3" xfId="61075"/>
    <cellStyle name="Normal 5 7 4 2 2 3 2" xfId="61076"/>
    <cellStyle name="Normal 5 7 4 2 2 3 2 2" xfId="61077"/>
    <cellStyle name="Normal 5 7 4 2 2 3 3" xfId="61078"/>
    <cellStyle name="Normal 5 7 4 2 2 3 4" xfId="61079"/>
    <cellStyle name="Normal 5 7 4 2 2 4" xfId="61080"/>
    <cellStyle name="Normal 5 7 4 2 2 5" xfId="61081"/>
    <cellStyle name="Normal 5 7 4 2 3" xfId="61082"/>
    <cellStyle name="Normal 5 7 4 2 3 2" xfId="61083"/>
    <cellStyle name="Normal 5 7 4 2 4" xfId="61084"/>
    <cellStyle name="Normal 5 7 4 2 4 2" xfId="61085"/>
    <cellStyle name="Normal 5 7 4 2 4 2 2" xfId="61086"/>
    <cellStyle name="Normal 5 7 4 2 4 3" xfId="61087"/>
    <cellStyle name="Normal 5 7 4 2 4 4" xfId="61088"/>
    <cellStyle name="Normal 5 7 4 2 5" xfId="61089"/>
    <cellStyle name="Normal 5 7 4 2 6" xfId="61090"/>
    <cellStyle name="Normal 5 7 4 3" xfId="61091"/>
    <cellStyle name="Normal 5 7 4 3 2" xfId="61092"/>
    <cellStyle name="Normal 5 7 4 3 2 2" xfId="61093"/>
    <cellStyle name="Normal 5 7 4 3 2 2 2" xfId="61094"/>
    <cellStyle name="Normal 5 7 4 3 2 3" xfId="61095"/>
    <cellStyle name="Normal 5 7 4 3 2 3 2" xfId="61096"/>
    <cellStyle name="Normal 5 7 4 3 2 3 2 2" xfId="61097"/>
    <cellStyle name="Normal 5 7 4 3 2 3 3" xfId="61098"/>
    <cellStyle name="Normal 5 7 4 3 2 3 4" xfId="61099"/>
    <cellStyle name="Normal 5 7 4 3 2 4" xfId="61100"/>
    <cellStyle name="Normal 5 7 4 3 2 5" xfId="61101"/>
    <cellStyle name="Normal 5 7 4 3 3" xfId="61102"/>
    <cellStyle name="Normal 5 7 4 3 3 2" xfId="61103"/>
    <cellStyle name="Normal 5 7 4 3 4" xfId="61104"/>
    <cellStyle name="Normal 5 7 4 3 4 2" xfId="61105"/>
    <cellStyle name="Normal 5 7 4 3 4 2 2" xfId="61106"/>
    <cellStyle name="Normal 5 7 4 3 4 3" xfId="61107"/>
    <cellStyle name="Normal 5 7 4 3 4 4" xfId="61108"/>
    <cellStyle name="Normal 5 7 4 3 5" xfId="61109"/>
    <cellStyle name="Normal 5 7 4 3 6" xfId="61110"/>
    <cellStyle name="Normal 5 7 4 4" xfId="61111"/>
    <cellStyle name="Normal 5 7 4 4 2" xfId="61112"/>
    <cellStyle name="Normal 5 7 4 4 2 2" xfId="61113"/>
    <cellStyle name="Normal 5 7 4 4 2 2 2" xfId="61114"/>
    <cellStyle name="Normal 5 7 4 4 2 2 2 2" xfId="61115"/>
    <cellStyle name="Normal 5 7 4 4 2 2 3" xfId="61116"/>
    <cellStyle name="Normal 5 7 4 4 2 2 4" xfId="61117"/>
    <cellStyle name="Normal 5 7 4 4 2 3" xfId="61118"/>
    <cellStyle name="Normal 5 7 4 4 2 4" xfId="61119"/>
    <cellStyle name="Normal 5 7 4 4 3" xfId="61120"/>
    <cellStyle name="Normal 5 7 4 4 3 2" xfId="61121"/>
    <cellStyle name="Normal 5 7 4 4 4" xfId="61122"/>
    <cellStyle name="Normal 5 7 4 4 4 2" xfId="61123"/>
    <cellStyle name="Normal 5 7 4 4 4 2 2" xfId="61124"/>
    <cellStyle name="Normal 5 7 4 4 4 3" xfId="61125"/>
    <cellStyle name="Normal 5 7 4 4 4 4" xfId="61126"/>
    <cellStyle name="Normal 5 7 4 4 5" xfId="61127"/>
    <cellStyle name="Normal 5 7 4 4 6" xfId="61128"/>
    <cellStyle name="Normal 5 7 4 5" xfId="61129"/>
    <cellStyle name="Normal 5 7 4 5 2" xfId="61130"/>
    <cellStyle name="Normal 5 7 4 5 2 2" xfId="61131"/>
    <cellStyle name="Normal 5 7 4 5 2 2 2" xfId="61132"/>
    <cellStyle name="Normal 5 7 4 5 2 2 2 2" xfId="61133"/>
    <cellStyle name="Normal 5 7 4 5 2 2 3" xfId="61134"/>
    <cellStyle name="Normal 5 7 4 5 2 2 4" xfId="61135"/>
    <cellStyle name="Normal 5 7 4 5 2 3" xfId="61136"/>
    <cellStyle name="Normal 5 7 4 5 2 4" xfId="61137"/>
    <cellStyle name="Normal 5 7 4 5 3" xfId="61138"/>
    <cellStyle name="Normal 5 7 4 5 3 2" xfId="61139"/>
    <cellStyle name="Normal 5 7 4 5 4" xfId="61140"/>
    <cellStyle name="Normal 5 7 4 5 4 2" xfId="61141"/>
    <cellStyle name="Normal 5 7 4 5 4 2 2" xfId="61142"/>
    <cellStyle name="Normal 5 7 4 5 4 3" xfId="61143"/>
    <cellStyle name="Normal 5 7 4 5 4 4" xfId="61144"/>
    <cellStyle name="Normal 5 7 4 5 5" xfId="61145"/>
    <cellStyle name="Normal 5 7 4 5 6" xfId="61146"/>
    <cellStyle name="Normal 5 7 4 6" xfId="61147"/>
    <cellStyle name="Normal 5 7 4 6 2" xfId="61148"/>
    <cellStyle name="Normal 5 7 4 6 2 2" xfId="61149"/>
    <cellStyle name="Normal 5 7 4 6 2 2 2" xfId="61150"/>
    <cellStyle name="Normal 5 7 4 6 2 3" xfId="61151"/>
    <cellStyle name="Normal 5 7 4 6 2 4" xfId="61152"/>
    <cellStyle name="Normal 5 7 4 6 3" xfId="61153"/>
    <cellStyle name="Normal 5 7 4 6 4" xfId="61154"/>
    <cellStyle name="Normal 5 7 4 7" xfId="61155"/>
    <cellStyle name="Normal 5 7 4 7 2" xfId="61156"/>
    <cellStyle name="Normal 5 7 4 7 2 2" xfId="61157"/>
    <cellStyle name="Normal 5 7 4 7 2 2 2" xfId="61158"/>
    <cellStyle name="Normal 5 7 4 7 2 3" xfId="61159"/>
    <cellStyle name="Normal 5 7 4 7 2 4" xfId="61160"/>
    <cellStyle name="Normal 5 7 4 7 3" xfId="61161"/>
    <cellStyle name="Normal 5 7 4 7 4" xfId="61162"/>
    <cellStyle name="Normal 5 7 4 8" xfId="61163"/>
    <cellStyle name="Normal 5 7 4 8 2" xfId="61164"/>
    <cellStyle name="Normal 5 7 4 8 2 2" xfId="61165"/>
    <cellStyle name="Normal 5 7 4 8 3" xfId="61166"/>
    <cellStyle name="Normal 5 7 4 8 4" xfId="61167"/>
    <cellStyle name="Normal 5 7 4 8 5" xfId="61168"/>
    <cellStyle name="Normal 5 7 4 9" xfId="61169"/>
    <cellStyle name="Normal 5 7 4 9 2" xfId="61170"/>
    <cellStyle name="Normal 5 7 4 9 2 2" xfId="61171"/>
    <cellStyle name="Normal 5 7 4 9 3" xfId="61172"/>
    <cellStyle name="Normal 5 7 4 9 4" xfId="61173"/>
    <cellStyle name="Normal 5 7 5" xfId="61174"/>
    <cellStyle name="Normal 5 7 5 2" xfId="61175"/>
    <cellStyle name="Normal 5 7 5 2 2" xfId="61176"/>
    <cellStyle name="Normal 5 7 5 2 2 2" xfId="61177"/>
    <cellStyle name="Normal 5 7 5 2 3" xfId="61178"/>
    <cellStyle name="Normal 5 7 5 2 3 2" xfId="61179"/>
    <cellStyle name="Normal 5 7 5 2 3 2 2" xfId="61180"/>
    <cellStyle name="Normal 5 7 5 2 3 3" xfId="61181"/>
    <cellStyle name="Normal 5 7 5 2 3 4" xfId="61182"/>
    <cellStyle name="Normal 5 7 5 2 4" xfId="61183"/>
    <cellStyle name="Normal 5 7 5 2 5" xfId="61184"/>
    <cellStyle name="Normal 5 7 5 3" xfId="61185"/>
    <cellStyle name="Normal 5 7 5 3 2" xfId="61186"/>
    <cellStyle name="Normal 5 7 5 4" xfId="61187"/>
    <cellStyle name="Normal 5 7 5 4 2" xfId="61188"/>
    <cellStyle name="Normal 5 7 5 4 2 2" xfId="61189"/>
    <cellStyle name="Normal 5 7 5 4 3" xfId="61190"/>
    <cellStyle name="Normal 5 7 5 4 4" xfId="61191"/>
    <cellStyle name="Normal 5 7 5 5" xfId="61192"/>
    <cellStyle name="Normal 5 7 5 6" xfId="61193"/>
    <cellStyle name="Normal 5 7 6" xfId="61194"/>
    <cellStyle name="Normal 5 7 6 2" xfId="61195"/>
    <cellStyle name="Normal 5 7 6 2 2" xfId="61196"/>
    <cellStyle name="Normal 5 7 6 2 2 2" xfId="61197"/>
    <cellStyle name="Normal 5 7 6 2 3" xfId="61198"/>
    <cellStyle name="Normal 5 7 6 2 3 2" xfId="61199"/>
    <cellStyle name="Normal 5 7 6 2 3 2 2" xfId="61200"/>
    <cellStyle name="Normal 5 7 6 2 3 3" xfId="61201"/>
    <cellStyle name="Normal 5 7 6 2 3 4" xfId="61202"/>
    <cellStyle name="Normal 5 7 6 2 4" xfId="61203"/>
    <cellStyle name="Normal 5 7 6 2 5" xfId="61204"/>
    <cellStyle name="Normal 5 7 6 3" xfId="61205"/>
    <cellStyle name="Normal 5 7 6 3 2" xfId="61206"/>
    <cellStyle name="Normal 5 7 6 4" xfId="61207"/>
    <cellStyle name="Normal 5 7 6 4 2" xfId="61208"/>
    <cellStyle name="Normal 5 7 6 4 2 2" xfId="61209"/>
    <cellStyle name="Normal 5 7 6 4 3" xfId="61210"/>
    <cellStyle name="Normal 5 7 6 4 4" xfId="61211"/>
    <cellStyle name="Normal 5 7 6 5" xfId="61212"/>
    <cellStyle name="Normal 5 7 6 6" xfId="61213"/>
    <cellStyle name="Normal 5 7 7" xfId="61214"/>
    <cellStyle name="Normal 5 7 7 2" xfId="61215"/>
    <cellStyle name="Normal 5 7 7 2 2" xfId="61216"/>
    <cellStyle name="Normal 5 7 7 2 2 2" xfId="61217"/>
    <cellStyle name="Normal 5 7 7 2 2 2 2" xfId="61218"/>
    <cellStyle name="Normal 5 7 7 2 2 3" xfId="61219"/>
    <cellStyle name="Normal 5 7 7 2 2 4" xfId="61220"/>
    <cellStyle name="Normal 5 7 7 2 3" xfId="61221"/>
    <cellStyle name="Normal 5 7 7 2 4" xfId="61222"/>
    <cellStyle name="Normal 5 7 7 3" xfId="61223"/>
    <cellStyle name="Normal 5 7 7 3 2" xfId="61224"/>
    <cellStyle name="Normal 5 7 7 4" xfId="61225"/>
    <cellStyle name="Normal 5 7 7 4 2" xfId="61226"/>
    <cellStyle name="Normal 5 7 7 4 2 2" xfId="61227"/>
    <cellStyle name="Normal 5 7 7 4 3" xfId="61228"/>
    <cellStyle name="Normal 5 7 7 4 4" xfId="61229"/>
    <cellStyle name="Normal 5 7 7 5" xfId="61230"/>
    <cellStyle name="Normal 5 7 7 6" xfId="61231"/>
    <cellStyle name="Normal 5 7 8" xfId="61232"/>
    <cellStyle name="Normal 5 7 8 2" xfId="61233"/>
    <cellStyle name="Normal 5 7 8 2 2" xfId="61234"/>
    <cellStyle name="Normal 5 7 8 2 2 2" xfId="61235"/>
    <cellStyle name="Normal 5 7 8 2 2 2 2" xfId="61236"/>
    <cellStyle name="Normal 5 7 8 2 2 3" xfId="61237"/>
    <cellStyle name="Normal 5 7 8 2 2 4" xfId="61238"/>
    <cellStyle name="Normal 5 7 8 2 3" xfId="61239"/>
    <cellStyle name="Normal 5 7 8 2 4" xfId="61240"/>
    <cellStyle name="Normal 5 7 8 3" xfId="61241"/>
    <cellStyle name="Normal 5 7 8 3 2" xfId="61242"/>
    <cellStyle name="Normal 5 7 8 4" xfId="61243"/>
    <cellStyle name="Normal 5 7 8 4 2" xfId="61244"/>
    <cellStyle name="Normal 5 7 8 4 2 2" xfId="61245"/>
    <cellStyle name="Normal 5 7 8 4 3" xfId="61246"/>
    <cellStyle name="Normal 5 7 8 4 4" xfId="61247"/>
    <cellStyle name="Normal 5 7 8 5" xfId="61248"/>
    <cellStyle name="Normal 5 7 8 6" xfId="61249"/>
    <cellStyle name="Normal 5 7 9" xfId="61250"/>
    <cellStyle name="Normal 5 7 9 2" xfId="61251"/>
    <cellStyle name="Normal 5 7 9 2 2" xfId="61252"/>
    <cellStyle name="Normal 5 7 9 2 2 2" xfId="61253"/>
    <cellStyle name="Normal 5 7 9 2 3" xfId="61254"/>
    <cellStyle name="Normal 5 7 9 2 4" xfId="61255"/>
    <cellStyle name="Normal 5 7 9 3" xfId="61256"/>
    <cellStyle name="Normal 5 7 9 4" xfId="61257"/>
    <cellStyle name="Normal 5 8" xfId="61258"/>
    <cellStyle name="Normal 5 8 10" xfId="61259"/>
    <cellStyle name="Normal 5 8 10 2" xfId="61260"/>
    <cellStyle name="Normal 5 8 10 2 2" xfId="61261"/>
    <cellStyle name="Normal 5 8 10 2 2 2" xfId="61262"/>
    <cellStyle name="Normal 5 8 10 2 3" xfId="61263"/>
    <cellStyle name="Normal 5 8 10 2 4" xfId="61264"/>
    <cellStyle name="Normal 5 8 10 3" xfId="61265"/>
    <cellStyle name="Normal 5 8 10 4" xfId="61266"/>
    <cellStyle name="Normal 5 8 11" xfId="61267"/>
    <cellStyle name="Normal 5 8 11 2" xfId="61268"/>
    <cellStyle name="Normal 5 8 11 2 2" xfId="61269"/>
    <cellStyle name="Normal 5 8 11 3" xfId="61270"/>
    <cellStyle name="Normal 5 8 11 4" xfId="61271"/>
    <cellStyle name="Normal 5 8 11 5" xfId="61272"/>
    <cellStyle name="Normal 5 8 12" xfId="61273"/>
    <cellStyle name="Normal 5 8 12 2" xfId="61274"/>
    <cellStyle name="Normal 5 8 12 2 2" xfId="61275"/>
    <cellStyle name="Normal 5 8 12 3" xfId="61276"/>
    <cellStyle name="Normal 5 8 12 4" xfId="61277"/>
    <cellStyle name="Normal 5 8 13" xfId="61278"/>
    <cellStyle name="Normal 5 8 14" xfId="61279"/>
    <cellStyle name="Normal 5 8 14 2" xfId="61280"/>
    <cellStyle name="Normal 5 8 15" xfId="61281"/>
    <cellStyle name="Normal 5 8 16" xfId="61282"/>
    <cellStyle name="Normal 5 8 17" xfId="61283"/>
    <cellStyle name="Normal 5 8 18" xfId="61284"/>
    <cellStyle name="Normal 5 8 2" xfId="61285"/>
    <cellStyle name="Normal 5 8 2 10" xfId="61286"/>
    <cellStyle name="Normal 5 8 2 10 2" xfId="61287"/>
    <cellStyle name="Normal 5 8 2 10 2 2" xfId="61288"/>
    <cellStyle name="Normal 5 8 2 10 3" xfId="61289"/>
    <cellStyle name="Normal 5 8 2 10 4" xfId="61290"/>
    <cellStyle name="Normal 5 8 2 11" xfId="61291"/>
    <cellStyle name="Normal 5 8 2 12" xfId="61292"/>
    <cellStyle name="Normal 5 8 2 12 2" xfId="61293"/>
    <cellStyle name="Normal 5 8 2 13" xfId="61294"/>
    <cellStyle name="Normal 5 8 2 14" xfId="61295"/>
    <cellStyle name="Normal 5 8 2 15" xfId="61296"/>
    <cellStyle name="Normal 5 8 2 16" xfId="61297"/>
    <cellStyle name="Normal 5 8 2 2" xfId="61298"/>
    <cellStyle name="Normal 5 8 2 2 2" xfId="61299"/>
    <cellStyle name="Normal 5 8 2 2 2 2" xfId="61300"/>
    <cellStyle name="Normal 5 8 2 2 2 2 2" xfId="61301"/>
    <cellStyle name="Normal 5 8 2 2 2 3" xfId="61302"/>
    <cellStyle name="Normal 5 8 2 2 2 3 2" xfId="61303"/>
    <cellStyle name="Normal 5 8 2 2 2 3 2 2" xfId="61304"/>
    <cellStyle name="Normal 5 8 2 2 2 3 3" xfId="61305"/>
    <cellStyle name="Normal 5 8 2 2 2 3 4" xfId="61306"/>
    <cellStyle name="Normal 5 8 2 2 2 4" xfId="61307"/>
    <cellStyle name="Normal 5 8 2 2 2 5" xfId="61308"/>
    <cellStyle name="Normal 5 8 2 2 3" xfId="61309"/>
    <cellStyle name="Normal 5 8 2 2 3 2" xfId="61310"/>
    <cellStyle name="Normal 5 8 2 2 4" xfId="61311"/>
    <cellStyle name="Normal 5 8 2 2 4 2" xfId="61312"/>
    <cellStyle name="Normal 5 8 2 2 5" xfId="61313"/>
    <cellStyle name="Normal 5 8 2 2 5 2" xfId="61314"/>
    <cellStyle name="Normal 5 8 2 2 5 2 2" xfId="61315"/>
    <cellStyle name="Normal 5 8 2 2 5 3" xfId="61316"/>
    <cellStyle name="Normal 5 8 2 2 5 4" xfId="61317"/>
    <cellStyle name="Normal 5 8 2 2 6" xfId="61318"/>
    <cellStyle name="Normal 5 8 2 2 6 2" xfId="61319"/>
    <cellStyle name="Normal 5 8 2 2 6 2 2" xfId="61320"/>
    <cellStyle name="Normal 5 8 2 2 6 3" xfId="61321"/>
    <cellStyle name="Normal 5 8 2 2 6 4" xfId="61322"/>
    <cellStyle name="Normal 5 8 2 2 7" xfId="61323"/>
    <cellStyle name="Normal 5 8 2 2 8" xfId="61324"/>
    <cellStyle name="Normal 5 8 2 3" xfId="61325"/>
    <cellStyle name="Normal 5 8 2 3 2" xfId="61326"/>
    <cellStyle name="Normal 5 8 2 3 2 2" xfId="61327"/>
    <cellStyle name="Normal 5 8 2 3 2 2 2" xfId="61328"/>
    <cellStyle name="Normal 5 8 2 3 2 3" xfId="61329"/>
    <cellStyle name="Normal 5 8 2 3 2 3 2" xfId="61330"/>
    <cellStyle name="Normal 5 8 2 3 2 3 2 2" xfId="61331"/>
    <cellStyle name="Normal 5 8 2 3 2 3 3" xfId="61332"/>
    <cellStyle name="Normal 5 8 2 3 2 3 4" xfId="61333"/>
    <cellStyle name="Normal 5 8 2 3 2 4" xfId="61334"/>
    <cellStyle name="Normal 5 8 2 3 2 5" xfId="61335"/>
    <cellStyle name="Normal 5 8 2 3 3" xfId="61336"/>
    <cellStyle name="Normal 5 8 2 3 3 2" xfId="61337"/>
    <cellStyle name="Normal 5 8 2 3 4" xfId="61338"/>
    <cellStyle name="Normal 5 8 2 3 4 2" xfId="61339"/>
    <cellStyle name="Normal 5 8 2 3 4 2 2" xfId="61340"/>
    <cellStyle name="Normal 5 8 2 3 4 3" xfId="61341"/>
    <cellStyle name="Normal 5 8 2 3 4 4" xfId="61342"/>
    <cellStyle name="Normal 5 8 2 3 5" xfId="61343"/>
    <cellStyle name="Normal 5 8 2 3 6" xfId="61344"/>
    <cellStyle name="Normal 5 8 2 4" xfId="61345"/>
    <cellStyle name="Normal 5 8 2 4 2" xfId="61346"/>
    <cellStyle name="Normal 5 8 2 4 2 2" xfId="61347"/>
    <cellStyle name="Normal 5 8 2 4 2 2 2" xfId="61348"/>
    <cellStyle name="Normal 5 8 2 4 2 3" xfId="61349"/>
    <cellStyle name="Normal 5 8 2 4 2 3 2" xfId="61350"/>
    <cellStyle name="Normal 5 8 2 4 2 3 2 2" xfId="61351"/>
    <cellStyle name="Normal 5 8 2 4 2 3 3" xfId="61352"/>
    <cellStyle name="Normal 5 8 2 4 2 3 4" xfId="61353"/>
    <cellStyle name="Normal 5 8 2 4 2 4" xfId="61354"/>
    <cellStyle name="Normal 5 8 2 4 2 5" xfId="61355"/>
    <cellStyle name="Normal 5 8 2 4 3" xfId="61356"/>
    <cellStyle name="Normal 5 8 2 4 3 2" xfId="61357"/>
    <cellStyle name="Normal 5 8 2 4 4" xfId="61358"/>
    <cellStyle name="Normal 5 8 2 4 4 2" xfId="61359"/>
    <cellStyle name="Normal 5 8 2 4 4 2 2" xfId="61360"/>
    <cellStyle name="Normal 5 8 2 4 4 3" xfId="61361"/>
    <cellStyle name="Normal 5 8 2 4 4 4" xfId="61362"/>
    <cellStyle name="Normal 5 8 2 4 5" xfId="61363"/>
    <cellStyle name="Normal 5 8 2 4 6" xfId="61364"/>
    <cellStyle name="Normal 5 8 2 5" xfId="61365"/>
    <cellStyle name="Normal 5 8 2 5 2" xfId="61366"/>
    <cellStyle name="Normal 5 8 2 5 2 2" xfId="61367"/>
    <cellStyle name="Normal 5 8 2 5 2 2 2" xfId="61368"/>
    <cellStyle name="Normal 5 8 2 5 2 2 2 2" xfId="61369"/>
    <cellStyle name="Normal 5 8 2 5 2 2 3" xfId="61370"/>
    <cellStyle name="Normal 5 8 2 5 2 2 4" xfId="61371"/>
    <cellStyle name="Normal 5 8 2 5 2 3" xfId="61372"/>
    <cellStyle name="Normal 5 8 2 5 2 4" xfId="61373"/>
    <cellStyle name="Normal 5 8 2 5 3" xfId="61374"/>
    <cellStyle name="Normal 5 8 2 5 3 2" xfId="61375"/>
    <cellStyle name="Normal 5 8 2 5 4" xfId="61376"/>
    <cellStyle name="Normal 5 8 2 5 4 2" xfId="61377"/>
    <cellStyle name="Normal 5 8 2 5 4 2 2" xfId="61378"/>
    <cellStyle name="Normal 5 8 2 5 4 3" xfId="61379"/>
    <cellStyle name="Normal 5 8 2 5 4 4" xfId="61380"/>
    <cellStyle name="Normal 5 8 2 5 5" xfId="61381"/>
    <cellStyle name="Normal 5 8 2 5 6" xfId="61382"/>
    <cellStyle name="Normal 5 8 2 6" xfId="61383"/>
    <cellStyle name="Normal 5 8 2 6 2" xfId="61384"/>
    <cellStyle name="Normal 5 8 2 6 2 2" xfId="61385"/>
    <cellStyle name="Normal 5 8 2 6 2 2 2" xfId="61386"/>
    <cellStyle name="Normal 5 8 2 6 2 2 2 2" xfId="61387"/>
    <cellStyle name="Normal 5 8 2 6 2 2 3" xfId="61388"/>
    <cellStyle name="Normal 5 8 2 6 2 2 4" xfId="61389"/>
    <cellStyle name="Normal 5 8 2 6 2 3" xfId="61390"/>
    <cellStyle name="Normal 5 8 2 6 2 4" xfId="61391"/>
    <cellStyle name="Normal 5 8 2 6 3" xfId="61392"/>
    <cellStyle name="Normal 5 8 2 6 3 2" xfId="61393"/>
    <cellStyle name="Normal 5 8 2 6 4" xfId="61394"/>
    <cellStyle name="Normal 5 8 2 6 4 2" xfId="61395"/>
    <cellStyle name="Normal 5 8 2 6 4 2 2" xfId="61396"/>
    <cellStyle name="Normal 5 8 2 6 4 3" xfId="61397"/>
    <cellStyle name="Normal 5 8 2 6 4 4" xfId="61398"/>
    <cellStyle name="Normal 5 8 2 6 5" xfId="61399"/>
    <cellStyle name="Normal 5 8 2 6 6" xfId="61400"/>
    <cellStyle name="Normal 5 8 2 7" xfId="61401"/>
    <cellStyle name="Normal 5 8 2 7 2" xfId="61402"/>
    <cellStyle name="Normal 5 8 2 7 2 2" xfId="61403"/>
    <cellStyle name="Normal 5 8 2 7 2 2 2" xfId="61404"/>
    <cellStyle name="Normal 5 8 2 7 2 3" xfId="61405"/>
    <cellStyle name="Normal 5 8 2 7 2 4" xfId="61406"/>
    <cellStyle name="Normal 5 8 2 7 3" xfId="61407"/>
    <cellStyle name="Normal 5 8 2 7 4" xfId="61408"/>
    <cellStyle name="Normal 5 8 2 8" xfId="61409"/>
    <cellStyle name="Normal 5 8 2 8 2" xfId="61410"/>
    <cellStyle name="Normal 5 8 2 8 2 2" xfId="61411"/>
    <cellStyle name="Normal 5 8 2 8 2 2 2" xfId="61412"/>
    <cellStyle name="Normal 5 8 2 8 2 3" xfId="61413"/>
    <cellStyle name="Normal 5 8 2 8 2 4" xfId="61414"/>
    <cellStyle name="Normal 5 8 2 8 3" xfId="61415"/>
    <cellStyle name="Normal 5 8 2 8 4" xfId="61416"/>
    <cellStyle name="Normal 5 8 2 9" xfId="61417"/>
    <cellStyle name="Normal 5 8 2 9 2" xfId="61418"/>
    <cellStyle name="Normal 5 8 2 9 2 2" xfId="61419"/>
    <cellStyle name="Normal 5 8 2 9 3" xfId="61420"/>
    <cellStyle name="Normal 5 8 2 9 4" xfId="61421"/>
    <cellStyle name="Normal 5 8 2 9 5" xfId="61422"/>
    <cellStyle name="Normal 5 8 3" xfId="61423"/>
    <cellStyle name="Normal 5 8 3 10" xfId="61424"/>
    <cellStyle name="Normal 5 8 3 10 2" xfId="61425"/>
    <cellStyle name="Normal 5 8 3 10 2 2" xfId="61426"/>
    <cellStyle name="Normal 5 8 3 10 3" xfId="61427"/>
    <cellStyle name="Normal 5 8 3 10 4" xfId="61428"/>
    <cellStyle name="Normal 5 8 3 11" xfId="61429"/>
    <cellStyle name="Normal 5 8 3 12" xfId="61430"/>
    <cellStyle name="Normal 5 8 3 12 2" xfId="61431"/>
    <cellStyle name="Normal 5 8 3 13" xfId="61432"/>
    <cellStyle name="Normal 5 8 3 14" xfId="61433"/>
    <cellStyle name="Normal 5 8 3 15" xfId="61434"/>
    <cellStyle name="Normal 5 8 3 2" xfId="61435"/>
    <cellStyle name="Normal 5 8 3 2 2" xfId="61436"/>
    <cellStyle name="Normal 5 8 3 2 2 2" xfId="61437"/>
    <cellStyle name="Normal 5 8 3 2 2 2 2" xfId="61438"/>
    <cellStyle name="Normal 5 8 3 2 2 3" xfId="61439"/>
    <cellStyle name="Normal 5 8 3 2 2 3 2" xfId="61440"/>
    <cellStyle name="Normal 5 8 3 2 2 3 2 2" xfId="61441"/>
    <cellStyle name="Normal 5 8 3 2 2 3 3" xfId="61442"/>
    <cellStyle name="Normal 5 8 3 2 2 3 4" xfId="61443"/>
    <cellStyle name="Normal 5 8 3 2 2 4" xfId="61444"/>
    <cellStyle name="Normal 5 8 3 2 2 5" xfId="61445"/>
    <cellStyle name="Normal 5 8 3 2 3" xfId="61446"/>
    <cellStyle name="Normal 5 8 3 2 3 2" xfId="61447"/>
    <cellStyle name="Normal 5 8 3 2 4" xfId="61448"/>
    <cellStyle name="Normal 5 8 3 2 4 2" xfId="61449"/>
    <cellStyle name="Normal 5 8 3 2 5" xfId="61450"/>
    <cellStyle name="Normal 5 8 3 2 5 2" xfId="61451"/>
    <cellStyle name="Normal 5 8 3 2 5 2 2" xfId="61452"/>
    <cellStyle name="Normal 5 8 3 2 5 3" xfId="61453"/>
    <cellStyle name="Normal 5 8 3 2 5 4" xfId="61454"/>
    <cellStyle name="Normal 5 8 3 2 6" xfId="61455"/>
    <cellStyle name="Normal 5 8 3 2 6 2" xfId="61456"/>
    <cellStyle name="Normal 5 8 3 2 6 2 2" xfId="61457"/>
    <cellStyle name="Normal 5 8 3 2 6 3" xfId="61458"/>
    <cellStyle name="Normal 5 8 3 2 6 4" xfId="61459"/>
    <cellStyle name="Normal 5 8 3 2 7" xfId="61460"/>
    <cellStyle name="Normal 5 8 3 2 8" xfId="61461"/>
    <cellStyle name="Normal 5 8 3 3" xfId="61462"/>
    <cellStyle name="Normal 5 8 3 3 2" xfId="61463"/>
    <cellStyle name="Normal 5 8 3 3 2 2" xfId="61464"/>
    <cellStyle name="Normal 5 8 3 3 2 2 2" xfId="61465"/>
    <cellStyle name="Normal 5 8 3 3 2 3" xfId="61466"/>
    <cellStyle name="Normal 5 8 3 3 2 3 2" xfId="61467"/>
    <cellStyle name="Normal 5 8 3 3 2 3 2 2" xfId="61468"/>
    <cellStyle name="Normal 5 8 3 3 2 3 3" xfId="61469"/>
    <cellStyle name="Normal 5 8 3 3 2 3 4" xfId="61470"/>
    <cellStyle name="Normal 5 8 3 3 2 4" xfId="61471"/>
    <cellStyle name="Normal 5 8 3 3 2 5" xfId="61472"/>
    <cellStyle name="Normal 5 8 3 3 3" xfId="61473"/>
    <cellStyle name="Normal 5 8 3 3 3 2" xfId="61474"/>
    <cellStyle name="Normal 5 8 3 3 4" xfId="61475"/>
    <cellStyle name="Normal 5 8 3 3 4 2" xfId="61476"/>
    <cellStyle name="Normal 5 8 3 3 4 2 2" xfId="61477"/>
    <cellStyle name="Normal 5 8 3 3 4 3" xfId="61478"/>
    <cellStyle name="Normal 5 8 3 3 4 4" xfId="61479"/>
    <cellStyle name="Normal 5 8 3 3 5" xfId="61480"/>
    <cellStyle name="Normal 5 8 3 3 6" xfId="61481"/>
    <cellStyle name="Normal 5 8 3 4" xfId="61482"/>
    <cellStyle name="Normal 5 8 3 4 2" xfId="61483"/>
    <cellStyle name="Normal 5 8 3 4 2 2" xfId="61484"/>
    <cellStyle name="Normal 5 8 3 4 2 2 2" xfId="61485"/>
    <cellStyle name="Normal 5 8 3 4 2 3" xfId="61486"/>
    <cellStyle name="Normal 5 8 3 4 2 3 2" xfId="61487"/>
    <cellStyle name="Normal 5 8 3 4 2 3 2 2" xfId="61488"/>
    <cellStyle name="Normal 5 8 3 4 2 3 3" xfId="61489"/>
    <cellStyle name="Normal 5 8 3 4 2 3 4" xfId="61490"/>
    <cellStyle name="Normal 5 8 3 4 2 4" xfId="61491"/>
    <cellStyle name="Normal 5 8 3 4 2 5" xfId="61492"/>
    <cellStyle name="Normal 5 8 3 4 3" xfId="61493"/>
    <cellStyle name="Normal 5 8 3 4 3 2" xfId="61494"/>
    <cellStyle name="Normal 5 8 3 4 4" xfId="61495"/>
    <cellStyle name="Normal 5 8 3 4 4 2" xfId="61496"/>
    <cellStyle name="Normal 5 8 3 4 4 2 2" xfId="61497"/>
    <cellStyle name="Normal 5 8 3 4 4 3" xfId="61498"/>
    <cellStyle name="Normal 5 8 3 4 4 4" xfId="61499"/>
    <cellStyle name="Normal 5 8 3 4 5" xfId="61500"/>
    <cellStyle name="Normal 5 8 3 4 6" xfId="61501"/>
    <cellStyle name="Normal 5 8 3 5" xfId="61502"/>
    <cellStyle name="Normal 5 8 3 5 2" xfId="61503"/>
    <cellStyle name="Normal 5 8 3 5 2 2" xfId="61504"/>
    <cellStyle name="Normal 5 8 3 5 2 2 2" xfId="61505"/>
    <cellStyle name="Normal 5 8 3 5 2 2 2 2" xfId="61506"/>
    <cellStyle name="Normal 5 8 3 5 2 2 3" xfId="61507"/>
    <cellStyle name="Normal 5 8 3 5 2 2 4" xfId="61508"/>
    <cellStyle name="Normal 5 8 3 5 2 3" xfId="61509"/>
    <cellStyle name="Normal 5 8 3 5 2 4" xfId="61510"/>
    <cellStyle name="Normal 5 8 3 5 3" xfId="61511"/>
    <cellStyle name="Normal 5 8 3 5 3 2" xfId="61512"/>
    <cellStyle name="Normal 5 8 3 5 4" xfId="61513"/>
    <cellStyle name="Normal 5 8 3 5 4 2" xfId="61514"/>
    <cellStyle name="Normal 5 8 3 5 4 2 2" xfId="61515"/>
    <cellStyle name="Normal 5 8 3 5 4 3" xfId="61516"/>
    <cellStyle name="Normal 5 8 3 5 4 4" xfId="61517"/>
    <cellStyle name="Normal 5 8 3 5 5" xfId="61518"/>
    <cellStyle name="Normal 5 8 3 5 6" xfId="61519"/>
    <cellStyle name="Normal 5 8 3 6" xfId="61520"/>
    <cellStyle name="Normal 5 8 3 6 2" xfId="61521"/>
    <cellStyle name="Normal 5 8 3 6 2 2" xfId="61522"/>
    <cellStyle name="Normal 5 8 3 6 2 2 2" xfId="61523"/>
    <cellStyle name="Normal 5 8 3 6 2 2 2 2" xfId="61524"/>
    <cellStyle name="Normal 5 8 3 6 2 2 3" xfId="61525"/>
    <cellStyle name="Normal 5 8 3 6 2 2 4" xfId="61526"/>
    <cellStyle name="Normal 5 8 3 6 2 3" xfId="61527"/>
    <cellStyle name="Normal 5 8 3 6 2 4" xfId="61528"/>
    <cellStyle name="Normal 5 8 3 6 3" xfId="61529"/>
    <cellStyle name="Normal 5 8 3 6 3 2" xfId="61530"/>
    <cellStyle name="Normal 5 8 3 6 4" xfId="61531"/>
    <cellStyle name="Normal 5 8 3 6 4 2" xfId="61532"/>
    <cellStyle name="Normal 5 8 3 6 4 2 2" xfId="61533"/>
    <cellStyle name="Normal 5 8 3 6 4 3" xfId="61534"/>
    <cellStyle name="Normal 5 8 3 6 4 4" xfId="61535"/>
    <cellStyle name="Normal 5 8 3 6 5" xfId="61536"/>
    <cellStyle name="Normal 5 8 3 6 6" xfId="61537"/>
    <cellStyle name="Normal 5 8 3 7" xfId="61538"/>
    <cellStyle name="Normal 5 8 3 7 2" xfId="61539"/>
    <cellStyle name="Normal 5 8 3 7 2 2" xfId="61540"/>
    <cellStyle name="Normal 5 8 3 7 2 2 2" xfId="61541"/>
    <cellStyle name="Normal 5 8 3 7 2 3" xfId="61542"/>
    <cellStyle name="Normal 5 8 3 7 2 4" xfId="61543"/>
    <cellStyle name="Normal 5 8 3 7 3" xfId="61544"/>
    <cellStyle name="Normal 5 8 3 7 4" xfId="61545"/>
    <cellStyle name="Normal 5 8 3 8" xfId="61546"/>
    <cellStyle name="Normal 5 8 3 8 2" xfId="61547"/>
    <cellStyle name="Normal 5 8 3 8 2 2" xfId="61548"/>
    <cellStyle name="Normal 5 8 3 8 2 2 2" xfId="61549"/>
    <cellStyle name="Normal 5 8 3 8 2 3" xfId="61550"/>
    <cellStyle name="Normal 5 8 3 8 2 4" xfId="61551"/>
    <cellStyle name="Normal 5 8 3 8 3" xfId="61552"/>
    <cellStyle name="Normal 5 8 3 8 4" xfId="61553"/>
    <cellStyle name="Normal 5 8 3 9" xfId="61554"/>
    <cellStyle name="Normal 5 8 3 9 2" xfId="61555"/>
    <cellStyle name="Normal 5 8 3 9 2 2" xfId="61556"/>
    <cellStyle name="Normal 5 8 3 9 3" xfId="61557"/>
    <cellStyle name="Normal 5 8 3 9 4" xfId="61558"/>
    <cellStyle name="Normal 5 8 3 9 5" xfId="61559"/>
    <cellStyle name="Normal 5 8 4" xfId="61560"/>
    <cellStyle name="Normal 5 8 4 10" xfId="61561"/>
    <cellStyle name="Normal 5 8 4 11" xfId="61562"/>
    <cellStyle name="Normal 5 8 4 11 2" xfId="61563"/>
    <cellStyle name="Normal 5 8 4 12" xfId="61564"/>
    <cellStyle name="Normal 5 8 4 13" xfId="61565"/>
    <cellStyle name="Normal 5 8 4 14" xfId="61566"/>
    <cellStyle name="Normal 5 8 4 2" xfId="61567"/>
    <cellStyle name="Normal 5 8 4 2 2" xfId="61568"/>
    <cellStyle name="Normal 5 8 4 2 2 2" xfId="61569"/>
    <cellStyle name="Normal 5 8 4 2 2 2 2" xfId="61570"/>
    <cellStyle name="Normal 5 8 4 2 2 3" xfId="61571"/>
    <cellStyle name="Normal 5 8 4 2 2 3 2" xfId="61572"/>
    <cellStyle name="Normal 5 8 4 2 2 3 2 2" xfId="61573"/>
    <cellStyle name="Normal 5 8 4 2 2 3 3" xfId="61574"/>
    <cellStyle name="Normal 5 8 4 2 2 3 4" xfId="61575"/>
    <cellStyle name="Normal 5 8 4 2 2 4" xfId="61576"/>
    <cellStyle name="Normal 5 8 4 2 2 5" xfId="61577"/>
    <cellStyle name="Normal 5 8 4 2 3" xfId="61578"/>
    <cellStyle name="Normal 5 8 4 2 3 2" xfId="61579"/>
    <cellStyle name="Normal 5 8 4 2 4" xfId="61580"/>
    <cellStyle name="Normal 5 8 4 2 4 2" xfId="61581"/>
    <cellStyle name="Normal 5 8 4 2 4 2 2" xfId="61582"/>
    <cellStyle name="Normal 5 8 4 2 4 3" xfId="61583"/>
    <cellStyle name="Normal 5 8 4 2 4 4" xfId="61584"/>
    <cellStyle name="Normal 5 8 4 2 5" xfId="61585"/>
    <cellStyle name="Normal 5 8 4 2 6" xfId="61586"/>
    <cellStyle name="Normal 5 8 4 3" xfId="61587"/>
    <cellStyle name="Normal 5 8 4 3 2" xfId="61588"/>
    <cellStyle name="Normal 5 8 4 3 2 2" xfId="61589"/>
    <cellStyle name="Normal 5 8 4 3 2 2 2" xfId="61590"/>
    <cellStyle name="Normal 5 8 4 3 2 3" xfId="61591"/>
    <cellStyle name="Normal 5 8 4 3 2 3 2" xfId="61592"/>
    <cellStyle name="Normal 5 8 4 3 2 3 2 2" xfId="61593"/>
    <cellStyle name="Normal 5 8 4 3 2 3 3" xfId="61594"/>
    <cellStyle name="Normal 5 8 4 3 2 3 4" xfId="61595"/>
    <cellStyle name="Normal 5 8 4 3 2 4" xfId="61596"/>
    <cellStyle name="Normal 5 8 4 3 2 5" xfId="61597"/>
    <cellStyle name="Normal 5 8 4 3 3" xfId="61598"/>
    <cellStyle name="Normal 5 8 4 3 3 2" xfId="61599"/>
    <cellStyle name="Normal 5 8 4 3 4" xfId="61600"/>
    <cellStyle name="Normal 5 8 4 3 4 2" xfId="61601"/>
    <cellStyle name="Normal 5 8 4 3 4 2 2" xfId="61602"/>
    <cellStyle name="Normal 5 8 4 3 4 3" xfId="61603"/>
    <cellStyle name="Normal 5 8 4 3 4 4" xfId="61604"/>
    <cellStyle name="Normal 5 8 4 3 5" xfId="61605"/>
    <cellStyle name="Normal 5 8 4 3 6" xfId="61606"/>
    <cellStyle name="Normal 5 8 4 4" xfId="61607"/>
    <cellStyle name="Normal 5 8 4 4 2" xfId="61608"/>
    <cellStyle name="Normal 5 8 4 4 2 2" xfId="61609"/>
    <cellStyle name="Normal 5 8 4 4 2 2 2" xfId="61610"/>
    <cellStyle name="Normal 5 8 4 4 2 2 2 2" xfId="61611"/>
    <cellStyle name="Normal 5 8 4 4 2 2 3" xfId="61612"/>
    <cellStyle name="Normal 5 8 4 4 2 2 4" xfId="61613"/>
    <cellStyle name="Normal 5 8 4 4 2 3" xfId="61614"/>
    <cellStyle name="Normal 5 8 4 4 2 4" xfId="61615"/>
    <cellStyle name="Normal 5 8 4 4 3" xfId="61616"/>
    <cellStyle name="Normal 5 8 4 4 3 2" xfId="61617"/>
    <cellStyle name="Normal 5 8 4 4 4" xfId="61618"/>
    <cellStyle name="Normal 5 8 4 4 4 2" xfId="61619"/>
    <cellStyle name="Normal 5 8 4 4 4 2 2" xfId="61620"/>
    <cellStyle name="Normal 5 8 4 4 4 3" xfId="61621"/>
    <cellStyle name="Normal 5 8 4 4 4 4" xfId="61622"/>
    <cellStyle name="Normal 5 8 4 4 5" xfId="61623"/>
    <cellStyle name="Normal 5 8 4 4 6" xfId="61624"/>
    <cellStyle name="Normal 5 8 4 5" xfId="61625"/>
    <cellStyle name="Normal 5 8 4 5 2" xfId="61626"/>
    <cellStyle name="Normal 5 8 4 5 2 2" xfId="61627"/>
    <cellStyle name="Normal 5 8 4 5 2 2 2" xfId="61628"/>
    <cellStyle name="Normal 5 8 4 5 2 2 2 2" xfId="61629"/>
    <cellStyle name="Normal 5 8 4 5 2 2 3" xfId="61630"/>
    <cellStyle name="Normal 5 8 4 5 2 2 4" xfId="61631"/>
    <cellStyle name="Normal 5 8 4 5 2 3" xfId="61632"/>
    <cellStyle name="Normal 5 8 4 5 2 4" xfId="61633"/>
    <cellStyle name="Normal 5 8 4 5 3" xfId="61634"/>
    <cellStyle name="Normal 5 8 4 5 3 2" xfId="61635"/>
    <cellStyle name="Normal 5 8 4 5 4" xfId="61636"/>
    <cellStyle name="Normal 5 8 4 5 4 2" xfId="61637"/>
    <cellStyle name="Normal 5 8 4 5 4 2 2" xfId="61638"/>
    <cellStyle name="Normal 5 8 4 5 4 3" xfId="61639"/>
    <cellStyle name="Normal 5 8 4 5 4 4" xfId="61640"/>
    <cellStyle name="Normal 5 8 4 5 5" xfId="61641"/>
    <cellStyle name="Normal 5 8 4 5 6" xfId="61642"/>
    <cellStyle name="Normal 5 8 4 6" xfId="61643"/>
    <cellStyle name="Normal 5 8 4 6 2" xfId="61644"/>
    <cellStyle name="Normal 5 8 4 6 2 2" xfId="61645"/>
    <cellStyle name="Normal 5 8 4 6 2 2 2" xfId="61646"/>
    <cellStyle name="Normal 5 8 4 6 2 3" xfId="61647"/>
    <cellStyle name="Normal 5 8 4 6 2 4" xfId="61648"/>
    <cellStyle name="Normal 5 8 4 6 3" xfId="61649"/>
    <cellStyle name="Normal 5 8 4 6 4" xfId="61650"/>
    <cellStyle name="Normal 5 8 4 7" xfId="61651"/>
    <cellStyle name="Normal 5 8 4 7 2" xfId="61652"/>
    <cellStyle name="Normal 5 8 4 7 2 2" xfId="61653"/>
    <cellStyle name="Normal 5 8 4 7 2 2 2" xfId="61654"/>
    <cellStyle name="Normal 5 8 4 7 2 3" xfId="61655"/>
    <cellStyle name="Normal 5 8 4 7 2 4" xfId="61656"/>
    <cellStyle name="Normal 5 8 4 7 3" xfId="61657"/>
    <cellStyle name="Normal 5 8 4 7 4" xfId="61658"/>
    <cellStyle name="Normal 5 8 4 8" xfId="61659"/>
    <cellStyle name="Normal 5 8 4 8 2" xfId="61660"/>
    <cellStyle name="Normal 5 8 4 8 2 2" xfId="61661"/>
    <cellStyle name="Normal 5 8 4 8 3" xfId="61662"/>
    <cellStyle name="Normal 5 8 4 8 4" xfId="61663"/>
    <cellStyle name="Normal 5 8 4 8 5" xfId="61664"/>
    <cellStyle name="Normal 5 8 4 9" xfId="61665"/>
    <cellStyle name="Normal 5 8 4 9 2" xfId="61666"/>
    <cellStyle name="Normal 5 8 4 9 2 2" xfId="61667"/>
    <cellStyle name="Normal 5 8 4 9 3" xfId="61668"/>
    <cellStyle name="Normal 5 8 4 9 4" xfId="61669"/>
    <cellStyle name="Normal 5 8 5" xfId="61670"/>
    <cellStyle name="Normal 5 8 5 2" xfId="61671"/>
    <cellStyle name="Normal 5 8 5 2 2" xfId="61672"/>
    <cellStyle name="Normal 5 8 5 2 2 2" xfId="61673"/>
    <cellStyle name="Normal 5 8 5 2 3" xfId="61674"/>
    <cellStyle name="Normal 5 8 5 2 3 2" xfId="61675"/>
    <cellStyle name="Normal 5 8 5 2 3 2 2" xfId="61676"/>
    <cellStyle name="Normal 5 8 5 2 3 3" xfId="61677"/>
    <cellStyle name="Normal 5 8 5 2 3 4" xfId="61678"/>
    <cellStyle name="Normal 5 8 5 2 4" xfId="61679"/>
    <cellStyle name="Normal 5 8 5 2 5" xfId="61680"/>
    <cellStyle name="Normal 5 8 5 3" xfId="61681"/>
    <cellStyle name="Normal 5 8 5 3 2" xfId="61682"/>
    <cellStyle name="Normal 5 8 5 4" xfId="61683"/>
    <cellStyle name="Normal 5 8 5 4 2" xfId="61684"/>
    <cellStyle name="Normal 5 8 5 4 2 2" xfId="61685"/>
    <cellStyle name="Normal 5 8 5 4 3" xfId="61686"/>
    <cellStyle name="Normal 5 8 5 4 4" xfId="61687"/>
    <cellStyle name="Normal 5 8 5 5" xfId="61688"/>
    <cellStyle name="Normal 5 8 5 6" xfId="61689"/>
    <cellStyle name="Normal 5 8 6" xfId="61690"/>
    <cellStyle name="Normal 5 8 6 2" xfId="61691"/>
    <cellStyle name="Normal 5 8 6 2 2" xfId="61692"/>
    <cellStyle name="Normal 5 8 6 2 2 2" xfId="61693"/>
    <cellStyle name="Normal 5 8 6 2 3" xfId="61694"/>
    <cellStyle name="Normal 5 8 6 2 3 2" xfId="61695"/>
    <cellStyle name="Normal 5 8 6 2 3 2 2" xfId="61696"/>
    <cellStyle name="Normal 5 8 6 2 3 3" xfId="61697"/>
    <cellStyle name="Normal 5 8 6 2 3 4" xfId="61698"/>
    <cellStyle name="Normal 5 8 6 2 4" xfId="61699"/>
    <cellStyle name="Normal 5 8 6 2 5" xfId="61700"/>
    <cellStyle name="Normal 5 8 6 3" xfId="61701"/>
    <cellStyle name="Normal 5 8 6 3 2" xfId="61702"/>
    <cellStyle name="Normal 5 8 6 4" xfId="61703"/>
    <cellStyle name="Normal 5 8 6 4 2" xfId="61704"/>
    <cellStyle name="Normal 5 8 6 4 2 2" xfId="61705"/>
    <cellStyle name="Normal 5 8 6 4 3" xfId="61706"/>
    <cellStyle name="Normal 5 8 6 4 4" xfId="61707"/>
    <cellStyle name="Normal 5 8 6 5" xfId="61708"/>
    <cellStyle name="Normal 5 8 6 6" xfId="61709"/>
    <cellStyle name="Normal 5 8 7" xfId="61710"/>
    <cellStyle name="Normal 5 8 7 2" xfId="61711"/>
    <cellStyle name="Normal 5 8 7 2 2" xfId="61712"/>
    <cellStyle name="Normal 5 8 7 2 2 2" xfId="61713"/>
    <cellStyle name="Normal 5 8 7 2 2 2 2" xfId="61714"/>
    <cellStyle name="Normal 5 8 7 2 2 3" xfId="61715"/>
    <cellStyle name="Normal 5 8 7 2 2 4" xfId="61716"/>
    <cellStyle name="Normal 5 8 7 2 3" xfId="61717"/>
    <cellStyle name="Normal 5 8 7 2 4" xfId="61718"/>
    <cellStyle name="Normal 5 8 7 3" xfId="61719"/>
    <cellStyle name="Normal 5 8 7 3 2" xfId="61720"/>
    <cellStyle name="Normal 5 8 7 4" xfId="61721"/>
    <cellStyle name="Normal 5 8 7 4 2" xfId="61722"/>
    <cellStyle name="Normal 5 8 7 4 2 2" xfId="61723"/>
    <cellStyle name="Normal 5 8 7 4 3" xfId="61724"/>
    <cellStyle name="Normal 5 8 7 4 4" xfId="61725"/>
    <cellStyle name="Normal 5 8 7 5" xfId="61726"/>
    <cellStyle name="Normal 5 8 7 6" xfId="61727"/>
    <cellStyle name="Normal 5 8 8" xfId="61728"/>
    <cellStyle name="Normal 5 8 8 2" xfId="61729"/>
    <cellStyle name="Normal 5 8 8 2 2" xfId="61730"/>
    <cellStyle name="Normal 5 8 8 2 2 2" xfId="61731"/>
    <cellStyle name="Normal 5 8 8 2 2 2 2" xfId="61732"/>
    <cellStyle name="Normal 5 8 8 2 2 3" xfId="61733"/>
    <cellStyle name="Normal 5 8 8 2 2 4" xfId="61734"/>
    <cellStyle name="Normal 5 8 8 2 3" xfId="61735"/>
    <cellStyle name="Normal 5 8 8 2 4" xfId="61736"/>
    <cellStyle name="Normal 5 8 8 3" xfId="61737"/>
    <cellStyle name="Normal 5 8 8 3 2" xfId="61738"/>
    <cellStyle name="Normal 5 8 8 4" xfId="61739"/>
    <cellStyle name="Normal 5 8 8 4 2" xfId="61740"/>
    <cellStyle name="Normal 5 8 8 4 2 2" xfId="61741"/>
    <cellStyle name="Normal 5 8 8 4 3" xfId="61742"/>
    <cellStyle name="Normal 5 8 8 4 4" xfId="61743"/>
    <cellStyle name="Normal 5 8 8 5" xfId="61744"/>
    <cellStyle name="Normal 5 8 8 6" xfId="61745"/>
    <cellStyle name="Normal 5 8 9" xfId="61746"/>
    <cellStyle name="Normal 5 8 9 2" xfId="61747"/>
    <cellStyle name="Normal 5 8 9 2 2" xfId="61748"/>
    <cellStyle name="Normal 5 8 9 2 2 2" xfId="61749"/>
    <cellStyle name="Normal 5 8 9 2 3" xfId="61750"/>
    <cellStyle name="Normal 5 8 9 2 4" xfId="61751"/>
    <cellStyle name="Normal 5 8 9 3" xfId="61752"/>
    <cellStyle name="Normal 5 8 9 4" xfId="61753"/>
    <cellStyle name="Normal 5 9" xfId="61754"/>
    <cellStyle name="Normal 5 9 2" xfId="61755"/>
    <cellStyle name="Normal 5 9 2 2" xfId="61756"/>
    <cellStyle name="Normal 5 9 2 3" xfId="61757"/>
    <cellStyle name="Normal 5 9 2 4" xfId="61758"/>
    <cellStyle name="Normal 5 9 3" xfId="61759"/>
    <cellStyle name="Normal 5 9 4" xfId="61760"/>
    <cellStyle name="Normal 5 9 4 2" xfId="61761"/>
    <cellStyle name="Normal 5 9 4 2 2" xfId="61762"/>
    <cellStyle name="Normal 5 9 4 3" xfId="61763"/>
    <cellStyle name="Normal 5 9 4 4" xfId="61764"/>
    <cellStyle name="Normal 5 9 5" xfId="61765"/>
    <cellStyle name="Normal 5 9 6" xfId="61766"/>
    <cellStyle name="Normal 5 9 7" xfId="61767"/>
    <cellStyle name="Normal 50" xfId="61768"/>
    <cellStyle name="Normal 50 2" xfId="61769"/>
    <cellStyle name="Normal 51" xfId="61770"/>
    <cellStyle name="Normal 52" xfId="61771"/>
    <cellStyle name="Normal 53" xfId="61772"/>
    <cellStyle name="Normal 54" xfId="61773"/>
    <cellStyle name="Normal 55" xfId="61774"/>
    <cellStyle name="Normal 56" xfId="61775"/>
    <cellStyle name="Normal 57" xfId="61776"/>
    <cellStyle name="Normal 58" xfId="61777"/>
    <cellStyle name="Normal 59" xfId="61778"/>
    <cellStyle name="Normal 6" xfId="16"/>
    <cellStyle name="Normal 6 10" xfId="61779"/>
    <cellStyle name="Normal 6 10 2" xfId="61780"/>
    <cellStyle name="Normal 6 10 2 2" xfId="61781"/>
    <cellStyle name="Normal 6 10 3" xfId="61782"/>
    <cellStyle name="Normal 6 10 4" xfId="61783"/>
    <cellStyle name="Normal 6 10 5" xfId="61784"/>
    <cellStyle name="Normal 6 11" xfId="61785"/>
    <cellStyle name="Normal 6 11 2" xfId="61786"/>
    <cellStyle name="Normal 6 11 2 2" xfId="61787"/>
    <cellStyle name="Normal 6 11 3" xfId="61788"/>
    <cellStyle name="Normal 6 11 4" xfId="61789"/>
    <cellStyle name="Normal 6 11 5" xfId="61790"/>
    <cellStyle name="Normal 6 12" xfId="61791"/>
    <cellStyle name="Normal 6 12 2" xfId="61792"/>
    <cellStyle name="Normal 6 12 2 2" xfId="61793"/>
    <cellStyle name="Normal 6 12 3" xfId="61794"/>
    <cellStyle name="Normal 6 12 4" xfId="61795"/>
    <cellStyle name="Normal 6 13" xfId="61796"/>
    <cellStyle name="Normal 6 14" xfId="61797"/>
    <cellStyle name="Normal 6 15" xfId="61798"/>
    <cellStyle name="Normal 6 16" xfId="61799"/>
    <cellStyle name="Normal 6 17" xfId="61800"/>
    <cellStyle name="Normal 6 2" xfId="342"/>
    <cellStyle name="Normal 6 2 10" xfId="61801"/>
    <cellStyle name="Normal 6 2 11" xfId="61802"/>
    <cellStyle name="Normal 6 2 12" xfId="61803"/>
    <cellStyle name="Normal 6 2 2" xfId="343"/>
    <cellStyle name="Normal 6 2 2 2" xfId="61804"/>
    <cellStyle name="Normal 6 2 2 2 2" xfId="61805"/>
    <cellStyle name="Normal 6 2 2 3" xfId="61806"/>
    <cellStyle name="Normal 6 2 2 3 2" xfId="61807"/>
    <cellStyle name="Normal 6 2 2 3 2 2" xfId="61808"/>
    <cellStyle name="Normal 6 2 2 3 3" xfId="61809"/>
    <cellStyle name="Normal 6 2 2 3 4" xfId="61810"/>
    <cellStyle name="Normal 6 2 2 4" xfId="61811"/>
    <cellStyle name="Normal 6 2 2 5" xfId="61812"/>
    <cellStyle name="Normal 6 2 2 6" xfId="61813"/>
    <cellStyle name="Normal 6 2 3" xfId="61814"/>
    <cellStyle name="Normal 6 2 3 10" xfId="61815"/>
    <cellStyle name="Normal 6 2 3 11" xfId="61816"/>
    <cellStyle name="Normal 6 2 3 11 2" xfId="61817"/>
    <cellStyle name="Normal 6 2 3 12" xfId="61818"/>
    <cellStyle name="Normal 6 2 3 13" xfId="61819"/>
    <cellStyle name="Normal 6 2 3 14" xfId="61820"/>
    <cellStyle name="Normal 6 2 3 2" xfId="61821"/>
    <cellStyle name="Normal 6 2 3 2 2" xfId="61822"/>
    <cellStyle name="Normal 6 2 3 2 2 2" xfId="61823"/>
    <cellStyle name="Normal 6 2 3 2 2 2 2" xfId="61824"/>
    <cellStyle name="Normal 6 2 3 2 2 3" xfId="61825"/>
    <cellStyle name="Normal 6 2 3 2 2 3 2" xfId="61826"/>
    <cellStyle name="Normal 6 2 3 2 2 3 2 2" xfId="61827"/>
    <cellStyle name="Normal 6 2 3 2 2 3 3" xfId="61828"/>
    <cellStyle name="Normal 6 2 3 2 2 3 4" xfId="61829"/>
    <cellStyle name="Normal 6 2 3 2 2 4" xfId="61830"/>
    <cellStyle name="Normal 6 2 3 2 2 5" xfId="61831"/>
    <cellStyle name="Normal 6 2 3 2 3" xfId="61832"/>
    <cellStyle name="Normal 6 2 3 2 3 2" xfId="61833"/>
    <cellStyle name="Normal 6 2 3 2 4" xfId="61834"/>
    <cellStyle name="Normal 6 2 3 2 4 2" xfId="61835"/>
    <cellStyle name="Normal 6 2 3 2 4 2 2" xfId="61836"/>
    <cellStyle name="Normal 6 2 3 2 4 3" xfId="61837"/>
    <cellStyle name="Normal 6 2 3 2 4 4" xfId="61838"/>
    <cellStyle name="Normal 6 2 3 2 5" xfId="61839"/>
    <cellStyle name="Normal 6 2 3 2 6" xfId="61840"/>
    <cellStyle name="Normal 6 2 3 3" xfId="61841"/>
    <cellStyle name="Normal 6 2 3 3 2" xfId="61842"/>
    <cellStyle name="Normal 6 2 3 3 2 2" xfId="61843"/>
    <cellStyle name="Normal 6 2 3 3 2 2 2" xfId="61844"/>
    <cellStyle name="Normal 6 2 3 3 2 3" xfId="61845"/>
    <cellStyle name="Normal 6 2 3 3 2 3 2" xfId="61846"/>
    <cellStyle name="Normal 6 2 3 3 2 3 2 2" xfId="61847"/>
    <cellStyle name="Normal 6 2 3 3 2 3 3" xfId="61848"/>
    <cellStyle name="Normal 6 2 3 3 2 3 4" xfId="61849"/>
    <cellStyle name="Normal 6 2 3 3 2 4" xfId="61850"/>
    <cellStyle name="Normal 6 2 3 3 2 5" xfId="61851"/>
    <cellStyle name="Normal 6 2 3 3 3" xfId="61852"/>
    <cellStyle name="Normal 6 2 3 3 3 2" xfId="61853"/>
    <cellStyle name="Normal 6 2 3 3 4" xfId="61854"/>
    <cellStyle name="Normal 6 2 3 3 4 2" xfId="61855"/>
    <cellStyle name="Normal 6 2 3 3 4 2 2" xfId="61856"/>
    <cellStyle name="Normal 6 2 3 3 4 3" xfId="61857"/>
    <cellStyle name="Normal 6 2 3 3 4 4" xfId="61858"/>
    <cellStyle name="Normal 6 2 3 3 5" xfId="61859"/>
    <cellStyle name="Normal 6 2 3 3 6" xfId="61860"/>
    <cellStyle name="Normal 6 2 3 4" xfId="61861"/>
    <cellStyle name="Normal 6 2 3 4 2" xfId="61862"/>
    <cellStyle name="Normal 6 2 3 4 2 2" xfId="61863"/>
    <cellStyle name="Normal 6 2 3 4 2 2 2" xfId="61864"/>
    <cellStyle name="Normal 6 2 3 4 2 2 2 2" xfId="61865"/>
    <cellStyle name="Normal 6 2 3 4 2 2 3" xfId="61866"/>
    <cellStyle name="Normal 6 2 3 4 2 2 4" xfId="61867"/>
    <cellStyle name="Normal 6 2 3 4 2 3" xfId="61868"/>
    <cellStyle name="Normal 6 2 3 4 2 4" xfId="61869"/>
    <cellStyle name="Normal 6 2 3 4 3" xfId="61870"/>
    <cellStyle name="Normal 6 2 3 4 3 2" xfId="61871"/>
    <cellStyle name="Normal 6 2 3 4 4" xfId="61872"/>
    <cellStyle name="Normal 6 2 3 4 4 2" xfId="61873"/>
    <cellStyle name="Normal 6 2 3 4 4 2 2" xfId="61874"/>
    <cellStyle name="Normal 6 2 3 4 4 3" xfId="61875"/>
    <cellStyle name="Normal 6 2 3 4 4 4" xfId="61876"/>
    <cellStyle name="Normal 6 2 3 4 5" xfId="61877"/>
    <cellStyle name="Normal 6 2 3 4 6" xfId="61878"/>
    <cellStyle name="Normal 6 2 3 5" xfId="61879"/>
    <cellStyle name="Normal 6 2 3 5 2" xfId="61880"/>
    <cellStyle name="Normal 6 2 3 5 2 2" xfId="61881"/>
    <cellStyle name="Normal 6 2 3 5 2 2 2" xfId="61882"/>
    <cellStyle name="Normal 6 2 3 5 2 2 2 2" xfId="61883"/>
    <cellStyle name="Normal 6 2 3 5 2 2 3" xfId="61884"/>
    <cellStyle name="Normal 6 2 3 5 2 2 4" xfId="61885"/>
    <cellStyle name="Normal 6 2 3 5 2 3" xfId="61886"/>
    <cellStyle name="Normal 6 2 3 5 2 4" xfId="61887"/>
    <cellStyle name="Normal 6 2 3 5 3" xfId="61888"/>
    <cellStyle name="Normal 6 2 3 5 3 2" xfId="61889"/>
    <cellStyle name="Normal 6 2 3 5 4" xfId="61890"/>
    <cellStyle name="Normal 6 2 3 5 4 2" xfId="61891"/>
    <cellStyle name="Normal 6 2 3 5 4 2 2" xfId="61892"/>
    <cellStyle name="Normal 6 2 3 5 4 3" xfId="61893"/>
    <cellStyle name="Normal 6 2 3 5 4 4" xfId="61894"/>
    <cellStyle name="Normal 6 2 3 5 5" xfId="61895"/>
    <cellStyle name="Normal 6 2 3 5 6" xfId="61896"/>
    <cellStyle name="Normal 6 2 3 6" xfId="61897"/>
    <cellStyle name="Normal 6 2 3 6 2" xfId="61898"/>
    <cellStyle name="Normal 6 2 3 6 2 2" xfId="61899"/>
    <cellStyle name="Normal 6 2 3 6 2 2 2" xfId="61900"/>
    <cellStyle name="Normal 6 2 3 6 2 3" xfId="61901"/>
    <cellStyle name="Normal 6 2 3 6 2 4" xfId="61902"/>
    <cellStyle name="Normal 6 2 3 6 3" xfId="61903"/>
    <cellStyle name="Normal 6 2 3 6 4" xfId="61904"/>
    <cellStyle name="Normal 6 2 3 7" xfId="61905"/>
    <cellStyle name="Normal 6 2 3 7 2" xfId="61906"/>
    <cellStyle name="Normal 6 2 3 7 2 2" xfId="61907"/>
    <cellStyle name="Normal 6 2 3 7 2 2 2" xfId="61908"/>
    <cellStyle name="Normal 6 2 3 7 2 3" xfId="61909"/>
    <cellStyle name="Normal 6 2 3 7 2 4" xfId="61910"/>
    <cellStyle name="Normal 6 2 3 7 3" xfId="61911"/>
    <cellStyle name="Normal 6 2 3 7 4" xfId="61912"/>
    <cellStyle name="Normal 6 2 3 8" xfId="61913"/>
    <cellStyle name="Normal 6 2 3 8 2" xfId="61914"/>
    <cellStyle name="Normal 6 2 3 8 2 2" xfId="61915"/>
    <cellStyle name="Normal 6 2 3 8 3" xfId="61916"/>
    <cellStyle name="Normal 6 2 3 8 4" xfId="61917"/>
    <cellStyle name="Normal 6 2 3 8 5" xfId="61918"/>
    <cellStyle name="Normal 6 2 3 9" xfId="61919"/>
    <cellStyle name="Normal 6 2 3 9 2" xfId="61920"/>
    <cellStyle name="Normal 6 2 3 9 2 2" xfId="61921"/>
    <cellStyle name="Normal 6 2 3 9 3" xfId="61922"/>
    <cellStyle name="Normal 6 2 3 9 4" xfId="61923"/>
    <cellStyle name="Normal 6 2 4" xfId="61924"/>
    <cellStyle name="Normal 6 2 4 2" xfId="61925"/>
    <cellStyle name="Normal 6 2 4 2 2" xfId="61926"/>
    <cellStyle name="Normal 6 2 4 3" xfId="61927"/>
    <cellStyle name="Normal 6 2 4 3 2" xfId="61928"/>
    <cellStyle name="Normal 6 2 4 3 2 2" xfId="61929"/>
    <cellStyle name="Normal 6 2 4 3 3" xfId="61930"/>
    <cellStyle name="Normal 6 2 4 3 4" xfId="61931"/>
    <cellStyle name="Normal 6 2 4 4" xfId="61932"/>
    <cellStyle name="Normal 6 2 4 5" xfId="61933"/>
    <cellStyle name="Normal 6 2 5" xfId="61934"/>
    <cellStyle name="Normal 6 2 5 2" xfId="61935"/>
    <cellStyle name="Normal 6 2 6" xfId="61936"/>
    <cellStyle name="Normal 6 2 6 2" xfId="61937"/>
    <cellStyle name="Normal 6 2 7" xfId="61938"/>
    <cellStyle name="Normal 6 2 7 2" xfId="61939"/>
    <cellStyle name="Normal 6 2 7 2 2" xfId="61940"/>
    <cellStyle name="Normal 6 2 7 3" xfId="61941"/>
    <cellStyle name="Normal 6 2 7 4" xfId="61942"/>
    <cellStyle name="Normal 6 2 8" xfId="61943"/>
    <cellStyle name="Normal 6 2 8 2" xfId="61944"/>
    <cellStyle name="Normal 6 2 8 2 2" xfId="61945"/>
    <cellStyle name="Normal 6 2 8 3" xfId="61946"/>
    <cellStyle name="Normal 6 2 8 4" xfId="61947"/>
    <cellStyle name="Normal 6 2 9" xfId="61948"/>
    <cellStyle name="Normal 6 3" xfId="344"/>
    <cellStyle name="Normal 6 3 2" xfId="61949"/>
    <cellStyle name="Normal 6 3 2 2" xfId="61950"/>
    <cellStyle name="Normal 6 3 2 2 2" xfId="61951"/>
    <cellStyle name="Normal 6 3 2 2 2 2" xfId="61952"/>
    <cellStyle name="Normal 6 3 2 2 3" xfId="61953"/>
    <cellStyle name="Normal 6 3 2 2 4" xfId="61954"/>
    <cellStyle name="Normal 6 3 2 3" xfId="61955"/>
    <cellStyle name="Normal 6 3 3" xfId="61956"/>
    <cellStyle name="Normal 6 3 3 2" xfId="61957"/>
    <cellStyle name="Normal 6 3 3 2 2" xfId="61958"/>
    <cellStyle name="Normal 6 3 3 3" xfId="61959"/>
    <cellStyle name="Normal 6 3 3 4" xfId="61960"/>
    <cellStyle name="Normal 6 3 4" xfId="61961"/>
    <cellStyle name="Normal 6 3 5" xfId="61962"/>
    <cellStyle name="Normal 6 3 6" xfId="61963"/>
    <cellStyle name="Normal 6 31" xfId="61964"/>
    <cellStyle name="Normal 6 4" xfId="345"/>
    <cellStyle name="Normal 6 4 10" xfId="61965"/>
    <cellStyle name="Normal 6 4 11" xfId="61966"/>
    <cellStyle name="Normal 6 4 11 2" xfId="61967"/>
    <cellStyle name="Normal 6 4 12" xfId="61968"/>
    <cellStyle name="Normal 6 4 13" xfId="61969"/>
    <cellStyle name="Normal 6 4 14" xfId="61970"/>
    <cellStyle name="Normal 6 4 15" xfId="61971"/>
    <cellStyle name="Normal 6 4 2" xfId="346"/>
    <cellStyle name="Normal 6 4 2 2" xfId="347"/>
    <cellStyle name="Normal 6 4 2 2 2" xfId="61972"/>
    <cellStyle name="Normal 6 4 2 2 2 2" xfId="61973"/>
    <cellStyle name="Normal 6 4 2 2 3" xfId="61974"/>
    <cellStyle name="Normal 6 4 2 2 3 2" xfId="61975"/>
    <cellStyle name="Normal 6 4 2 2 3 2 2" xfId="61976"/>
    <cellStyle name="Normal 6 4 2 2 3 3" xfId="61977"/>
    <cellStyle name="Normal 6 4 2 2 3 4" xfId="61978"/>
    <cellStyle name="Normal 6 4 2 2 4" xfId="61979"/>
    <cellStyle name="Normal 6 4 2 2 5" xfId="61980"/>
    <cellStyle name="Normal 6 4 2 3" xfId="61981"/>
    <cellStyle name="Normal 6 4 2 3 2" xfId="61982"/>
    <cellStyle name="Normal 6 4 2 4" xfId="61983"/>
    <cellStyle name="Normal 6 4 2 4 2" xfId="61984"/>
    <cellStyle name="Normal 6 4 2 4 2 2" xfId="61985"/>
    <cellStyle name="Normal 6 4 2 4 3" xfId="61986"/>
    <cellStyle name="Normal 6 4 2 4 4" xfId="61987"/>
    <cellStyle name="Normal 6 4 2 5" xfId="61988"/>
    <cellStyle name="Normal 6 4 2 6" xfId="61989"/>
    <cellStyle name="Normal 6 4 2 7" xfId="61990"/>
    <cellStyle name="Normal 6 4 2 8" xfId="61991"/>
    <cellStyle name="Normal 6 4 3" xfId="61992"/>
    <cellStyle name="Normal 6 4 3 2" xfId="61993"/>
    <cellStyle name="Normal 6 4 3 2 2" xfId="61994"/>
    <cellStyle name="Normal 6 4 3 2 2 2" xfId="61995"/>
    <cellStyle name="Normal 6 4 3 2 3" xfId="61996"/>
    <cellStyle name="Normal 6 4 3 2 3 2" xfId="61997"/>
    <cellStyle name="Normal 6 4 3 2 3 2 2" xfId="61998"/>
    <cellStyle name="Normal 6 4 3 2 3 3" xfId="61999"/>
    <cellStyle name="Normal 6 4 3 2 3 4" xfId="62000"/>
    <cellStyle name="Normal 6 4 3 2 4" xfId="62001"/>
    <cellStyle name="Normal 6 4 3 2 5" xfId="62002"/>
    <cellStyle name="Normal 6 4 3 3" xfId="62003"/>
    <cellStyle name="Normal 6 4 3 3 2" xfId="62004"/>
    <cellStyle name="Normal 6 4 3 4" xfId="62005"/>
    <cellStyle name="Normal 6 4 3 4 2" xfId="62006"/>
    <cellStyle name="Normal 6 4 3 4 2 2" xfId="62007"/>
    <cellStyle name="Normal 6 4 3 4 3" xfId="62008"/>
    <cellStyle name="Normal 6 4 3 4 4" xfId="62009"/>
    <cellStyle name="Normal 6 4 3 5" xfId="62010"/>
    <cellStyle name="Normal 6 4 3 6" xfId="62011"/>
    <cellStyle name="Normal 6 4 4" xfId="62012"/>
    <cellStyle name="Normal 6 4 4 2" xfId="62013"/>
    <cellStyle name="Normal 6 4 4 2 2" xfId="62014"/>
    <cellStyle name="Normal 6 4 4 2 2 2" xfId="62015"/>
    <cellStyle name="Normal 6 4 4 2 2 2 2" xfId="62016"/>
    <cellStyle name="Normal 6 4 4 2 2 3" xfId="62017"/>
    <cellStyle name="Normal 6 4 4 2 2 4" xfId="62018"/>
    <cellStyle name="Normal 6 4 4 2 3" xfId="62019"/>
    <cellStyle name="Normal 6 4 4 2 4" xfId="62020"/>
    <cellStyle name="Normal 6 4 4 3" xfId="62021"/>
    <cellStyle name="Normal 6 4 4 3 2" xfId="62022"/>
    <cellStyle name="Normal 6 4 4 4" xfId="62023"/>
    <cellStyle name="Normal 6 4 4 4 2" xfId="62024"/>
    <cellStyle name="Normal 6 4 4 4 2 2" xfId="62025"/>
    <cellStyle name="Normal 6 4 4 4 3" xfId="62026"/>
    <cellStyle name="Normal 6 4 4 4 4" xfId="62027"/>
    <cellStyle name="Normal 6 4 4 5" xfId="62028"/>
    <cellStyle name="Normal 6 4 4 6" xfId="62029"/>
    <cellStyle name="Normal 6 4 5" xfId="62030"/>
    <cellStyle name="Normal 6 4 5 2" xfId="62031"/>
    <cellStyle name="Normal 6 4 5 2 2" xfId="62032"/>
    <cellStyle name="Normal 6 4 5 2 2 2" xfId="62033"/>
    <cellStyle name="Normal 6 4 5 2 2 2 2" xfId="62034"/>
    <cellStyle name="Normal 6 4 5 2 2 3" xfId="62035"/>
    <cellStyle name="Normal 6 4 5 2 2 4" xfId="62036"/>
    <cellStyle name="Normal 6 4 5 2 3" xfId="62037"/>
    <cellStyle name="Normal 6 4 5 2 4" xfId="62038"/>
    <cellStyle name="Normal 6 4 5 3" xfId="62039"/>
    <cellStyle name="Normal 6 4 5 3 2" xfId="62040"/>
    <cellStyle name="Normal 6 4 5 4" xfId="62041"/>
    <cellStyle name="Normal 6 4 5 4 2" xfId="62042"/>
    <cellStyle name="Normal 6 4 5 4 2 2" xfId="62043"/>
    <cellStyle name="Normal 6 4 5 4 3" xfId="62044"/>
    <cellStyle name="Normal 6 4 5 4 4" xfId="62045"/>
    <cellStyle name="Normal 6 4 5 5" xfId="62046"/>
    <cellStyle name="Normal 6 4 5 6" xfId="62047"/>
    <cellStyle name="Normal 6 4 6" xfId="62048"/>
    <cellStyle name="Normal 6 4 6 2" xfId="62049"/>
    <cellStyle name="Normal 6 4 6 2 2" xfId="62050"/>
    <cellStyle name="Normal 6 4 6 2 2 2" xfId="62051"/>
    <cellStyle name="Normal 6 4 6 2 3" xfId="62052"/>
    <cellStyle name="Normal 6 4 6 2 4" xfId="62053"/>
    <cellStyle name="Normal 6 4 6 3" xfId="62054"/>
    <cellStyle name="Normal 6 4 6 4" xfId="62055"/>
    <cellStyle name="Normal 6 4 7" xfId="62056"/>
    <cellStyle name="Normal 6 4 7 2" xfId="62057"/>
    <cellStyle name="Normal 6 4 7 2 2" xfId="62058"/>
    <cellStyle name="Normal 6 4 7 2 2 2" xfId="62059"/>
    <cellStyle name="Normal 6 4 7 2 3" xfId="62060"/>
    <cellStyle name="Normal 6 4 7 2 4" xfId="62061"/>
    <cellStyle name="Normal 6 4 7 3" xfId="62062"/>
    <cellStyle name="Normal 6 4 7 4" xfId="62063"/>
    <cellStyle name="Normal 6 4 8" xfId="62064"/>
    <cellStyle name="Normal 6 4 8 2" xfId="62065"/>
    <cellStyle name="Normal 6 4 8 2 2" xfId="62066"/>
    <cellStyle name="Normal 6 4 8 3" xfId="62067"/>
    <cellStyle name="Normal 6 4 8 4" xfId="62068"/>
    <cellStyle name="Normal 6 4 8 5" xfId="62069"/>
    <cellStyle name="Normal 6 4 9" xfId="62070"/>
    <cellStyle name="Normal 6 4 9 2" xfId="62071"/>
    <cellStyle name="Normal 6 4 9 2 2" xfId="62072"/>
    <cellStyle name="Normal 6 4 9 3" xfId="62073"/>
    <cellStyle name="Normal 6 4 9 4" xfId="62074"/>
    <cellStyle name="Normal 6 5" xfId="348"/>
    <cellStyle name="Normal 6 5 2" xfId="62075"/>
    <cellStyle name="Normal 6 5 2 2" xfId="62076"/>
    <cellStyle name="Normal 6 5 2 2 2" xfId="62077"/>
    <cellStyle name="Normal 6 5 2 2 2 2" xfId="62078"/>
    <cellStyle name="Normal 6 5 2 2 3" xfId="62079"/>
    <cellStyle name="Normal 6 5 2 2 4" xfId="62080"/>
    <cellStyle name="Normal 6 5 2 3" xfId="62081"/>
    <cellStyle name="Normal 6 5 2 4" xfId="62082"/>
    <cellStyle name="Normal 6 5 3" xfId="62083"/>
    <cellStyle name="Normal 6 5 3 2" xfId="62084"/>
    <cellStyle name="Normal 6 5 3 2 2" xfId="62085"/>
    <cellStyle name="Normal 6 5 3 3" xfId="62086"/>
    <cellStyle name="Normal 6 5 3 4" xfId="62087"/>
    <cellStyle name="Normal 6 5 4" xfId="62088"/>
    <cellStyle name="Normal 6 5 5" xfId="62089"/>
    <cellStyle name="Normal 6 5 6" xfId="62090"/>
    <cellStyle name="Normal 6 6" xfId="62091"/>
    <cellStyle name="Normal 6 6 2" xfId="62092"/>
    <cellStyle name="Normal 6 6 2 2" xfId="62093"/>
    <cellStyle name="Normal 6 6 2 2 2" xfId="62094"/>
    <cellStyle name="Normal 6 6 2 3" xfId="62095"/>
    <cellStyle name="Normal 6 6 2 4" xfId="62096"/>
    <cellStyle name="Normal 6 6 2 5" xfId="62097"/>
    <cellStyle name="Normal 6 6 3" xfId="62098"/>
    <cellStyle name="Normal 6 6 3 2" xfId="62099"/>
    <cellStyle name="Normal 6 6 3 2 2" xfId="62100"/>
    <cellStyle name="Normal 6 6 3 3" xfId="62101"/>
    <cellStyle name="Normal 6 6 3 4" xfId="62102"/>
    <cellStyle name="Normal 6 6 4" xfId="62103"/>
    <cellStyle name="Normal 6 6 5" xfId="62104"/>
    <cellStyle name="Normal 6 7" xfId="62105"/>
    <cellStyle name="Normal 6 7 2" xfId="62106"/>
    <cellStyle name="Normal 6 7 2 2" xfId="62107"/>
    <cellStyle name="Normal 6 7 2 2 2" xfId="62108"/>
    <cellStyle name="Normal 6 7 2 3" xfId="62109"/>
    <cellStyle name="Normal 6 7 2 4" xfId="62110"/>
    <cellStyle name="Normal 6 7 3" xfId="62111"/>
    <cellStyle name="Normal 6 7 4" xfId="62112"/>
    <cellStyle name="Normal 6 8" xfId="62113"/>
    <cellStyle name="Normal 6 8 2" xfId="62114"/>
    <cellStyle name="Normal 6 8 2 2" xfId="62115"/>
    <cellStyle name="Normal 6 8 3" xfId="62116"/>
    <cellStyle name="Normal 6 8 4" xfId="62117"/>
    <cellStyle name="Normal 6 8 5" xfId="62118"/>
    <cellStyle name="Normal 6 9" xfId="62119"/>
    <cellStyle name="Normal 6 9 2" xfId="62120"/>
    <cellStyle name="Normal 6 9 2 2" xfId="62121"/>
    <cellStyle name="Normal 6 9 3" xfId="62122"/>
    <cellStyle name="Normal 6 9 4" xfId="62123"/>
    <cellStyle name="Normal 6 9 5" xfId="62124"/>
    <cellStyle name="Normal 60" xfId="62125"/>
    <cellStyle name="Normal 61" xfId="62126"/>
    <cellStyle name="Normal 62" xfId="62127"/>
    <cellStyle name="Normal 7" xfId="17"/>
    <cellStyle name="Normal 7 10" xfId="62128"/>
    <cellStyle name="Normal 7 10 2" xfId="62129"/>
    <cellStyle name="Normal 7 10 2 2" xfId="62130"/>
    <cellStyle name="Normal 7 10 3" xfId="62131"/>
    <cellStyle name="Normal 7 10 4" xfId="62132"/>
    <cellStyle name="Normal 7 10 5" xfId="62133"/>
    <cellStyle name="Normal 7 11" xfId="62134"/>
    <cellStyle name="Normal 7 11 2" xfId="62135"/>
    <cellStyle name="Normal 7 11 2 2" xfId="62136"/>
    <cellStyle name="Normal 7 11 3" xfId="62137"/>
    <cellStyle name="Normal 7 11 4" xfId="62138"/>
    <cellStyle name="Normal 7 11 5" xfId="62139"/>
    <cellStyle name="Normal 7 12" xfId="62140"/>
    <cellStyle name="Normal 7 12 2" xfId="62141"/>
    <cellStyle name="Normal 7 12 2 2" xfId="62142"/>
    <cellStyle name="Normal 7 12 3" xfId="62143"/>
    <cellStyle name="Normal 7 12 4" xfId="62144"/>
    <cellStyle name="Normal 7 13" xfId="62145"/>
    <cellStyle name="Normal 7 14" xfId="62146"/>
    <cellStyle name="Normal 7 15" xfId="62147"/>
    <cellStyle name="Normal 7 16" xfId="62148"/>
    <cellStyle name="Normal 7 17" xfId="62149"/>
    <cellStyle name="Normal 7 18" xfId="62150"/>
    <cellStyle name="Normal 7 2" xfId="349"/>
    <cellStyle name="Normal 7 2 2" xfId="62151"/>
    <cellStyle name="Normal 7 2 2 2" xfId="62152"/>
    <cellStyle name="Normal 7 2 2 2 2" xfId="62153"/>
    <cellStyle name="Normal 7 2 2 2 2 2" xfId="62154"/>
    <cellStyle name="Normal 7 2 2 2 3" xfId="62155"/>
    <cellStyle name="Normal 7 2 2 2 4" xfId="62156"/>
    <cellStyle name="Normal 7 2 2 3" xfId="62157"/>
    <cellStyle name="Normal 7 2 3" xfId="62158"/>
    <cellStyle name="Normal 7 2 3 2" xfId="62159"/>
    <cellStyle name="Normal 7 2 3 2 2" xfId="62160"/>
    <cellStyle name="Normal 7 2 3 3" xfId="62161"/>
    <cellStyle name="Normal 7 2 3 4" xfId="62162"/>
    <cellStyle name="Normal 7 2 4" xfId="62163"/>
    <cellStyle name="Normal 7 2 5" xfId="62164"/>
    <cellStyle name="Normal 7 2 6" xfId="62165"/>
    <cellStyle name="Normal 7 3" xfId="62166"/>
    <cellStyle name="Normal 7 3 10" xfId="62167"/>
    <cellStyle name="Normal 7 3 11" xfId="62168"/>
    <cellStyle name="Normal 7 3 11 2" xfId="62169"/>
    <cellStyle name="Normal 7 3 12" xfId="62170"/>
    <cellStyle name="Normal 7 3 13" xfId="62171"/>
    <cellStyle name="Normal 7 3 14" xfId="62172"/>
    <cellStyle name="Normal 7 3 15" xfId="62173"/>
    <cellStyle name="Normal 7 3 2" xfId="62174"/>
    <cellStyle name="Normal 7 3 2 2" xfId="62175"/>
    <cellStyle name="Normal 7 3 2 2 2" xfId="62176"/>
    <cellStyle name="Normal 7 3 2 2 2 2" xfId="62177"/>
    <cellStyle name="Normal 7 3 2 2 3" xfId="62178"/>
    <cellStyle name="Normal 7 3 2 2 3 2" xfId="62179"/>
    <cellStyle name="Normal 7 3 2 2 3 2 2" xfId="62180"/>
    <cellStyle name="Normal 7 3 2 2 3 3" xfId="62181"/>
    <cellStyle name="Normal 7 3 2 2 3 4" xfId="62182"/>
    <cellStyle name="Normal 7 3 2 2 4" xfId="62183"/>
    <cellStyle name="Normal 7 3 2 2 5" xfId="62184"/>
    <cellStyle name="Normal 7 3 2 3" xfId="62185"/>
    <cellStyle name="Normal 7 3 2 3 2" xfId="62186"/>
    <cellStyle name="Normal 7 3 2 4" xfId="62187"/>
    <cellStyle name="Normal 7 3 2 4 2" xfId="62188"/>
    <cellStyle name="Normal 7 3 2 4 2 2" xfId="62189"/>
    <cellStyle name="Normal 7 3 2 4 3" xfId="62190"/>
    <cellStyle name="Normal 7 3 2 4 4" xfId="62191"/>
    <cellStyle name="Normal 7 3 2 5" xfId="62192"/>
    <cellStyle name="Normal 7 3 2 6" xfId="62193"/>
    <cellStyle name="Normal 7 3 2 7" xfId="62194"/>
    <cellStyle name="Normal 7 3 3" xfId="62195"/>
    <cellStyle name="Normal 7 3 3 2" xfId="62196"/>
    <cellStyle name="Normal 7 3 3 2 2" xfId="62197"/>
    <cellStyle name="Normal 7 3 3 2 2 2" xfId="62198"/>
    <cellStyle name="Normal 7 3 3 2 3" xfId="62199"/>
    <cellStyle name="Normal 7 3 3 2 3 2" xfId="62200"/>
    <cellStyle name="Normal 7 3 3 2 3 2 2" xfId="62201"/>
    <cellStyle name="Normal 7 3 3 2 3 3" xfId="62202"/>
    <cellStyle name="Normal 7 3 3 2 3 4" xfId="62203"/>
    <cellStyle name="Normal 7 3 3 2 4" xfId="62204"/>
    <cellStyle name="Normal 7 3 3 2 5" xfId="62205"/>
    <cellStyle name="Normal 7 3 3 3" xfId="62206"/>
    <cellStyle name="Normal 7 3 3 3 2" xfId="62207"/>
    <cellStyle name="Normal 7 3 3 4" xfId="62208"/>
    <cellStyle name="Normal 7 3 3 4 2" xfId="62209"/>
    <cellStyle name="Normal 7 3 3 4 2 2" xfId="62210"/>
    <cellStyle name="Normal 7 3 3 4 3" xfId="62211"/>
    <cellStyle name="Normal 7 3 3 4 4" xfId="62212"/>
    <cellStyle name="Normal 7 3 3 5" xfId="62213"/>
    <cellStyle name="Normal 7 3 3 6" xfId="62214"/>
    <cellStyle name="Normal 7 3 4" xfId="62215"/>
    <cellStyle name="Normal 7 3 4 2" xfId="62216"/>
    <cellStyle name="Normal 7 3 4 2 2" xfId="62217"/>
    <cellStyle name="Normal 7 3 4 2 2 2" xfId="62218"/>
    <cellStyle name="Normal 7 3 4 2 2 2 2" xfId="62219"/>
    <cellStyle name="Normal 7 3 4 2 2 3" xfId="62220"/>
    <cellStyle name="Normal 7 3 4 2 2 4" xfId="62221"/>
    <cellStyle name="Normal 7 3 4 2 3" xfId="62222"/>
    <cellStyle name="Normal 7 3 4 2 4" xfId="62223"/>
    <cellStyle name="Normal 7 3 4 3" xfId="62224"/>
    <cellStyle name="Normal 7 3 4 3 2" xfId="62225"/>
    <cellStyle name="Normal 7 3 4 4" xfId="62226"/>
    <cellStyle name="Normal 7 3 4 4 2" xfId="62227"/>
    <cellStyle name="Normal 7 3 4 4 2 2" xfId="62228"/>
    <cellStyle name="Normal 7 3 4 4 3" xfId="62229"/>
    <cellStyle name="Normal 7 3 4 4 4" xfId="62230"/>
    <cellStyle name="Normal 7 3 4 5" xfId="62231"/>
    <cellStyle name="Normal 7 3 4 6" xfId="62232"/>
    <cellStyle name="Normal 7 3 5" xfId="62233"/>
    <cellStyle name="Normal 7 3 5 2" xfId="62234"/>
    <cellStyle name="Normal 7 3 5 2 2" xfId="62235"/>
    <cellStyle name="Normal 7 3 5 2 2 2" xfId="62236"/>
    <cellStyle name="Normal 7 3 5 2 2 2 2" xfId="62237"/>
    <cellStyle name="Normal 7 3 5 2 2 3" xfId="62238"/>
    <cellStyle name="Normal 7 3 5 2 2 4" xfId="62239"/>
    <cellStyle name="Normal 7 3 5 2 3" xfId="62240"/>
    <cellStyle name="Normal 7 3 5 2 4" xfId="62241"/>
    <cellStyle name="Normal 7 3 5 3" xfId="62242"/>
    <cellStyle name="Normal 7 3 5 3 2" xfId="62243"/>
    <cellStyle name="Normal 7 3 5 4" xfId="62244"/>
    <cellStyle name="Normal 7 3 5 4 2" xfId="62245"/>
    <cellStyle name="Normal 7 3 5 4 2 2" xfId="62246"/>
    <cellStyle name="Normal 7 3 5 4 3" xfId="62247"/>
    <cellStyle name="Normal 7 3 5 4 4" xfId="62248"/>
    <cellStyle name="Normal 7 3 5 5" xfId="62249"/>
    <cellStyle name="Normal 7 3 5 6" xfId="62250"/>
    <cellStyle name="Normal 7 3 6" xfId="62251"/>
    <cellStyle name="Normal 7 3 6 2" xfId="62252"/>
    <cellStyle name="Normal 7 3 6 2 2" xfId="62253"/>
    <cellStyle name="Normal 7 3 6 2 2 2" xfId="62254"/>
    <cellStyle name="Normal 7 3 6 2 3" xfId="62255"/>
    <cellStyle name="Normal 7 3 6 2 4" xfId="62256"/>
    <cellStyle name="Normal 7 3 6 3" xfId="62257"/>
    <cellStyle name="Normal 7 3 6 4" xfId="62258"/>
    <cellStyle name="Normal 7 3 7" xfId="62259"/>
    <cellStyle name="Normal 7 3 7 2" xfId="62260"/>
    <cellStyle name="Normal 7 3 7 2 2" xfId="62261"/>
    <cellStyle name="Normal 7 3 7 2 2 2" xfId="62262"/>
    <cellStyle name="Normal 7 3 7 2 3" xfId="62263"/>
    <cellStyle name="Normal 7 3 7 2 4" xfId="62264"/>
    <cellStyle name="Normal 7 3 7 3" xfId="62265"/>
    <cellStyle name="Normal 7 3 7 4" xfId="62266"/>
    <cellStyle name="Normal 7 3 8" xfId="62267"/>
    <cellStyle name="Normal 7 3 8 2" xfId="62268"/>
    <cellStyle name="Normal 7 3 8 2 2" xfId="62269"/>
    <cellStyle name="Normal 7 3 8 3" xfId="62270"/>
    <cellStyle name="Normal 7 3 8 4" xfId="62271"/>
    <cellStyle name="Normal 7 3 8 5" xfId="62272"/>
    <cellStyle name="Normal 7 3 9" xfId="62273"/>
    <cellStyle name="Normal 7 3 9 2" xfId="62274"/>
    <cellStyle name="Normal 7 3 9 2 2" xfId="62275"/>
    <cellStyle name="Normal 7 3 9 3" xfId="62276"/>
    <cellStyle name="Normal 7 3 9 4" xfId="62277"/>
    <cellStyle name="Normal 7 4" xfId="62278"/>
    <cellStyle name="Normal 7 4 2" xfId="62279"/>
    <cellStyle name="Normal 7 4 2 2" xfId="62280"/>
    <cellStyle name="Normal 7 4 2 2 2" xfId="62281"/>
    <cellStyle name="Normal 7 4 2 2 2 2" xfId="62282"/>
    <cellStyle name="Normal 7 4 2 2 3" xfId="62283"/>
    <cellStyle name="Normal 7 4 2 2 4" xfId="62284"/>
    <cellStyle name="Normal 7 4 2 3" xfId="62285"/>
    <cellStyle name="Normal 7 4 2 4" xfId="62286"/>
    <cellStyle name="Normal 7 4 3" xfId="62287"/>
    <cellStyle name="Normal 7 4 3 2" xfId="62288"/>
    <cellStyle name="Normal 7 4 3 2 2" xfId="62289"/>
    <cellStyle name="Normal 7 4 3 3" xfId="62290"/>
    <cellStyle name="Normal 7 4 3 4" xfId="62291"/>
    <cellStyle name="Normal 7 4 4" xfId="62292"/>
    <cellStyle name="Normal 7 4 5" xfId="62293"/>
    <cellStyle name="Normal 7 4 6" xfId="62294"/>
    <cellStyle name="Normal 7 5" xfId="62295"/>
    <cellStyle name="Normal 7 5 2" xfId="62296"/>
    <cellStyle name="Normal 7 5 2 2" xfId="62297"/>
    <cellStyle name="Normal 7 5 2 2 2" xfId="62298"/>
    <cellStyle name="Normal 7 5 2 3" xfId="62299"/>
    <cellStyle name="Normal 7 5 2 4" xfId="62300"/>
    <cellStyle name="Normal 7 5 2 5" xfId="62301"/>
    <cellStyle name="Normal 7 5 3" xfId="62302"/>
    <cellStyle name="Normal 7 5 3 2" xfId="62303"/>
    <cellStyle name="Normal 7 5 3 2 2" xfId="62304"/>
    <cellStyle name="Normal 7 5 3 3" xfId="62305"/>
    <cellStyle name="Normal 7 5 3 4" xfId="62306"/>
    <cellStyle name="Normal 7 5 4" xfId="62307"/>
    <cellStyle name="Normal 7 5 5" xfId="62308"/>
    <cellStyle name="Normal 7 6" xfId="62309"/>
    <cellStyle name="Normal 7 6 2" xfId="62310"/>
    <cellStyle name="Normal 7 6 2 2" xfId="62311"/>
    <cellStyle name="Normal 7 6 2 2 2" xfId="62312"/>
    <cellStyle name="Normal 7 6 2 3" xfId="62313"/>
    <cellStyle name="Normal 7 6 2 4" xfId="62314"/>
    <cellStyle name="Normal 7 6 2 5" xfId="62315"/>
    <cellStyle name="Normal 7 6 3" xfId="62316"/>
    <cellStyle name="Normal 7 6 3 2" xfId="62317"/>
    <cellStyle name="Normal 7 6 3 2 2" xfId="62318"/>
    <cellStyle name="Normal 7 6 3 3" xfId="62319"/>
    <cellStyle name="Normal 7 6 3 4" xfId="62320"/>
    <cellStyle name="Normal 7 6 4" xfId="62321"/>
    <cellStyle name="Normal 7 6 5" xfId="62322"/>
    <cellStyle name="Normal 7 7" xfId="62323"/>
    <cellStyle name="Normal 7 7 2" xfId="62324"/>
    <cellStyle name="Normal 7 7 2 2" xfId="62325"/>
    <cellStyle name="Normal 7 7 3" xfId="62326"/>
    <cellStyle name="Normal 7 7 4" xfId="62327"/>
    <cellStyle name="Normal 7 7 5" xfId="62328"/>
    <cellStyle name="Normal 7 8" xfId="62329"/>
    <cellStyle name="Normal 7 8 2" xfId="62330"/>
    <cellStyle name="Normal 7 8 2 2" xfId="62331"/>
    <cellStyle name="Normal 7 8 3" xfId="62332"/>
    <cellStyle name="Normal 7 8 4" xfId="62333"/>
    <cellStyle name="Normal 7 8 5" xfId="62334"/>
    <cellStyle name="Normal 7 9" xfId="62335"/>
    <cellStyle name="Normal 7 9 2" xfId="62336"/>
    <cellStyle name="Normal 7 9 2 2" xfId="62337"/>
    <cellStyle name="Normal 7 9 3" xfId="62338"/>
    <cellStyle name="Normal 7 9 4" xfId="62339"/>
    <cellStyle name="Normal 7 9 5" xfId="62340"/>
    <cellStyle name="Normal 8" xfId="18"/>
    <cellStyle name="Normal 8 10" xfId="62341"/>
    <cellStyle name="Normal 8 10 2" xfId="62342"/>
    <cellStyle name="Normal 8 10 2 2" xfId="62343"/>
    <cellStyle name="Normal 8 10 3" xfId="62344"/>
    <cellStyle name="Normal 8 10 4" xfId="62345"/>
    <cellStyle name="Normal 8 11" xfId="62346"/>
    <cellStyle name="Normal 8 12" xfId="62347"/>
    <cellStyle name="Normal 8 13" xfId="62348"/>
    <cellStyle name="Normal 8 14" xfId="62349"/>
    <cellStyle name="Normal 8 2" xfId="350"/>
    <cellStyle name="Normal 8 2 2" xfId="62350"/>
    <cellStyle name="Normal 8 2 2 2" xfId="62351"/>
    <cellStyle name="Normal 8 2 2 2 2" xfId="62352"/>
    <cellStyle name="Normal 8 2 2 2 2 2" xfId="62353"/>
    <cellStyle name="Normal 8 2 2 2 3" xfId="62354"/>
    <cellStyle name="Normal 8 2 2 2 4" xfId="62355"/>
    <cellStyle name="Normal 8 2 2 3" xfId="62356"/>
    <cellStyle name="Normal 8 2 3" xfId="62357"/>
    <cellStyle name="Normal 8 2 3 2" xfId="62358"/>
    <cellStyle name="Normal 8 2 3 2 2" xfId="62359"/>
    <cellStyle name="Normal 8 2 3 3" xfId="62360"/>
    <cellStyle name="Normal 8 2 3 4" xfId="62361"/>
    <cellStyle name="Normal 8 2 4" xfId="62362"/>
    <cellStyle name="Normal 8 2 5" xfId="62363"/>
    <cellStyle name="Normal 8 2 6" xfId="62364"/>
    <cellStyle name="Normal 8 3" xfId="62365"/>
    <cellStyle name="Normal 8 3 10" xfId="62366"/>
    <cellStyle name="Normal 8 3 11" xfId="62367"/>
    <cellStyle name="Normal 8 3 11 2" xfId="62368"/>
    <cellStyle name="Normal 8 3 12" xfId="62369"/>
    <cellStyle name="Normal 8 3 13" xfId="62370"/>
    <cellStyle name="Normal 8 3 14" xfId="62371"/>
    <cellStyle name="Normal 8 3 15" xfId="62372"/>
    <cellStyle name="Normal 8 3 2" xfId="62373"/>
    <cellStyle name="Normal 8 3 2 2" xfId="62374"/>
    <cellStyle name="Normal 8 3 2 2 2" xfId="62375"/>
    <cellStyle name="Normal 8 3 2 2 2 2" xfId="62376"/>
    <cellStyle name="Normal 8 3 2 2 3" xfId="62377"/>
    <cellStyle name="Normal 8 3 2 2 3 2" xfId="62378"/>
    <cellStyle name="Normal 8 3 2 2 3 2 2" xfId="62379"/>
    <cellStyle name="Normal 8 3 2 2 3 3" xfId="62380"/>
    <cellStyle name="Normal 8 3 2 2 3 4" xfId="62381"/>
    <cellStyle name="Normal 8 3 2 2 4" xfId="62382"/>
    <cellStyle name="Normal 8 3 2 2 5" xfId="62383"/>
    <cellStyle name="Normal 8 3 2 3" xfId="62384"/>
    <cellStyle name="Normal 8 3 2 3 2" xfId="62385"/>
    <cellStyle name="Normal 8 3 2 4" xfId="62386"/>
    <cellStyle name="Normal 8 3 2 4 2" xfId="62387"/>
    <cellStyle name="Normal 8 3 2 4 2 2" xfId="62388"/>
    <cellStyle name="Normal 8 3 2 4 3" xfId="62389"/>
    <cellStyle name="Normal 8 3 2 4 4" xfId="62390"/>
    <cellStyle name="Normal 8 3 2 5" xfId="62391"/>
    <cellStyle name="Normal 8 3 2 6" xfId="62392"/>
    <cellStyle name="Normal 8 3 2 7" xfId="62393"/>
    <cellStyle name="Normal 8 3 3" xfId="62394"/>
    <cellStyle name="Normal 8 3 3 2" xfId="62395"/>
    <cellStyle name="Normal 8 3 3 2 2" xfId="62396"/>
    <cellStyle name="Normal 8 3 3 2 2 2" xfId="62397"/>
    <cellStyle name="Normal 8 3 3 2 3" xfId="62398"/>
    <cellStyle name="Normal 8 3 3 2 3 2" xfId="62399"/>
    <cellStyle name="Normal 8 3 3 2 3 2 2" xfId="62400"/>
    <cellStyle name="Normal 8 3 3 2 3 3" xfId="62401"/>
    <cellStyle name="Normal 8 3 3 2 3 4" xfId="62402"/>
    <cellStyle name="Normal 8 3 3 2 4" xfId="62403"/>
    <cellStyle name="Normal 8 3 3 2 5" xfId="62404"/>
    <cellStyle name="Normal 8 3 3 3" xfId="62405"/>
    <cellStyle name="Normal 8 3 3 3 2" xfId="62406"/>
    <cellStyle name="Normal 8 3 3 4" xfId="62407"/>
    <cellStyle name="Normal 8 3 3 4 2" xfId="62408"/>
    <cellStyle name="Normal 8 3 3 4 2 2" xfId="62409"/>
    <cellStyle name="Normal 8 3 3 4 3" xfId="62410"/>
    <cellStyle name="Normal 8 3 3 4 4" xfId="62411"/>
    <cellStyle name="Normal 8 3 3 5" xfId="62412"/>
    <cellStyle name="Normal 8 3 3 6" xfId="62413"/>
    <cellStyle name="Normal 8 3 4" xfId="62414"/>
    <cellStyle name="Normal 8 3 4 2" xfId="62415"/>
    <cellStyle name="Normal 8 3 4 2 2" xfId="62416"/>
    <cellStyle name="Normal 8 3 4 2 2 2" xfId="62417"/>
    <cellStyle name="Normal 8 3 4 2 2 2 2" xfId="62418"/>
    <cellStyle name="Normal 8 3 4 2 2 3" xfId="62419"/>
    <cellStyle name="Normal 8 3 4 2 2 4" xfId="62420"/>
    <cellStyle name="Normal 8 3 4 2 3" xfId="62421"/>
    <cellStyle name="Normal 8 3 4 2 4" xfId="62422"/>
    <cellStyle name="Normal 8 3 4 3" xfId="62423"/>
    <cellStyle name="Normal 8 3 4 3 2" xfId="62424"/>
    <cellStyle name="Normal 8 3 4 4" xfId="62425"/>
    <cellStyle name="Normal 8 3 4 4 2" xfId="62426"/>
    <cellStyle name="Normal 8 3 4 4 2 2" xfId="62427"/>
    <cellStyle name="Normal 8 3 4 4 3" xfId="62428"/>
    <cellStyle name="Normal 8 3 4 4 4" xfId="62429"/>
    <cellStyle name="Normal 8 3 4 5" xfId="62430"/>
    <cellStyle name="Normal 8 3 4 6" xfId="62431"/>
    <cellStyle name="Normal 8 3 5" xfId="62432"/>
    <cellStyle name="Normal 8 3 5 2" xfId="62433"/>
    <cellStyle name="Normal 8 3 5 2 2" xfId="62434"/>
    <cellStyle name="Normal 8 3 5 2 2 2" xfId="62435"/>
    <cellStyle name="Normal 8 3 5 2 2 2 2" xfId="62436"/>
    <cellStyle name="Normal 8 3 5 2 2 3" xfId="62437"/>
    <cellStyle name="Normal 8 3 5 2 2 4" xfId="62438"/>
    <cellStyle name="Normal 8 3 5 2 3" xfId="62439"/>
    <cellStyle name="Normal 8 3 5 2 4" xfId="62440"/>
    <cellStyle name="Normal 8 3 5 3" xfId="62441"/>
    <cellStyle name="Normal 8 3 5 3 2" xfId="62442"/>
    <cellStyle name="Normal 8 3 5 4" xfId="62443"/>
    <cellStyle name="Normal 8 3 5 4 2" xfId="62444"/>
    <cellStyle name="Normal 8 3 5 4 2 2" xfId="62445"/>
    <cellStyle name="Normal 8 3 5 4 3" xfId="62446"/>
    <cellStyle name="Normal 8 3 5 4 4" xfId="62447"/>
    <cellStyle name="Normal 8 3 5 5" xfId="62448"/>
    <cellStyle name="Normal 8 3 5 6" xfId="62449"/>
    <cellStyle name="Normal 8 3 6" xfId="62450"/>
    <cellStyle name="Normal 8 3 6 2" xfId="62451"/>
    <cellStyle name="Normal 8 3 6 2 2" xfId="62452"/>
    <cellStyle name="Normal 8 3 6 2 2 2" xfId="62453"/>
    <cellStyle name="Normal 8 3 6 2 3" xfId="62454"/>
    <cellStyle name="Normal 8 3 6 2 4" xfId="62455"/>
    <cellStyle name="Normal 8 3 6 3" xfId="62456"/>
    <cellStyle name="Normal 8 3 6 4" xfId="62457"/>
    <cellStyle name="Normal 8 3 7" xfId="62458"/>
    <cellStyle name="Normal 8 3 7 2" xfId="62459"/>
    <cellStyle name="Normal 8 3 7 2 2" xfId="62460"/>
    <cellStyle name="Normal 8 3 7 2 2 2" xfId="62461"/>
    <cellStyle name="Normal 8 3 7 2 3" xfId="62462"/>
    <cellStyle name="Normal 8 3 7 2 4" xfId="62463"/>
    <cellStyle name="Normal 8 3 7 3" xfId="62464"/>
    <cellStyle name="Normal 8 3 7 4" xfId="62465"/>
    <cellStyle name="Normal 8 3 8" xfId="62466"/>
    <cellStyle name="Normal 8 3 8 2" xfId="62467"/>
    <cellStyle name="Normal 8 3 8 2 2" xfId="62468"/>
    <cellStyle name="Normal 8 3 8 3" xfId="62469"/>
    <cellStyle name="Normal 8 3 8 4" xfId="62470"/>
    <cellStyle name="Normal 8 3 8 5" xfId="62471"/>
    <cellStyle name="Normal 8 3 9" xfId="62472"/>
    <cellStyle name="Normal 8 3 9 2" xfId="62473"/>
    <cellStyle name="Normal 8 3 9 2 2" xfId="62474"/>
    <cellStyle name="Normal 8 3 9 3" xfId="62475"/>
    <cellStyle name="Normal 8 3 9 4" xfId="62476"/>
    <cellStyle name="Normal 8 4" xfId="62477"/>
    <cellStyle name="Normal 8 4 2" xfId="62478"/>
    <cellStyle name="Normal 8 4 2 2" xfId="62479"/>
    <cellStyle name="Normal 8 4 3" xfId="62480"/>
    <cellStyle name="Normal 8 4 3 2" xfId="62481"/>
    <cellStyle name="Normal 8 4 3 2 2" xfId="62482"/>
    <cellStyle name="Normal 8 4 3 3" xfId="62483"/>
    <cellStyle name="Normal 8 4 3 4" xfId="62484"/>
    <cellStyle name="Normal 8 4 4" xfId="62485"/>
    <cellStyle name="Normal 8 4 4 2" xfId="62486"/>
    <cellStyle name="Normal 8 4 5" xfId="62487"/>
    <cellStyle name="Normal 8 4 6" xfId="62488"/>
    <cellStyle name="Normal 8 5" xfId="62489"/>
    <cellStyle name="Normal 8 5 2" xfId="62490"/>
    <cellStyle name="Normal 8 5 2 2" xfId="62491"/>
    <cellStyle name="Normal 8 5 2 2 2" xfId="62492"/>
    <cellStyle name="Normal 8 5 2 3" xfId="62493"/>
    <cellStyle name="Normal 8 5 2 4" xfId="62494"/>
    <cellStyle name="Normal 8 5 3" xfId="62495"/>
    <cellStyle name="Normal 8 5 4" xfId="62496"/>
    <cellStyle name="Normal 8 6" xfId="62497"/>
    <cellStyle name="Normal 8 6 2" xfId="62498"/>
    <cellStyle name="Normal 8 6 2 2" xfId="62499"/>
    <cellStyle name="Normal 8 6 2 2 2" xfId="62500"/>
    <cellStyle name="Normal 8 6 2 3" xfId="62501"/>
    <cellStyle name="Normal 8 6 2 4" xfId="62502"/>
    <cellStyle name="Normal 8 6 3" xfId="62503"/>
    <cellStyle name="Normal 8 6 4" xfId="62504"/>
    <cellStyle name="Normal 8 7" xfId="62505"/>
    <cellStyle name="Normal 8 7 2" xfId="62506"/>
    <cellStyle name="Normal 8 7 2 2" xfId="62507"/>
    <cellStyle name="Normal 8 7 3" xfId="62508"/>
    <cellStyle name="Normal 8 7 4" xfId="62509"/>
    <cellStyle name="Normal 8 7 5" xfId="62510"/>
    <cellStyle name="Normal 8 8" xfId="62511"/>
    <cellStyle name="Normal 8 8 2" xfId="62512"/>
    <cellStyle name="Normal 8 8 2 2" xfId="62513"/>
    <cellStyle name="Normal 8 8 3" xfId="62514"/>
    <cellStyle name="Normal 8 8 4" xfId="62515"/>
    <cellStyle name="Normal 8 8 5" xfId="62516"/>
    <cellStyle name="Normal 8 9" xfId="62517"/>
    <cellStyle name="Normal 8 9 2" xfId="62518"/>
    <cellStyle name="Normal 8 9 2 2" xfId="62519"/>
    <cellStyle name="Normal 8 9 3" xfId="62520"/>
    <cellStyle name="Normal 8 9 4" xfId="62521"/>
    <cellStyle name="Normal 8 9 5" xfId="62522"/>
    <cellStyle name="Normal 9" xfId="118"/>
    <cellStyle name="Normal 9 10" xfId="62523"/>
    <cellStyle name="Normal 9 10 2" xfId="62524"/>
    <cellStyle name="Normal 9 10 2 2" xfId="62525"/>
    <cellStyle name="Normal 9 10 3" xfId="62526"/>
    <cellStyle name="Normal 9 10 4" xfId="62527"/>
    <cellStyle name="Normal 9 11" xfId="62528"/>
    <cellStyle name="Normal 9 12" xfId="62529"/>
    <cellStyle name="Normal 9 13" xfId="62530"/>
    <cellStyle name="Normal 9 14" xfId="62531"/>
    <cellStyle name="Normal 9 15" xfId="62532"/>
    <cellStyle name="Normal 9 2" xfId="351"/>
    <cellStyle name="Normal 9 2 2" xfId="62533"/>
    <cellStyle name="Normal 9 2 2 2" xfId="62534"/>
    <cellStyle name="Normal 9 2 2 2 2" xfId="62535"/>
    <cellStyle name="Normal 9 2 2 3" xfId="62536"/>
    <cellStyle name="Normal 9 2 2 3 2" xfId="62537"/>
    <cellStyle name="Normal 9 2 2 3 2 2" xfId="62538"/>
    <cellStyle name="Normal 9 2 2 3 3" xfId="62539"/>
    <cellStyle name="Normal 9 2 2 3 4" xfId="62540"/>
    <cellStyle name="Normal 9 2 2 4" xfId="62541"/>
    <cellStyle name="Normal 9 2 2 5" xfId="62542"/>
    <cellStyle name="Normal 9 2 3" xfId="62543"/>
    <cellStyle name="Normal 9 2 3 2" xfId="62544"/>
    <cellStyle name="Normal 9 2 3 2 2" xfId="62545"/>
    <cellStyle name="Normal 9 2 3 2 2 2" xfId="62546"/>
    <cellStyle name="Normal 9 2 3 2 3" xfId="62547"/>
    <cellStyle name="Normal 9 2 3 2 4" xfId="62548"/>
    <cellStyle name="Normal 9 2 3 3" xfId="62549"/>
    <cellStyle name="Normal 9 2 4" xfId="62550"/>
    <cellStyle name="Normal 9 2 4 2" xfId="62551"/>
    <cellStyle name="Normal 9 2 4 2 2" xfId="62552"/>
    <cellStyle name="Normal 9 2 4 3" xfId="62553"/>
    <cellStyle name="Normal 9 2 4 4" xfId="62554"/>
    <cellStyle name="Normal 9 2 5" xfId="62555"/>
    <cellStyle name="Normal 9 2 6" xfId="62556"/>
    <cellStyle name="Normal 9 2 7" xfId="62557"/>
    <cellStyle name="Normal 9 3" xfId="62558"/>
    <cellStyle name="Normal 9 3 2" xfId="62559"/>
    <cellStyle name="Normal 9 3 2 2" xfId="62560"/>
    <cellStyle name="Normal 9 3 2 2 2" xfId="62561"/>
    <cellStyle name="Normal 9 3 2 3" xfId="62562"/>
    <cellStyle name="Normal 9 3 2 3 2" xfId="62563"/>
    <cellStyle name="Normal 9 3 2 3 2 2" xfId="62564"/>
    <cellStyle name="Normal 9 3 2 3 3" xfId="62565"/>
    <cellStyle name="Normal 9 3 2 3 4" xfId="62566"/>
    <cellStyle name="Normal 9 3 2 4" xfId="62567"/>
    <cellStyle name="Normal 9 3 2 5" xfId="62568"/>
    <cellStyle name="Normal 9 3 3" xfId="62569"/>
    <cellStyle name="Normal 9 3 3 2" xfId="62570"/>
    <cellStyle name="Normal 9 3 4" xfId="62571"/>
    <cellStyle name="Normal 9 3 4 2" xfId="62572"/>
    <cellStyle name="Normal 9 3 4 2 2" xfId="62573"/>
    <cellStyle name="Normal 9 3 4 3" xfId="62574"/>
    <cellStyle name="Normal 9 3 4 4" xfId="62575"/>
    <cellStyle name="Normal 9 3 5" xfId="62576"/>
    <cellStyle name="Normal 9 3 6" xfId="62577"/>
    <cellStyle name="Normal 9 3 7" xfId="62578"/>
    <cellStyle name="Normal 9 4" xfId="62579"/>
    <cellStyle name="Normal 9 4 2" xfId="62580"/>
    <cellStyle name="Normal 9 4 2 2" xfId="62581"/>
    <cellStyle name="Normal 9 4 3" xfId="62582"/>
    <cellStyle name="Normal 9 4 3 2" xfId="62583"/>
    <cellStyle name="Normal 9 4 3 2 2" xfId="62584"/>
    <cellStyle name="Normal 9 4 3 3" xfId="62585"/>
    <cellStyle name="Normal 9 4 3 4" xfId="62586"/>
    <cellStyle name="Normal 9 4 4" xfId="62587"/>
    <cellStyle name="Normal 9 4 5" xfId="62588"/>
    <cellStyle name="Normal 9 4 6" xfId="62589"/>
    <cellStyle name="Normal 9 5" xfId="62590"/>
    <cellStyle name="Normal 9 5 10" xfId="62591"/>
    <cellStyle name="Normal 9 5 11" xfId="62592"/>
    <cellStyle name="Normal 9 5 11 2" xfId="62593"/>
    <cellStyle name="Normal 9 5 12" xfId="62594"/>
    <cellStyle name="Normal 9 5 13" xfId="62595"/>
    <cellStyle name="Normal 9 5 14" xfId="62596"/>
    <cellStyle name="Normal 9 5 15" xfId="62597"/>
    <cellStyle name="Normal 9 5 2" xfId="62598"/>
    <cellStyle name="Normal 9 5 2 2" xfId="62599"/>
    <cellStyle name="Normal 9 5 2 2 2" xfId="62600"/>
    <cellStyle name="Normal 9 5 2 2 2 2" xfId="62601"/>
    <cellStyle name="Normal 9 5 2 2 3" xfId="62602"/>
    <cellStyle name="Normal 9 5 2 2 3 2" xfId="62603"/>
    <cellStyle name="Normal 9 5 2 2 3 2 2" xfId="62604"/>
    <cellStyle name="Normal 9 5 2 2 3 3" xfId="62605"/>
    <cellStyle name="Normal 9 5 2 2 3 4" xfId="62606"/>
    <cellStyle name="Normal 9 5 2 2 4" xfId="62607"/>
    <cellStyle name="Normal 9 5 2 2 5" xfId="62608"/>
    <cellStyle name="Normal 9 5 2 3" xfId="62609"/>
    <cellStyle name="Normal 9 5 2 3 2" xfId="62610"/>
    <cellStyle name="Normal 9 5 2 4" xfId="62611"/>
    <cellStyle name="Normal 9 5 2 4 2" xfId="62612"/>
    <cellStyle name="Normal 9 5 2 4 2 2" xfId="62613"/>
    <cellStyle name="Normal 9 5 2 4 3" xfId="62614"/>
    <cellStyle name="Normal 9 5 2 4 4" xfId="62615"/>
    <cellStyle name="Normal 9 5 2 5" xfId="62616"/>
    <cellStyle name="Normal 9 5 2 6" xfId="62617"/>
    <cellStyle name="Normal 9 5 3" xfId="62618"/>
    <cellStyle name="Normal 9 5 3 2" xfId="62619"/>
    <cellStyle name="Normal 9 5 3 2 2" xfId="62620"/>
    <cellStyle name="Normal 9 5 3 2 2 2" xfId="62621"/>
    <cellStyle name="Normal 9 5 3 2 3" xfId="62622"/>
    <cellStyle name="Normal 9 5 3 2 3 2" xfId="62623"/>
    <cellStyle name="Normal 9 5 3 2 3 2 2" xfId="62624"/>
    <cellStyle name="Normal 9 5 3 2 3 3" xfId="62625"/>
    <cellStyle name="Normal 9 5 3 2 3 4" xfId="62626"/>
    <cellStyle name="Normal 9 5 3 2 4" xfId="62627"/>
    <cellStyle name="Normal 9 5 3 2 5" xfId="62628"/>
    <cellStyle name="Normal 9 5 3 3" xfId="62629"/>
    <cellStyle name="Normal 9 5 3 3 2" xfId="62630"/>
    <cellStyle name="Normal 9 5 3 4" xfId="62631"/>
    <cellStyle name="Normal 9 5 3 4 2" xfId="62632"/>
    <cellStyle name="Normal 9 5 3 4 2 2" xfId="62633"/>
    <cellStyle name="Normal 9 5 3 4 3" xfId="62634"/>
    <cellStyle name="Normal 9 5 3 4 4" xfId="62635"/>
    <cellStyle name="Normal 9 5 3 5" xfId="62636"/>
    <cellStyle name="Normal 9 5 3 6" xfId="62637"/>
    <cellStyle name="Normal 9 5 4" xfId="62638"/>
    <cellStyle name="Normal 9 5 4 2" xfId="62639"/>
    <cellStyle name="Normal 9 5 4 2 2" xfId="62640"/>
    <cellStyle name="Normal 9 5 4 2 2 2" xfId="62641"/>
    <cellStyle name="Normal 9 5 4 2 2 2 2" xfId="62642"/>
    <cellStyle name="Normal 9 5 4 2 2 3" xfId="62643"/>
    <cellStyle name="Normal 9 5 4 2 2 4" xfId="62644"/>
    <cellStyle name="Normal 9 5 4 2 3" xfId="62645"/>
    <cellStyle name="Normal 9 5 4 2 4" xfId="62646"/>
    <cellStyle name="Normal 9 5 4 3" xfId="62647"/>
    <cellStyle name="Normal 9 5 4 3 2" xfId="62648"/>
    <cellStyle name="Normal 9 5 4 4" xfId="62649"/>
    <cellStyle name="Normal 9 5 4 4 2" xfId="62650"/>
    <cellStyle name="Normal 9 5 4 4 2 2" xfId="62651"/>
    <cellStyle name="Normal 9 5 4 4 3" xfId="62652"/>
    <cellStyle name="Normal 9 5 4 4 4" xfId="62653"/>
    <cellStyle name="Normal 9 5 4 5" xfId="62654"/>
    <cellStyle name="Normal 9 5 4 6" xfId="62655"/>
    <cellStyle name="Normal 9 5 5" xfId="62656"/>
    <cellStyle name="Normal 9 5 5 2" xfId="62657"/>
    <cellStyle name="Normal 9 5 5 2 2" xfId="62658"/>
    <cellStyle name="Normal 9 5 5 2 2 2" xfId="62659"/>
    <cellStyle name="Normal 9 5 5 2 2 2 2" xfId="62660"/>
    <cellStyle name="Normal 9 5 5 2 2 3" xfId="62661"/>
    <cellStyle name="Normal 9 5 5 2 2 4" xfId="62662"/>
    <cellStyle name="Normal 9 5 5 2 3" xfId="62663"/>
    <cellStyle name="Normal 9 5 5 2 4" xfId="62664"/>
    <cellStyle name="Normal 9 5 5 3" xfId="62665"/>
    <cellStyle name="Normal 9 5 5 3 2" xfId="62666"/>
    <cellStyle name="Normal 9 5 5 4" xfId="62667"/>
    <cellStyle name="Normal 9 5 5 4 2" xfId="62668"/>
    <cellStyle name="Normal 9 5 5 4 2 2" xfId="62669"/>
    <cellStyle name="Normal 9 5 5 4 3" xfId="62670"/>
    <cellStyle name="Normal 9 5 5 4 4" xfId="62671"/>
    <cellStyle name="Normal 9 5 5 5" xfId="62672"/>
    <cellStyle name="Normal 9 5 5 6" xfId="62673"/>
    <cellStyle name="Normal 9 5 6" xfId="62674"/>
    <cellStyle name="Normal 9 5 6 2" xfId="62675"/>
    <cellStyle name="Normal 9 5 6 2 2" xfId="62676"/>
    <cellStyle name="Normal 9 5 6 2 2 2" xfId="62677"/>
    <cellStyle name="Normal 9 5 6 2 3" xfId="62678"/>
    <cellStyle name="Normal 9 5 6 2 4" xfId="62679"/>
    <cellStyle name="Normal 9 5 6 3" xfId="62680"/>
    <cellStyle name="Normal 9 5 6 4" xfId="62681"/>
    <cellStyle name="Normal 9 5 7" xfId="62682"/>
    <cellStyle name="Normal 9 5 7 2" xfId="62683"/>
    <cellStyle name="Normal 9 5 7 2 2" xfId="62684"/>
    <cellStyle name="Normal 9 5 7 2 2 2" xfId="62685"/>
    <cellStyle name="Normal 9 5 7 2 3" xfId="62686"/>
    <cellStyle name="Normal 9 5 7 2 4" xfId="62687"/>
    <cellStyle name="Normal 9 5 7 3" xfId="62688"/>
    <cellStyle name="Normal 9 5 7 4" xfId="62689"/>
    <cellStyle name="Normal 9 5 8" xfId="62690"/>
    <cellStyle name="Normal 9 5 8 2" xfId="62691"/>
    <cellStyle name="Normal 9 5 8 2 2" xfId="62692"/>
    <cellStyle name="Normal 9 5 8 3" xfId="62693"/>
    <cellStyle name="Normal 9 5 8 4" xfId="62694"/>
    <cellStyle name="Normal 9 5 8 5" xfId="62695"/>
    <cellStyle name="Normal 9 5 9" xfId="62696"/>
    <cellStyle name="Normal 9 5 9 2" xfId="62697"/>
    <cellStyle name="Normal 9 5 9 2 2" xfId="62698"/>
    <cellStyle name="Normal 9 5 9 3" xfId="62699"/>
    <cellStyle name="Normal 9 5 9 4" xfId="62700"/>
    <cellStyle name="Normal 9 6" xfId="62701"/>
    <cellStyle name="Normal 9 6 2" xfId="62702"/>
    <cellStyle name="Normal 9 6 2 2" xfId="62703"/>
    <cellStyle name="Normal 9 6 3" xfId="62704"/>
    <cellStyle name="Normal 9 6 3 2" xfId="62705"/>
    <cellStyle name="Normal 9 6 3 2 2" xfId="62706"/>
    <cellStyle name="Normal 9 6 3 3" xfId="62707"/>
    <cellStyle name="Normal 9 6 3 4" xfId="62708"/>
    <cellStyle name="Normal 9 6 4" xfId="62709"/>
    <cellStyle name="Normal 9 6 5" xfId="62710"/>
    <cellStyle name="Normal 9 6 6" xfId="62711"/>
    <cellStyle name="Normal 9 7" xfId="62712"/>
    <cellStyle name="Normal 9 7 2" xfId="62713"/>
    <cellStyle name="Normal 9 7 2 2" xfId="62714"/>
    <cellStyle name="Normal 9 7 2 2 2" xfId="62715"/>
    <cellStyle name="Normal 9 7 2 3" xfId="62716"/>
    <cellStyle name="Normal 9 7 2 4" xfId="62717"/>
    <cellStyle name="Normal 9 7 3" xfId="62718"/>
    <cellStyle name="Normal 9 7 4" xfId="62719"/>
    <cellStyle name="Normal 9 8" xfId="62720"/>
    <cellStyle name="Normal 9 8 2" xfId="62721"/>
    <cellStyle name="Normal 9 9" xfId="62722"/>
    <cellStyle name="Normal 9 9 2" xfId="62723"/>
    <cellStyle name="Normal 9 9 2 2" xfId="62724"/>
    <cellStyle name="Normal 9 9 3" xfId="62725"/>
    <cellStyle name="Normal 9 9 4" xfId="62726"/>
    <cellStyle name="Normal(0)" xfId="352"/>
    <cellStyle name="Normal_Blocking 03-01" xfId="5"/>
    <cellStyle name="Normal_Blocking 09-00" xfId="4"/>
    <cellStyle name="Note 10" xfId="62727"/>
    <cellStyle name="Note 10 2" xfId="62728"/>
    <cellStyle name="Note 11" xfId="62729"/>
    <cellStyle name="Note 11 2" xfId="62730"/>
    <cellStyle name="Note 11 2 2" xfId="62731"/>
    <cellStyle name="Note 11 3" xfId="62732"/>
    <cellStyle name="Note 11 4" xfId="62733"/>
    <cellStyle name="Note 11 5" xfId="62734"/>
    <cellStyle name="Note 12" xfId="62735"/>
    <cellStyle name="Note 12 2" xfId="62736"/>
    <cellStyle name="Note 12 2 2" xfId="62737"/>
    <cellStyle name="Note 12 3" xfId="62738"/>
    <cellStyle name="Note 12 4" xfId="62739"/>
    <cellStyle name="Note 13" xfId="62740"/>
    <cellStyle name="Note 13 2" xfId="62741"/>
    <cellStyle name="Note 13 2 2" xfId="62742"/>
    <cellStyle name="Note 13 3" xfId="62743"/>
    <cellStyle name="Note 13 4" xfId="62744"/>
    <cellStyle name="Note 14" xfId="62745"/>
    <cellStyle name="Note 15" xfId="62746"/>
    <cellStyle name="Note 16" xfId="62747"/>
    <cellStyle name="Note 17" xfId="62748"/>
    <cellStyle name="Note 2" xfId="353"/>
    <cellStyle name="Note 2 2" xfId="62749"/>
    <cellStyle name="Note 2 2 2" xfId="62750"/>
    <cellStyle name="Note 2 3" xfId="62751"/>
    <cellStyle name="Note 2 4" xfId="62752"/>
    <cellStyle name="Note 2 5" xfId="62753"/>
    <cellStyle name="Note 3" xfId="354"/>
    <cellStyle name="Note 3 2" xfId="62754"/>
    <cellStyle name="Note 3 2 2" xfId="62755"/>
    <cellStyle name="Note 3 2 2 2" xfId="62756"/>
    <cellStyle name="Note 3 2 3" xfId="62757"/>
    <cellStyle name="Note 3 2 3 2" xfId="62758"/>
    <cellStyle name="Note 3 2 3 2 2" xfId="62759"/>
    <cellStyle name="Note 3 2 3 3" xfId="62760"/>
    <cellStyle name="Note 3 2 3 4" xfId="62761"/>
    <cellStyle name="Note 3 2 4" xfId="62762"/>
    <cellStyle name="Note 3 2 5" xfId="62763"/>
    <cellStyle name="Note 3 2 6" xfId="62764"/>
    <cellStyle name="Note 3 3" xfId="62765"/>
    <cellStyle name="Note 3 3 2" xfId="62766"/>
    <cellStyle name="Note 3 4" xfId="62767"/>
    <cellStyle name="Note 3 4 2" xfId="62768"/>
    <cellStyle name="Note 3 4 2 2" xfId="62769"/>
    <cellStyle name="Note 3 4 3" xfId="62770"/>
    <cellStyle name="Note 3 4 4" xfId="62771"/>
    <cellStyle name="Note 3 5" xfId="62772"/>
    <cellStyle name="Note 3 6" xfId="62773"/>
    <cellStyle name="Note 3 7" xfId="62774"/>
    <cellStyle name="Note 4" xfId="355"/>
    <cellStyle name="Note 4 2" xfId="62775"/>
    <cellStyle name="Note 4 2 2" xfId="62776"/>
    <cellStyle name="Note 4 2 2 2" xfId="62777"/>
    <cellStyle name="Note 4 2 3" xfId="62778"/>
    <cellStyle name="Note 4 2 3 2" xfId="62779"/>
    <cellStyle name="Note 4 2 3 2 2" xfId="62780"/>
    <cellStyle name="Note 4 2 3 3" xfId="62781"/>
    <cellStyle name="Note 4 2 3 4" xfId="62782"/>
    <cellStyle name="Note 4 2 4" xfId="62783"/>
    <cellStyle name="Note 4 2 5" xfId="62784"/>
    <cellStyle name="Note 4 3" xfId="62785"/>
    <cellStyle name="Note 4 3 2" xfId="62786"/>
    <cellStyle name="Note 4 4" xfId="62787"/>
    <cellStyle name="Note 4 4 2" xfId="62788"/>
    <cellStyle name="Note 4 4 2 2" xfId="62789"/>
    <cellStyle name="Note 4 4 3" xfId="62790"/>
    <cellStyle name="Note 4 4 4" xfId="62791"/>
    <cellStyle name="Note 4 5" xfId="62792"/>
    <cellStyle name="Note 4 6" xfId="62793"/>
    <cellStyle name="Note 4 7" xfId="62794"/>
    <cellStyle name="Note 5" xfId="62795"/>
    <cellStyle name="Note 5 2" xfId="62796"/>
    <cellStyle name="Note 5 2 2" xfId="62797"/>
    <cellStyle name="Note 5 2 2 2" xfId="62798"/>
    <cellStyle name="Note 5 2 2 2 2" xfId="62799"/>
    <cellStyle name="Note 5 2 2 3" xfId="62800"/>
    <cellStyle name="Note 5 2 2 4" xfId="62801"/>
    <cellStyle name="Note 5 2 3" xfId="62802"/>
    <cellStyle name="Note 5 2 4" xfId="62803"/>
    <cellStyle name="Note 5 3" xfId="62804"/>
    <cellStyle name="Note 5 3 2" xfId="62805"/>
    <cellStyle name="Note 5 4" xfId="62806"/>
    <cellStyle name="Note 5 4 2" xfId="62807"/>
    <cellStyle name="Note 5 4 2 2" xfId="62808"/>
    <cellStyle name="Note 5 4 3" xfId="62809"/>
    <cellStyle name="Note 5 4 4" xfId="62810"/>
    <cellStyle name="Note 5 5" xfId="62811"/>
    <cellStyle name="Note 5 6" xfId="62812"/>
    <cellStyle name="Note 6" xfId="62813"/>
    <cellStyle name="Note 6 2" xfId="62814"/>
    <cellStyle name="Note 6 2 2" xfId="62815"/>
    <cellStyle name="Note 6 2 2 2" xfId="62816"/>
    <cellStyle name="Note 6 2 2 2 2" xfId="62817"/>
    <cellStyle name="Note 6 2 2 3" xfId="62818"/>
    <cellStyle name="Note 6 2 2 4" xfId="62819"/>
    <cellStyle name="Note 6 2 3" xfId="62820"/>
    <cellStyle name="Note 6 2 4" xfId="62821"/>
    <cellStyle name="Note 6 3" xfId="62822"/>
    <cellStyle name="Note 6 3 2" xfId="62823"/>
    <cellStyle name="Note 6 4" xfId="62824"/>
    <cellStyle name="Note 6 4 2" xfId="62825"/>
    <cellStyle name="Note 6 4 2 2" xfId="62826"/>
    <cellStyle name="Note 6 4 3" xfId="62827"/>
    <cellStyle name="Note 6 4 4" xfId="62828"/>
    <cellStyle name="Note 6 5" xfId="62829"/>
    <cellStyle name="Note 6 6" xfId="62830"/>
    <cellStyle name="Note 7" xfId="62831"/>
    <cellStyle name="Note 7 2" xfId="62832"/>
    <cellStyle name="Note 7 2 2" xfId="62833"/>
    <cellStyle name="Note 7 3" xfId="62834"/>
    <cellStyle name="Note 7 4" xfId="62835"/>
    <cellStyle name="Note 8" xfId="62836"/>
    <cellStyle name="Note 8 2" xfId="62837"/>
    <cellStyle name="Note 8 2 2" xfId="62838"/>
    <cellStyle name="Note 8 3" xfId="62839"/>
    <cellStyle name="Note 8 3 2" xfId="62840"/>
    <cellStyle name="Note 8 3 2 2" xfId="62841"/>
    <cellStyle name="Note 8 3 3" xfId="62842"/>
    <cellStyle name="Note 8 3 4" xfId="62843"/>
    <cellStyle name="Note 8 4" xfId="62844"/>
    <cellStyle name="Note 8 5" xfId="62845"/>
    <cellStyle name="Note 9" xfId="62846"/>
    <cellStyle name="Note 9 2" xfId="62847"/>
    <cellStyle name="Note 9 2 2" xfId="62848"/>
    <cellStyle name="Note 9 2 2 2" xfId="62849"/>
    <cellStyle name="Note 9 2 3" xfId="62850"/>
    <cellStyle name="Note 9 2 4" xfId="62851"/>
    <cellStyle name="Note 9 3" xfId="62852"/>
    <cellStyle name="Note 9 4" xfId="62853"/>
    <cellStyle name="Number" xfId="356"/>
    <cellStyle name="Number 10" xfId="62854"/>
    <cellStyle name="Number 11" xfId="62855"/>
    <cellStyle name="Number 12" xfId="62856"/>
    <cellStyle name="Number 13" xfId="62857"/>
    <cellStyle name="Number 14" xfId="62858"/>
    <cellStyle name="Number 2" xfId="62859"/>
    <cellStyle name="Number 3" xfId="62860"/>
    <cellStyle name="Number 4" xfId="62861"/>
    <cellStyle name="Number 5" xfId="62862"/>
    <cellStyle name="Number 6" xfId="62863"/>
    <cellStyle name="Number 7" xfId="62864"/>
    <cellStyle name="Number 8" xfId="62865"/>
    <cellStyle name="Number 9" xfId="62866"/>
    <cellStyle name="Output 2" xfId="357"/>
    <cellStyle name="Output 2 2" xfId="62867"/>
    <cellStyle name="Output 2 3" xfId="62868"/>
    <cellStyle name="Output 2 4" xfId="62869"/>
    <cellStyle name="Output 2 5" xfId="62870"/>
    <cellStyle name="Output 3" xfId="62871"/>
    <cellStyle name="Output 3 2" xfId="62872"/>
    <cellStyle name="Output 3 3" xfId="62873"/>
    <cellStyle name="Output 4" xfId="62874"/>
    <cellStyle name="Output 4 2" xfId="62875"/>
    <cellStyle name="Output 4 3" xfId="62876"/>
    <cellStyle name="Output 5" xfId="62877"/>
    <cellStyle name="Output 6" xfId="62878"/>
    <cellStyle name="Output Amounts" xfId="358"/>
    <cellStyle name="Output Line Items" xfId="359"/>
    <cellStyle name="Password" xfId="119"/>
    <cellStyle name="Percen - Style1" xfId="360"/>
    <cellStyle name="Percen - Style2" xfId="361"/>
    <cellStyle name="Percent" xfId="3" builtinId="5"/>
    <cellStyle name="Percent [2]" xfId="362"/>
    <cellStyle name="Percent [2] 2" xfId="62879"/>
    <cellStyle name="Percent [2] 3" xfId="62880"/>
    <cellStyle name="Percent 10" xfId="402"/>
    <cellStyle name="Percent 11" xfId="62881"/>
    <cellStyle name="Percent 13" xfId="120"/>
    <cellStyle name="Percent 19" xfId="121"/>
    <cellStyle name="Percent 2" xfId="19"/>
    <cellStyle name="Percent 2 10" xfId="122"/>
    <cellStyle name="Percent 2 10 2" xfId="62882"/>
    <cellStyle name="Percent 2 10 2 2" xfId="62883"/>
    <cellStyle name="Percent 2 10 2 2 2" xfId="62884"/>
    <cellStyle name="Percent 2 10 2 3" xfId="62885"/>
    <cellStyle name="Percent 2 10 2 4" xfId="62886"/>
    <cellStyle name="Percent 2 10 3" xfId="62887"/>
    <cellStyle name="Percent 2 10 4" xfId="62888"/>
    <cellStyle name="Percent 2 11" xfId="123"/>
    <cellStyle name="Percent 2 11 2" xfId="62889"/>
    <cellStyle name="Percent 2 11 2 2" xfId="62890"/>
    <cellStyle name="Percent 2 11 3" xfId="62891"/>
    <cellStyle name="Percent 2 11 4" xfId="62892"/>
    <cellStyle name="Percent 2 11 5" xfId="62893"/>
    <cellStyle name="Percent 2 12" xfId="124"/>
    <cellStyle name="Percent 2 13" xfId="125"/>
    <cellStyle name="Percent 2 13 2" xfId="62894"/>
    <cellStyle name="Percent 2 13 2 2" xfId="62895"/>
    <cellStyle name="Percent 2 13 3" xfId="62896"/>
    <cellStyle name="Percent 2 13 4" xfId="62897"/>
    <cellStyle name="Percent 2 14" xfId="126"/>
    <cellStyle name="Percent 2 15" xfId="127"/>
    <cellStyle name="Percent 2 15 2" xfId="62898"/>
    <cellStyle name="Percent 2 16" xfId="128"/>
    <cellStyle name="Percent 2 17" xfId="129"/>
    <cellStyle name="Percent 2 18" xfId="130"/>
    <cellStyle name="Percent 2 19" xfId="131"/>
    <cellStyle name="Percent 2 2" xfId="20"/>
    <cellStyle name="Percent 2 2 10" xfId="62899"/>
    <cellStyle name="Percent 2 2 10 2" xfId="62900"/>
    <cellStyle name="Percent 2 2 10 2 2" xfId="62901"/>
    <cellStyle name="Percent 2 2 10 3" xfId="62902"/>
    <cellStyle name="Percent 2 2 10 4" xfId="62903"/>
    <cellStyle name="Percent 2 2 11" xfId="62904"/>
    <cellStyle name="Percent 2 2 12" xfId="62905"/>
    <cellStyle name="Percent 2 2 12 2" xfId="62906"/>
    <cellStyle name="Percent 2 2 13" xfId="62907"/>
    <cellStyle name="Percent 2 2 14" xfId="62908"/>
    <cellStyle name="Percent 2 2 15" xfId="62909"/>
    <cellStyle name="Percent 2 2 16" xfId="62910"/>
    <cellStyle name="Percent 2 2 2" xfId="132"/>
    <cellStyle name="Percent 2 2 2 2" xfId="62911"/>
    <cellStyle name="Percent 2 2 2 2 2" xfId="62912"/>
    <cellStyle name="Percent 2 2 2 2 2 2" xfId="62913"/>
    <cellStyle name="Percent 2 2 2 2 3" xfId="62914"/>
    <cellStyle name="Percent 2 2 2 2 3 2" xfId="62915"/>
    <cellStyle name="Percent 2 2 2 2 3 2 2" xfId="62916"/>
    <cellStyle name="Percent 2 2 2 2 3 3" xfId="62917"/>
    <cellStyle name="Percent 2 2 2 2 3 4" xfId="62918"/>
    <cellStyle name="Percent 2 2 2 2 4" xfId="62919"/>
    <cellStyle name="Percent 2 2 2 2 5" xfId="62920"/>
    <cellStyle name="Percent 2 2 2 3" xfId="62921"/>
    <cellStyle name="Percent 2 2 2 3 2" xfId="62922"/>
    <cellStyle name="Percent 2 2 2 4" xfId="62923"/>
    <cellStyle name="Percent 2 2 2 4 2" xfId="62924"/>
    <cellStyle name="Percent 2 2 2 5" xfId="62925"/>
    <cellStyle name="Percent 2 2 2 5 2" xfId="62926"/>
    <cellStyle name="Percent 2 2 2 5 2 2" xfId="62927"/>
    <cellStyle name="Percent 2 2 2 5 3" xfId="62928"/>
    <cellStyle name="Percent 2 2 2 5 4" xfId="62929"/>
    <cellStyle name="Percent 2 2 2 6" xfId="62930"/>
    <cellStyle name="Percent 2 2 2 6 2" xfId="62931"/>
    <cellStyle name="Percent 2 2 2 6 2 2" xfId="62932"/>
    <cellStyle name="Percent 2 2 2 6 3" xfId="62933"/>
    <cellStyle name="Percent 2 2 2 6 4" xfId="62934"/>
    <cellStyle name="Percent 2 2 2 7" xfId="62935"/>
    <cellStyle name="Percent 2 2 2 8" xfId="62936"/>
    <cellStyle name="Percent 2 2 2 9" xfId="62937"/>
    <cellStyle name="Percent 2 2 3" xfId="62938"/>
    <cellStyle name="Percent 2 2 3 2" xfId="62939"/>
    <cellStyle name="Percent 2 2 3 2 2" xfId="62940"/>
    <cellStyle name="Percent 2 2 3 2 2 2" xfId="62941"/>
    <cellStyle name="Percent 2 2 3 2 3" xfId="62942"/>
    <cellStyle name="Percent 2 2 3 2 3 2" xfId="62943"/>
    <cellStyle name="Percent 2 2 3 2 3 2 2" xfId="62944"/>
    <cellStyle name="Percent 2 2 3 2 3 3" xfId="62945"/>
    <cellStyle name="Percent 2 2 3 2 3 4" xfId="62946"/>
    <cellStyle name="Percent 2 2 3 2 4" xfId="62947"/>
    <cellStyle name="Percent 2 2 3 2 5" xfId="62948"/>
    <cellStyle name="Percent 2 2 3 3" xfId="62949"/>
    <cellStyle name="Percent 2 2 3 3 2" xfId="62950"/>
    <cellStyle name="Percent 2 2 3 4" xfId="62951"/>
    <cellStyle name="Percent 2 2 3 4 2" xfId="62952"/>
    <cellStyle name="Percent 2 2 3 4 2 2" xfId="62953"/>
    <cellStyle name="Percent 2 2 3 4 3" xfId="62954"/>
    <cellStyle name="Percent 2 2 3 4 4" xfId="62955"/>
    <cellStyle name="Percent 2 2 3 5" xfId="62956"/>
    <cellStyle name="Percent 2 2 3 6" xfId="62957"/>
    <cellStyle name="Percent 2 2 4" xfId="62958"/>
    <cellStyle name="Percent 2 2 4 2" xfId="62959"/>
    <cellStyle name="Percent 2 2 4 2 2" xfId="62960"/>
    <cellStyle name="Percent 2 2 4 2 2 2" xfId="62961"/>
    <cellStyle name="Percent 2 2 4 2 3" xfId="62962"/>
    <cellStyle name="Percent 2 2 4 2 3 2" xfId="62963"/>
    <cellStyle name="Percent 2 2 4 2 3 2 2" xfId="62964"/>
    <cellStyle name="Percent 2 2 4 2 3 3" xfId="62965"/>
    <cellStyle name="Percent 2 2 4 2 3 4" xfId="62966"/>
    <cellStyle name="Percent 2 2 4 2 4" xfId="62967"/>
    <cellStyle name="Percent 2 2 4 2 5" xfId="62968"/>
    <cellStyle name="Percent 2 2 4 3" xfId="62969"/>
    <cellStyle name="Percent 2 2 4 3 2" xfId="62970"/>
    <cellStyle name="Percent 2 2 4 4" xfId="62971"/>
    <cellStyle name="Percent 2 2 4 4 2" xfId="62972"/>
    <cellStyle name="Percent 2 2 4 4 2 2" xfId="62973"/>
    <cellStyle name="Percent 2 2 4 4 3" xfId="62974"/>
    <cellStyle name="Percent 2 2 4 4 4" xfId="62975"/>
    <cellStyle name="Percent 2 2 4 5" xfId="62976"/>
    <cellStyle name="Percent 2 2 4 6" xfId="62977"/>
    <cellStyle name="Percent 2 2 5" xfId="62978"/>
    <cellStyle name="Percent 2 2 5 2" xfId="62979"/>
    <cellStyle name="Percent 2 2 5 2 2" xfId="62980"/>
    <cellStyle name="Percent 2 2 5 2 2 2" xfId="62981"/>
    <cellStyle name="Percent 2 2 5 2 2 2 2" xfId="62982"/>
    <cellStyle name="Percent 2 2 5 2 2 3" xfId="62983"/>
    <cellStyle name="Percent 2 2 5 2 2 4" xfId="62984"/>
    <cellStyle name="Percent 2 2 5 2 3" xfId="62985"/>
    <cellStyle name="Percent 2 2 5 2 4" xfId="62986"/>
    <cellStyle name="Percent 2 2 5 3" xfId="62987"/>
    <cellStyle name="Percent 2 2 5 3 2" xfId="62988"/>
    <cellStyle name="Percent 2 2 5 4" xfId="62989"/>
    <cellStyle name="Percent 2 2 5 4 2" xfId="62990"/>
    <cellStyle name="Percent 2 2 5 4 2 2" xfId="62991"/>
    <cellStyle name="Percent 2 2 5 4 3" xfId="62992"/>
    <cellStyle name="Percent 2 2 5 4 4" xfId="62993"/>
    <cellStyle name="Percent 2 2 5 5" xfId="62994"/>
    <cellStyle name="Percent 2 2 5 6" xfId="62995"/>
    <cellStyle name="Percent 2 2 6" xfId="62996"/>
    <cellStyle name="Percent 2 2 6 2" xfId="62997"/>
    <cellStyle name="Percent 2 2 6 2 2" xfId="62998"/>
    <cellStyle name="Percent 2 2 6 2 2 2" xfId="62999"/>
    <cellStyle name="Percent 2 2 6 2 2 2 2" xfId="63000"/>
    <cellStyle name="Percent 2 2 6 2 2 3" xfId="63001"/>
    <cellStyle name="Percent 2 2 6 2 2 4" xfId="63002"/>
    <cellStyle name="Percent 2 2 6 2 3" xfId="63003"/>
    <cellStyle name="Percent 2 2 6 2 4" xfId="63004"/>
    <cellStyle name="Percent 2 2 6 3" xfId="63005"/>
    <cellStyle name="Percent 2 2 6 3 2" xfId="63006"/>
    <cellStyle name="Percent 2 2 6 4" xfId="63007"/>
    <cellStyle name="Percent 2 2 6 4 2" xfId="63008"/>
    <cellStyle name="Percent 2 2 6 4 2 2" xfId="63009"/>
    <cellStyle name="Percent 2 2 6 4 3" xfId="63010"/>
    <cellStyle name="Percent 2 2 6 4 4" xfId="63011"/>
    <cellStyle name="Percent 2 2 6 5" xfId="63012"/>
    <cellStyle name="Percent 2 2 6 6" xfId="63013"/>
    <cellStyle name="Percent 2 2 7" xfId="63014"/>
    <cellStyle name="Percent 2 2 7 2" xfId="63015"/>
    <cellStyle name="Percent 2 2 7 2 2" xfId="63016"/>
    <cellStyle name="Percent 2 2 7 2 2 2" xfId="63017"/>
    <cellStyle name="Percent 2 2 7 2 3" xfId="63018"/>
    <cellStyle name="Percent 2 2 7 2 4" xfId="63019"/>
    <cellStyle name="Percent 2 2 7 3" xfId="63020"/>
    <cellStyle name="Percent 2 2 7 4" xfId="63021"/>
    <cellStyle name="Percent 2 2 8" xfId="63022"/>
    <cellStyle name="Percent 2 2 8 2" xfId="63023"/>
    <cellStyle name="Percent 2 2 8 2 2" xfId="63024"/>
    <cellStyle name="Percent 2 2 8 2 2 2" xfId="63025"/>
    <cellStyle name="Percent 2 2 8 2 3" xfId="63026"/>
    <cellStyle name="Percent 2 2 8 2 4" xfId="63027"/>
    <cellStyle name="Percent 2 2 8 3" xfId="63028"/>
    <cellStyle name="Percent 2 2 8 4" xfId="63029"/>
    <cellStyle name="Percent 2 2 9" xfId="63030"/>
    <cellStyle name="Percent 2 2 9 2" xfId="63031"/>
    <cellStyle name="Percent 2 2 9 2 2" xfId="63032"/>
    <cellStyle name="Percent 2 2 9 3" xfId="63033"/>
    <cellStyle name="Percent 2 2 9 4" xfId="63034"/>
    <cellStyle name="Percent 2 2 9 5" xfId="63035"/>
    <cellStyle name="Percent 2 20" xfId="133"/>
    <cellStyle name="Percent 2 21" xfId="134"/>
    <cellStyle name="Percent 2 3" xfId="135"/>
    <cellStyle name="Percent 2 3 10" xfId="63036"/>
    <cellStyle name="Percent 2 3 10 2" xfId="63037"/>
    <cellStyle name="Percent 2 3 10 2 2" xfId="63038"/>
    <cellStyle name="Percent 2 3 10 3" xfId="63039"/>
    <cellStyle name="Percent 2 3 10 4" xfId="63040"/>
    <cellStyle name="Percent 2 3 11" xfId="63041"/>
    <cellStyle name="Percent 2 3 12" xfId="63042"/>
    <cellStyle name="Percent 2 3 12 2" xfId="63043"/>
    <cellStyle name="Percent 2 3 13" xfId="63044"/>
    <cellStyle name="Percent 2 3 14" xfId="63045"/>
    <cellStyle name="Percent 2 3 15" xfId="63046"/>
    <cellStyle name="Percent 2 3 2" xfId="63047"/>
    <cellStyle name="Percent 2 3 2 2" xfId="63048"/>
    <cellStyle name="Percent 2 3 2 2 2" xfId="63049"/>
    <cellStyle name="Percent 2 3 2 2 2 2" xfId="63050"/>
    <cellStyle name="Percent 2 3 2 2 3" xfId="63051"/>
    <cellStyle name="Percent 2 3 2 2 3 2" xfId="63052"/>
    <cellStyle name="Percent 2 3 2 2 3 2 2" xfId="63053"/>
    <cellStyle name="Percent 2 3 2 2 3 3" xfId="63054"/>
    <cellStyle name="Percent 2 3 2 2 3 4" xfId="63055"/>
    <cellStyle name="Percent 2 3 2 2 4" xfId="63056"/>
    <cellStyle name="Percent 2 3 2 2 5" xfId="63057"/>
    <cellStyle name="Percent 2 3 2 3" xfId="63058"/>
    <cellStyle name="Percent 2 3 2 3 2" xfId="63059"/>
    <cellStyle name="Percent 2 3 2 4" xfId="63060"/>
    <cellStyle name="Percent 2 3 2 4 2" xfId="63061"/>
    <cellStyle name="Percent 2 3 2 5" xfId="63062"/>
    <cellStyle name="Percent 2 3 2 5 2" xfId="63063"/>
    <cellStyle name="Percent 2 3 2 5 2 2" xfId="63064"/>
    <cellStyle name="Percent 2 3 2 5 3" xfId="63065"/>
    <cellStyle name="Percent 2 3 2 5 4" xfId="63066"/>
    <cellStyle name="Percent 2 3 2 6" xfId="63067"/>
    <cellStyle name="Percent 2 3 2 6 2" xfId="63068"/>
    <cellStyle name="Percent 2 3 2 6 2 2" xfId="63069"/>
    <cellStyle name="Percent 2 3 2 6 3" xfId="63070"/>
    <cellStyle name="Percent 2 3 2 6 4" xfId="63071"/>
    <cellStyle name="Percent 2 3 2 7" xfId="63072"/>
    <cellStyle name="Percent 2 3 2 8" xfId="63073"/>
    <cellStyle name="Percent 2 3 3" xfId="63074"/>
    <cellStyle name="Percent 2 3 3 2" xfId="63075"/>
    <cellStyle name="Percent 2 3 3 2 2" xfId="63076"/>
    <cellStyle name="Percent 2 3 3 2 2 2" xfId="63077"/>
    <cellStyle name="Percent 2 3 3 2 3" xfId="63078"/>
    <cellStyle name="Percent 2 3 3 2 3 2" xfId="63079"/>
    <cellStyle name="Percent 2 3 3 2 3 2 2" xfId="63080"/>
    <cellStyle name="Percent 2 3 3 2 3 3" xfId="63081"/>
    <cellStyle name="Percent 2 3 3 2 3 4" xfId="63082"/>
    <cellStyle name="Percent 2 3 3 2 4" xfId="63083"/>
    <cellStyle name="Percent 2 3 3 2 5" xfId="63084"/>
    <cellStyle name="Percent 2 3 3 3" xfId="63085"/>
    <cellStyle name="Percent 2 3 3 3 2" xfId="63086"/>
    <cellStyle name="Percent 2 3 3 4" xfId="63087"/>
    <cellStyle name="Percent 2 3 3 4 2" xfId="63088"/>
    <cellStyle name="Percent 2 3 3 4 2 2" xfId="63089"/>
    <cellStyle name="Percent 2 3 3 4 3" xfId="63090"/>
    <cellStyle name="Percent 2 3 3 4 4" xfId="63091"/>
    <cellStyle name="Percent 2 3 3 5" xfId="63092"/>
    <cellStyle name="Percent 2 3 3 6" xfId="63093"/>
    <cellStyle name="Percent 2 3 4" xfId="63094"/>
    <cellStyle name="Percent 2 3 4 2" xfId="63095"/>
    <cellStyle name="Percent 2 3 4 2 2" xfId="63096"/>
    <cellStyle name="Percent 2 3 4 2 2 2" xfId="63097"/>
    <cellStyle name="Percent 2 3 4 2 3" xfId="63098"/>
    <cellStyle name="Percent 2 3 4 2 3 2" xfId="63099"/>
    <cellStyle name="Percent 2 3 4 2 3 2 2" xfId="63100"/>
    <cellStyle name="Percent 2 3 4 2 3 3" xfId="63101"/>
    <cellStyle name="Percent 2 3 4 2 3 4" xfId="63102"/>
    <cellStyle name="Percent 2 3 4 2 4" xfId="63103"/>
    <cellStyle name="Percent 2 3 4 2 5" xfId="63104"/>
    <cellStyle name="Percent 2 3 4 3" xfId="63105"/>
    <cellStyle name="Percent 2 3 4 3 2" xfId="63106"/>
    <cellStyle name="Percent 2 3 4 4" xfId="63107"/>
    <cellStyle name="Percent 2 3 4 4 2" xfId="63108"/>
    <cellStyle name="Percent 2 3 4 4 2 2" xfId="63109"/>
    <cellStyle name="Percent 2 3 4 4 3" xfId="63110"/>
    <cellStyle name="Percent 2 3 4 4 4" xfId="63111"/>
    <cellStyle name="Percent 2 3 4 5" xfId="63112"/>
    <cellStyle name="Percent 2 3 4 6" xfId="63113"/>
    <cellStyle name="Percent 2 3 5" xfId="63114"/>
    <cellStyle name="Percent 2 3 5 2" xfId="63115"/>
    <cellStyle name="Percent 2 3 5 2 2" xfId="63116"/>
    <cellStyle name="Percent 2 3 5 2 2 2" xfId="63117"/>
    <cellStyle name="Percent 2 3 5 2 2 2 2" xfId="63118"/>
    <cellStyle name="Percent 2 3 5 2 2 3" xfId="63119"/>
    <cellStyle name="Percent 2 3 5 2 2 4" xfId="63120"/>
    <cellStyle name="Percent 2 3 5 2 3" xfId="63121"/>
    <cellStyle name="Percent 2 3 5 2 4" xfId="63122"/>
    <cellStyle name="Percent 2 3 5 3" xfId="63123"/>
    <cellStyle name="Percent 2 3 5 3 2" xfId="63124"/>
    <cellStyle name="Percent 2 3 5 4" xfId="63125"/>
    <cellStyle name="Percent 2 3 5 4 2" xfId="63126"/>
    <cellStyle name="Percent 2 3 5 4 2 2" xfId="63127"/>
    <cellStyle name="Percent 2 3 5 4 3" xfId="63128"/>
    <cellStyle name="Percent 2 3 5 4 4" xfId="63129"/>
    <cellStyle name="Percent 2 3 5 5" xfId="63130"/>
    <cellStyle name="Percent 2 3 5 6" xfId="63131"/>
    <cellStyle name="Percent 2 3 6" xfId="63132"/>
    <cellStyle name="Percent 2 3 6 2" xfId="63133"/>
    <cellStyle name="Percent 2 3 6 2 2" xfId="63134"/>
    <cellStyle name="Percent 2 3 6 2 2 2" xfId="63135"/>
    <cellStyle name="Percent 2 3 6 2 2 2 2" xfId="63136"/>
    <cellStyle name="Percent 2 3 6 2 2 3" xfId="63137"/>
    <cellStyle name="Percent 2 3 6 2 2 4" xfId="63138"/>
    <cellStyle name="Percent 2 3 6 2 3" xfId="63139"/>
    <cellStyle name="Percent 2 3 6 2 4" xfId="63140"/>
    <cellStyle name="Percent 2 3 6 3" xfId="63141"/>
    <cellStyle name="Percent 2 3 6 3 2" xfId="63142"/>
    <cellStyle name="Percent 2 3 6 4" xfId="63143"/>
    <cellStyle name="Percent 2 3 6 4 2" xfId="63144"/>
    <cellStyle name="Percent 2 3 6 4 2 2" xfId="63145"/>
    <cellStyle name="Percent 2 3 6 4 3" xfId="63146"/>
    <cellStyle name="Percent 2 3 6 4 4" xfId="63147"/>
    <cellStyle name="Percent 2 3 6 5" xfId="63148"/>
    <cellStyle name="Percent 2 3 6 6" xfId="63149"/>
    <cellStyle name="Percent 2 3 7" xfId="63150"/>
    <cellStyle name="Percent 2 3 7 2" xfId="63151"/>
    <cellStyle name="Percent 2 3 7 2 2" xfId="63152"/>
    <cellStyle name="Percent 2 3 7 2 2 2" xfId="63153"/>
    <cellStyle name="Percent 2 3 7 2 3" xfId="63154"/>
    <cellStyle name="Percent 2 3 7 2 4" xfId="63155"/>
    <cellStyle name="Percent 2 3 7 3" xfId="63156"/>
    <cellStyle name="Percent 2 3 7 4" xfId="63157"/>
    <cellStyle name="Percent 2 3 8" xfId="63158"/>
    <cellStyle name="Percent 2 3 8 2" xfId="63159"/>
    <cellStyle name="Percent 2 3 8 2 2" xfId="63160"/>
    <cellStyle name="Percent 2 3 8 2 2 2" xfId="63161"/>
    <cellStyle name="Percent 2 3 8 2 3" xfId="63162"/>
    <cellStyle name="Percent 2 3 8 2 4" xfId="63163"/>
    <cellStyle name="Percent 2 3 8 3" xfId="63164"/>
    <cellStyle name="Percent 2 3 8 4" xfId="63165"/>
    <cellStyle name="Percent 2 3 9" xfId="63166"/>
    <cellStyle name="Percent 2 3 9 2" xfId="63167"/>
    <cellStyle name="Percent 2 3 9 2 2" xfId="63168"/>
    <cellStyle name="Percent 2 3 9 3" xfId="63169"/>
    <cellStyle name="Percent 2 3 9 4" xfId="63170"/>
    <cellStyle name="Percent 2 3 9 5" xfId="63171"/>
    <cellStyle name="Percent 2 4" xfId="136"/>
    <cellStyle name="Percent 2 4 10" xfId="63172"/>
    <cellStyle name="Percent 2 4 11" xfId="63173"/>
    <cellStyle name="Percent 2 4 11 2" xfId="63174"/>
    <cellStyle name="Percent 2 4 12" xfId="63175"/>
    <cellStyle name="Percent 2 4 13" xfId="63176"/>
    <cellStyle name="Percent 2 4 14" xfId="63177"/>
    <cellStyle name="Percent 2 4 2" xfId="63178"/>
    <cellStyle name="Percent 2 4 2 2" xfId="63179"/>
    <cellStyle name="Percent 2 4 2 2 2" xfId="63180"/>
    <cellStyle name="Percent 2 4 2 2 2 2" xfId="63181"/>
    <cellStyle name="Percent 2 4 2 2 3" xfId="63182"/>
    <cellStyle name="Percent 2 4 2 2 3 2" xfId="63183"/>
    <cellStyle name="Percent 2 4 2 2 3 2 2" xfId="63184"/>
    <cellStyle name="Percent 2 4 2 2 3 3" xfId="63185"/>
    <cellStyle name="Percent 2 4 2 2 3 4" xfId="63186"/>
    <cellStyle name="Percent 2 4 2 2 4" xfId="63187"/>
    <cellStyle name="Percent 2 4 2 2 5" xfId="63188"/>
    <cellStyle name="Percent 2 4 2 3" xfId="63189"/>
    <cellStyle name="Percent 2 4 2 3 2" xfId="63190"/>
    <cellStyle name="Percent 2 4 2 4" xfId="63191"/>
    <cellStyle name="Percent 2 4 2 4 2" xfId="63192"/>
    <cellStyle name="Percent 2 4 2 4 2 2" xfId="63193"/>
    <cellStyle name="Percent 2 4 2 4 3" xfId="63194"/>
    <cellStyle name="Percent 2 4 2 4 4" xfId="63195"/>
    <cellStyle name="Percent 2 4 2 5" xfId="63196"/>
    <cellStyle name="Percent 2 4 2 6" xfId="63197"/>
    <cellStyle name="Percent 2 4 3" xfId="63198"/>
    <cellStyle name="Percent 2 4 3 2" xfId="63199"/>
    <cellStyle name="Percent 2 4 3 2 2" xfId="63200"/>
    <cellStyle name="Percent 2 4 3 2 2 2" xfId="63201"/>
    <cellStyle name="Percent 2 4 3 2 3" xfId="63202"/>
    <cellStyle name="Percent 2 4 3 2 3 2" xfId="63203"/>
    <cellStyle name="Percent 2 4 3 2 3 2 2" xfId="63204"/>
    <cellStyle name="Percent 2 4 3 2 3 3" xfId="63205"/>
    <cellStyle name="Percent 2 4 3 2 3 4" xfId="63206"/>
    <cellStyle name="Percent 2 4 3 2 4" xfId="63207"/>
    <cellStyle name="Percent 2 4 3 2 5" xfId="63208"/>
    <cellStyle name="Percent 2 4 3 3" xfId="63209"/>
    <cellStyle name="Percent 2 4 3 3 2" xfId="63210"/>
    <cellStyle name="Percent 2 4 3 4" xfId="63211"/>
    <cellStyle name="Percent 2 4 3 4 2" xfId="63212"/>
    <cellStyle name="Percent 2 4 3 4 2 2" xfId="63213"/>
    <cellStyle name="Percent 2 4 3 4 3" xfId="63214"/>
    <cellStyle name="Percent 2 4 3 4 4" xfId="63215"/>
    <cellStyle name="Percent 2 4 3 5" xfId="63216"/>
    <cellStyle name="Percent 2 4 3 6" xfId="63217"/>
    <cellStyle name="Percent 2 4 4" xfId="63218"/>
    <cellStyle name="Percent 2 4 4 2" xfId="63219"/>
    <cellStyle name="Percent 2 4 4 2 2" xfId="63220"/>
    <cellStyle name="Percent 2 4 4 2 2 2" xfId="63221"/>
    <cellStyle name="Percent 2 4 4 2 2 2 2" xfId="63222"/>
    <cellStyle name="Percent 2 4 4 2 2 3" xfId="63223"/>
    <cellStyle name="Percent 2 4 4 2 2 4" xfId="63224"/>
    <cellStyle name="Percent 2 4 4 2 3" xfId="63225"/>
    <cellStyle name="Percent 2 4 4 2 4" xfId="63226"/>
    <cellStyle name="Percent 2 4 4 3" xfId="63227"/>
    <cellStyle name="Percent 2 4 4 3 2" xfId="63228"/>
    <cellStyle name="Percent 2 4 4 4" xfId="63229"/>
    <cellStyle name="Percent 2 4 4 4 2" xfId="63230"/>
    <cellStyle name="Percent 2 4 4 4 2 2" xfId="63231"/>
    <cellStyle name="Percent 2 4 4 4 3" xfId="63232"/>
    <cellStyle name="Percent 2 4 4 4 4" xfId="63233"/>
    <cellStyle name="Percent 2 4 4 5" xfId="63234"/>
    <cellStyle name="Percent 2 4 4 6" xfId="63235"/>
    <cellStyle name="Percent 2 4 5" xfId="63236"/>
    <cellStyle name="Percent 2 4 5 2" xfId="63237"/>
    <cellStyle name="Percent 2 4 5 2 2" xfId="63238"/>
    <cellStyle name="Percent 2 4 5 2 2 2" xfId="63239"/>
    <cellStyle name="Percent 2 4 5 2 2 2 2" xfId="63240"/>
    <cellStyle name="Percent 2 4 5 2 2 3" xfId="63241"/>
    <cellStyle name="Percent 2 4 5 2 2 4" xfId="63242"/>
    <cellStyle name="Percent 2 4 5 2 3" xfId="63243"/>
    <cellStyle name="Percent 2 4 5 2 4" xfId="63244"/>
    <cellStyle name="Percent 2 4 5 3" xfId="63245"/>
    <cellStyle name="Percent 2 4 5 3 2" xfId="63246"/>
    <cellStyle name="Percent 2 4 5 4" xfId="63247"/>
    <cellStyle name="Percent 2 4 5 4 2" xfId="63248"/>
    <cellStyle name="Percent 2 4 5 4 2 2" xfId="63249"/>
    <cellStyle name="Percent 2 4 5 4 3" xfId="63250"/>
    <cellStyle name="Percent 2 4 5 4 4" xfId="63251"/>
    <cellStyle name="Percent 2 4 5 5" xfId="63252"/>
    <cellStyle name="Percent 2 4 5 6" xfId="63253"/>
    <cellStyle name="Percent 2 4 6" xfId="63254"/>
    <cellStyle name="Percent 2 4 6 2" xfId="63255"/>
    <cellStyle name="Percent 2 4 6 2 2" xfId="63256"/>
    <cellStyle name="Percent 2 4 6 2 2 2" xfId="63257"/>
    <cellStyle name="Percent 2 4 6 2 3" xfId="63258"/>
    <cellStyle name="Percent 2 4 6 2 4" xfId="63259"/>
    <cellStyle name="Percent 2 4 6 3" xfId="63260"/>
    <cellStyle name="Percent 2 4 6 4" xfId="63261"/>
    <cellStyle name="Percent 2 4 7" xfId="63262"/>
    <cellStyle name="Percent 2 4 7 2" xfId="63263"/>
    <cellStyle name="Percent 2 4 7 2 2" xfId="63264"/>
    <cellStyle name="Percent 2 4 7 2 2 2" xfId="63265"/>
    <cellStyle name="Percent 2 4 7 2 3" xfId="63266"/>
    <cellStyle name="Percent 2 4 7 2 4" xfId="63267"/>
    <cellStyle name="Percent 2 4 7 3" xfId="63268"/>
    <cellStyle name="Percent 2 4 7 4" xfId="63269"/>
    <cellStyle name="Percent 2 4 8" xfId="63270"/>
    <cellStyle name="Percent 2 4 8 2" xfId="63271"/>
    <cellStyle name="Percent 2 4 8 2 2" xfId="63272"/>
    <cellStyle name="Percent 2 4 8 3" xfId="63273"/>
    <cellStyle name="Percent 2 4 8 4" xfId="63274"/>
    <cellStyle name="Percent 2 4 8 5" xfId="63275"/>
    <cellStyle name="Percent 2 4 9" xfId="63276"/>
    <cellStyle name="Percent 2 4 9 2" xfId="63277"/>
    <cellStyle name="Percent 2 4 9 2 2" xfId="63278"/>
    <cellStyle name="Percent 2 4 9 3" xfId="63279"/>
    <cellStyle name="Percent 2 4 9 4" xfId="63280"/>
    <cellStyle name="Percent 2 5" xfId="137"/>
    <cellStyle name="Percent 2 5 2" xfId="63281"/>
    <cellStyle name="Percent 2 5 2 2" xfId="63282"/>
    <cellStyle name="Percent 2 5 2 2 2" xfId="63283"/>
    <cellStyle name="Percent 2 5 2 3" xfId="63284"/>
    <cellStyle name="Percent 2 5 2 3 2" xfId="63285"/>
    <cellStyle name="Percent 2 5 2 3 2 2" xfId="63286"/>
    <cellStyle name="Percent 2 5 2 3 3" xfId="63287"/>
    <cellStyle name="Percent 2 5 2 3 4" xfId="63288"/>
    <cellStyle name="Percent 2 5 2 4" xfId="63289"/>
    <cellStyle name="Percent 2 5 2 5" xfId="63290"/>
    <cellStyle name="Percent 2 5 3" xfId="63291"/>
    <cellStyle name="Percent 2 5 3 2" xfId="63292"/>
    <cellStyle name="Percent 2 5 4" xfId="63293"/>
    <cellStyle name="Percent 2 5 4 2" xfId="63294"/>
    <cellStyle name="Percent 2 5 4 2 2" xfId="63295"/>
    <cellStyle name="Percent 2 5 4 3" xfId="63296"/>
    <cellStyle name="Percent 2 5 4 4" xfId="63297"/>
    <cellStyle name="Percent 2 5 5" xfId="63298"/>
    <cellStyle name="Percent 2 5 6" xfId="63299"/>
    <cellStyle name="Percent 2 6" xfId="138"/>
    <cellStyle name="Percent 2 6 2" xfId="63300"/>
    <cellStyle name="Percent 2 6 2 2" xfId="63301"/>
    <cellStyle name="Percent 2 6 2 2 2" xfId="63302"/>
    <cellStyle name="Percent 2 6 2 3" xfId="63303"/>
    <cellStyle name="Percent 2 6 2 3 2" xfId="63304"/>
    <cellStyle name="Percent 2 6 2 3 2 2" xfId="63305"/>
    <cellStyle name="Percent 2 6 2 3 3" xfId="63306"/>
    <cellStyle name="Percent 2 6 2 3 4" xfId="63307"/>
    <cellStyle name="Percent 2 6 2 4" xfId="63308"/>
    <cellStyle name="Percent 2 6 2 5" xfId="63309"/>
    <cellStyle name="Percent 2 6 3" xfId="63310"/>
    <cellStyle name="Percent 2 6 3 2" xfId="63311"/>
    <cellStyle name="Percent 2 6 4" xfId="63312"/>
    <cellStyle name="Percent 2 6 4 2" xfId="63313"/>
    <cellStyle name="Percent 2 6 4 2 2" xfId="63314"/>
    <cellStyle name="Percent 2 6 4 3" xfId="63315"/>
    <cellStyle name="Percent 2 6 4 4" xfId="63316"/>
    <cellStyle name="Percent 2 6 5" xfId="63317"/>
    <cellStyle name="Percent 2 6 6" xfId="63318"/>
    <cellStyle name="Percent 2 7" xfId="139"/>
    <cellStyle name="Percent 2 7 2" xfId="63319"/>
    <cellStyle name="Percent 2 7 2 2" xfId="63320"/>
    <cellStyle name="Percent 2 7 2 2 2" xfId="63321"/>
    <cellStyle name="Percent 2 7 2 2 2 2" xfId="63322"/>
    <cellStyle name="Percent 2 7 2 2 3" xfId="63323"/>
    <cellStyle name="Percent 2 7 2 2 4" xfId="63324"/>
    <cellStyle name="Percent 2 7 2 3" xfId="63325"/>
    <cellStyle name="Percent 2 7 2 4" xfId="63326"/>
    <cellStyle name="Percent 2 7 3" xfId="63327"/>
    <cellStyle name="Percent 2 7 3 2" xfId="63328"/>
    <cellStyle name="Percent 2 7 4" xfId="63329"/>
    <cellStyle name="Percent 2 7 4 2" xfId="63330"/>
    <cellStyle name="Percent 2 7 4 2 2" xfId="63331"/>
    <cellStyle name="Percent 2 7 4 3" xfId="63332"/>
    <cellStyle name="Percent 2 7 4 4" xfId="63333"/>
    <cellStyle name="Percent 2 7 5" xfId="63334"/>
    <cellStyle name="Percent 2 7 6" xfId="63335"/>
    <cellStyle name="Percent 2 8" xfId="140"/>
    <cellStyle name="Percent 2 8 2" xfId="63336"/>
    <cellStyle name="Percent 2 8 2 2" xfId="63337"/>
    <cellStyle name="Percent 2 8 2 2 2" xfId="63338"/>
    <cellStyle name="Percent 2 8 2 2 2 2" xfId="63339"/>
    <cellStyle name="Percent 2 8 2 2 3" xfId="63340"/>
    <cellStyle name="Percent 2 8 2 2 4" xfId="63341"/>
    <cellStyle name="Percent 2 8 2 3" xfId="63342"/>
    <cellStyle name="Percent 2 8 2 4" xfId="63343"/>
    <cellStyle name="Percent 2 8 3" xfId="63344"/>
    <cellStyle name="Percent 2 8 3 2" xfId="63345"/>
    <cellStyle name="Percent 2 8 4" xfId="63346"/>
    <cellStyle name="Percent 2 8 4 2" xfId="63347"/>
    <cellStyle name="Percent 2 8 4 2 2" xfId="63348"/>
    <cellStyle name="Percent 2 8 4 3" xfId="63349"/>
    <cellStyle name="Percent 2 8 4 4" xfId="63350"/>
    <cellStyle name="Percent 2 8 5" xfId="63351"/>
    <cellStyle name="Percent 2 8 6" xfId="63352"/>
    <cellStyle name="Percent 2 9" xfId="141"/>
    <cellStyle name="Percent 2 9 2" xfId="63353"/>
    <cellStyle name="Percent 2 9 2 2" xfId="63354"/>
    <cellStyle name="Percent 2 9 2 2 2" xfId="63355"/>
    <cellStyle name="Percent 2 9 2 3" xfId="63356"/>
    <cellStyle name="Percent 2 9 2 4" xfId="63357"/>
    <cellStyle name="Percent 2 9 3" xfId="63358"/>
    <cellStyle name="Percent 2 9 4" xfId="63359"/>
    <cellStyle name="Percent 22" xfId="142"/>
    <cellStyle name="Percent 3" xfId="21"/>
    <cellStyle name="Percent 3 10" xfId="63360"/>
    <cellStyle name="Percent 3 10 2" xfId="63361"/>
    <cellStyle name="Percent 3 10 2 2" xfId="63362"/>
    <cellStyle name="Percent 3 10 2 2 2" xfId="63363"/>
    <cellStyle name="Percent 3 10 2 3" xfId="63364"/>
    <cellStyle name="Percent 3 10 2 4" xfId="63365"/>
    <cellStyle name="Percent 3 10 3" xfId="63366"/>
    <cellStyle name="Percent 3 10 4" xfId="63367"/>
    <cellStyle name="Percent 3 11" xfId="63368"/>
    <cellStyle name="Percent 3 11 2" xfId="63369"/>
    <cellStyle name="Percent 3 11 2 2" xfId="63370"/>
    <cellStyle name="Percent 3 11 3" xfId="63371"/>
    <cellStyle name="Percent 3 11 4" xfId="63372"/>
    <cellStyle name="Percent 3 11 5" xfId="63373"/>
    <cellStyle name="Percent 3 12" xfId="63374"/>
    <cellStyle name="Percent 3 13" xfId="63375"/>
    <cellStyle name="Percent 3 13 2" xfId="63376"/>
    <cellStyle name="Percent 3 13 2 2" xfId="63377"/>
    <cellStyle name="Percent 3 13 3" xfId="63378"/>
    <cellStyle name="Percent 3 13 4" xfId="63379"/>
    <cellStyle name="Percent 3 14" xfId="63380"/>
    <cellStyle name="Percent 3 15" xfId="63381"/>
    <cellStyle name="Percent 3 15 2" xfId="63382"/>
    <cellStyle name="Percent 3 16" xfId="63383"/>
    <cellStyle name="Percent 3 17" xfId="63384"/>
    <cellStyle name="Percent 3 18" xfId="63385"/>
    <cellStyle name="Percent 3 19" xfId="63386"/>
    <cellStyle name="Percent 3 2" xfId="363"/>
    <cellStyle name="Percent 3 2 10" xfId="63387"/>
    <cellStyle name="Percent 3 2 10 2" xfId="63388"/>
    <cellStyle name="Percent 3 2 10 2 2" xfId="63389"/>
    <cellStyle name="Percent 3 2 10 3" xfId="63390"/>
    <cellStyle name="Percent 3 2 10 4" xfId="63391"/>
    <cellStyle name="Percent 3 2 11" xfId="63392"/>
    <cellStyle name="Percent 3 2 12" xfId="63393"/>
    <cellStyle name="Percent 3 2 12 2" xfId="63394"/>
    <cellStyle name="Percent 3 2 13" xfId="63395"/>
    <cellStyle name="Percent 3 2 14" xfId="63396"/>
    <cellStyle name="Percent 3 2 15" xfId="63397"/>
    <cellStyle name="Percent 3 2 2" xfId="63398"/>
    <cellStyle name="Percent 3 2 2 2" xfId="63399"/>
    <cellStyle name="Percent 3 2 2 2 2" xfId="63400"/>
    <cellStyle name="Percent 3 2 2 2 2 2" xfId="63401"/>
    <cellStyle name="Percent 3 2 2 2 3" xfId="63402"/>
    <cellStyle name="Percent 3 2 2 2 3 2" xfId="63403"/>
    <cellStyle name="Percent 3 2 2 2 3 2 2" xfId="63404"/>
    <cellStyle name="Percent 3 2 2 2 3 3" xfId="63405"/>
    <cellStyle name="Percent 3 2 2 2 3 4" xfId="63406"/>
    <cellStyle name="Percent 3 2 2 2 4" xfId="63407"/>
    <cellStyle name="Percent 3 2 2 2 5" xfId="63408"/>
    <cellStyle name="Percent 3 2 2 3" xfId="63409"/>
    <cellStyle name="Percent 3 2 2 3 2" xfId="63410"/>
    <cellStyle name="Percent 3 2 2 4" xfId="63411"/>
    <cellStyle name="Percent 3 2 2 4 2" xfId="63412"/>
    <cellStyle name="Percent 3 2 2 5" xfId="63413"/>
    <cellStyle name="Percent 3 2 2 5 2" xfId="63414"/>
    <cellStyle name="Percent 3 2 2 5 2 2" xfId="63415"/>
    <cellStyle name="Percent 3 2 2 5 3" xfId="63416"/>
    <cellStyle name="Percent 3 2 2 5 4" xfId="63417"/>
    <cellStyle name="Percent 3 2 2 6" xfId="63418"/>
    <cellStyle name="Percent 3 2 2 6 2" xfId="63419"/>
    <cellStyle name="Percent 3 2 2 6 2 2" xfId="63420"/>
    <cellStyle name="Percent 3 2 2 6 3" xfId="63421"/>
    <cellStyle name="Percent 3 2 2 6 4" xfId="63422"/>
    <cellStyle name="Percent 3 2 2 7" xfId="63423"/>
    <cellStyle name="Percent 3 2 2 8" xfId="63424"/>
    <cellStyle name="Percent 3 2 3" xfId="63425"/>
    <cellStyle name="Percent 3 2 3 2" xfId="63426"/>
    <cellStyle name="Percent 3 2 3 2 2" xfId="63427"/>
    <cellStyle name="Percent 3 2 3 2 2 2" xfId="63428"/>
    <cellStyle name="Percent 3 2 3 2 3" xfId="63429"/>
    <cellStyle name="Percent 3 2 3 2 3 2" xfId="63430"/>
    <cellStyle name="Percent 3 2 3 2 3 2 2" xfId="63431"/>
    <cellStyle name="Percent 3 2 3 2 3 3" xfId="63432"/>
    <cellStyle name="Percent 3 2 3 2 3 4" xfId="63433"/>
    <cellStyle name="Percent 3 2 3 2 4" xfId="63434"/>
    <cellStyle name="Percent 3 2 3 2 5" xfId="63435"/>
    <cellStyle name="Percent 3 2 3 3" xfId="63436"/>
    <cellStyle name="Percent 3 2 3 3 2" xfId="63437"/>
    <cellStyle name="Percent 3 2 3 4" xfId="63438"/>
    <cellStyle name="Percent 3 2 3 4 2" xfId="63439"/>
    <cellStyle name="Percent 3 2 3 4 2 2" xfId="63440"/>
    <cellStyle name="Percent 3 2 3 4 3" xfId="63441"/>
    <cellStyle name="Percent 3 2 3 4 4" xfId="63442"/>
    <cellStyle name="Percent 3 2 3 5" xfId="63443"/>
    <cellStyle name="Percent 3 2 3 6" xfId="63444"/>
    <cellStyle name="Percent 3 2 4" xfId="63445"/>
    <cellStyle name="Percent 3 2 4 2" xfId="63446"/>
    <cellStyle name="Percent 3 2 4 2 2" xfId="63447"/>
    <cellStyle name="Percent 3 2 4 2 2 2" xfId="63448"/>
    <cellStyle name="Percent 3 2 4 2 3" xfId="63449"/>
    <cellStyle name="Percent 3 2 4 2 3 2" xfId="63450"/>
    <cellStyle name="Percent 3 2 4 2 3 2 2" xfId="63451"/>
    <cellStyle name="Percent 3 2 4 2 3 3" xfId="63452"/>
    <cellStyle name="Percent 3 2 4 2 3 4" xfId="63453"/>
    <cellStyle name="Percent 3 2 4 2 4" xfId="63454"/>
    <cellStyle name="Percent 3 2 4 2 5" xfId="63455"/>
    <cellStyle name="Percent 3 2 4 3" xfId="63456"/>
    <cellStyle name="Percent 3 2 4 3 2" xfId="63457"/>
    <cellStyle name="Percent 3 2 4 4" xfId="63458"/>
    <cellStyle name="Percent 3 2 4 4 2" xfId="63459"/>
    <cellStyle name="Percent 3 2 4 4 2 2" xfId="63460"/>
    <cellStyle name="Percent 3 2 4 4 3" xfId="63461"/>
    <cellStyle name="Percent 3 2 4 4 4" xfId="63462"/>
    <cellStyle name="Percent 3 2 4 5" xfId="63463"/>
    <cellStyle name="Percent 3 2 4 6" xfId="63464"/>
    <cellStyle name="Percent 3 2 5" xfId="63465"/>
    <cellStyle name="Percent 3 2 5 2" xfId="63466"/>
    <cellStyle name="Percent 3 2 5 2 2" xfId="63467"/>
    <cellStyle name="Percent 3 2 5 2 2 2" xfId="63468"/>
    <cellStyle name="Percent 3 2 5 2 2 2 2" xfId="63469"/>
    <cellStyle name="Percent 3 2 5 2 2 3" xfId="63470"/>
    <cellStyle name="Percent 3 2 5 2 2 4" xfId="63471"/>
    <cellStyle name="Percent 3 2 5 2 3" xfId="63472"/>
    <cellStyle name="Percent 3 2 5 2 4" xfId="63473"/>
    <cellStyle name="Percent 3 2 5 3" xfId="63474"/>
    <cellStyle name="Percent 3 2 5 3 2" xfId="63475"/>
    <cellStyle name="Percent 3 2 5 4" xfId="63476"/>
    <cellStyle name="Percent 3 2 5 4 2" xfId="63477"/>
    <cellStyle name="Percent 3 2 5 4 2 2" xfId="63478"/>
    <cellStyle name="Percent 3 2 5 4 3" xfId="63479"/>
    <cellStyle name="Percent 3 2 5 4 4" xfId="63480"/>
    <cellStyle name="Percent 3 2 5 5" xfId="63481"/>
    <cellStyle name="Percent 3 2 5 6" xfId="63482"/>
    <cellStyle name="Percent 3 2 6" xfId="63483"/>
    <cellStyle name="Percent 3 2 6 2" xfId="63484"/>
    <cellStyle name="Percent 3 2 6 2 2" xfId="63485"/>
    <cellStyle name="Percent 3 2 6 2 2 2" xfId="63486"/>
    <cellStyle name="Percent 3 2 6 2 2 2 2" xfId="63487"/>
    <cellStyle name="Percent 3 2 6 2 2 3" xfId="63488"/>
    <cellStyle name="Percent 3 2 6 2 2 4" xfId="63489"/>
    <cellStyle name="Percent 3 2 6 2 3" xfId="63490"/>
    <cellStyle name="Percent 3 2 6 2 4" xfId="63491"/>
    <cellStyle name="Percent 3 2 6 3" xfId="63492"/>
    <cellStyle name="Percent 3 2 6 3 2" xfId="63493"/>
    <cellStyle name="Percent 3 2 6 4" xfId="63494"/>
    <cellStyle name="Percent 3 2 6 4 2" xfId="63495"/>
    <cellStyle name="Percent 3 2 6 4 2 2" xfId="63496"/>
    <cellStyle name="Percent 3 2 6 4 3" xfId="63497"/>
    <cellStyle name="Percent 3 2 6 4 4" xfId="63498"/>
    <cellStyle name="Percent 3 2 6 5" xfId="63499"/>
    <cellStyle name="Percent 3 2 6 6" xfId="63500"/>
    <cellStyle name="Percent 3 2 7" xfId="63501"/>
    <cellStyle name="Percent 3 2 7 2" xfId="63502"/>
    <cellStyle name="Percent 3 2 7 2 2" xfId="63503"/>
    <cellStyle name="Percent 3 2 7 2 2 2" xfId="63504"/>
    <cellStyle name="Percent 3 2 7 2 3" xfId="63505"/>
    <cellStyle name="Percent 3 2 7 2 4" xfId="63506"/>
    <cellStyle name="Percent 3 2 7 3" xfId="63507"/>
    <cellStyle name="Percent 3 2 7 4" xfId="63508"/>
    <cellStyle name="Percent 3 2 8" xfId="63509"/>
    <cellStyle name="Percent 3 2 8 2" xfId="63510"/>
    <cellStyle name="Percent 3 2 8 2 2" xfId="63511"/>
    <cellStyle name="Percent 3 2 8 2 2 2" xfId="63512"/>
    <cellStyle name="Percent 3 2 8 2 3" xfId="63513"/>
    <cellStyle name="Percent 3 2 8 2 4" xfId="63514"/>
    <cellStyle name="Percent 3 2 8 3" xfId="63515"/>
    <cellStyle name="Percent 3 2 8 4" xfId="63516"/>
    <cellStyle name="Percent 3 2 9" xfId="63517"/>
    <cellStyle name="Percent 3 2 9 2" xfId="63518"/>
    <cellStyle name="Percent 3 2 9 2 2" xfId="63519"/>
    <cellStyle name="Percent 3 2 9 3" xfId="63520"/>
    <cellStyle name="Percent 3 2 9 4" xfId="63521"/>
    <cellStyle name="Percent 3 2 9 5" xfId="63522"/>
    <cellStyle name="Percent 3 3" xfId="63523"/>
    <cellStyle name="Percent 3 3 10" xfId="63524"/>
    <cellStyle name="Percent 3 3 10 2" xfId="63525"/>
    <cellStyle name="Percent 3 3 10 2 2" xfId="63526"/>
    <cellStyle name="Percent 3 3 10 3" xfId="63527"/>
    <cellStyle name="Percent 3 3 10 4" xfId="63528"/>
    <cellStyle name="Percent 3 3 11" xfId="63529"/>
    <cellStyle name="Percent 3 3 12" xfId="63530"/>
    <cellStyle name="Percent 3 3 12 2" xfId="63531"/>
    <cellStyle name="Percent 3 3 13" xfId="63532"/>
    <cellStyle name="Percent 3 3 14" xfId="63533"/>
    <cellStyle name="Percent 3 3 15" xfId="63534"/>
    <cellStyle name="Percent 3 3 2" xfId="63535"/>
    <cellStyle name="Percent 3 3 2 2" xfId="63536"/>
    <cellStyle name="Percent 3 3 2 2 2" xfId="63537"/>
    <cellStyle name="Percent 3 3 2 2 2 2" xfId="63538"/>
    <cellStyle name="Percent 3 3 2 2 3" xfId="63539"/>
    <cellStyle name="Percent 3 3 2 2 3 2" xfId="63540"/>
    <cellStyle name="Percent 3 3 2 2 3 2 2" xfId="63541"/>
    <cellStyle name="Percent 3 3 2 2 3 3" xfId="63542"/>
    <cellStyle name="Percent 3 3 2 2 3 4" xfId="63543"/>
    <cellStyle name="Percent 3 3 2 2 4" xfId="63544"/>
    <cellStyle name="Percent 3 3 2 2 5" xfId="63545"/>
    <cellStyle name="Percent 3 3 2 3" xfId="63546"/>
    <cellStyle name="Percent 3 3 2 3 2" xfId="63547"/>
    <cellStyle name="Percent 3 3 2 4" xfId="63548"/>
    <cellStyle name="Percent 3 3 2 4 2" xfId="63549"/>
    <cellStyle name="Percent 3 3 2 5" xfId="63550"/>
    <cellStyle name="Percent 3 3 2 5 2" xfId="63551"/>
    <cellStyle name="Percent 3 3 2 5 2 2" xfId="63552"/>
    <cellStyle name="Percent 3 3 2 5 3" xfId="63553"/>
    <cellStyle name="Percent 3 3 2 5 4" xfId="63554"/>
    <cellStyle name="Percent 3 3 2 6" xfId="63555"/>
    <cellStyle name="Percent 3 3 2 6 2" xfId="63556"/>
    <cellStyle name="Percent 3 3 2 6 2 2" xfId="63557"/>
    <cellStyle name="Percent 3 3 2 6 3" xfId="63558"/>
    <cellStyle name="Percent 3 3 2 6 4" xfId="63559"/>
    <cellStyle name="Percent 3 3 2 7" xfId="63560"/>
    <cellStyle name="Percent 3 3 2 8" xfId="63561"/>
    <cellStyle name="Percent 3 3 3" xfId="63562"/>
    <cellStyle name="Percent 3 3 3 2" xfId="63563"/>
    <cellStyle name="Percent 3 3 3 2 2" xfId="63564"/>
    <cellStyle name="Percent 3 3 3 2 2 2" xfId="63565"/>
    <cellStyle name="Percent 3 3 3 2 3" xfId="63566"/>
    <cellStyle name="Percent 3 3 3 2 3 2" xfId="63567"/>
    <cellStyle name="Percent 3 3 3 2 3 2 2" xfId="63568"/>
    <cellStyle name="Percent 3 3 3 2 3 3" xfId="63569"/>
    <cellStyle name="Percent 3 3 3 2 3 4" xfId="63570"/>
    <cellStyle name="Percent 3 3 3 2 4" xfId="63571"/>
    <cellStyle name="Percent 3 3 3 2 5" xfId="63572"/>
    <cellStyle name="Percent 3 3 3 3" xfId="63573"/>
    <cellStyle name="Percent 3 3 3 3 2" xfId="63574"/>
    <cellStyle name="Percent 3 3 3 4" xfId="63575"/>
    <cellStyle name="Percent 3 3 3 4 2" xfId="63576"/>
    <cellStyle name="Percent 3 3 3 4 2 2" xfId="63577"/>
    <cellStyle name="Percent 3 3 3 4 3" xfId="63578"/>
    <cellStyle name="Percent 3 3 3 4 4" xfId="63579"/>
    <cellStyle name="Percent 3 3 3 5" xfId="63580"/>
    <cellStyle name="Percent 3 3 3 6" xfId="63581"/>
    <cellStyle name="Percent 3 3 4" xfId="63582"/>
    <cellStyle name="Percent 3 3 4 2" xfId="63583"/>
    <cellStyle name="Percent 3 3 4 2 2" xfId="63584"/>
    <cellStyle name="Percent 3 3 4 2 2 2" xfId="63585"/>
    <cellStyle name="Percent 3 3 4 2 3" xfId="63586"/>
    <cellStyle name="Percent 3 3 4 2 3 2" xfId="63587"/>
    <cellStyle name="Percent 3 3 4 2 3 2 2" xfId="63588"/>
    <cellStyle name="Percent 3 3 4 2 3 3" xfId="63589"/>
    <cellStyle name="Percent 3 3 4 2 3 4" xfId="63590"/>
    <cellStyle name="Percent 3 3 4 2 4" xfId="63591"/>
    <cellStyle name="Percent 3 3 4 2 5" xfId="63592"/>
    <cellStyle name="Percent 3 3 4 3" xfId="63593"/>
    <cellStyle name="Percent 3 3 4 3 2" xfId="63594"/>
    <cellStyle name="Percent 3 3 4 4" xfId="63595"/>
    <cellStyle name="Percent 3 3 4 4 2" xfId="63596"/>
    <cellStyle name="Percent 3 3 4 4 2 2" xfId="63597"/>
    <cellStyle name="Percent 3 3 4 4 3" xfId="63598"/>
    <cellStyle name="Percent 3 3 4 4 4" xfId="63599"/>
    <cellStyle name="Percent 3 3 4 5" xfId="63600"/>
    <cellStyle name="Percent 3 3 4 6" xfId="63601"/>
    <cellStyle name="Percent 3 3 5" xfId="63602"/>
    <cellStyle name="Percent 3 3 5 2" xfId="63603"/>
    <cellStyle name="Percent 3 3 5 2 2" xfId="63604"/>
    <cellStyle name="Percent 3 3 5 2 2 2" xfId="63605"/>
    <cellStyle name="Percent 3 3 5 2 2 2 2" xfId="63606"/>
    <cellStyle name="Percent 3 3 5 2 2 3" xfId="63607"/>
    <cellStyle name="Percent 3 3 5 2 2 4" xfId="63608"/>
    <cellStyle name="Percent 3 3 5 2 3" xfId="63609"/>
    <cellStyle name="Percent 3 3 5 2 4" xfId="63610"/>
    <cellStyle name="Percent 3 3 5 3" xfId="63611"/>
    <cellStyle name="Percent 3 3 5 3 2" xfId="63612"/>
    <cellStyle name="Percent 3 3 5 4" xfId="63613"/>
    <cellStyle name="Percent 3 3 5 4 2" xfId="63614"/>
    <cellStyle name="Percent 3 3 5 4 2 2" xfId="63615"/>
    <cellStyle name="Percent 3 3 5 4 3" xfId="63616"/>
    <cellStyle name="Percent 3 3 5 4 4" xfId="63617"/>
    <cellStyle name="Percent 3 3 5 5" xfId="63618"/>
    <cellStyle name="Percent 3 3 5 6" xfId="63619"/>
    <cellStyle name="Percent 3 3 6" xfId="63620"/>
    <cellStyle name="Percent 3 3 6 2" xfId="63621"/>
    <cellStyle name="Percent 3 3 6 2 2" xfId="63622"/>
    <cellStyle name="Percent 3 3 6 2 2 2" xfId="63623"/>
    <cellStyle name="Percent 3 3 6 2 2 2 2" xfId="63624"/>
    <cellStyle name="Percent 3 3 6 2 2 3" xfId="63625"/>
    <cellStyle name="Percent 3 3 6 2 2 4" xfId="63626"/>
    <cellStyle name="Percent 3 3 6 2 3" xfId="63627"/>
    <cellStyle name="Percent 3 3 6 2 4" xfId="63628"/>
    <cellStyle name="Percent 3 3 6 3" xfId="63629"/>
    <cellStyle name="Percent 3 3 6 3 2" xfId="63630"/>
    <cellStyle name="Percent 3 3 6 4" xfId="63631"/>
    <cellStyle name="Percent 3 3 6 4 2" xfId="63632"/>
    <cellStyle name="Percent 3 3 6 4 2 2" xfId="63633"/>
    <cellStyle name="Percent 3 3 6 4 3" xfId="63634"/>
    <cellStyle name="Percent 3 3 6 4 4" xfId="63635"/>
    <cellStyle name="Percent 3 3 6 5" xfId="63636"/>
    <cellStyle name="Percent 3 3 6 6" xfId="63637"/>
    <cellStyle name="Percent 3 3 7" xfId="63638"/>
    <cellStyle name="Percent 3 3 7 2" xfId="63639"/>
    <cellStyle name="Percent 3 3 7 2 2" xfId="63640"/>
    <cellStyle name="Percent 3 3 7 2 2 2" xfId="63641"/>
    <cellStyle name="Percent 3 3 7 2 3" xfId="63642"/>
    <cellStyle name="Percent 3 3 7 2 4" xfId="63643"/>
    <cellStyle name="Percent 3 3 7 3" xfId="63644"/>
    <cellStyle name="Percent 3 3 7 4" xfId="63645"/>
    <cellStyle name="Percent 3 3 8" xfId="63646"/>
    <cellStyle name="Percent 3 3 8 2" xfId="63647"/>
    <cellStyle name="Percent 3 3 8 2 2" xfId="63648"/>
    <cellStyle name="Percent 3 3 8 2 2 2" xfId="63649"/>
    <cellStyle name="Percent 3 3 8 2 3" xfId="63650"/>
    <cellStyle name="Percent 3 3 8 2 4" xfId="63651"/>
    <cellStyle name="Percent 3 3 8 3" xfId="63652"/>
    <cellStyle name="Percent 3 3 8 4" xfId="63653"/>
    <cellStyle name="Percent 3 3 9" xfId="63654"/>
    <cellStyle name="Percent 3 3 9 2" xfId="63655"/>
    <cellStyle name="Percent 3 3 9 2 2" xfId="63656"/>
    <cellStyle name="Percent 3 3 9 3" xfId="63657"/>
    <cellStyle name="Percent 3 3 9 4" xfId="63658"/>
    <cellStyle name="Percent 3 3 9 5" xfId="63659"/>
    <cellStyle name="Percent 3 4" xfId="63660"/>
    <cellStyle name="Percent 3 4 10" xfId="63661"/>
    <cellStyle name="Percent 3 4 11" xfId="63662"/>
    <cellStyle name="Percent 3 4 11 2" xfId="63663"/>
    <cellStyle name="Percent 3 4 12" xfId="63664"/>
    <cellStyle name="Percent 3 4 13" xfId="63665"/>
    <cellStyle name="Percent 3 4 14" xfId="63666"/>
    <cellStyle name="Percent 3 4 2" xfId="63667"/>
    <cellStyle name="Percent 3 4 2 2" xfId="63668"/>
    <cellStyle name="Percent 3 4 2 2 2" xfId="63669"/>
    <cellStyle name="Percent 3 4 2 2 2 2" xfId="63670"/>
    <cellStyle name="Percent 3 4 2 2 3" xfId="63671"/>
    <cellStyle name="Percent 3 4 2 2 3 2" xfId="63672"/>
    <cellStyle name="Percent 3 4 2 2 3 2 2" xfId="63673"/>
    <cellStyle name="Percent 3 4 2 2 3 3" xfId="63674"/>
    <cellStyle name="Percent 3 4 2 2 3 4" xfId="63675"/>
    <cellStyle name="Percent 3 4 2 2 4" xfId="63676"/>
    <cellStyle name="Percent 3 4 2 2 5" xfId="63677"/>
    <cellStyle name="Percent 3 4 2 3" xfId="63678"/>
    <cellStyle name="Percent 3 4 2 3 2" xfId="63679"/>
    <cellStyle name="Percent 3 4 2 4" xfId="63680"/>
    <cellStyle name="Percent 3 4 2 4 2" xfId="63681"/>
    <cellStyle name="Percent 3 4 2 4 2 2" xfId="63682"/>
    <cellStyle name="Percent 3 4 2 4 3" xfId="63683"/>
    <cellStyle name="Percent 3 4 2 4 4" xfId="63684"/>
    <cellStyle name="Percent 3 4 2 5" xfId="63685"/>
    <cellStyle name="Percent 3 4 2 6" xfId="63686"/>
    <cellStyle name="Percent 3 4 3" xfId="63687"/>
    <cellStyle name="Percent 3 4 3 2" xfId="63688"/>
    <cellStyle name="Percent 3 4 3 2 2" xfId="63689"/>
    <cellStyle name="Percent 3 4 3 2 2 2" xfId="63690"/>
    <cellStyle name="Percent 3 4 3 2 3" xfId="63691"/>
    <cellStyle name="Percent 3 4 3 2 3 2" xfId="63692"/>
    <cellStyle name="Percent 3 4 3 2 3 2 2" xfId="63693"/>
    <cellStyle name="Percent 3 4 3 2 3 3" xfId="63694"/>
    <cellStyle name="Percent 3 4 3 2 3 4" xfId="63695"/>
    <cellStyle name="Percent 3 4 3 2 4" xfId="63696"/>
    <cellStyle name="Percent 3 4 3 2 5" xfId="63697"/>
    <cellStyle name="Percent 3 4 3 3" xfId="63698"/>
    <cellStyle name="Percent 3 4 3 3 2" xfId="63699"/>
    <cellStyle name="Percent 3 4 3 4" xfId="63700"/>
    <cellStyle name="Percent 3 4 3 4 2" xfId="63701"/>
    <cellStyle name="Percent 3 4 3 4 2 2" xfId="63702"/>
    <cellStyle name="Percent 3 4 3 4 3" xfId="63703"/>
    <cellStyle name="Percent 3 4 3 4 4" xfId="63704"/>
    <cellStyle name="Percent 3 4 3 5" xfId="63705"/>
    <cellStyle name="Percent 3 4 3 6" xfId="63706"/>
    <cellStyle name="Percent 3 4 4" xfId="63707"/>
    <cellStyle name="Percent 3 4 4 2" xfId="63708"/>
    <cellStyle name="Percent 3 4 4 2 2" xfId="63709"/>
    <cellStyle name="Percent 3 4 4 2 2 2" xfId="63710"/>
    <cellStyle name="Percent 3 4 4 2 2 2 2" xfId="63711"/>
    <cellStyle name="Percent 3 4 4 2 2 3" xfId="63712"/>
    <cellStyle name="Percent 3 4 4 2 2 4" xfId="63713"/>
    <cellStyle name="Percent 3 4 4 2 3" xfId="63714"/>
    <cellStyle name="Percent 3 4 4 2 4" xfId="63715"/>
    <cellStyle name="Percent 3 4 4 3" xfId="63716"/>
    <cellStyle name="Percent 3 4 4 3 2" xfId="63717"/>
    <cellStyle name="Percent 3 4 4 4" xfId="63718"/>
    <cellStyle name="Percent 3 4 4 4 2" xfId="63719"/>
    <cellStyle name="Percent 3 4 4 4 2 2" xfId="63720"/>
    <cellStyle name="Percent 3 4 4 4 3" xfId="63721"/>
    <cellStyle name="Percent 3 4 4 4 4" xfId="63722"/>
    <cellStyle name="Percent 3 4 4 5" xfId="63723"/>
    <cellStyle name="Percent 3 4 4 6" xfId="63724"/>
    <cellStyle name="Percent 3 4 5" xfId="63725"/>
    <cellStyle name="Percent 3 4 5 2" xfId="63726"/>
    <cellStyle name="Percent 3 4 5 2 2" xfId="63727"/>
    <cellStyle name="Percent 3 4 5 2 2 2" xfId="63728"/>
    <cellStyle name="Percent 3 4 5 2 2 2 2" xfId="63729"/>
    <cellStyle name="Percent 3 4 5 2 2 3" xfId="63730"/>
    <cellStyle name="Percent 3 4 5 2 2 4" xfId="63731"/>
    <cellStyle name="Percent 3 4 5 2 3" xfId="63732"/>
    <cellStyle name="Percent 3 4 5 2 4" xfId="63733"/>
    <cellStyle name="Percent 3 4 5 3" xfId="63734"/>
    <cellStyle name="Percent 3 4 5 3 2" xfId="63735"/>
    <cellStyle name="Percent 3 4 5 4" xfId="63736"/>
    <cellStyle name="Percent 3 4 5 4 2" xfId="63737"/>
    <cellStyle name="Percent 3 4 5 4 2 2" xfId="63738"/>
    <cellStyle name="Percent 3 4 5 4 3" xfId="63739"/>
    <cellStyle name="Percent 3 4 5 4 4" xfId="63740"/>
    <cellStyle name="Percent 3 4 5 5" xfId="63741"/>
    <cellStyle name="Percent 3 4 5 6" xfId="63742"/>
    <cellStyle name="Percent 3 4 6" xfId="63743"/>
    <cellStyle name="Percent 3 4 6 2" xfId="63744"/>
    <cellStyle name="Percent 3 4 6 2 2" xfId="63745"/>
    <cellStyle name="Percent 3 4 6 2 2 2" xfId="63746"/>
    <cellStyle name="Percent 3 4 6 2 3" xfId="63747"/>
    <cellStyle name="Percent 3 4 6 2 4" xfId="63748"/>
    <cellStyle name="Percent 3 4 6 3" xfId="63749"/>
    <cellStyle name="Percent 3 4 6 4" xfId="63750"/>
    <cellStyle name="Percent 3 4 7" xfId="63751"/>
    <cellStyle name="Percent 3 4 7 2" xfId="63752"/>
    <cellStyle name="Percent 3 4 7 2 2" xfId="63753"/>
    <cellStyle name="Percent 3 4 7 2 2 2" xfId="63754"/>
    <cellStyle name="Percent 3 4 7 2 3" xfId="63755"/>
    <cellStyle name="Percent 3 4 7 2 4" xfId="63756"/>
    <cellStyle name="Percent 3 4 7 3" xfId="63757"/>
    <cellStyle name="Percent 3 4 7 4" xfId="63758"/>
    <cellStyle name="Percent 3 4 8" xfId="63759"/>
    <cellStyle name="Percent 3 4 8 2" xfId="63760"/>
    <cellStyle name="Percent 3 4 8 2 2" xfId="63761"/>
    <cellStyle name="Percent 3 4 8 3" xfId="63762"/>
    <cellStyle name="Percent 3 4 8 4" xfId="63763"/>
    <cellStyle name="Percent 3 4 8 5" xfId="63764"/>
    <cellStyle name="Percent 3 4 9" xfId="63765"/>
    <cellStyle name="Percent 3 4 9 2" xfId="63766"/>
    <cellStyle name="Percent 3 4 9 2 2" xfId="63767"/>
    <cellStyle name="Percent 3 4 9 3" xfId="63768"/>
    <cellStyle name="Percent 3 4 9 4" xfId="63769"/>
    <cellStyle name="Percent 3 5" xfId="63770"/>
    <cellStyle name="Percent 3 5 2" xfId="63771"/>
    <cellStyle name="Percent 3 5 2 2" xfId="63772"/>
    <cellStyle name="Percent 3 5 2 2 2" xfId="63773"/>
    <cellStyle name="Percent 3 5 2 3" xfId="63774"/>
    <cellStyle name="Percent 3 5 2 3 2" xfId="63775"/>
    <cellStyle name="Percent 3 5 2 3 2 2" xfId="63776"/>
    <cellStyle name="Percent 3 5 2 3 3" xfId="63777"/>
    <cellStyle name="Percent 3 5 2 3 4" xfId="63778"/>
    <cellStyle name="Percent 3 5 2 4" xfId="63779"/>
    <cellStyle name="Percent 3 5 2 5" xfId="63780"/>
    <cellStyle name="Percent 3 5 3" xfId="63781"/>
    <cellStyle name="Percent 3 5 3 2" xfId="63782"/>
    <cellStyle name="Percent 3 5 4" xfId="63783"/>
    <cellStyle name="Percent 3 5 4 2" xfId="63784"/>
    <cellStyle name="Percent 3 5 4 2 2" xfId="63785"/>
    <cellStyle name="Percent 3 5 4 3" xfId="63786"/>
    <cellStyle name="Percent 3 5 4 4" xfId="63787"/>
    <cellStyle name="Percent 3 5 5" xfId="63788"/>
    <cellStyle name="Percent 3 5 6" xfId="63789"/>
    <cellStyle name="Percent 3 6" xfId="63790"/>
    <cellStyle name="Percent 3 6 2" xfId="63791"/>
    <cellStyle name="Percent 3 6 2 2" xfId="63792"/>
    <cellStyle name="Percent 3 6 2 2 2" xfId="63793"/>
    <cellStyle name="Percent 3 6 2 3" xfId="63794"/>
    <cellStyle name="Percent 3 6 2 3 2" xfId="63795"/>
    <cellStyle name="Percent 3 6 2 3 2 2" xfId="63796"/>
    <cellStyle name="Percent 3 6 2 3 3" xfId="63797"/>
    <cellStyle name="Percent 3 6 2 3 4" xfId="63798"/>
    <cellStyle name="Percent 3 6 2 4" xfId="63799"/>
    <cellStyle name="Percent 3 6 2 5" xfId="63800"/>
    <cellStyle name="Percent 3 6 3" xfId="63801"/>
    <cellStyle name="Percent 3 6 3 2" xfId="63802"/>
    <cellStyle name="Percent 3 6 4" xfId="63803"/>
    <cellStyle name="Percent 3 6 4 2" xfId="63804"/>
    <cellStyle name="Percent 3 6 4 2 2" xfId="63805"/>
    <cellStyle name="Percent 3 6 4 3" xfId="63806"/>
    <cellStyle name="Percent 3 6 4 4" xfId="63807"/>
    <cellStyle name="Percent 3 6 5" xfId="63808"/>
    <cellStyle name="Percent 3 6 6" xfId="63809"/>
    <cellStyle name="Percent 3 7" xfId="63810"/>
    <cellStyle name="Percent 3 7 2" xfId="63811"/>
    <cellStyle name="Percent 3 7 2 2" xfId="63812"/>
    <cellStyle name="Percent 3 7 2 2 2" xfId="63813"/>
    <cellStyle name="Percent 3 7 2 2 2 2" xfId="63814"/>
    <cellStyle name="Percent 3 7 2 2 3" xfId="63815"/>
    <cellStyle name="Percent 3 7 2 2 4" xfId="63816"/>
    <cellStyle name="Percent 3 7 2 3" xfId="63817"/>
    <cellStyle name="Percent 3 7 2 4" xfId="63818"/>
    <cellStyle name="Percent 3 7 3" xfId="63819"/>
    <cellStyle name="Percent 3 7 3 2" xfId="63820"/>
    <cellStyle name="Percent 3 7 4" xfId="63821"/>
    <cellStyle name="Percent 3 7 4 2" xfId="63822"/>
    <cellStyle name="Percent 3 7 4 2 2" xfId="63823"/>
    <cellStyle name="Percent 3 7 4 3" xfId="63824"/>
    <cellStyle name="Percent 3 7 4 4" xfId="63825"/>
    <cellStyle name="Percent 3 7 5" xfId="63826"/>
    <cellStyle name="Percent 3 7 6" xfId="63827"/>
    <cellStyle name="Percent 3 8" xfId="63828"/>
    <cellStyle name="Percent 3 8 2" xfId="63829"/>
    <cellStyle name="Percent 3 8 2 2" xfId="63830"/>
    <cellStyle name="Percent 3 8 2 2 2" xfId="63831"/>
    <cellStyle name="Percent 3 8 2 2 2 2" xfId="63832"/>
    <cellStyle name="Percent 3 8 2 2 3" xfId="63833"/>
    <cellStyle name="Percent 3 8 2 2 4" xfId="63834"/>
    <cellStyle name="Percent 3 8 2 3" xfId="63835"/>
    <cellStyle name="Percent 3 8 2 4" xfId="63836"/>
    <cellStyle name="Percent 3 8 3" xfId="63837"/>
    <cellStyle name="Percent 3 8 3 2" xfId="63838"/>
    <cellStyle name="Percent 3 8 4" xfId="63839"/>
    <cellStyle name="Percent 3 8 4 2" xfId="63840"/>
    <cellStyle name="Percent 3 8 4 2 2" xfId="63841"/>
    <cellStyle name="Percent 3 8 4 3" xfId="63842"/>
    <cellStyle name="Percent 3 8 4 4" xfId="63843"/>
    <cellStyle name="Percent 3 8 5" xfId="63844"/>
    <cellStyle name="Percent 3 8 6" xfId="63845"/>
    <cellStyle name="Percent 3 9" xfId="63846"/>
    <cellStyle name="Percent 3 9 2" xfId="63847"/>
    <cellStyle name="Percent 3 9 2 2" xfId="63848"/>
    <cellStyle name="Percent 3 9 2 2 2" xfId="63849"/>
    <cellStyle name="Percent 3 9 2 3" xfId="63850"/>
    <cellStyle name="Percent 3 9 2 4" xfId="63851"/>
    <cellStyle name="Percent 3 9 3" xfId="63852"/>
    <cellStyle name="Percent 3 9 4" xfId="63853"/>
    <cellStyle name="Percent 4" xfId="22"/>
    <cellStyle name="Percent 4 2" xfId="63854"/>
    <cellStyle name="Percent 4 3" xfId="63855"/>
    <cellStyle name="Percent 5" xfId="23"/>
    <cellStyle name="Percent 5 2" xfId="63856"/>
    <cellStyle name="Percent 6" xfId="24"/>
    <cellStyle name="Percent 6 2" xfId="364"/>
    <cellStyle name="Percent 6 2 2" xfId="365"/>
    <cellStyle name="Percent 6 3" xfId="63857"/>
    <cellStyle name="Percent 7" xfId="185"/>
    <cellStyle name="Percent 8" xfId="366"/>
    <cellStyle name="Percent 9" xfId="367"/>
    <cellStyle name="Percent(0)" xfId="368"/>
    <cellStyle name="SAPBEXaggData" xfId="143"/>
    <cellStyle name="SAPBEXaggDataEmph" xfId="144"/>
    <cellStyle name="SAPBEXaggItem" xfId="145"/>
    <cellStyle name="SAPBEXaggItem 2" xfId="63858"/>
    <cellStyle name="SAPBEXaggItemX" xfId="146"/>
    <cellStyle name="SAPBEXchaText" xfId="147"/>
    <cellStyle name="SAPBEXchaText 2" xfId="369"/>
    <cellStyle name="SAPBEXexcBad7" xfId="148"/>
    <cellStyle name="SAPBEXexcBad8" xfId="149"/>
    <cellStyle name="SAPBEXexcBad9" xfId="150"/>
    <cellStyle name="SAPBEXexcCritical4" xfId="151"/>
    <cellStyle name="SAPBEXexcCritical5" xfId="152"/>
    <cellStyle name="SAPBEXexcCritical6" xfId="153"/>
    <cellStyle name="SAPBEXexcGood1" xfId="154"/>
    <cellStyle name="SAPBEXexcGood2" xfId="155"/>
    <cellStyle name="SAPBEXexcGood3" xfId="156"/>
    <cellStyle name="SAPBEXfilterDrill" xfId="157"/>
    <cellStyle name="SAPBEXfilterDrill 2" xfId="370"/>
    <cellStyle name="SAPBEXfilterItem" xfId="158"/>
    <cellStyle name="SAPBEXfilterItem 2" xfId="371"/>
    <cellStyle name="SAPBEXfilterText" xfId="159"/>
    <cellStyle name="SAPBEXfilterText 2" xfId="63859"/>
    <cellStyle name="SAPBEXfilterText 3" xfId="63860"/>
    <cellStyle name="SAPBEXformats" xfId="160"/>
    <cellStyle name="SAPBEXheaderItem" xfId="161"/>
    <cellStyle name="SAPBEXheaderItem 2" xfId="372"/>
    <cellStyle name="SAPBEXheaderItem 3" xfId="63861"/>
    <cellStyle name="SAPBEXheaderItem 4" xfId="63862"/>
    <cellStyle name="SAPBEXheaderItem 5" xfId="63863"/>
    <cellStyle name="SAPBEXheaderItem 6" xfId="63864"/>
    <cellStyle name="SAPBEXheaderItem 7" xfId="63865"/>
    <cellStyle name="SAPBEXheaderText" xfId="162"/>
    <cellStyle name="SAPBEXheaderText 2" xfId="373"/>
    <cellStyle name="SAPBEXheaderText 3" xfId="63866"/>
    <cellStyle name="SAPBEXheaderText 4" xfId="63867"/>
    <cellStyle name="SAPBEXheaderText 5" xfId="63868"/>
    <cellStyle name="SAPBEXheaderText 6" xfId="63869"/>
    <cellStyle name="SAPBEXheaderText 7" xfId="63870"/>
    <cellStyle name="SAPBEXHLevel0" xfId="163"/>
    <cellStyle name="SAPBEXHLevel0 2" xfId="63871"/>
    <cellStyle name="SAPBEXHLevel0 3" xfId="63872"/>
    <cellStyle name="SAPBEXHLevel0 4" xfId="63873"/>
    <cellStyle name="SAPBEXHLevel0 5" xfId="63874"/>
    <cellStyle name="SAPBEXHLevel0 6" xfId="63875"/>
    <cellStyle name="SAPBEXHLevel0X" xfId="164"/>
    <cellStyle name="SAPBEXHLevel0X 2" xfId="63876"/>
    <cellStyle name="SAPBEXHLevel0X 3" xfId="63877"/>
    <cellStyle name="SAPBEXHLevel0X 4" xfId="63878"/>
    <cellStyle name="SAPBEXHLevel0X 5" xfId="63879"/>
    <cellStyle name="SAPBEXHLevel0X 6" xfId="63880"/>
    <cellStyle name="SAPBEXHLevel1" xfId="165"/>
    <cellStyle name="SAPBEXHLevel1 2" xfId="63881"/>
    <cellStyle name="SAPBEXHLevel1 3" xfId="63882"/>
    <cellStyle name="SAPBEXHLevel1 4" xfId="63883"/>
    <cellStyle name="SAPBEXHLevel1 5" xfId="63884"/>
    <cellStyle name="SAPBEXHLevel1 6" xfId="63885"/>
    <cellStyle name="SAPBEXHLevel1X" xfId="166"/>
    <cellStyle name="SAPBEXHLevel1X 2" xfId="63886"/>
    <cellStyle name="SAPBEXHLevel1X 3" xfId="63887"/>
    <cellStyle name="SAPBEXHLevel1X 4" xfId="63888"/>
    <cellStyle name="SAPBEXHLevel1X 5" xfId="63889"/>
    <cellStyle name="SAPBEXHLevel1X 6" xfId="63890"/>
    <cellStyle name="SAPBEXHLevel2" xfId="167"/>
    <cellStyle name="SAPBEXHLevel2 2" xfId="63891"/>
    <cellStyle name="SAPBEXHLevel2 3" xfId="63892"/>
    <cellStyle name="SAPBEXHLevel2 4" xfId="63893"/>
    <cellStyle name="SAPBEXHLevel2 5" xfId="63894"/>
    <cellStyle name="SAPBEXHLevel2 6" xfId="63895"/>
    <cellStyle name="SAPBEXHLevel2X" xfId="168"/>
    <cellStyle name="SAPBEXHLevel2X 2" xfId="63896"/>
    <cellStyle name="SAPBEXHLevel2X 3" xfId="63897"/>
    <cellStyle name="SAPBEXHLevel2X 4" xfId="63898"/>
    <cellStyle name="SAPBEXHLevel2X 5" xfId="63899"/>
    <cellStyle name="SAPBEXHLevel2X 6" xfId="63900"/>
    <cellStyle name="SAPBEXHLevel3" xfId="169"/>
    <cellStyle name="SAPBEXHLevel3 2" xfId="63901"/>
    <cellStyle name="SAPBEXHLevel3 3" xfId="63902"/>
    <cellStyle name="SAPBEXHLevel3 4" xfId="63903"/>
    <cellStyle name="SAPBEXHLevel3 5" xfId="63904"/>
    <cellStyle name="SAPBEXHLevel3 6" xfId="63905"/>
    <cellStyle name="SAPBEXHLevel3X" xfId="170"/>
    <cellStyle name="SAPBEXHLevel3X 2" xfId="63906"/>
    <cellStyle name="SAPBEXHLevel3X 3" xfId="63907"/>
    <cellStyle name="SAPBEXHLevel3X 4" xfId="63908"/>
    <cellStyle name="SAPBEXHLevel3X 5" xfId="63909"/>
    <cellStyle name="SAPBEXHLevel3X 6" xfId="63910"/>
    <cellStyle name="SAPBEXresData" xfId="171"/>
    <cellStyle name="SAPBEXresDataEmph" xfId="172"/>
    <cellStyle name="SAPBEXresItem" xfId="173"/>
    <cellStyle name="SAPBEXresItemX" xfId="174"/>
    <cellStyle name="SAPBEXstdData" xfId="175"/>
    <cellStyle name="SAPBEXstdData 2" xfId="374"/>
    <cellStyle name="SAPBEXstdDataEmph" xfId="176"/>
    <cellStyle name="SAPBEXstdItem" xfId="177"/>
    <cellStyle name="SAPBEXstdItem 2" xfId="375"/>
    <cellStyle name="SAPBEXstdItemX" xfId="178"/>
    <cellStyle name="SAPBEXstdItemX 2" xfId="376"/>
    <cellStyle name="SAPBEXtitle" xfId="179"/>
    <cellStyle name="SAPBEXtitle 2" xfId="377"/>
    <cellStyle name="SAPBEXtitle 3" xfId="63911"/>
    <cellStyle name="SAPBEXtitle 4" xfId="63912"/>
    <cellStyle name="SAPBEXtitle 5" xfId="63913"/>
    <cellStyle name="SAPBEXtitle 6" xfId="63914"/>
    <cellStyle name="SAPBEXtitle 7" xfId="63915"/>
    <cellStyle name="SAPBEXundefined" xfId="180"/>
    <cellStyle name="Shade" xfId="378"/>
    <cellStyle name="Special" xfId="379"/>
    <cellStyle name="Special 2" xfId="63916"/>
    <cellStyle name="Special 3" xfId="63917"/>
    <cellStyle name="STYL1 - Style1" xfId="380"/>
    <cellStyle name="Style 1" xfId="381"/>
    <cellStyle name="Style 21" xfId="382"/>
    <cellStyle name="Style 22" xfId="383"/>
    <cellStyle name="Style 24" xfId="384"/>
    <cellStyle name="Style 27" xfId="385"/>
    <cellStyle name="Style 35" xfId="386"/>
    <cellStyle name="Style 36" xfId="387"/>
    <cellStyle name="Text" xfId="388"/>
    <cellStyle name="Title 2" xfId="389"/>
    <cellStyle name="Title 2 2" xfId="63918"/>
    <cellStyle name="Title 2 3" xfId="63919"/>
    <cellStyle name="Title 2 4" xfId="63920"/>
    <cellStyle name="Title 3" xfId="63921"/>
    <cellStyle name="Title 3 2" xfId="63922"/>
    <cellStyle name="Title 3 3" xfId="63923"/>
    <cellStyle name="Title 4" xfId="63924"/>
    <cellStyle name="Title 4 2" xfId="63925"/>
    <cellStyle name="Title 4 3" xfId="63926"/>
    <cellStyle name="Title 5" xfId="63927"/>
    <cellStyle name="Title 6" xfId="63928"/>
    <cellStyle name="Titles" xfId="390"/>
    <cellStyle name="Titles 2" xfId="63929"/>
    <cellStyle name="Titles 3" xfId="63930"/>
    <cellStyle name="Total 2" xfId="391"/>
    <cellStyle name="Total 2 2" xfId="63931"/>
    <cellStyle name="Total 2 3" xfId="63932"/>
    <cellStyle name="Total 2 4" xfId="63933"/>
    <cellStyle name="Total 2 5" xfId="63934"/>
    <cellStyle name="Total 2 6" xfId="63935"/>
    <cellStyle name="Total 2 7" xfId="63936"/>
    <cellStyle name="Total 3" xfId="63937"/>
    <cellStyle name="Total 3 2" xfId="63938"/>
    <cellStyle name="Total 3 3" xfId="63939"/>
    <cellStyle name="Total 4" xfId="63940"/>
    <cellStyle name="Total 4 2" xfId="63941"/>
    <cellStyle name="Total 4 3" xfId="63942"/>
    <cellStyle name="Total 5" xfId="63943"/>
    <cellStyle name="Total 6" xfId="63944"/>
    <cellStyle name="Total2 - Style2" xfId="392"/>
    <cellStyle name="TRANSMISSION RELIABILITY PORTION OF PROJECT" xfId="25"/>
    <cellStyle name="Underl - Style4" xfId="393"/>
    <cellStyle name="UNLocked" xfId="394"/>
    <cellStyle name="Unprot" xfId="181"/>
    <cellStyle name="Unprot 2" xfId="395"/>
    <cellStyle name="Unprot 3" xfId="396"/>
    <cellStyle name="Unprot$" xfId="182"/>
    <cellStyle name="Unprot$ 2" xfId="63945"/>
    <cellStyle name="Unprot$ 3" xfId="63946"/>
    <cellStyle name="Unprot$ 4" xfId="63947"/>
    <cellStyle name="Unprot_Book4 (11) (2)" xfId="397"/>
    <cellStyle name="Unprotect" xfId="183"/>
    <cellStyle name="Warning Text 2" xfId="398"/>
    <cellStyle name="Warning Text 2 2" xfId="63948"/>
    <cellStyle name="Warning Text 2 3" xfId="63949"/>
    <cellStyle name="Warning Text 2 4" xfId="63950"/>
    <cellStyle name="Warning Text 2 5" xfId="63951"/>
    <cellStyle name="Warning Text 3" xfId="63952"/>
    <cellStyle name="Warning Text 3 2" xfId="63953"/>
    <cellStyle name="Warning Text 3 3" xfId="63954"/>
    <cellStyle name="Warning Text 4" xfId="63955"/>
    <cellStyle name="Warning Text 4 2" xfId="63956"/>
    <cellStyle name="Warning Text 4 3" xfId="63957"/>
    <cellStyle name="Warning Text 5" xfId="63958"/>
    <cellStyle name="Warning Text 6" xfId="63959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76" Type="http://schemas.openxmlformats.org/officeDocument/2006/relationships/externalLink" Target="externalLinks/externalLink71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66" Type="http://schemas.openxmlformats.org/officeDocument/2006/relationships/externalLink" Target="externalLinks/externalLink61.xml"/><Relationship Id="rId74" Type="http://schemas.openxmlformats.org/officeDocument/2006/relationships/externalLink" Target="externalLinks/externalLink69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77" Type="http://schemas.openxmlformats.org/officeDocument/2006/relationships/theme" Target="theme/theme1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GRC%20FTY%2003-31-2013%20(2011%20GRC)\COS\WY%20COS%20FTY%20March%202013_NS_run%20for%20mike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Docket%2012-035-xx%20(GRC%202012)\COS%20(embedded)\COS%20UT%20May%202013_N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Docket%2010-035-124%20(GRC%202011)\Filed%20(direct)\Testimony%20and%20Exhibits\Confidential%20Exhibit%20RMP__(CCP-5)\UT%20GRC%20MC%20Study%20Jun%202012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R02\PD\SLREG1\ARCHIVE\2006\0306%20SEMI\Tab%20%238%20-%20Rate%20Base\Major%20Plant%20Additions\Major%20Plant%20Addition%20Adjust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s\SLREG1\ARCHIVE\2004\Balanced%20Scorecard\2005%20Comparisons\ROE%20-%20Q3\Bus%20U%20Comparisons\2005%20Run%20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R02\ARCHIVE\2007\SEMI%20Dec%202007\Models\Idaho\RAM%20Semi%20Dec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s\SLREG1\ARCHIVE\2005\Wyoming%20GRC\SEPT%202006\Models\JAM%20-%20WY%20Sep%202006%20GR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GRC%202011\2.%20Marginal%20COS\OR%20GRC%20MC%20Study%20Dec%202011%20-%20NS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s\SLREG1\USER\CraigS\Misc%20files\RAM%20test%20mode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PD\SLREG1\ARCHIVE\2007\SEMI%20Dec%202007\8%20-%20Rate%20Base\Misc%20Rate%20Base\M&amp;S%20Analysis\Total%20Company%203%2020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Attachmen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RATMKT\Dsmmkt\Arnold\Amortization%20Schedules\WZAMT200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R02\Shared\Trading\Structuring%20&amp;%20Pricing\Models\NatGasCurve\Gas%20Forward%20Price%20Curv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R02\PD\SLREG1\ARCHIVE\2006\SEMI%20Mar%202006\Tab%20%234%20-%20O&amp;M\ID%20DSM%20Irrigation\GLPCA%20514511%20Sept%2020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CA\PwrStat\Penny\LARGEQUALIFIED\Qf99\Hdiv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4933\Local%20Settings\Temporary%20Internet%20Files\OLK9E\COS%20ID%20GRC%2012-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ah%20GRC%202011\1.%20Embedded%20COS\COS%20UT%20Jun%202012_NS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R02\PD\SLREG1\ARCHIVE\2009\OR%20GRC%20December%202011\5%20-%20NPC\NPC%20Adjustment%20-%20OR%20GRC%20Dec%202011\_OR%20TAM%20NPC%20CY%202011%20GOLD%20_2010%2001%202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anne\SAP\RC_CCvlookup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17149\Local%20Settings\Temporary%20Internet%20Files\OLK7\WA%20SB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R02\PD\SLREG1\ARCHIVE\2010\Results%20-%20June%202010\3%20-%20Revenue\REC%20Revenues\3.5%20REC%20Revenues%20UT,%20CA,%20ID%20-%20Jun2010%20Results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21566\Local%20Settings\Temporary%20Internet%20Files\Content.Outlook\MFLJKWXJ\Budget%20Recovery-YTDDec2010B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14817\Local%20Settings\Temporary%20Internet%20Files\OLK11\Idaho%20FY2004%20NPC%20Gold%20(11%2018%202004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trick\CLEANAIR\ACCOUNTING\AP%20INVOICE%20APPROVAL%20FORM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R02\ARCHIVE\2006\SEMI%20Mar%202006\Tab%20%235%20-%20NPC\Normalized%20NPC\Semi-Annual%20(Apr2006-Mar2007)_2006Jun0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LREG1\ARCHIVE\2000\Oregon%20SB1149\CA%20Removed\1999%20RFM%20(CA%20and%20Centralia%20Removed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14818\LOCALS~1\Temp\xSAPtemp82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rge%20Qf's\Qf03\FALLS\Falls20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ER\1206%20Semi\Tab%20%235%20NPC\NPC%20Adjustment\SA(WCA)_Allocation%20Table_2007Apr0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11382\Local%20Settings\Temporary%20Internet%20Files\OLK1DE\JAM%20CY06%20OR%20PARTIAL%20SETTLEMENT-Updated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MAP\LRF\Rate%20Cases\2009%20Rate%20Cases\Wyoming%20GRC%202009\Monthly%20Sales%20Forecast\TOT%20MW%20only%20Annual%20and%20Monthly_0709200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GULATN\COS\Wyoming%20GRC%20FTY%2012-2009%20(2008%20GRC)\Rebuttal\WY%20COS%20FTY%20June%202009%20Rebuttal%20Filing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1\Integration%20plans\Rate%20design%20options\Wyo%202001%20COS%20Summary%20-%201st%20Draf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4933\Local%20Settings\Temporary%20Internet%20Files\Content.Outlook\1VOS77IL\Attachment%20WIEC%2035.1_no%20sit%20fix_1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2\EAST%20Blocking%209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CHIVE\2009\Results%20-%20June%202009\5%20-%20NPC\NPC_5.1\Back%20up\BW%20Report%20for%20447%20-%20June%20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ewweb.pacificorp.com/File/File44472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GRC%20FTY%2012-2009%20(2008%20GRC)\COS\WY%20COS%20FTY%20Dec%202009%20Draft%2006-17-08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PD\SLREG1\ARCHIVE\2006\SEMI%20Mar%202006\Tab%20%234%20-%20O&amp;M\Affiliate%20Management%20Fee%20Commitment\MGMT%20FEE%20ACTUALS%20FY%202001%20thru%2020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12508/Temporary%20Internet%20Files/OLK49/MGMT%20FEE%20ACTUALS%20CY2002%20%20FY20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GULATN\PA&amp;D\CASES\Utah%202012\Settlement\COS%20UT%20May%202013_NS%20-%20Rebuttal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4933\Application%20Data\Microsoft\Excel\Rate%20Spread%20-%20RMM\WY%20COS%20FTY%20Dec%202011%20Rebuttal%20-%20RMM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92.000\Local%20Settings\Temporary%20Internet%20Files\OLK1AC\RECOV0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RAM%20Mar%2020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c\2004_05\Actuals\09_December%2004\PPW%20CEC_Board\CEC%20Meeting\02_03_Financial%20Results%20vs%20Budget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Docket%2010-035-124%20(GRC%202011)\Filed%20(rebuttal)\Testimony%20and%20Exhibits\Exhibit%20RMP%20(CCP-3R)\Tabs%204%20&amp;%205\COS%20UT%20Jun%202012_Rebuttal%20COS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GULATN\COS\Wyoming%20GRC%20FTY%2012-2010%20(2009%20GRC)\COS\WY%20COS%20FTY%20Dec%202010_0826HYBRI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  <sheetName val="Sheet1"/>
    </sheetNames>
    <sheetDataSet>
      <sheetData sheetId="0">
        <row r="3">
          <cell r="C3" t="str">
            <v>Rocky Mountain Power</v>
          </cell>
        </row>
        <row r="19">
          <cell r="K19">
            <v>67875230.453694463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H58">
            <v>1935861328.0220451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A9" t="str">
            <v>Factor Name</v>
          </cell>
        </row>
      </sheetData>
      <sheetData sheetId="21">
        <row r="11">
          <cell r="A11" t="str">
            <v>Factor Name</v>
          </cell>
        </row>
      </sheetData>
      <sheetData sheetId="22">
        <row r="4">
          <cell r="P4">
            <v>0.81307706711145988</v>
          </cell>
        </row>
      </sheetData>
      <sheetData sheetId="23"/>
      <sheetData sheetId="24">
        <row r="251">
          <cell r="AG251" t="str">
            <v>DIS</v>
          </cell>
        </row>
        <row r="328">
          <cell r="AG328">
            <v>0</v>
          </cell>
        </row>
        <row r="409">
          <cell r="AG409">
            <v>0</v>
          </cell>
        </row>
        <row r="420">
          <cell r="AG420">
            <v>0</v>
          </cell>
        </row>
        <row r="559">
          <cell r="AG559">
            <v>0</v>
          </cell>
        </row>
        <row r="951">
          <cell r="AG951">
            <v>0</v>
          </cell>
        </row>
        <row r="991">
          <cell r="AG991">
            <v>0</v>
          </cell>
        </row>
        <row r="1518">
          <cell r="I1518">
            <v>970663.84981162648</v>
          </cell>
        </row>
        <row r="1795">
          <cell r="AG1795">
            <v>6925.8930178870532</v>
          </cell>
        </row>
        <row r="1855">
          <cell r="AG1855">
            <v>0</v>
          </cell>
        </row>
      </sheetData>
      <sheetData sheetId="25"/>
      <sheetData sheetId="26">
        <row r="14">
          <cell r="A14" t="str">
            <v>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6.9188435929027195E-2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Facto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State of Utah</v>
          </cell>
        </row>
        <row r="17">
          <cell r="H17">
            <v>0.37950999999999996</v>
          </cell>
        </row>
      </sheetData>
      <sheetData sheetId="1" refreshError="1"/>
      <sheetData sheetId="2"/>
      <sheetData sheetId="3">
        <row r="94">
          <cell r="D94">
            <v>22277537.413922604</v>
          </cell>
        </row>
      </sheetData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>
        <row r="58">
          <cell r="H58">
            <v>5752868671.222683</v>
          </cell>
        </row>
      </sheetData>
      <sheetData sheetId="12"/>
      <sheetData sheetId="13"/>
      <sheetData sheetId="14"/>
      <sheetData sheetId="15"/>
      <sheetData sheetId="16"/>
      <sheetData sheetId="17">
        <row r="120">
          <cell r="F120" t="str">
            <v>2010 Protocol</v>
          </cell>
        </row>
      </sheetData>
      <sheetData sheetId="18">
        <row r="4">
          <cell r="I4">
            <v>0.73983771349904326</v>
          </cell>
        </row>
      </sheetData>
      <sheetData sheetId="19">
        <row r="61">
          <cell r="E61">
            <v>6.6413560461439841E-2</v>
          </cell>
        </row>
        <row r="722">
          <cell r="Y722">
            <v>11440.454450226256</v>
          </cell>
        </row>
        <row r="724">
          <cell r="Y724">
            <v>38084.035315421454</v>
          </cell>
        </row>
        <row r="1134">
          <cell r="Y1134">
            <v>0</v>
          </cell>
        </row>
        <row r="1135">
          <cell r="Y1135">
            <v>0</v>
          </cell>
        </row>
        <row r="1136">
          <cell r="Y1136">
            <v>0</v>
          </cell>
        </row>
        <row r="1778">
          <cell r="Y1778">
            <v>0</v>
          </cell>
        </row>
        <row r="1912">
          <cell r="F1912">
            <v>1.0719561604796075</v>
          </cell>
        </row>
      </sheetData>
      <sheetData sheetId="20" refreshError="1"/>
      <sheetData sheetId="21">
        <row r="10">
          <cell r="A10" t="str">
            <v>FACTOR NAME</v>
          </cell>
        </row>
      </sheetData>
      <sheetData sheetId="22">
        <row r="11">
          <cell r="A11" t="str">
            <v>FACTOR</v>
          </cell>
        </row>
      </sheetData>
      <sheetData sheetId="23" refreshError="1"/>
      <sheetData sheetId="24">
        <row r="14">
          <cell r="A14" t="str">
            <v>A</v>
          </cell>
        </row>
      </sheetData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12 Months Ending June 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828428746.40643871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">
          <cell r="K4">
            <v>0.79018896309372733</v>
          </cell>
        </row>
      </sheetData>
      <sheetData sheetId="19">
        <row r="250">
          <cell r="AB250" t="str">
            <v>DIS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319">
          <cell r="AB319">
            <v>0</v>
          </cell>
        </row>
        <row r="331">
          <cell r="AB331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744">
          <cell r="AB744">
            <v>0</v>
          </cell>
        </row>
        <row r="995">
          <cell r="AB995">
            <v>0</v>
          </cell>
        </row>
        <row r="1108">
          <cell r="AB1108">
            <v>0</v>
          </cell>
        </row>
        <row r="1109">
          <cell r="AB1109">
            <v>0</v>
          </cell>
        </row>
        <row r="1115">
          <cell r="AB1115">
            <v>0</v>
          </cell>
        </row>
        <row r="1116">
          <cell r="AB1116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72">
          <cell r="AB1172">
            <v>0</v>
          </cell>
        </row>
        <row r="1309">
          <cell r="AB1309">
            <v>0</v>
          </cell>
        </row>
        <row r="1812">
          <cell r="AB1812">
            <v>0</v>
          </cell>
        </row>
        <row r="1825">
          <cell r="AB1825">
            <v>0</v>
          </cell>
        </row>
        <row r="1893">
          <cell r="AB1893">
            <v>0</v>
          </cell>
        </row>
        <row r="1983">
          <cell r="AB1983">
            <v>0</v>
          </cell>
        </row>
        <row r="2113">
          <cell r="AB2113">
            <v>0</v>
          </cell>
        </row>
        <row r="2186">
          <cell r="AB2186">
            <v>0</v>
          </cell>
        </row>
        <row r="2205">
          <cell r="AB2205">
            <v>0</v>
          </cell>
        </row>
      </sheetData>
      <sheetData sheetId="20"/>
      <sheetData sheetId="21">
        <row r="11">
          <cell r="A11" t="str">
            <v>FACTOR</v>
          </cell>
        </row>
      </sheetData>
      <sheetData sheetId="22">
        <row r="10">
          <cell r="A10" t="str">
            <v>FACTOR NAME</v>
          </cell>
        </row>
      </sheetData>
      <sheetData sheetId="23"/>
      <sheetData sheetId="24">
        <row r="14">
          <cell r="A14" t="str">
            <v>A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20">
          <cell r="F120" t="str">
            <v>BaseCase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>
        <row r="86">
          <cell r="F86">
            <v>5.9243639404432336E-2</v>
          </cell>
        </row>
      </sheetData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Table of Contents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Billing Costs"/>
      <sheetName val="Full MC %"/>
      <sheetName val="10 Year UC"/>
      <sheetName val="10 Year FC"/>
      <sheetName val="5 Year MC"/>
      <sheetName val="1 Year MC"/>
      <sheetName val="Capacity"/>
      <sheetName val="Energy"/>
      <sheetName val="Avoided Costs"/>
      <sheetName val="Transm1"/>
      <sheetName val="Transm2"/>
      <sheetName val="Trans_OM"/>
      <sheetName val="TransLF"/>
      <sheetName val="Dist Sub 1"/>
      <sheetName val="Dist Sub 2"/>
      <sheetName val="Circuit Model Intro"/>
      <sheetName val="PC1"/>
      <sheetName val="PC2"/>
      <sheetName val="PC3"/>
      <sheetName val="PC4"/>
      <sheetName val="PC5"/>
      <sheetName val="PC6"/>
      <sheetName val="PC7"/>
      <sheetName val="PC8"/>
      <sheetName val="PC9"/>
      <sheetName val="PC10"/>
      <sheetName val="PC11"/>
      <sheetName val="PC12"/>
      <sheetName val="PC1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Services 1"/>
      <sheetName val="Services 2"/>
      <sheetName val="Streetlights"/>
      <sheetName val="Cust Exp Sum"/>
      <sheetName val="Cust Exp Year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Escalation Factors"/>
      <sheetName val="Index"/>
      <sheetName val="SumTable"/>
      <sheetName val="Dialog"/>
    </sheetNames>
    <sheetDataSet>
      <sheetData sheetId="0">
        <row r="10">
          <cell r="C10" t="str">
            <v>Utah</v>
          </cell>
        </row>
        <row r="12">
          <cell r="C12" t="str">
            <v>Plateau</v>
          </cell>
        </row>
        <row r="13">
          <cell r="C13">
            <v>2012</v>
          </cell>
        </row>
        <row r="18">
          <cell r="C18">
            <v>2010</v>
          </cell>
          <cell r="D18">
            <v>2012</v>
          </cell>
        </row>
        <row r="19">
          <cell r="C19">
            <v>2010</v>
          </cell>
          <cell r="D19">
            <v>2012</v>
          </cell>
        </row>
        <row r="20">
          <cell r="C20">
            <v>2010</v>
          </cell>
          <cell r="D20">
            <v>2012</v>
          </cell>
        </row>
        <row r="21">
          <cell r="C21">
            <v>2010</v>
          </cell>
          <cell r="D21">
            <v>2012</v>
          </cell>
        </row>
        <row r="22">
          <cell r="C22">
            <v>2011</v>
          </cell>
          <cell r="D22">
            <v>2012</v>
          </cell>
        </row>
        <row r="23">
          <cell r="C23">
            <v>2010</v>
          </cell>
          <cell r="D23">
            <v>2012</v>
          </cell>
        </row>
        <row r="24">
          <cell r="C24">
            <v>2010</v>
          </cell>
          <cell r="D24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A3" t="str">
            <v>PacifiCorp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A4" t="str">
            <v>Marginal Generation Costs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A5" t="str">
            <v>Filed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0</v>
          </cell>
          <cell r="B6" t="str">
            <v xml:space="preserve">                  12 Months Ended December</v>
          </cell>
          <cell r="C6">
            <v>0</v>
          </cell>
          <cell r="D6">
            <v>0</v>
          </cell>
          <cell r="E6" t="str">
            <v>12 Months Ended December</v>
          </cell>
          <cell r="F6">
            <v>0</v>
          </cell>
          <cell r="G6">
            <v>0</v>
          </cell>
        </row>
        <row r="7">
          <cell r="A7">
            <v>0</v>
          </cell>
          <cell r="B7" t="str">
            <v xml:space="preserve">Avoided Simple Cycle </v>
          </cell>
          <cell r="C7" t="str">
            <v xml:space="preserve">Avoided Combined Cycle </v>
          </cell>
          <cell r="D7" t="str">
            <v>Gas</v>
          </cell>
          <cell r="E7" t="str">
            <v>Avoided Firm</v>
          </cell>
          <cell r="F7" t="str">
            <v>Combined</v>
          </cell>
          <cell r="G7" t="str">
            <v>Gas</v>
          </cell>
        </row>
        <row r="8">
          <cell r="A8" t="str">
            <v>Calendar</v>
          </cell>
          <cell r="B8" t="str">
            <v xml:space="preserve">CT Fixed </v>
          </cell>
          <cell r="C8" t="str">
            <v xml:space="preserve">CT Fixed </v>
          </cell>
          <cell r="D8" t="str">
            <v>Price</v>
          </cell>
          <cell r="E8" t="str">
            <v>Capacity</v>
          </cell>
          <cell r="F8" t="str">
            <v>Cycle CT</v>
          </cell>
          <cell r="G8" t="str">
            <v>Price</v>
          </cell>
        </row>
        <row r="9">
          <cell r="A9" t="str">
            <v>Year</v>
          </cell>
          <cell r="B9" t="str">
            <v>Costs</v>
          </cell>
          <cell r="C9" t="str">
            <v>Costs</v>
          </cell>
          <cell r="D9">
            <v>0</v>
          </cell>
          <cell r="E9" t="str">
            <v>Costs</v>
          </cell>
          <cell r="F9" t="str">
            <v>Fixed Cost</v>
          </cell>
          <cell r="G9">
            <v>0</v>
          </cell>
        </row>
        <row r="10">
          <cell r="A10">
            <v>0</v>
          </cell>
          <cell r="B10" t="str">
            <v>($/kW-yr)</v>
          </cell>
          <cell r="C10" t="str">
            <v>($/kW-yr)</v>
          </cell>
          <cell r="D10" t="str">
            <v>($/MMBtu)</v>
          </cell>
          <cell r="E10" t="str">
            <v>($/kW-yr)</v>
          </cell>
          <cell r="F10" t="str">
            <v>($/kW-yr)</v>
          </cell>
          <cell r="G10" t="str">
            <v>($/MMBtu)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2012</v>
          </cell>
          <cell r="B12">
            <v>99.31</v>
          </cell>
          <cell r="C12">
            <v>150.33000000000001</v>
          </cell>
          <cell r="D12">
            <v>5.53</v>
          </cell>
          <cell r="E12">
            <v>99.31</v>
          </cell>
          <cell r="F12">
            <v>150.33000000000001</v>
          </cell>
          <cell r="G12">
            <v>5.53</v>
          </cell>
        </row>
        <row r="13">
          <cell r="A13">
            <v>2013</v>
          </cell>
          <cell r="B13">
            <v>101.29</v>
          </cell>
          <cell r="C13">
            <v>153.36000000000001</v>
          </cell>
          <cell r="D13">
            <v>5.75</v>
          </cell>
          <cell r="E13">
            <v>101.29</v>
          </cell>
          <cell r="F13">
            <v>153.36000000000001</v>
          </cell>
          <cell r="G13">
            <v>5.75</v>
          </cell>
        </row>
        <row r="14">
          <cell r="A14">
            <v>2014</v>
          </cell>
          <cell r="B14">
            <v>103.22</v>
          </cell>
          <cell r="C14">
            <v>156.26</v>
          </cell>
          <cell r="D14">
            <v>6.04</v>
          </cell>
          <cell r="E14">
            <v>103.22</v>
          </cell>
          <cell r="F14">
            <v>156.26</v>
          </cell>
          <cell r="G14">
            <v>6.04</v>
          </cell>
        </row>
        <row r="15">
          <cell r="A15">
            <v>2015</v>
          </cell>
          <cell r="B15">
            <v>105.02</v>
          </cell>
          <cell r="C15">
            <v>159</v>
          </cell>
          <cell r="D15">
            <v>6.35</v>
          </cell>
          <cell r="E15">
            <v>105.02</v>
          </cell>
          <cell r="F15">
            <v>159</v>
          </cell>
          <cell r="G15">
            <v>6.35</v>
          </cell>
        </row>
        <row r="16">
          <cell r="A16">
            <v>2016</v>
          </cell>
          <cell r="B16">
            <v>106.87</v>
          </cell>
          <cell r="C16">
            <v>161.79</v>
          </cell>
          <cell r="D16">
            <v>6.82</v>
          </cell>
          <cell r="E16">
            <v>106.87</v>
          </cell>
          <cell r="F16">
            <v>161.79</v>
          </cell>
          <cell r="G16">
            <v>6.82</v>
          </cell>
        </row>
        <row r="17">
          <cell r="A17">
            <v>2017</v>
          </cell>
          <cell r="B17">
            <v>108.74</v>
          </cell>
          <cell r="C17">
            <v>164.63</v>
          </cell>
          <cell r="D17">
            <v>7.27</v>
          </cell>
          <cell r="E17">
            <v>108.74</v>
          </cell>
          <cell r="F17">
            <v>164.63</v>
          </cell>
          <cell r="G17">
            <v>7.27</v>
          </cell>
        </row>
        <row r="18">
          <cell r="A18">
            <v>2018</v>
          </cell>
          <cell r="B18">
            <v>110.65</v>
          </cell>
          <cell r="C18">
            <v>167.52</v>
          </cell>
          <cell r="D18">
            <v>7.56</v>
          </cell>
          <cell r="E18">
            <v>110.65</v>
          </cell>
          <cell r="F18">
            <v>167.52</v>
          </cell>
          <cell r="G18">
            <v>7.56</v>
          </cell>
        </row>
        <row r="19">
          <cell r="A19">
            <v>2019</v>
          </cell>
          <cell r="B19">
            <v>112.59</v>
          </cell>
          <cell r="C19">
            <v>170.46</v>
          </cell>
          <cell r="D19">
            <v>7.38</v>
          </cell>
          <cell r="E19">
            <v>112.59</v>
          </cell>
          <cell r="F19">
            <v>170.46</v>
          </cell>
          <cell r="G19">
            <v>7.38</v>
          </cell>
        </row>
        <row r="20">
          <cell r="A20">
            <v>2020</v>
          </cell>
          <cell r="B20">
            <v>114.57</v>
          </cell>
          <cell r="C20">
            <v>173.45</v>
          </cell>
          <cell r="D20">
            <v>7.44</v>
          </cell>
          <cell r="E20">
            <v>114.57</v>
          </cell>
          <cell r="F20">
            <v>173.45</v>
          </cell>
          <cell r="G20">
            <v>7.44</v>
          </cell>
        </row>
        <row r="21">
          <cell r="A21">
            <v>2021</v>
          </cell>
          <cell r="B21">
            <v>116.58</v>
          </cell>
          <cell r="C21">
            <v>176.5</v>
          </cell>
          <cell r="D21">
            <v>7.88</v>
          </cell>
          <cell r="E21">
            <v>116.58</v>
          </cell>
          <cell r="F21">
            <v>176.5</v>
          </cell>
          <cell r="G21">
            <v>7.88</v>
          </cell>
        </row>
        <row r="22">
          <cell r="A22">
            <v>2022</v>
          </cell>
          <cell r="B22">
            <v>118.62</v>
          </cell>
          <cell r="C22">
            <v>179.6</v>
          </cell>
          <cell r="D22">
            <v>8.42</v>
          </cell>
          <cell r="E22">
            <v>118.62</v>
          </cell>
          <cell r="F22">
            <v>179.6</v>
          </cell>
          <cell r="G22">
            <v>8.42</v>
          </cell>
        </row>
        <row r="23">
          <cell r="A23">
            <v>2023</v>
          </cell>
          <cell r="B23">
            <v>120.7</v>
          </cell>
          <cell r="C23">
            <v>182.74</v>
          </cell>
          <cell r="D23">
            <v>7.96</v>
          </cell>
          <cell r="E23">
            <v>120.7</v>
          </cell>
          <cell r="F23">
            <v>182.74</v>
          </cell>
          <cell r="G23">
            <v>7.96</v>
          </cell>
        </row>
        <row r="24">
          <cell r="A24">
            <v>2024</v>
          </cell>
          <cell r="B24">
            <v>122.82</v>
          </cell>
          <cell r="C24">
            <v>185.95</v>
          </cell>
          <cell r="D24">
            <v>7.75</v>
          </cell>
          <cell r="E24">
            <v>122.82</v>
          </cell>
          <cell r="F24">
            <v>185.95</v>
          </cell>
          <cell r="G24">
            <v>7.75</v>
          </cell>
        </row>
        <row r="25">
          <cell r="A25">
            <v>2025</v>
          </cell>
          <cell r="B25">
            <v>124.98</v>
          </cell>
          <cell r="C25">
            <v>189.21</v>
          </cell>
          <cell r="D25">
            <v>8.18</v>
          </cell>
          <cell r="E25">
            <v>124.98</v>
          </cell>
          <cell r="F25">
            <v>189.21</v>
          </cell>
          <cell r="G25">
            <v>8.18</v>
          </cell>
        </row>
        <row r="26">
          <cell r="A26">
            <v>2026</v>
          </cell>
          <cell r="B26">
            <v>127.17</v>
          </cell>
          <cell r="C26">
            <v>192.53</v>
          </cell>
          <cell r="D26">
            <v>8.43</v>
          </cell>
          <cell r="E26">
            <v>127.17</v>
          </cell>
          <cell r="F26">
            <v>192.53</v>
          </cell>
          <cell r="G26">
            <v>8.43</v>
          </cell>
        </row>
        <row r="27">
          <cell r="A27">
            <v>2027</v>
          </cell>
          <cell r="B27">
            <v>129.4</v>
          </cell>
          <cell r="C27">
            <v>195.91</v>
          </cell>
          <cell r="D27">
            <v>8.2799999999999994</v>
          </cell>
          <cell r="E27">
            <v>129.4</v>
          </cell>
          <cell r="F27">
            <v>195.91</v>
          </cell>
          <cell r="G27">
            <v>8.2799999999999994</v>
          </cell>
        </row>
        <row r="28">
          <cell r="A28">
            <v>2028</v>
          </cell>
          <cell r="B28">
            <v>131.66999999999999</v>
          </cell>
          <cell r="C28">
            <v>199.35</v>
          </cell>
          <cell r="D28">
            <v>8.5399999999999991</v>
          </cell>
          <cell r="E28">
            <v>131.66999999999999</v>
          </cell>
          <cell r="F28">
            <v>199.35</v>
          </cell>
          <cell r="G28">
            <v>8.5399999999999991</v>
          </cell>
        </row>
        <row r="29">
          <cell r="A29">
            <v>2029</v>
          </cell>
          <cell r="B29">
            <v>133.97999999999999</v>
          </cell>
          <cell r="C29">
            <v>202.85</v>
          </cell>
          <cell r="D29">
            <v>8.86</v>
          </cell>
          <cell r="E29">
            <v>133.97999999999999</v>
          </cell>
          <cell r="F29">
            <v>202.85</v>
          </cell>
          <cell r="G29">
            <v>8.86</v>
          </cell>
        </row>
        <row r="30">
          <cell r="A30">
            <v>2030</v>
          </cell>
          <cell r="B30">
            <v>136.33000000000001</v>
          </cell>
          <cell r="C30">
            <v>206.41</v>
          </cell>
          <cell r="D30">
            <v>9.09</v>
          </cell>
          <cell r="E30">
            <v>136.33000000000001</v>
          </cell>
          <cell r="F30">
            <v>206.41</v>
          </cell>
          <cell r="G30">
            <v>9.09</v>
          </cell>
        </row>
        <row r="31">
          <cell r="A31">
            <v>2031</v>
          </cell>
          <cell r="B31">
            <v>138.72</v>
          </cell>
          <cell r="C31">
            <v>210.03</v>
          </cell>
          <cell r="D31">
            <v>9.25</v>
          </cell>
          <cell r="E31">
            <v>138.72</v>
          </cell>
          <cell r="F31">
            <v>210.03</v>
          </cell>
          <cell r="G31">
            <v>9.25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CCCT Capacity Factor</v>
          </cell>
          <cell r="B33">
            <v>0.505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CCCT Heat Rate (Btu/kWh)</v>
          </cell>
          <cell r="B34">
            <v>7160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5">
          <cell r="E35">
            <v>1.0468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46">
          <cell r="G46">
            <v>0.10950000000000001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Lead Sheet"/>
      <sheetName val="Summary"/>
      <sheetName val="Apr 06 - Mar 07 Cap Add Detail"/>
      <sheetName val="Currant Creek"/>
      <sheetName val="Backup"/>
      <sheetName val="Apr 06 - Mar 07 Adds"/>
      <sheetName val="Apr 05 - Mar 06 Adds"/>
      <sheetName val="Issue Card"/>
      <sheetName val="Apr 05 - Mar 06 Cap Add Detail"/>
      <sheetName val="DIT - Type 2"/>
      <sheetName val="DIT - Type 3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>
        <row r="23">
          <cell r="D23">
            <v>0.59916000000000003</v>
          </cell>
        </row>
      </sheetData>
      <sheetData sheetId="9"/>
      <sheetData sheetId="10">
        <row r="23">
          <cell r="D23">
            <v>0.59916000000000003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eneration"/>
      <sheetName val="Mining"/>
      <sheetName val="CT"/>
      <sheetName val="PD"/>
      <sheetName val="ITCDS"/>
      <sheetName val="MSCBS"/>
      <sheetName val="California"/>
      <sheetName val="Idaho"/>
      <sheetName val="Oregon"/>
      <sheetName val="Utah"/>
      <sheetName val="Washington"/>
      <sheetName val="Wyoming"/>
      <sheetName val="Revs"/>
      <sheetName val="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Valid Acct-Factor Combo"/>
      <sheetName val="Factors"/>
      <sheetName val="UnadjData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AFError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Transfer"/>
      <sheetName val="PrepareData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AP33">
            <v>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ECD"/>
      <sheetName val="Unadj Data for RAM"/>
      <sheetName val="Variables"/>
      <sheetName val="Inputs"/>
      <sheetName val="Factors"/>
      <sheetName val="Check"/>
      <sheetName val="CWC"/>
      <sheetName val="WelcomeDialog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2">
          <cell r="AC22" t="str">
            <v>FACTOR</v>
          </cell>
          <cell r="AF22" t="str">
            <v>TOTAL</v>
          </cell>
          <cell r="AG22" t="str">
            <v>CALIFORNIA</v>
          </cell>
          <cell r="AH22" t="str">
            <v>OREGON</v>
          </cell>
          <cell r="AI22" t="str">
            <v>WASHINGTON</v>
          </cell>
          <cell r="AJ22" t="str">
            <v>MONTANA</v>
          </cell>
          <cell r="AK22" t="str">
            <v>WYOMING-PPL</v>
          </cell>
          <cell r="AL22" t="str">
            <v>UTAH</v>
          </cell>
          <cell r="AM22" t="str">
            <v>IDAHO-UPL</v>
          </cell>
          <cell r="AN22" t="str">
            <v>WY-UP&amp;L</v>
          </cell>
          <cell r="AO22" t="str">
            <v>FERC</v>
          </cell>
          <cell r="AP22" t="str">
            <v>OTHER</v>
          </cell>
          <cell r="AQ22" t="str">
            <v>NON-UTILITY</v>
          </cell>
        </row>
        <row r="23">
          <cell r="AC23" t="str">
            <v>S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</row>
        <row r="24">
          <cell r="AC24" t="str">
            <v>SG</v>
          </cell>
          <cell r="AF24">
            <v>1</v>
          </cell>
          <cell r="AG24">
            <v>1.77376914240263E-2</v>
          </cell>
          <cell r="AH24">
            <v>0.26854972523867682</v>
          </cell>
          <cell r="AI24">
            <v>8.4660950062950643E-2</v>
          </cell>
          <cell r="AJ24">
            <v>0</v>
          </cell>
          <cell r="AK24">
            <v>0.12195517768545096</v>
          </cell>
          <cell r="AL24">
            <v>0.42643948459130382</v>
          </cell>
          <cell r="AM24">
            <v>5.7447032935563747E-2</v>
          </cell>
          <cell r="AN24">
            <v>1.9672178566932715E-2</v>
          </cell>
          <cell r="AO24">
            <v>3.5377594950950554E-3</v>
          </cell>
        </row>
        <row r="25">
          <cell r="AC25" t="str">
            <v>SG-P</v>
          </cell>
          <cell r="AF25">
            <v>1</v>
          </cell>
          <cell r="AG25">
            <v>1.77376914240263E-2</v>
          </cell>
          <cell r="AH25">
            <v>0.26854972523867682</v>
          </cell>
          <cell r="AI25">
            <v>8.4660950062950643E-2</v>
          </cell>
          <cell r="AJ25">
            <v>0</v>
          </cell>
          <cell r="AK25">
            <v>0.12195517768545096</v>
          </cell>
          <cell r="AL25">
            <v>0.42643948459130382</v>
          </cell>
          <cell r="AM25">
            <v>5.7447032935563747E-2</v>
          </cell>
          <cell r="AN25">
            <v>1.9672178566932715E-2</v>
          </cell>
          <cell r="AO25">
            <v>3.5377594950950554E-3</v>
          </cell>
        </row>
        <row r="26">
          <cell r="AC26" t="str">
            <v>SG-U</v>
          </cell>
          <cell r="AF26">
            <v>1</v>
          </cell>
          <cell r="AG26">
            <v>1.77376914240263E-2</v>
          </cell>
          <cell r="AH26">
            <v>0.26854972523867682</v>
          </cell>
          <cell r="AI26">
            <v>8.4660950062950643E-2</v>
          </cell>
          <cell r="AJ26">
            <v>0</v>
          </cell>
          <cell r="AK26">
            <v>0.12195517768545096</v>
          </cell>
          <cell r="AL26">
            <v>0.42643948459130382</v>
          </cell>
          <cell r="AM26">
            <v>5.7447032935563747E-2</v>
          </cell>
          <cell r="AN26">
            <v>1.9672178566932715E-2</v>
          </cell>
          <cell r="AO26">
            <v>3.5377594950950554E-3</v>
          </cell>
        </row>
        <row r="27">
          <cell r="AC27" t="str">
            <v>DGP</v>
          </cell>
          <cell r="AF27">
            <v>1</v>
          </cell>
          <cell r="AG27">
            <v>3.5986130806217598E-2</v>
          </cell>
          <cell r="AH27">
            <v>0.54483220557792078</v>
          </cell>
          <cell r="AI27">
            <v>0.17175966986421065</v>
          </cell>
          <cell r="AJ27">
            <v>0</v>
          </cell>
          <cell r="AK27">
            <v>0.24742199375165094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AC28" t="str">
            <v>DGU</v>
          </cell>
          <cell r="AF28">
            <v>0.99999999999999989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0.84094353232281238</v>
          </cell>
          <cell r="AM28">
            <v>0.11328620482832999</v>
          </cell>
          <cell r="AN28">
            <v>3.879376073352208E-2</v>
          </cell>
          <cell r="AO28">
            <v>6.976502115335485E-3</v>
          </cell>
        </row>
        <row r="29">
          <cell r="AC29" t="str">
            <v>SC</v>
          </cell>
          <cell r="AF29">
            <v>1</v>
          </cell>
          <cell r="AG29">
            <v>1.7971461414725283E-2</v>
          </cell>
          <cell r="AH29">
            <v>0.27085218094880281</v>
          </cell>
          <cell r="AI29">
            <v>8.56210623830123E-2</v>
          </cell>
          <cell r="AJ29">
            <v>0</v>
          </cell>
          <cell r="AK29">
            <v>0.11777476018573839</v>
          </cell>
          <cell r="AL29">
            <v>0.42998227818956319</v>
          </cell>
          <cell r="AM29">
            <v>5.5223614915049006E-2</v>
          </cell>
          <cell r="AN29">
            <v>1.9007884211547681E-2</v>
          </cell>
          <cell r="AO29">
            <v>3.5667577515613664E-3</v>
          </cell>
        </row>
        <row r="30">
          <cell r="AC30" t="str">
            <v>SE</v>
          </cell>
          <cell r="AF30">
            <v>1</v>
          </cell>
          <cell r="AG30">
            <v>1.7036381451929358E-2</v>
          </cell>
          <cell r="AH30">
            <v>0.26164235810829872</v>
          </cell>
          <cell r="AI30">
            <v>8.1780613102765673E-2</v>
          </cell>
          <cell r="AJ30">
            <v>0</v>
          </cell>
          <cell r="AK30">
            <v>0.13449643018458868</v>
          </cell>
          <cell r="AL30">
            <v>0.41581110379652569</v>
          </cell>
          <cell r="AM30">
            <v>6.4117286997107975E-2</v>
          </cell>
          <cell r="AN30">
            <v>2.1665061633087811E-2</v>
          </cell>
          <cell r="AO30">
            <v>3.4507647256961219E-3</v>
          </cell>
        </row>
        <row r="31">
          <cell r="AC31" t="str">
            <v>SE-P</v>
          </cell>
          <cell r="AF31">
            <v>1</v>
          </cell>
          <cell r="AG31">
            <v>1.7036381451929358E-2</v>
          </cell>
          <cell r="AH31">
            <v>0.26164235810829872</v>
          </cell>
          <cell r="AI31">
            <v>8.1780613102765673E-2</v>
          </cell>
          <cell r="AJ31">
            <v>0</v>
          </cell>
          <cell r="AK31">
            <v>0.13449643018458868</v>
          </cell>
          <cell r="AL31">
            <v>0.41581110379652569</v>
          </cell>
          <cell r="AM31">
            <v>6.4117286997107975E-2</v>
          </cell>
          <cell r="AN31">
            <v>2.1665061633087811E-2</v>
          </cell>
          <cell r="AO31">
            <v>3.4507647256961219E-3</v>
          </cell>
        </row>
        <row r="32">
          <cell r="AC32" t="str">
            <v>SE-U</v>
          </cell>
          <cell r="AF32">
            <v>1</v>
          </cell>
          <cell r="AG32">
            <v>1.7036381451929358E-2</v>
          </cell>
          <cell r="AH32">
            <v>0.26164235810829872</v>
          </cell>
          <cell r="AI32">
            <v>8.1780613102765673E-2</v>
          </cell>
          <cell r="AJ32">
            <v>0</v>
          </cell>
          <cell r="AK32">
            <v>0.13449643018458868</v>
          </cell>
          <cell r="AL32">
            <v>0.41581110379652569</v>
          </cell>
          <cell r="AM32">
            <v>6.4117286997107975E-2</v>
          </cell>
          <cell r="AN32">
            <v>2.1665061633087811E-2</v>
          </cell>
          <cell r="AO32">
            <v>3.4507647256961219E-3</v>
          </cell>
        </row>
        <row r="33">
          <cell r="AC33" t="str">
            <v>DEP</v>
          </cell>
          <cell r="AF33">
            <v>1</v>
          </cell>
          <cell r="AG33">
            <v>3.4420006882060351E-2</v>
          </cell>
          <cell r="AH33">
            <v>0.5286176405557208</v>
          </cell>
          <cell r="AI33">
            <v>0.16522811923171193</v>
          </cell>
          <cell r="AJ33">
            <v>0</v>
          </cell>
          <cell r="AK33">
            <v>0.27173423333050689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AC34" t="str">
            <v>DEU</v>
          </cell>
          <cell r="AF34">
            <v>0.99999999999999989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0.82331623583571845</v>
          </cell>
          <cell r="AM34">
            <v>0.12695380883404506</v>
          </cell>
          <cell r="AN34">
            <v>4.2897356107236641E-2</v>
          </cell>
          <cell r="AO34">
            <v>6.8325992229997419E-3</v>
          </cell>
        </row>
        <row r="35">
          <cell r="AC35" t="str">
            <v>SO</v>
          </cell>
          <cell r="AF35">
            <v>1.0000000000000002</v>
          </cell>
          <cell r="AG35">
            <v>2.5406462253114933E-2</v>
          </cell>
          <cell r="AH35">
            <v>0.2866120831356137</v>
          </cell>
          <cell r="AI35">
            <v>8.1347808453091905E-2</v>
          </cell>
          <cell r="AJ35">
            <v>0</v>
          </cell>
          <cell r="AK35">
            <v>0.10852884403482237</v>
          </cell>
          <cell r="AL35">
            <v>0.42235226942443005</v>
          </cell>
          <cell r="AM35">
            <v>5.4972321694304813E-2</v>
          </cell>
          <cell r="AN35">
            <v>1.8528833912229186E-2</v>
          </cell>
          <cell r="AO35">
            <v>2.2513770923932169E-3</v>
          </cell>
        </row>
        <row r="36">
          <cell r="AC36" t="str">
            <v>SO-P</v>
          </cell>
          <cell r="AF36">
            <v>1.0000000000000002</v>
          </cell>
          <cell r="AG36">
            <v>2.5406462253114933E-2</v>
          </cell>
          <cell r="AH36">
            <v>0.2866120831356137</v>
          </cell>
          <cell r="AI36">
            <v>8.1347808453091905E-2</v>
          </cell>
          <cell r="AJ36">
            <v>0</v>
          </cell>
          <cell r="AK36">
            <v>0.10852884403482237</v>
          </cell>
          <cell r="AL36">
            <v>0.42235226942443005</v>
          </cell>
          <cell r="AM36">
            <v>5.4972321694304813E-2</v>
          </cell>
          <cell r="AN36">
            <v>1.8528833912229186E-2</v>
          </cell>
          <cell r="AO36">
            <v>2.2513770923932169E-3</v>
          </cell>
        </row>
        <row r="37">
          <cell r="AC37" t="str">
            <v>SO-U</v>
          </cell>
          <cell r="AF37">
            <v>1.0000000000000002</v>
          </cell>
          <cell r="AG37">
            <v>2.5406462253114933E-2</v>
          </cell>
          <cell r="AH37">
            <v>0.2866120831356137</v>
          </cell>
          <cell r="AI37">
            <v>8.1347808453091905E-2</v>
          </cell>
          <cell r="AJ37">
            <v>0</v>
          </cell>
          <cell r="AK37">
            <v>0.10852884403482237</v>
          </cell>
          <cell r="AL37">
            <v>0.42235226942443005</v>
          </cell>
          <cell r="AM37">
            <v>5.4972321694304813E-2</v>
          </cell>
          <cell r="AN37">
            <v>1.8528833912229186E-2</v>
          </cell>
          <cell r="AO37">
            <v>2.2513770923932169E-3</v>
          </cell>
        </row>
        <row r="38">
          <cell r="AC38" t="str">
            <v>DOP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AC39" t="str">
            <v>DOU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AC40" t="str">
            <v>GPS</v>
          </cell>
          <cell r="AF40">
            <v>1.0000000000000004</v>
          </cell>
          <cell r="AG40">
            <v>2.540646225311494E-2</v>
          </cell>
          <cell r="AH40">
            <v>0.28661208313561376</v>
          </cell>
          <cell r="AI40">
            <v>8.1347808453091919E-2</v>
          </cell>
          <cell r="AJ40">
            <v>0</v>
          </cell>
          <cell r="AK40">
            <v>0.10852884403482238</v>
          </cell>
          <cell r="AL40">
            <v>0.4223522694244301</v>
          </cell>
          <cell r="AM40">
            <v>5.4972321694304806E-2</v>
          </cell>
          <cell r="AN40">
            <v>1.852883391222919E-2</v>
          </cell>
          <cell r="AO40">
            <v>2.2513770923932165E-3</v>
          </cell>
        </row>
        <row r="41">
          <cell r="AC41" t="str">
            <v>SGPP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AC42" t="str">
            <v>SGPU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AC43" t="str">
            <v>SNP</v>
          </cell>
          <cell r="AF43">
            <v>1.0000000000000004</v>
          </cell>
          <cell r="AG43">
            <v>2.4760245107508041E-2</v>
          </cell>
          <cell r="AH43">
            <v>0.28172735309314167</v>
          </cell>
          <cell r="AI43">
            <v>7.9460073174299137E-2</v>
          </cell>
          <cell r="AJ43">
            <v>0</v>
          </cell>
          <cell r="AK43">
            <v>0.10550208814405276</v>
          </cell>
          <cell r="AL43">
            <v>0.43473658999210457</v>
          </cell>
          <cell r="AM43">
            <v>5.3352406097391163E-2</v>
          </cell>
          <cell r="AN43">
            <v>1.8265260477379086E-2</v>
          </cell>
          <cell r="AO43">
            <v>2.1959839141240762E-3</v>
          </cell>
        </row>
        <row r="44">
          <cell r="AC44" t="str">
            <v>SSCCT</v>
          </cell>
          <cell r="AF44">
            <v>1.0000000000000002</v>
          </cell>
          <cell r="AG44">
            <v>1.7248281780818109E-2</v>
          </cell>
          <cell r="AH44">
            <v>0.24802280700807078</v>
          </cell>
          <cell r="AI44">
            <v>8.2656355609177667E-2</v>
          </cell>
          <cell r="AJ44">
            <v>0</v>
          </cell>
          <cell r="AK44">
            <v>0.11400453810766982</v>
          </cell>
          <cell r="AL44">
            <v>0.45740637990625532</v>
          </cell>
          <cell r="AM44">
            <v>5.9230013424269763E-2</v>
          </cell>
          <cell r="AN44">
            <v>1.751750343341504E-2</v>
          </cell>
          <cell r="AO44">
            <v>3.9141207303235014E-3</v>
          </cell>
        </row>
        <row r="45">
          <cell r="AC45" t="str">
            <v>SSECT</v>
          </cell>
          <cell r="AF45">
            <v>1</v>
          </cell>
          <cell r="AG45">
            <v>1.7578696877635986E-2</v>
          </cell>
          <cell r="AH45">
            <v>0.24914456745503938</v>
          </cell>
          <cell r="AI45">
            <v>7.8644960559042465E-2</v>
          </cell>
          <cell r="AJ45">
            <v>0</v>
          </cell>
          <cell r="AK45">
            <v>0.13255298089557729</v>
          </cell>
          <cell r="AL45">
            <v>0.42610377871031058</v>
          </cell>
          <cell r="AM45">
            <v>7.1937034913409054E-2</v>
          </cell>
          <cell r="AN45">
            <v>2.0365757474613118E-2</v>
          </cell>
          <cell r="AO45">
            <v>3.6722231143721676E-3</v>
          </cell>
        </row>
        <row r="46">
          <cell r="AC46" t="str">
            <v>SSCCH</v>
          </cell>
          <cell r="AF46">
            <v>1</v>
          </cell>
          <cell r="AG46">
            <v>1.8300105143908282E-2</v>
          </cell>
          <cell r="AH46">
            <v>0.28411282985113206</v>
          </cell>
          <cell r="AI46">
            <v>8.7817167415049122E-2</v>
          </cell>
          <cell r="AJ46">
            <v>0</v>
          </cell>
          <cell r="AK46">
            <v>0.11928524350527576</v>
          </cell>
          <cell r="AL46">
            <v>0.41486819460180863</v>
          </cell>
          <cell r="AM46">
            <v>5.2772186403529521E-2</v>
          </cell>
          <cell r="AN46">
            <v>1.9461598165095587E-2</v>
          </cell>
          <cell r="AO46">
            <v>3.3826749142010044E-3</v>
          </cell>
        </row>
        <row r="47">
          <cell r="AC47" t="str">
            <v>SSECH</v>
          </cell>
          <cell r="AF47">
            <v>0.99999999999999978</v>
          </cell>
          <cell r="AG47">
            <v>1.6702230470606542E-2</v>
          </cell>
          <cell r="AH47">
            <v>0.26876471110096628</v>
          </cell>
          <cell r="AI47">
            <v>8.4315474044338146E-2</v>
          </cell>
          <cell r="AJ47">
            <v>0</v>
          </cell>
          <cell r="AK47">
            <v>0.13515779196543534</v>
          </cell>
          <cell r="AL47">
            <v>0.40970999791437213</v>
          </cell>
          <cell r="AM47">
            <v>6.0047284372173416E-2</v>
          </cell>
          <cell r="AN47">
            <v>2.1968861593284861E-2</v>
          </cell>
          <cell r="AO47">
            <v>3.3336485388231387E-3</v>
          </cell>
        </row>
        <row r="48">
          <cell r="AC48" t="str">
            <v>SSGCH</v>
          </cell>
          <cell r="AF48">
            <v>0.99999999999999989</v>
          </cell>
          <cell r="AG48">
            <v>1.7900636475582845E-2</v>
          </cell>
          <cell r="AH48">
            <v>0.2802758001635906</v>
          </cell>
          <cell r="AI48">
            <v>8.6941744072371374E-2</v>
          </cell>
          <cell r="AJ48">
            <v>0</v>
          </cell>
          <cell r="AK48">
            <v>0.12325338062031566</v>
          </cell>
          <cell r="AL48">
            <v>0.41357864542994949</v>
          </cell>
          <cell r="AM48">
            <v>5.4590960895690495E-2</v>
          </cell>
          <cell r="AN48">
            <v>2.0088414022142904E-2</v>
          </cell>
          <cell r="AO48">
            <v>3.3704183203565378E-3</v>
          </cell>
        </row>
        <row r="49">
          <cell r="AC49" t="str">
            <v>SSCP</v>
          </cell>
          <cell r="AF49">
            <v>1</v>
          </cell>
          <cell r="AG49">
            <v>1.6760014609546472E-2</v>
          </cell>
          <cell r="AH49">
            <v>0.23430549370634943</v>
          </cell>
          <cell r="AI49">
            <v>8.1758603033879093E-2</v>
          </cell>
          <cell r="AJ49">
            <v>0</v>
          </cell>
          <cell r="AK49">
            <v>0.11038210865046211</v>
          </cell>
          <cell r="AL49">
            <v>0.47700061411463285</v>
          </cell>
          <cell r="AM49">
            <v>5.9430685547309965E-2</v>
          </cell>
          <cell r="AN49">
            <v>1.6274614945502055E-2</v>
          </cell>
          <cell r="AO49">
            <v>4.087865392317932E-3</v>
          </cell>
        </row>
        <row r="50">
          <cell r="AC50" t="str">
            <v>SSEP</v>
          </cell>
          <cell r="AF50">
            <v>1</v>
          </cell>
          <cell r="AG50">
            <v>1.8069044013282302E-2</v>
          </cell>
          <cell r="AH50">
            <v>0.24140914714171635</v>
          </cell>
          <cell r="AI50">
            <v>7.7126228353429402E-2</v>
          </cell>
          <cell r="AJ50">
            <v>0</v>
          </cell>
          <cell r="AK50">
            <v>0.13023268249261419</v>
          </cell>
          <cell r="AL50">
            <v>0.43478744795398416</v>
          </cell>
          <cell r="AM50">
            <v>7.5367442146309596E-2</v>
          </cell>
          <cell r="AN50">
            <v>1.9233485911873304E-2</v>
          </cell>
          <cell r="AO50">
            <v>3.7745219867906486E-3</v>
          </cell>
        </row>
        <row r="51">
          <cell r="AC51" t="str">
            <v>SSGC</v>
          </cell>
          <cell r="AF51">
            <v>0.99999999999999989</v>
          </cell>
          <cell r="AG51">
            <v>1.7087271960480429E-2</v>
          </cell>
          <cell r="AH51">
            <v>0.23608140706519115</v>
          </cell>
          <cell r="AI51">
            <v>8.060050936376667E-2</v>
          </cell>
          <cell r="AJ51">
            <v>0</v>
          </cell>
          <cell r="AK51">
            <v>0.11534475211100012</v>
          </cell>
          <cell r="AL51">
            <v>0.46644732257447069</v>
          </cell>
          <cell r="AM51">
            <v>6.3414874697059878E-2</v>
          </cell>
          <cell r="AN51">
            <v>1.7014332687094867E-2</v>
          </cell>
          <cell r="AO51">
            <v>4.0095295409361114E-3</v>
          </cell>
        </row>
        <row r="52">
          <cell r="AC52" t="str">
            <v>SSGCT</v>
          </cell>
          <cell r="AF52">
            <v>1</v>
          </cell>
          <cell r="AG52">
            <v>1.7330885555022577E-2</v>
          </cell>
          <cell r="AH52">
            <v>0.24830324711981294</v>
          </cell>
          <cell r="AI52">
            <v>8.1653506846643867E-2</v>
          </cell>
          <cell r="AJ52">
            <v>0</v>
          </cell>
          <cell r="AK52">
            <v>0.1186416488046467</v>
          </cell>
          <cell r="AL52">
            <v>0.44958072960726914</v>
          </cell>
          <cell r="AM52">
            <v>6.2406768796554588E-2</v>
          </cell>
          <cell r="AN52">
            <v>1.822956694371456E-2</v>
          </cell>
          <cell r="AO52">
            <v>3.8536463263356682E-3</v>
          </cell>
        </row>
        <row r="53">
          <cell r="AC53" t="str">
            <v>MC</v>
          </cell>
          <cell r="AF53">
            <v>1.0000000000000002</v>
          </cell>
          <cell r="AG53">
            <v>5.1923078973405631E-3</v>
          </cell>
          <cell r="AH53">
            <v>0.69900878905273056</v>
          </cell>
          <cell r="AI53">
            <v>0.11165826799179777</v>
          </cell>
          <cell r="AJ53">
            <v>0</v>
          </cell>
          <cell r="AK53">
            <v>3.5699619363093044E-2</v>
          </cell>
          <cell r="AL53">
            <v>0.12483051208017135</v>
          </cell>
          <cell r="AM53">
            <v>1.6816319308953429E-2</v>
          </cell>
          <cell r="AN53">
            <v>5.7585852459143029E-3</v>
          </cell>
          <cell r="AO53">
            <v>1.0355990599989809E-3</v>
          </cell>
        </row>
        <row r="54">
          <cell r="AC54" t="str">
            <v>SNPD</v>
          </cell>
          <cell r="AF54">
            <v>1</v>
          </cell>
          <cell r="AG54">
            <v>3.7767458422051661E-2</v>
          </cell>
          <cell r="AH54">
            <v>0.30111007847212473</v>
          </cell>
          <cell r="AI54">
            <v>6.8982563140269931E-2</v>
          </cell>
          <cell r="AJ54">
            <v>0</v>
          </cell>
          <cell r="AK54">
            <v>7.5788480211939319E-2</v>
          </cell>
          <cell r="AL54">
            <v>0.45700862611788701</v>
          </cell>
          <cell r="AM54">
            <v>4.4303608746911145E-2</v>
          </cell>
          <cell r="AN54">
            <v>1.5039184888816261E-2</v>
          </cell>
          <cell r="AO54">
            <v>0</v>
          </cell>
        </row>
        <row r="55">
          <cell r="AC55" t="str">
            <v>DGUH</v>
          </cell>
          <cell r="AF55">
            <v>0.99999999999999989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0.84094353232281238</v>
          </cell>
          <cell r="AM55">
            <v>0.11328620482832999</v>
          </cell>
          <cell r="AN55">
            <v>3.879376073352208E-2</v>
          </cell>
          <cell r="AO55">
            <v>6.976502115335485E-3</v>
          </cell>
        </row>
        <row r="56">
          <cell r="AC56" t="str">
            <v>DEUH</v>
          </cell>
          <cell r="AF56">
            <v>0.99999999999999989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0.82331623583571845</v>
          </cell>
          <cell r="AM56">
            <v>0.12695380883404506</v>
          </cell>
          <cell r="AN56">
            <v>4.2897356107236641E-2</v>
          </cell>
          <cell r="AO56">
            <v>6.8325992229997419E-3</v>
          </cell>
        </row>
        <row r="57">
          <cell r="AC57" t="str">
            <v>DNPGMP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AC58" t="str">
            <v>DNPGMU</v>
          </cell>
          <cell r="AF58">
            <v>1</v>
          </cell>
          <cell r="AG58">
            <v>1.7036381451929358E-2</v>
          </cell>
          <cell r="AH58">
            <v>0.26164235810829867</v>
          </cell>
          <cell r="AI58">
            <v>8.1780613102765673E-2</v>
          </cell>
          <cell r="AJ58">
            <v>0</v>
          </cell>
          <cell r="AK58">
            <v>0.13449643018458865</v>
          </cell>
          <cell r="AL58">
            <v>0.41581110379652569</v>
          </cell>
          <cell r="AM58">
            <v>6.4117286997107975E-2</v>
          </cell>
          <cell r="AN58">
            <v>2.1665061633087811E-2</v>
          </cell>
          <cell r="AO58">
            <v>3.4507647256961224E-3</v>
          </cell>
        </row>
        <row r="59">
          <cell r="AC59" t="str">
            <v>DNPIP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AC60" t="str">
            <v>DNPIU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AC61" t="str">
            <v>DNPPSP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AC62" t="str">
            <v>DNPPSU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AC63" t="str">
            <v>DNPPHP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AC64" t="str">
            <v>DNPPHU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AC65" t="str">
            <v>SNPPH-P</v>
          </cell>
          <cell r="AF65">
            <v>1.0000000000000004</v>
          </cell>
          <cell r="AG65">
            <v>1.7737691424026297E-2</v>
          </cell>
          <cell r="AH65">
            <v>0.26854972523867704</v>
          </cell>
          <cell r="AI65">
            <v>8.4660950062950699E-2</v>
          </cell>
          <cell r="AJ65">
            <v>0</v>
          </cell>
          <cell r="AK65">
            <v>0.121955177685451</v>
          </cell>
          <cell r="AL65">
            <v>0.42643948459130387</v>
          </cell>
          <cell r="AM65">
            <v>5.744703293556376E-2</v>
          </cell>
          <cell r="AN65">
            <v>1.9672178566932725E-2</v>
          </cell>
          <cell r="AO65">
            <v>3.5377594950950549E-3</v>
          </cell>
        </row>
        <row r="66">
          <cell r="AC66" t="str">
            <v>SNPPH-U</v>
          </cell>
          <cell r="AF66">
            <v>1.0000000000000004</v>
          </cell>
          <cell r="AG66">
            <v>1.7737691424026297E-2</v>
          </cell>
          <cell r="AH66">
            <v>0.26854972523867704</v>
          </cell>
          <cell r="AI66">
            <v>8.4660950062950699E-2</v>
          </cell>
          <cell r="AJ66">
            <v>0</v>
          </cell>
          <cell r="AK66">
            <v>0.121955177685451</v>
          </cell>
          <cell r="AL66">
            <v>0.42643948459130387</v>
          </cell>
          <cell r="AM66">
            <v>5.744703293556376E-2</v>
          </cell>
          <cell r="AN66">
            <v>1.9672178566932725E-2</v>
          </cell>
          <cell r="AO66">
            <v>3.5377594950950549E-3</v>
          </cell>
        </row>
        <row r="67">
          <cell r="AC67" t="str">
            <v>CN</v>
          </cell>
          <cell r="AF67">
            <v>1</v>
          </cell>
          <cell r="AG67">
            <v>2.6957123579801429E-2</v>
          </cell>
          <cell r="AH67">
            <v>0.32817086304456855</v>
          </cell>
          <cell r="AI67">
            <v>7.5227534152266906E-2</v>
          </cell>
          <cell r="AJ67">
            <v>0</v>
          </cell>
          <cell r="AK67">
            <v>6.8891580793484689E-2</v>
          </cell>
          <cell r="AL67">
            <v>0.45192354095003867</v>
          </cell>
          <cell r="AM67">
            <v>4.0092070467627812E-2</v>
          </cell>
          <cell r="AN67">
            <v>8.7372870122119205E-3</v>
          </cell>
          <cell r="AO67">
            <v>0</v>
          </cell>
          <cell r="AP67">
            <v>0</v>
          </cell>
          <cell r="AQ67">
            <v>0</v>
          </cell>
        </row>
        <row r="68">
          <cell r="AC68" t="str">
            <v>CNP</v>
          </cell>
          <cell r="AF68">
            <v>1</v>
          </cell>
          <cell r="AG68">
            <v>0</v>
          </cell>
          <cell r="AH68">
            <v>0.69485036384001908</v>
          </cell>
          <cell r="AI68">
            <v>0.15928251213877917</v>
          </cell>
          <cell r="AJ68">
            <v>0</v>
          </cell>
          <cell r="AK68">
            <v>0.1458671240212018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AC69" t="str">
            <v>CNU</v>
          </cell>
          <cell r="AF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0.90248811812583563</v>
          </cell>
          <cell r="AM69">
            <v>8.006358144573375E-2</v>
          </cell>
          <cell r="AN69">
            <v>1.7448300428430617E-2</v>
          </cell>
          <cell r="AO69">
            <v>0</v>
          </cell>
          <cell r="AP69">
            <v>0</v>
          </cell>
          <cell r="AQ69">
            <v>0</v>
          </cell>
        </row>
        <row r="70">
          <cell r="AC70" t="str">
            <v>WBTAX</v>
          </cell>
          <cell r="AF70">
            <v>1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1">
          <cell r="AC71" t="str">
            <v>OPRV-ID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AC72" t="str">
            <v>OPRV-WY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AC73" t="str">
            <v>EXCTAX</v>
          </cell>
          <cell r="AF73">
            <v>0</v>
          </cell>
          <cell r="AG73">
            <v>2.0474047565334205E-2</v>
          </cell>
          <cell r="AH73">
            <v>0.37409579955003186</v>
          </cell>
          <cell r="AI73">
            <v>6.3916564511119975E-2</v>
          </cell>
          <cell r="AJ73">
            <v>0</v>
          </cell>
          <cell r="AK73">
            <v>0.10961521102970849</v>
          </cell>
          <cell r="AL73">
            <v>0.31757203216205238</v>
          </cell>
          <cell r="AM73">
            <v>5.8687941005416161E-2</v>
          </cell>
          <cell r="AN73">
            <v>2.6059337579465297E-3</v>
          </cell>
          <cell r="AO73">
            <v>-5.3684014429436564E-4</v>
          </cell>
          <cell r="AP73">
            <v>5.3565061419671933E-2</v>
          </cell>
          <cell r="AQ73">
            <v>4.2491430122068796E-6</v>
          </cell>
        </row>
        <row r="74">
          <cell r="AC74" t="str">
            <v>INT</v>
          </cell>
          <cell r="AF74">
            <v>1.0000000000000004</v>
          </cell>
          <cell r="AG74">
            <v>2.4760245107508041E-2</v>
          </cell>
          <cell r="AH74">
            <v>0.28172735309314167</v>
          </cell>
          <cell r="AI74">
            <v>7.9460073174299137E-2</v>
          </cell>
          <cell r="AJ74">
            <v>0</v>
          </cell>
          <cell r="AK74">
            <v>0.10550208814405276</v>
          </cell>
          <cell r="AL74">
            <v>0.43473658999210457</v>
          </cell>
          <cell r="AM74">
            <v>5.3352406097391163E-2</v>
          </cell>
          <cell r="AN74">
            <v>1.8265260477379086E-2</v>
          </cell>
          <cell r="AO74">
            <v>2.1959839141240762E-3</v>
          </cell>
          <cell r="AQ74">
            <v>0</v>
          </cell>
        </row>
        <row r="75">
          <cell r="AC75" t="str">
            <v>CIAC</v>
          </cell>
          <cell r="AF75">
            <v>1</v>
          </cell>
          <cell r="AG75">
            <v>2.5463790848516771E-2</v>
          </cell>
          <cell r="AH75">
            <v>0.2872588110423826</v>
          </cell>
          <cell r="AI75">
            <v>8.1531366303499109E-2</v>
          </cell>
          <cell r="AJ75">
            <v>0</v>
          </cell>
          <cell r="AK75">
            <v>0.10877373472944628</v>
          </cell>
          <cell r="AL75">
            <v>0.42330528925574928</v>
          </cell>
          <cell r="AM75">
            <v>5.5096364386959751E-2</v>
          </cell>
          <cell r="AN75">
            <v>1.8570643433446245E-2</v>
          </cell>
          <cell r="AO75">
            <v>0</v>
          </cell>
        </row>
        <row r="76">
          <cell r="AC76" t="str">
            <v>IDSIT</v>
          </cell>
          <cell r="AF76">
            <v>1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1</v>
          </cell>
          <cell r="AN76">
            <v>0</v>
          </cell>
          <cell r="AO76">
            <v>0</v>
          </cell>
          <cell r="AQ76">
            <v>0</v>
          </cell>
        </row>
        <row r="77">
          <cell r="AC77" t="str">
            <v>DONOTUSE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AC78" t="str">
            <v>BADDEBT</v>
          </cell>
          <cell r="AF78">
            <v>1</v>
          </cell>
          <cell r="AG78">
            <v>5.4039984488696423E-2</v>
          </cell>
          <cell r="AH78">
            <v>0.48038498829744258</v>
          </cell>
          <cell r="AI78">
            <v>9.7129829159288042E-2</v>
          </cell>
          <cell r="AJ78">
            <v>0</v>
          </cell>
          <cell r="AK78">
            <v>4.5824982860774105E-2</v>
          </cell>
          <cell r="AL78">
            <v>0.32418350251758316</v>
          </cell>
          <cell r="AM78">
            <v>-1.8583768530757824E-3</v>
          </cell>
          <cell r="AN78">
            <v>2.9508952929150186E-4</v>
          </cell>
          <cell r="AO78">
            <v>0</v>
          </cell>
          <cell r="AP78">
            <v>0</v>
          </cell>
          <cell r="AQ78">
            <v>0</v>
          </cell>
        </row>
        <row r="79">
          <cell r="AC79" t="str">
            <v>DONOTUSE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80">
          <cell r="AC80" t="str">
            <v>DONOTUSE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AC81" t="str">
            <v>ITC84</v>
          </cell>
          <cell r="AF81">
            <v>0.99999999999999989</v>
          </cell>
          <cell r="AG81">
            <v>3.2870000000000003E-2</v>
          </cell>
          <cell r="AH81">
            <v>0.70975999999999995</v>
          </cell>
          <cell r="AI81">
            <v>0.14180000000000001</v>
          </cell>
          <cell r="AJ81">
            <v>0</v>
          </cell>
          <cell r="AK81">
            <v>0.10946</v>
          </cell>
          <cell r="AQ81">
            <v>6.11E-3</v>
          </cell>
        </row>
        <row r="82">
          <cell r="AC82" t="str">
            <v>ITC85</v>
          </cell>
          <cell r="AF82">
            <v>1</v>
          </cell>
          <cell r="AG82">
            <v>5.4199999999999998E-2</v>
          </cell>
          <cell r="AH82">
            <v>0.67689999999999995</v>
          </cell>
          <cell r="AI82">
            <v>0.1336</v>
          </cell>
          <cell r="AJ82">
            <v>0</v>
          </cell>
          <cell r="AK82">
            <v>0.11609999999999999</v>
          </cell>
          <cell r="AQ82">
            <v>1.9199999999999998E-2</v>
          </cell>
        </row>
        <row r="83">
          <cell r="AC83" t="str">
            <v>ITC86</v>
          </cell>
          <cell r="AF83">
            <v>0.99999999999999989</v>
          </cell>
          <cell r="AG83">
            <v>4.7890000000000002E-2</v>
          </cell>
          <cell r="AH83">
            <v>0.64607999999999999</v>
          </cell>
          <cell r="AI83">
            <v>0.13125999999999999</v>
          </cell>
          <cell r="AJ83">
            <v>0</v>
          </cell>
          <cell r="AK83">
            <v>0.155</v>
          </cell>
          <cell r="AQ83">
            <v>1.9769999999999999E-2</v>
          </cell>
        </row>
        <row r="84">
          <cell r="AC84" t="str">
            <v>ITC88</v>
          </cell>
          <cell r="AF84">
            <v>1</v>
          </cell>
          <cell r="AG84">
            <v>4.2700000000000002E-2</v>
          </cell>
          <cell r="AH84">
            <v>0.61199999999999999</v>
          </cell>
          <cell r="AI84">
            <v>0.14960000000000001</v>
          </cell>
          <cell r="AJ84">
            <v>0</v>
          </cell>
          <cell r="AK84">
            <v>0.1671</v>
          </cell>
          <cell r="AQ84">
            <v>2.86E-2</v>
          </cell>
        </row>
        <row r="85">
          <cell r="AC85" t="str">
            <v>ITC89</v>
          </cell>
          <cell r="AF85">
            <v>1</v>
          </cell>
          <cell r="AG85">
            <v>4.8806000000000002E-2</v>
          </cell>
          <cell r="AH85">
            <v>0.563558</v>
          </cell>
          <cell r="AI85">
            <v>0.15268799999999999</v>
          </cell>
          <cell r="AJ85">
            <v>0</v>
          </cell>
          <cell r="AK85">
            <v>0.20677599999999999</v>
          </cell>
          <cell r="AQ85">
            <v>2.8171999999999999E-2</v>
          </cell>
        </row>
        <row r="86">
          <cell r="AC86" t="str">
            <v>ITC90</v>
          </cell>
          <cell r="AF86">
            <v>1</v>
          </cell>
          <cell r="AG86">
            <v>1.5047E-2</v>
          </cell>
          <cell r="AH86">
            <v>0.159356</v>
          </cell>
          <cell r="AI86">
            <v>3.9132E-2</v>
          </cell>
          <cell r="AJ86">
            <v>0</v>
          </cell>
          <cell r="AK86">
            <v>3.8051000000000001E-2</v>
          </cell>
          <cell r="AL86">
            <v>0.46935500000000002</v>
          </cell>
          <cell r="AM86">
            <v>0.13981499999999999</v>
          </cell>
          <cell r="AN86">
            <v>0.135384</v>
          </cell>
          <cell r="AQ86">
            <v>3.8600000000000001E-3</v>
          </cell>
        </row>
        <row r="87">
          <cell r="AC87" t="str">
            <v>OTHER</v>
          </cell>
          <cell r="AF87">
            <v>1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</v>
          </cell>
          <cell r="AQ87">
            <v>0</v>
          </cell>
        </row>
        <row r="88">
          <cell r="AC88" t="str">
            <v>NUTIL</v>
          </cell>
          <cell r="AF88">
            <v>1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</row>
        <row r="89">
          <cell r="AC89" t="str">
            <v>SNPPS</v>
          </cell>
          <cell r="AF89">
            <v>1.0000000000000004</v>
          </cell>
          <cell r="AG89">
            <v>1.7749585288549669E-2</v>
          </cell>
          <cell r="AH89">
            <v>0.2694056478040785</v>
          </cell>
          <cell r="AI89">
            <v>8.482743228928788E-2</v>
          </cell>
          <cell r="AJ89">
            <v>0</v>
          </cell>
          <cell r="AK89">
            <v>0.122049937542738</v>
          </cell>
          <cell r="AL89">
            <v>0.42550073206595423</v>
          </cell>
          <cell r="AM89">
            <v>5.7238559382137413E-2</v>
          </cell>
          <cell r="AN89">
            <v>1.9702560883344298E-2</v>
          </cell>
          <cell r="AO89">
            <v>3.525544743910479E-3</v>
          </cell>
        </row>
        <row r="90">
          <cell r="AC90" t="str">
            <v>SNPT</v>
          </cell>
          <cell r="AF90">
            <v>1.0000000000000009</v>
          </cell>
          <cell r="AG90">
            <v>1.7737691424026324E-2</v>
          </cell>
          <cell r="AH90">
            <v>0.26854972523867698</v>
          </cell>
          <cell r="AI90">
            <v>8.4660950062950685E-2</v>
          </cell>
          <cell r="AJ90">
            <v>0</v>
          </cell>
          <cell r="AK90">
            <v>0.121955177685451</v>
          </cell>
          <cell r="AL90">
            <v>0.42643948459130426</v>
          </cell>
          <cell r="AM90">
            <v>5.7447032935563795E-2</v>
          </cell>
          <cell r="AN90">
            <v>1.9672178566932718E-2</v>
          </cell>
          <cell r="AO90">
            <v>3.5377594950950558E-3</v>
          </cell>
        </row>
        <row r="91">
          <cell r="AC91" t="str">
            <v>SNPP</v>
          </cell>
          <cell r="AF91">
            <v>1.0000000000000002</v>
          </cell>
          <cell r="AG91">
            <v>1.7737393629005935E-2</v>
          </cell>
          <cell r="AH91">
            <v>0.26872256905830083</v>
          </cell>
          <cell r="AI91">
            <v>8.4714593943179858E-2</v>
          </cell>
          <cell r="AJ91">
            <v>0</v>
          </cell>
          <cell r="AK91">
            <v>0.1219512460135401</v>
          </cell>
          <cell r="AL91">
            <v>0.42627004299912424</v>
          </cell>
          <cell r="AM91">
            <v>5.7405544830598565E-2</v>
          </cell>
          <cell r="AN91">
            <v>1.9662736716724249E-2</v>
          </cell>
          <cell r="AO91">
            <v>3.5358728095263685E-3</v>
          </cell>
        </row>
        <row r="92">
          <cell r="AC92" t="str">
            <v>SNPPH</v>
          </cell>
          <cell r="AF92">
            <v>1.0000000000000004</v>
          </cell>
          <cell r="AG92">
            <v>1.7737691424026297E-2</v>
          </cell>
          <cell r="AH92">
            <v>0.26854972523867704</v>
          </cell>
          <cell r="AI92">
            <v>8.4660950062950699E-2</v>
          </cell>
          <cell r="AJ92">
            <v>0</v>
          </cell>
          <cell r="AK92">
            <v>0.121955177685451</v>
          </cell>
          <cell r="AL92">
            <v>0.42643948459130387</v>
          </cell>
          <cell r="AM92">
            <v>5.744703293556376E-2</v>
          </cell>
          <cell r="AN92">
            <v>1.9672178566932725E-2</v>
          </cell>
          <cell r="AO92">
            <v>3.5377594950950549E-3</v>
          </cell>
        </row>
        <row r="93">
          <cell r="AC93" t="str">
            <v>SNPPN</v>
          </cell>
          <cell r="AF93">
            <v>1</v>
          </cell>
          <cell r="AG93">
            <v>1.7737691424026304E-2</v>
          </cell>
          <cell r="AH93">
            <v>0.26854972523867682</v>
          </cell>
          <cell r="AI93">
            <v>8.4660950062950643E-2</v>
          </cell>
          <cell r="AJ93">
            <v>0</v>
          </cell>
          <cell r="AK93">
            <v>0.12195517768545097</v>
          </cell>
          <cell r="AL93">
            <v>0.42643948459130382</v>
          </cell>
          <cell r="AM93">
            <v>5.744703293556374E-2</v>
          </cell>
          <cell r="AN93">
            <v>1.9672178566932711E-2</v>
          </cell>
          <cell r="AO93">
            <v>3.5377594950950558E-3</v>
          </cell>
        </row>
        <row r="94">
          <cell r="AC94" t="str">
            <v>SNPPO</v>
          </cell>
          <cell r="AF94">
            <v>1</v>
          </cell>
          <cell r="AG94">
            <v>1.7688878084298393E-2</v>
          </cell>
          <cell r="AH94">
            <v>0.26612031531612518</v>
          </cell>
          <cell r="AI94">
            <v>8.430008175053047E-2</v>
          </cell>
          <cell r="AJ94">
            <v>0</v>
          </cell>
          <cell r="AK94">
            <v>0.12155758162482118</v>
          </cell>
          <cell r="AL94">
            <v>0.42921624259987839</v>
          </cell>
          <cell r="AM94">
            <v>5.8042160218599703E-2</v>
          </cell>
          <cell r="AN94">
            <v>1.9499077103495022E-2</v>
          </cell>
          <cell r="AO94">
            <v>3.5756633022517356E-3</v>
          </cell>
        </row>
        <row r="95">
          <cell r="AC95" t="str">
            <v>SNPG</v>
          </cell>
          <cell r="AF95">
            <v>1</v>
          </cell>
          <cell r="AG95">
            <v>2.2900407415273643E-2</v>
          </cell>
          <cell r="AH95">
            <v>0.30168064694851798</v>
          </cell>
          <cell r="AI95">
            <v>8.5305707754576243E-2</v>
          </cell>
          <cell r="AJ95">
            <v>0</v>
          </cell>
          <cell r="AK95">
            <v>0.10285888804938245</v>
          </cell>
          <cell r="AL95">
            <v>0.40569808443863004</v>
          </cell>
          <cell r="AM95">
            <v>5.881477899931449E-2</v>
          </cell>
          <cell r="AN95">
            <v>2.1489361153445054E-2</v>
          </cell>
          <cell r="AO95">
            <v>1.2521252408601207E-3</v>
          </cell>
        </row>
        <row r="96">
          <cell r="AC96" t="str">
            <v>SNPI</v>
          </cell>
          <cell r="AF96">
            <v>1</v>
          </cell>
          <cell r="AG96">
            <v>2.271811971621162E-2</v>
          </cell>
          <cell r="AH96">
            <v>0.28307795456126811</v>
          </cell>
          <cell r="AI96">
            <v>8.2256379630732054E-2</v>
          </cell>
          <cell r="AJ96">
            <v>0</v>
          </cell>
          <cell r="AK96">
            <v>0.1093037337215385</v>
          </cell>
          <cell r="AL96">
            <v>0.42565934576347392</v>
          </cell>
          <cell r="AM96">
            <v>5.6717547230119188E-2</v>
          </cell>
          <cell r="AN96">
            <v>1.7765309303245873E-2</v>
          </cell>
          <cell r="AO96">
            <v>2.5016100734107636E-3</v>
          </cell>
        </row>
        <row r="97">
          <cell r="AC97" t="str">
            <v>TROJP</v>
          </cell>
          <cell r="AF97">
            <v>1</v>
          </cell>
          <cell r="AG97">
            <v>1.7631157072049927E-2</v>
          </cell>
          <cell r="AH97">
            <v>0.26750044330860895</v>
          </cell>
          <cell r="AI97">
            <v>8.4223404835111662E-2</v>
          </cell>
          <cell r="AJ97">
            <v>0</v>
          </cell>
          <cell r="AK97">
            <v>0.12386028991987824</v>
          </cell>
          <cell r="AL97">
            <v>0.42482495220822042</v>
          </cell>
          <cell r="AM97">
            <v>5.8460295575819159E-2</v>
          </cell>
          <cell r="AN97">
            <v>1.9974912756470481E-2</v>
          </cell>
          <cell r="AO97">
            <v>3.5245443238412682E-3</v>
          </cell>
        </row>
        <row r="98">
          <cell r="AC98" t="str">
            <v>TROJD</v>
          </cell>
          <cell r="AF98">
            <v>1</v>
          </cell>
          <cell r="AG98">
            <v>1.7612340952425479E-2</v>
          </cell>
          <cell r="AH98">
            <v>0.2673151189137104</v>
          </cell>
          <cell r="AI98">
            <v>8.4146125505060898E-2</v>
          </cell>
          <cell r="AJ98">
            <v>0</v>
          </cell>
          <cell r="AK98">
            <v>0.12419677124290664</v>
          </cell>
          <cell r="AL98">
            <v>0.42453979315957496</v>
          </cell>
          <cell r="AM98">
            <v>5.8639258236184891E-2</v>
          </cell>
          <cell r="AN98">
            <v>2.0028381732618349E-2</v>
          </cell>
          <cell r="AO98">
            <v>3.5222102575184736E-3</v>
          </cell>
        </row>
        <row r="99">
          <cell r="AC99" t="str">
            <v>IBT</v>
          </cell>
          <cell r="AF99">
            <v>0</v>
          </cell>
          <cell r="AG99">
            <v>2.0552236968517108E-2</v>
          </cell>
          <cell r="AH99">
            <v>0.37560082920717308</v>
          </cell>
          <cell r="AI99">
            <v>6.41166626285158E-2</v>
          </cell>
          <cell r="AJ99">
            <v>0</v>
          </cell>
          <cell r="AK99">
            <v>0.10996722857273628</v>
          </cell>
          <cell r="AL99">
            <v>0.31855164101862987</v>
          </cell>
          <cell r="AM99">
            <v>5.8888553370350795E-2</v>
          </cell>
          <cell r="AN99">
            <v>2.585889090456843E-3</v>
          </cell>
          <cell r="AO99">
            <v>-5.4488675882206547E-4</v>
          </cell>
          <cell r="AP99">
            <v>5.0367898263004987E-2</v>
          </cell>
          <cell r="AQ99">
            <v>-8.605236056368619E-5</v>
          </cell>
        </row>
        <row r="100">
          <cell r="AC100" t="str">
            <v>DITEXP</v>
          </cell>
          <cell r="AF100">
            <v>0.99999999999999989</v>
          </cell>
          <cell r="AG100">
            <v>3.0433000000000002E-2</v>
          </cell>
          <cell r="AH100">
            <v>0.34444000000000002</v>
          </cell>
          <cell r="AI100">
            <v>9.2978000000000005E-2</v>
          </cell>
          <cell r="AJ100">
            <v>0</v>
          </cell>
          <cell r="AK100">
            <v>0.12206400000000001</v>
          </cell>
          <cell r="AL100">
            <v>0.33034400000000003</v>
          </cell>
          <cell r="AM100">
            <v>5.4635999999999997E-2</v>
          </cell>
          <cell r="AN100">
            <v>1.3079E-2</v>
          </cell>
          <cell r="AO100">
            <v>2.418E-3</v>
          </cell>
          <cell r="AP100">
            <v>-5.3999999999999998E-5</v>
          </cell>
          <cell r="AQ100">
            <v>9.6620000000000004E-3</v>
          </cell>
        </row>
        <row r="101">
          <cell r="AC101" t="str">
            <v>DITBAL</v>
          </cell>
          <cell r="AF101">
            <v>0.99999999999999989</v>
          </cell>
          <cell r="AG101">
            <v>2.3895E-2</v>
          </cell>
          <cell r="AH101">
            <v>0.26166</v>
          </cell>
          <cell r="AI101">
            <v>6.6890000000000005E-2</v>
          </cell>
          <cell r="AJ101">
            <v>0</v>
          </cell>
          <cell r="AK101">
            <v>8.9915999999999996E-2</v>
          </cell>
          <cell r="AL101">
            <v>0.46648000000000001</v>
          </cell>
          <cell r="AM101">
            <v>6.7479999999999998E-2</v>
          </cell>
          <cell r="AN101">
            <v>2.2651000000000001E-2</v>
          </cell>
          <cell r="AO101">
            <v>2.1299999999999999E-3</v>
          </cell>
          <cell r="AP101">
            <v>4.6999999999999997E-5</v>
          </cell>
          <cell r="AQ101">
            <v>-1.1490000000000001E-3</v>
          </cell>
        </row>
        <row r="102">
          <cell r="AC102" t="str">
            <v>TAXDEPR</v>
          </cell>
          <cell r="AF102">
            <v>0.99999999999999978</v>
          </cell>
          <cell r="AG102">
            <v>2.5025977371689087E-2</v>
          </cell>
          <cell r="AH102">
            <v>0.29485897633717845</v>
          </cell>
          <cell r="AI102">
            <v>8.4171215103580929E-2</v>
          </cell>
          <cell r="AJ102">
            <v>0</v>
          </cell>
          <cell r="AK102">
            <v>0.10879834200083925</v>
          </cell>
          <cell r="AL102">
            <v>0.41146479342767778</v>
          </cell>
          <cell r="AM102">
            <v>5.4666694688741739E-2</v>
          </cell>
          <cell r="AN102">
            <v>1.8782263123105544E-2</v>
          </cell>
          <cell r="AO102">
            <v>2.2317379471871335E-3</v>
          </cell>
          <cell r="AP102">
            <v>0</v>
          </cell>
          <cell r="AQ102">
            <v>0</v>
          </cell>
        </row>
        <row r="103">
          <cell r="AC103" t="str">
            <v>DONOTUSE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</row>
        <row r="104">
          <cell r="AC104" t="str">
            <v>DONOTUSE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5">
          <cell r="AC105" t="str">
            <v>DONOTUSE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AC106" t="str">
            <v>SCHMDEXP</v>
          </cell>
          <cell r="AF106">
            <v>0.99999999999999978</v>
          </cell>
          <cell r="AG106">
            <v>2.5025977371689087E-2</v>
          </cell>
          <cell r="AH106">
            <v>0.29485897633717845</v>
          </cell>
          <cell r="AI106">
            <v>8.4171215103580929E-2</v>
          </cell>
          <cell r="AJ106">
            <v>0</v>
          </cell>
          <cell r="AK106">
            <v>0.10879834200083925</v>
          </cell>
          <cell r="AL106">
            <v>0.41146479342767778</v>
          </cell>
          <cell r="AM106">
            <v>5.4666694688741739E-2</v>
          </cell>
          <cell r="AN106">
            <v>1.8782263123105544E-2</v>
          </cell>
          <cell r="AO106">
            <v>2.2317379471871335E-3</v>
          </cell>
          <cell r="AP106">
            <v>0</v>
          </cell>
          <cell r="AQ106">
            <v>0</v>
          </cell>
        </row>
        <row r="107">
          <cell r="AC107" t="str">
            <v>SCHMAEXP</v>
          </cell>
          <cell r="AF107">
            <v>1.0000000000000002</v>
          </cell>
          <cell r="AG107">
            <v>2.4166882773027625E-2</v>
          </cell>
          <cell r="AH107">
            <v>0.28050867872429686</v>
          </cell>
          <cell r="AI107">
            <v>7.7063611268313029E-2</v>
          </cell>
          <cell r="AJ107">
            <v>0</v>
          </cell>
          <cell r="AK107">
            <v>0.10609378646620649</v>
          </cell>
          <cell r="AL107">
            <v>0.41773026365949856</v>
          </cell>
          <cell r="AM107">
            <v>5.4440619498505649E-2</v>
          </cell>
          <cell r="AN107">
            <v>1.8203597061352148E-2</v>
          </cell>
          <cell r="AO107">
            <v>2.0636704785363816E-3</v>
          </cell>
          <cell r="AP107">
            <v>1.9728890070263367E-2</v>
          </cell>
          <cell r="AQ107">
            <v>0</v>
          </cell>
        </row>
        <row r="108">
          <cell r="AC108" t="str">
            <v>SGCT</v>
          </cell>
          <cell r="AF108">
            <v>1</v>
          </cell>
          <cell r="AG108">
            <v>1.7800665898828897E-2</v>
          </cell>
          <cell r="AH108">
            <v>0.26950316261116258</v>
          </cell>
          <cell r="AI108">
            <v>8.4961523499428482E-2</v>
          </cell>
          <cell r="AJ108">
            <v>0</v>
          </cell>
          <cell r="AK108">
            <v>0.12238815755191744</v>
          </cell>
          <cell r="AL108">
            <v>0.42795348108246228</v>
          </cell>
          <cell r="AM108">
            <v>5.7650988266705901E-2</v>
          </cell>
          <cell r="AN108">
            <v>1.9742021089494442E-2</v>
          </cell>
        </row>
      </sheetData>
      <sheetData sheetId="8"/>
      <sheetData sheetId="9"/>
      <sheetData sheetId="10"/>
      <sheetData sheetId="11" refreshError="1">
        <row r="2">
          <cell r="AB2">
            <v>3</v>
          </cell>
        </row>
      </sheetData>
      <sheetData sheetId="12" refreshError="1">
        <row r="3">
          <cell r="A3" t="str">
            <v>1011390OR</v>
          </cell>
          <cell r="B3" t="str">
            <v>1011390</v>
          </cell>
          <cell r="D3">
            <v>5923789.2300000004</v>
          </cell>
          <cell r="F3" t="str">
            <v>1011390OR</v>
          </cell>
          <cell r="G3" t="str">
            <v>1011390</v>
          </cell>
          <cell r="I3">
            <v>5923789.2300000004</v>
          </cell>
        </row>
        <row r="4">
          <cell r="A4" t="str">
            <v>1011390SO</v>
          </cell>
          <cell r="B4" t="str">
            <v>1011390</v>
          </cell>
          <cell r="D4">
            <v>16984736.050000001</v>
          </cell>
          <cell r="F4" t="str">
            <v>1011390SO</v>
          </cell>
          <cell r="G4" t="str">
            <v>1011390</v>
          </cell>
          <cell r="I4">
            <v>16984736.050000001</v>
          </cell>
        </row>
        <row r="5">
          <cell r="A5" t="str">
            <v>1011390WYP</v>
          </cell>
          <cell r="B5" t="str">
            <v>1011390</v>
          </cell>
          <cell r="D5">
            <v>1387755.33</v>
          </cell>
          <cell r="F5" t="str">
            <v>1011390WYP</v>
          </cell>
          <cell r="G5" t="str">
            <v>1011390</v>
          </cell>
          <cell r="I5">
            <v>1387755.33</v>
          </cell>
        </row>
        <row r="6">
          <cell r="A6" t="str">
            <v>105OR</v>
          </cell>
          <cell r="B6" t="str">
            <v>105</v>
          </cell>
          <cell r="D6">
            <v>0</v>
          </cell>
          <cell r="F6" t="str">
            <v>105OR</v>
          </cell>
          <cell r="G6" t="str">
            <v>105</v>
          </cell>
          <cell r="I6">
            <v>0</v>
          </cell>
        </row>
        <row r="7">
          <cell r="A7" t="str">
            <v>105SE</v>
          </cell>
          <cell r="B7" t="str">
            <v>105</v>
          </cell>
          <cell r="D7">
            <v>953013.91</v>
          </cell>
          <cell r="F7" t="str">
            <v>105SE</v>
          </cell>
          <cell r="G7" t="str">
            <v>105</v>
          </cell>
          <cell r="I7">
            <v>953013.91</v>
          </cell>
        </row>
        <row r="8">
          <cell r="A8" t="str">
            <v>105SNPT</v>
          </cell>
          <cell r="B8" t="str">
            <v>105</v>
          </cell>
          <cell r="D8">
            <v>119475.33</v>
          </cell>
          <cell r="F8" t="str">
            <v>105SNPT</v>
          </cell>
          <cell r="G8" t="str">
            <v>105</v>
          </cell>
          <cell r="I8">
            <v>119475.33</v>
          </cell>
        </row>
        <row r="9">
          <cell r="A9" t="str">
            <v>105UT</v>
          </cell>
          <cell r="B9" t="str">
            <v>105</v>
          </cell>
          <cell r="D9">
            <v>273611.98</v>
          </cell>
          <cell r="F9" t="str">
            <v>105UT</v>
          </cell>
          <cell r="G9" t="str">
            <v>105</v>
          </cell>
          <cell r="I9">
            <v>273611.98</v>
          </cell>
        </row>
        <row r="10">
          <cell r="A10" t="str">
            <v>105WYP</v>
          </cell>
          <cell r="B10" t="str">
            <v>105</v>
          </cell>
          <cell r="D10">
            <v>0</v>
          </cell>
          <cell r="F10" t="str">
            <v>105WYP</v>
          </cell>
          <cell r="G10" t="str">
            <v>105</v>
          </cell>
          <cell r="I10">
            <v>0</v>
          </cell>
        </row>
        <row r="11">
          <cell r="A11" t="str">
            <v>108360CA</v>
          </cell>
          <cell r="B11" t="str">
            <v>108360</v>
          </cell>
          <cell r="D11">
            <v>-394882.66</v>
          </cell>
          <cell r="F11" t="str">
            <v>108360CA</v>
          </cell>
          <cell r="G11" t="str">
            <v>108360</v>
          </cell>
          <cell r="I11">
            <v>-394882.66</v>
          </cell>
        </row>
        <row r="12">
          <cell r="A12" t="str">
            <v>108360IDU</v>
          </cell>
          <cell r="B12" t="str">
            <v>108360</v>
          </cell>
          <cell r="D12">
            <v>-178475.2</v>
          </cell>
          <cell r="F12" t="str">
            <v>108360IDU</v>
          </cell>
          <cell r="G12" t="str">
            <v>108360</v>
          </cell>
          <cell r="I12">
            <v>-178475.2</v>
          </cell>
        </row>
        <row r="13">
          <cell r="A13" t="str">
            <v>108360OR</v>
          </cell>
          <cell r="B13" t="str">
            <v>108360</v>
          </cell>
          <cell r="D13">
            <v>-1463244.22</v>
          </cell>
          <cell r="F13" t="str">
            <v>108360OR</v>
          </cell>
          <cell r="G13" t="str">
            <v>108360</v>
          </cell>
          <cell r="I13">
            <v>-1463244.22</v>
          </cell>
        </row>
        <row r="14">
          <cell r="A14" t="str">
            <v>108360UT</v>
          </cell>
          <cell r="B14" t="str">
            <v>108360</v>
          </cell>
          <cell r="D14">
            <v>-1131314.06</v>
          </cell>
          <cell r="F14" t="str">
            <v>108360UT</v>
          </cell>
          <cell r="G14" t="str">
            <v>108360</v>
          </cell>
          <cell r="I14">
            <v>-1131314.06</v>
          </cell>
        </row>
        <row r="15">
          <cell r="A15" t="str">
            <v>108360WA</v>
          </cell>
          <cell r="B15" t="str">
            <v>108360</v>
          </cell>
          <cell r="D15">
            <v>-170723.35</v>
          </cell>
          <cell r="F15" t="str">
            <v>108360WA</v>
          </cell>
          <cell r="G15" t="str">
            <v>108360</v>
          </cell>
          <cell r="I15">
            <v>-170723.35</v>
          </cell>
        </row>
        <row r="16">
          <cell r="A16" t="str">
            <v>108360WYP</v>
          </cell>
          <cell r="B16" t="str">
            <v>108360</v>
          </cell>
          <cell r="D16">
            <v>-1062831.21</v>
          </cell>
          <cell r="F16" t="str">
            <v>108360WYP</v>
          </cell>
          <cell r="G16" t="str">
            <v>108360</v>
          </cell>
          <cell r="I16">
            <v>-1062831.21</v>
          </cell>
        </row>
        <row r="17">
          <cell r="A17" t="str">
            <v>108360WYU</v>
          </cell>
          <cell r="B17" t="str">
            <v>108360</v>
          </cell>
          <cell r="D17">
            <v>-259086.4</v>
          </cell>
          <cell r="F17" t="str">
            <v>108360WYU</v>
          </cell>
          <cell r="G17" t="str">
            <v>108360</v>
          </cell>
          <cell r="I17">
            <v>-259086.4</v>
          </cell>
        </row>
        <row r="18">
          <cell r="A18" t="str">
            <v>108361CA</v>
          </cell>
          <cell r="B18" t="str">
            <v>108361</v>
          </cell>
          <cell r="D18">
            <v>-519362.89</v>
          </cell>
          <cell r="F18" t="str">
            <v>108361CA</v>
          </cell>
          <cell r="G18" t="str">
            <v>108361</v>
          </cell>
          <cell r="I18">
            <v>-519362.89</v>
          </cell>
        </row>
        <row r="19">
          <cell r="A19" t="str">
            <v>108361IDU</v>
          </cell>
          <cell r="B19" t="str">
            <v>108361</v>
          </cell>
          <cell r="D19">
            <v>-518086.47</v>
          </cell>
          <cell r="F19" t="str">
            <v>108361IDU</v>
          </cell>
          <cell r="G19" t="str">
            <v>108361</v>
          </cell>
          <cell r="I19">
            <v>-518086.47</v>
          </cell>
        </row>
        <row r="20">
          <cell r="A20" t="str">
            <v>108361OR</v>
          </cell>
          <cell r="B20" t="str">
            <v>108361</v>
          </cell>
          <cell r="D20">
            <v>-3464683.86</v>
          </cell>
          <cell r="F20" t="str">
            <v>108361OR</v>
          </cell>
          <cell r="G20" t="str">
            <v>108361</v>
          </cell>
          <cell r="I20">
            <v>-3464683.86</v>
          </cell>
        </row>
        <row r="21">
          <cell r="A21" t="str">
            <v>108361UT</v>
          </cell>
          <cell r="B21" t="str">
            <v>108361</v>
          </cell>
          <cell r="D21">
            <v>-5858478.2299999977</v>
          </cell>
          <cell r="F21" t="str">
            <v>108361UT</v>
          </cell>
          <cell r="G21" t="str">
            <v>108361</v>
          </cell>
          <cell r="I21">
            <v>-5858478.2299999977</v>
          </cell>
        </row>
        <row r="22">
          <cell r="A22" t="str">
            <v>108361WA</v>
          </cell>
          <cell r="B22" t="str">
            <v>108361</v>
          </cell>
          <cell r="D22">
            <v>-489640.19</v>
          </cell>
          <cell r="F22" t="str">
            <v>108361WA</v>
          </cell>
          <cell r="G22" t="str">
            <v>108361</v>
          </cell>
          <cell r="I22">
            <v>-489640.19</v>
          </cell>
        </row>
        <row r="23">
          <cell r="A23" t="str">
            <v>108361WYP</v>
          </cell>
          <cell r="B23" t="str">
            <v>108361</v>
          </cell>
          <cell r="D23">
            <v>-2218300.59</v>
          </cell>
          <cell r="F23" t="str">
            <v>108361WYP</v>
          </cell>
          <cell r="G23" t="str">
            <v>108361</v>
          </cell>
          <cell r="I23">
            <v>-2218300.59</v>
          </cell>
        </row>
        <row r="24">
          <cell r="A24" t="str">
            <v>108361WYU</v>
          </cell>
          <cell r="B24" t="str">
            <v>108361</v>
          </cell>
          <cell r="D24">
            <v>-89113.7</v>
          </cell>
          <cell r="F24" t="str">
            <v>108361WYU</v>
          </cell>
          <cell r="G24" t="str">
            <v>108361</v>
          </cell>
          <cell r="I24">
            <v>-89113.7</v>
          </cell>
        </row>
        <row r="25">
          <cell r="A25" t="str">
            <v>108362CA</v>
          </cell>
          <cell r="B25" t="str">
            <v>108362</v>
          </cell>
          <cell r="D25">
            <v>-4583385.76</v>
          </cell>
          <cell r="F25" t="str">
            <v>108362CA</v>
          </cell>
          <cell r="G25" t="str">
            <v>108362</v>
          </cell>
          <cell r="I25">
            <v>-4583385.76</v>
          </cell>
        </row>
        <row r="26">
          <cell r="A26" t="str">
            <v>108362IDU</v>
          </cell>
          <cell r="B26" t="str">
            <v>108362</v>
          </cell>
          <cell r="D26">
            <v>-7334644.0100000035</v>
          </cell>
          <cell r="F26" t="str">
            <v>108362IDU</v>
          </cell>
          <cell r="G26" t="str">
            <v>108362</v>
          </cell>
          <cell r="I26">
            <v>-7334644.0100000035</v>
          </cell>
        </row>
        <row r="27">
          <cell r="A27" t="str">
            <v>108362OR</v>
          </cell>
          <cell r="B27" t="str">
            <v>108362</v>
          </cell>
          <cell r="D27">
            <v>-37655479.080000006</v>
          </cell>
          <cell r="F27" t="str">
            <v>108362OR</v>
          </cell>
          <cell r="G27" t="str">
            <v>108362</v>
          </cell>
          <cell r="I27">
            <v>-37655479.080000006</v>
          </cell>
        </row>
        <row r="28">
          <cell r="A28" t="str">
            <v>108362UT</v>
          </cell>
          <cell r="B28" t="str">
            <v>108362</v>
          </cell>
          <cell r="D28">
            <v>-60068625.359999955</v>
          </cell>
          <cell r="F28" t="str">
            <v>108362UT</v>
          </cell>
          <cell r="G28" t="str">
            <v>108362</v>
          </cell>
          <cell r="I28">
            <v>-60068625.359999955</v>
          </cell>
        </row>
        <row r="29">
          <cell r="A29" t="str">
            <v>108362WA</v>
          </cell>
          <cell r="B29" t="str">
            <v>108362</v>
          </cell>
          <cell r="D29">
            <v>-15627488.18</v>
          </cell>
          <cell r="F29" t="str">
            <v>108362WA</v>
          </cell>
          <cell r="G29" t="str">
            <v>108362</v>
          </cell>
          <cell r="I29">
            <v>-15627488.18</v>
          </cell>
        </row>
        <row r="30">
          <cell r="A30" t="str">
            <v>108362WYP</v>
          </cell>
          <cell r="B30" t="str">
            <v>108362</v>
          </cell>
          <cell r="D30">
            <v>-27123598.259999987</v>
          </cell>
          <cell r="F30" t="str">
            <v>108362WYP</v>
          </cell>
          <cell r="G30" t="str">
            <v>108362</v>
          </cell>
          <cell r="I30">
            <v>-27123598.259999987</v>
          </cell>
        </row>
        <row r="31">
          <cell r="A31" t="str">
            <v>108362WYU</v>
          </cell>
          <cell r="B31" t="str">
            <v>108362</v>
          </cell>
          <cell r="D31">
            <v>-1624110.41</v>
          </cell>
          <cell r="F31" t="str">
            <v>108362WYU</v>
          </cell>
          <cell r="G31" t="str">
            <v>108362</v>
          </cell>
          <cell r="I31">
            <v>-1624110.41</v>
          </cell>
        </row>
        <row r="32">
          <cell r="A32" t="str">
            <v>108364CA</v>
          </cell>
          <cell r="B32" t="str">
            <v>108364</v>
          </cell>
          <cell r="D32">
            <v>-26702837.483780548</v>
          </cell>
          <cell r="F32" t="str">
            <v>108364CA</v>
          </cell>
          <cell r="G32" t="str">
            <v>108364</v>
          </cell>
          <cell r="I32">
            <v>-26702837.483780548</v>
          </cell>
        </row>
        <row r="33">
          <cell r="A33" t="str">
            <v>108364IDU</v>
          </cell>
          <cell r="B33" t="str">
            <v>108364</v>
          </cell>
          <cell r="D33">
            <v>-25563190.221224442</v>
          </cell>
          <cell r="F33" t="str">
            <v>108364IDU</v>
          </cell>
          <cell r="G33" t="str">
            <v>108364</v>
          </cell>
          <cell r="I33">
            <v>-25563190.221224442</v>
          </cell>
        </row>
        <row r="34">
          <cell r="A34" t="str">
            <v>108364OR</v>
          </cell>
          <cell r="B34" t="str">
            <v>108364</v>
          </cell>
          <cell r="D34">
            <v>-202380679.55818895</v>
          </cell>
          <cell r="F34" t="str">
            <v>108364OR</v>
          </cell>
          <cell r="G34" t="str">
            <v>108364</v>
          </cell>
          <cell r="I34">
            <v>-202380679.55818895</v>
          </cell>
        </row>
        <row r="35">
          <cell r="A35" t="str">
            <v>108364UT</v>
          </cell>
          <cell r="B35" t="str">
            <v>108364</v>
          </cell>
          <cell r="D35">
            <v>-133674607.86242774</v>
          </cell>
          <cell r="F35" t="str">
            <v>108364UT</v>
          </cell>
          <cell r="G35" t="str">
            <v>108364</v>
          </cell>
          <cell r="I35">
            <v>-133674607.86242774</v>
          </cell>
        </row>
        <row r="36">
          <cell r="A36" t="str">
            <v>108364WA</v>
          </cell>
          <cell r="B36" t="str">
            <v>108364</v>
          </cell>
          <cell r="D36">
            <v>-59170004.052904651</v>
          </cell>
          <cell r="F36" t="str">
            <v>108364WA</v>
          </cell>
          <cell r="G36" t="str">
            <v>108364</v>
          </cell>
          <cell r="I36">
            <v>-59170004.052904651</v>
          </cell>
        </row>
        <row r="37">
          <cell r="A37" t="str">
            <v>108364WYP</v>
          </cell>
          <cell r="B37" t="str">
            <v>108364</v>
          </cell>
          <cell r="D37">
            <v>-50592554.193829328</v>
          </cell>
          <cell r="F37" t="str">
            <v>108364WYP</v>
          </cell>
          <cell r="G37" t="str">
            <v>108364</v>
          </cell>
          <cell r="I37">
            <v>-50592554.193829328</v>
          </cell>
        </row>
        <row r="38">
          <cell r="A38" t="str">
            <v>108364WYU</v>
          </cell>
          <cell r="B38" t="str">
            <v>108364</v>
          </cell>
          <cell r="D38">
            <v>-7808333.2371723205</v>
          </cell>
          <cell r="F38" t="str">
            <v>108364WYU</v>
          </cell>
          <cell r="G38" t="str">
            <v>108364</v>
          </cell>
          <cell r="I38">
            <v>-7808333.2371723205</v>
          </cell>
        </row>
        <row r="39">
          <cell r="A39" t="str">
            <v>108365CA</v>
          </cell>
          <cell r="B39" t="str">
            <v>108365</v>
          </cell>
          <cell r="D39">
            <v>-11019141.280000001</v>
          </cell>
          <cell r="F39" t="str">
            <v>108365CA</v>
          </cell>
          <cell r="G39" t="str">
            <v>108365</v>
          </cell>
          <cell r="I39">
            <v>-11019141.280000001</v>
          </cell>
        </row>
        <row r="40">
          <cell r="A40" t="str">
            <v>108365IDU</v>
          </cell>
          <cell r="B40" t="str">
            <v>108365</v>
          </cell>
          <cell r="D40">
            <v>-9887144.1899999995</v>
          </cell>
          <cell r="F40" t="str">
            <v>108365IDU</v>
          </cell>
          <cell r="G40" t="str">
            <v>108365</v>
          </cell>
          <cell r="I40">
            <v>-9887144.1899999995</v>
          </cell>
        </row>
        <row r="41">
          <cell r="A41" t="str">
            <v>108365OR</v>
          </cell>
          <cell r="B41" t="str">
            <v>108365</v>
          </cell>
          <cell r="D41">
            <v>-96967415.900000006</v>
          </cell>
          <cell r="F41" t="str">
            <v>108365OR</v>
          </cell>
          <cell r="G41" t="str">
            <v>108365</v>
          </cell>
          <cell r="I41">
            <v>-96967415.900000006</v>
          </cell>
        </row>
        <row r="42">
          <cell r="A42" t="str">
            <v>108365UT</v>
          </cell>
          <cell r="B42" t="str">
            <v>108365</v>
          </cell>
          <cell r="D42">
            <v>-45323673.670000002</v>
          </cell>
          <cell r="F42" t="str">
            <v>108365UT</v>
          </cell>
          <cell r="G42" t="str">
            <v>108365</v>
          </cell>
          <cell r="I42">
            <v>-45323673.670000002</v>
          </cell>
        </row>
        <row r="43">
          <cell r="A43" t="str">
            <v>108365WA</v>
          </cell>
          <cell r="B43" t="str">
            <v>108365</v>
          </cell>
          <cell r="D43">
            <v>-18702715.550000001</v>
          </cell>
          <cell r="F43" t="str">
            <v>108365WA</v>
          </cell>
          <cell r="G43" t="str">
            <v>108365</v>
          </cell>
          <cell r="I43">
            <v>-18702715.550000001</v>
          </cell>
        </row>
        <row r="44">
          <cell r="A44" t="str">
            <v>108365WYP</v>
          </cell>
          <cell r="B44" t="str">
            <v>108365</v>
          </cell>
          <cell r="D44">
            <v>-29424505.57</v>
          </cell>
          <cell r="F44" t="str">
            <v>108365WYP</v>
          </cell>
          <cell r="G44" t="str">
            <v>108365</v>
          </cell>
          <cell r="I44">
            <v>-29424505.57</v>
          </cell>
        </row>
        <row r="45">
          <cell r="A45" t="str">
            <v>108365WYU</v>
          </cell>
          <cell r="B45" t="str">
            <v>108365</v>
          </cell>
          <cell r="D45">
            <v>-2225654.2599999998</v>
          </cell>
          <cell r="F45" t="str">
            <v>108365WYU</v>
          </cell>
          <cell r="G45" t="str">
            <v>108365</v>
          </cell>
          <cell r="I45">
            <v>-2225654.2599999998</v>
          </cell>
        </row>
        <row r="46">
          <cell r="A46" t="str">
            <v>108366CA</v>
          </cell>
          <cell r="B46" t="str">
            <v>108366</v>
          </cell>
          <cell r="D46">
            <v>-2701972.01</v>
          </cell>
          <cell r="F46" t="str">
            <v>108366CA</v>
          </cell>
          <cell r="G46" t="str">
            <v>108366</v>
          </cell>
          <cell r="I46">
            <v>-2701972.01</v>
          </cell>
        </row>
        <row r="47">
          <cell r="A47" t="str">
            <v>108366IDU</v>
          </cell>
          <cell r="B47" t="str">
            <v>108366</v>
          </cell>
          <cell r="D47">
            <v>-3009837.46</v>
          </cell>
          <cell r="F47" t="str">
            <v>108366IDU</v>
          </cell>
          <cell r="G47" t="str">
            <v>108366</v>
          </cell>
          <cell r="I47">
            <v>-3009837.46</v>
          </cell>
        </row>
        <row r="48">
          <cell r="A48" t="str">
            <v>108366OR</v>
          </cell>
          <cell r="B48" t="str">
            <v>108366</v>
          </cell>
          <cell r="D48">
            <v>-31373872.939999994</v>
          </cell>
          <cell r="F48" t="str">
            <v>108366OR</v>
          </cell>
          <cell r="G48" t="str">
            <v>108366</v>
          </cell>
          <cell r="I48">
            <v>-31373872.939999994</v>
          </cell>
        </row>
        <row r="49">
          <cell r="A49" t="str">
            <v>108366UT</v>
          </cell>
          <cell r="B49" t="str">
            <v>108366</v>
          </cell>
          <cell r="D49">
            <v>-51874766.040000014</v>
          </cell>
          <cell r="F49" t="str">
            <v>108366UT</v>
          </cell>
          <cell r="G49" t="str">
            <v>108366</v>
          </cell>
          <cell r="I49">
            <v>-51874766.040000014</v>
          </cell>
        </row>
        <row r="50">
          <cell r="A50" t="str">
            <v>108366WA</v>
          </cell>
          <cell r="B50" t="str">
            <v>108366</v>
          </cell>
          <cell r="D50">
            <v>-3224642.63</v>
          </cell>
          <cell r="F50" t="str">
            <v>108366WA</v>
          </cell>
          <cell r="G50" t="str">
            <v>108366</v>
          </cell>
          <cell r="I50">
            <v>-3224642.63</v>
          </cell>
        </row>
        <row r="51">
          <cell r="A51" t="str">
            <v>108366WYP</v>
          </cell>
          <cell r="B51" t="str">
            <v>108366</v>
          </cell>
          <cell r="D51">
            <v>-3666459.04</v>
          </cell>
          <cell r="F51" t="str">
            <v>108366WYP</v>
          </cell>
          <cell r="G51" t="str">
            <v>108366</v>
          </cell>
          <cell r="I51">
            <v>-3666459.04</v>
          </cell>
        </row>
        <row r="52">
          <cell r="A52" t="str">
            <v>108366WYU</v>
          </cell>
          <cell r="B52" t="str">
            <v>108366</v>
          </cell>
          <cell r="D52">
            <v>-1416509.34</v>
          </cell>
          <cell r="F52" t="str">
            <v>108366WYU</v>
          </cell>
          <cell r="G52" t="str">
            <v>108366</v>
          </cell>
          <cell r="I52">
            <v>-1416509.34</v>
          </cell>
        </row>
        <row r="53">
          <cell r="A53" t="str">
            <v>108367CA</v>
          </cell>
          <cell r="B53" t="str">
            <v>108367</v>
          </cell>
          <cell r="D53">
            <v>-4643839.37</v>
          </cell>
          <cell r="F53" t="str">
            <v>108367CA</v>
          </cell>
          <cell r="G53" t="str">
            <v>108367</v>
          </cell>
          <cell r="I53">
            <v>-4643839.37</v>
          </cell>
        </row>
        <row r="54">
          <cell r="A54" t="str">
            <v>108367IDU</v>
          </cell>
          <cell r="B54" t="str">
            <v>108367</v>
          </cell>
          <cell r="D54">
            <v>-9979373.5199999996</v>
          </cell>
          <cell r="F54" t="str">
            <v>108367IDU</v>
          </cell>
          <cell r="G54" t="str">
            <v>108367</v>
          </cell>
          <cell r="I54">
            <v>-9979373.5199999996</v>
          </cell>
        </row>
        <row r="55">
          <cell r="A55" t="str">
            <v>108367OR</v>
          </cell>
          <cell r="B55" t="str">
            <v>108367</v>
          </cell>
          <cell r="D55">
            <v>-38960008.709999993</v>
          </cell>
          <cell r="F55" t="str">
            <v>108367OR</v>
          </cell>
          <cell r="G55" t="str">
            <v>108367</v>
          </cell>
          <cell r="I55">
            <v>-38960008.709999993</v>
          </cell>
        </row>
        <row r="56">
          <cell r="A56" t="str">
            <v>108367UT</v>
          </cell>
          <cell r="B56" t="str">
            <v>108367</v>
          </cell>
          <cell r="D56">
            <v>-127220854.16</v>
          </cell>
          <cell r="F56" t="str">
            <v>108367UT</v>
          </cell>
          <cell r="G56" t="str">
            <v>108367</v>
          </cell>
          <cell r="I56">
            <v>-127220854.16</v>
          </cell>
        </row>
        <row r="57">
          <cell r="A57" t="str">
            <v>108367WA</v>
          </cell>
          <cell r="B57" t="str">
            <v>108367</v>
          </cell>
          <cell r="D57">
            <v>-4806959.46</v>
          </cell>
          <cell r="F57" t="str">
            <v>108367WA</v>
          </cell>
          <cell r="G57" t="str">
            <v>108367</v>
          </cell>
          <cell r="I57">
            <v>-4806959.46</v>
          </cell>
        </row>
        <row r="58">
          <cell r="A58" t="str">
            <v>108367WYP</v>
          </cell>
          <cell r="B58" t="str">
            <v>108367</v>
          </cell>
          <cell r="D58">
            <v>-9651749.870000001</v>
          </cell>
          <cell r="F58" t="str">
            <v>108367WYP</v>
          </cell>
          <cell r="G58" t="str">
            <v>108367</v>
          </cell>
          <cell r="I58">
            <v>-9651749.870000001</v>
          </cell>
        </row>
        <row r="59">
          <cell r="A59" t="str">
            <v>108367WYU</v>
          </cell>
          <cell r="B59" t="str">
            <v>108367</v>
          </cell>
          <cell r="D59">
            <v>-7659384.9399999995</v>
          </cell>
          <cell r="F59" t="str">
            <v>108367WYU</v>
          </cell>
          <cell r="G59" t="str">
            <v>108367</v>
          </cell>
          <cell r="I59">
            <v>-7659384.9399999995</v>
          </cell>
        </row>
        <row r="60">
          <cell r="A60" t="str">
            <v>108368CA</v>
          </cell>
          <cell r="B60" t="str">
            <v>108368</v>
          </cell>
          <cell r="D60">
            <v>-22513438.640000001</v>
          </cell>
          <cell r="F60" t="str">
            <v>108368CA</v>
          </cell>
          <cell r="G60" t="str">
            <v>108368</v>
          </cell>
          <cell r="I60">
            <v>-22513438.640000001</v>
          </cell>
        </row>
        <row r="61">
          <cell r="A61" t="str">
            <v>108368IDU</v>
          </cell>
          <cell r="B61" t="str">
            <v>108368</v>
          </cell>
          <cell r="D61">
            <v>-26072878.759999998</v>
          </cell>
          <cell r="F61" t="str">
            <v>108368IDU</v>
          </cell>
          <cell r="G61" t="str">
            <v>108368</v>
          </cell>
          <cell r="I61">
            <v>-26072878.759999998</v>
          </cell>
        </row>
        <row r="62">
          <cell r="A62" t="str">
            <v>108368OR</v>
          </cell>
          <cell r="B62" t="str">
            <v>108368</v>
          </cell>
          <cell r="D62">
            <v>-120416926.77</v>
          </cell>
          <cell r="F62" t="str">
            <v>108368OR</v>
          </cell>
          <cell r="G62" t="str">
            <v>108368</v>
          </cell>
          <cell r="I62">
            <v>-120416926.77</v>
          </cell>
        </row>
        <row r="63">
          <cell r="A63" t="str">
            <v>108368UT</v>
          </cell>
          <cell r="B63" t="str">
            <v>108368</v>
          </cell>
          <cell r="D63">
            <v>-100848586.68999998</v>
          </cell>
          <cell r="F63" t="str">
            <v>108368UT</v>
          </cell>
          <cell r="G63" t="str">
            <v>108368</v>
          </cell>
          <cell r="I63">
            <v>-100848586.68999998</v>
          </cell>
        </row>
        <row r="64">
          <cell r="A64" t="str">
            <v>108368WA</v>
          </cell>
          <cell r="B64" t="str">
            <v>108368</v>
          </cell>
          <cell r="D64">
            <v>-26265485.880000003</v>
          </cell>
          <cell r="F64" t="str">
            <v>108368WA</v>
          </cell>
          <cell r="G64" t="str">
            <v>108368</v>
          </cell>
          <cell r="I64">
            <v>-26265485.880000003</v>
          </cell>
        </row>
        <row r="65">
          <cell r="A65" t="str">
            <v>108368WYP</v>
          </cell>
          <cell r="B65" t="str">
            <v>108368</v>
          </cell>
          <cell r="D65">
            <v>-21359836.710000001</v>
          </cell>
          <cell r="F65" t="str">
            <v>108368WYP</v>
          </cell>
          <cell r="G65" t="str">
            <v>108368</v>
          </cell>
          <cell r="I65">
            <v>-21359836.710000001</v>
          </cell>
        </row>
        <row r="66">
          <cell r="A66" t="str">
            <v>108368WYU</v>
          </cell>
          <cell r="B66" t="str">
            <v>108368</v>
          </cell>
          <cell r="D66">
            <v>-4106594.56</v>
          </cell>
          <cell r="F66" t="str">
            <v>108368WYU</v>
          </cell>
          <cell r="G66" t="str">
            <v>108368</v>
          </cell>
          <cell r="I66">
            <v>-4106594.56</v>
          </cell>
        </row>
        <row r="67">
          <cell r="A67" t="str">
            <v>108369CA</v>
          </cell>
          <cell r="B67" t="str">
            <v>108369</v>
          </cell>
          <cell r="D67">
            <v>-4172305.17</v>
          </cell>
          <cell r="F67" t="str">
            <v>108369CA</v>
          </cell>
          <cell r="G67" t="str">
            <v>108369</v>
          </cell>
          <cell r="I67">
            <v>-4172305.17</v>
          </cell>
        </row>
        <row r="68">
          <cell r="A68" t="str">
            <v>108369IDU</v>
          </cell>
          <cell r="B68" t="str">
            <v>108369</v>
          </cell>
          <cell r="D68">
            <v>-9635935.1799999997</v>
          </cell>
          <cell r="F68" t="str">
            <v>108369IDU</v>
          </cell>
          <cell r="G68" t="str">
            <v>108369</v>
          </cell>
          <cell r="I68">
            <v>-9635935.1799999997</v>
          </cell>
        </row>
        <row r="69">
          <cell r="A69" t="str">
            <v>108369OR</v>
          </cell>
          <cell r="B69" t="str">
            <v>108369</v>
          </cell>
          <cell r="D69">
            <v>-42417283.399999999</v>
          </cell>
          <cell r="F69" t="str">
            <v>108369OR</v>
          </cell>
          <cell r="G69" t="str">
            <v>108369</v>
          </cell>
          <cell r="I69">
            <v>-42417283.399999999</v>
          </cell>
        </row>
        <row r="70">
          <cell r="A70" t="str">
            <v>108369UT</v>
          </cell>
          <cell r="B70" t="str">
            <v>108369</v>
          </cell>
          <cell r="D70">
            <v>-49709628.420000002</v>
          </cell>
          <cell r="F70" t="str">
            <v>108369UT</v>
          </cell>
          <cell r="G70" t="str">
            <v>108369</v>
          </cell>
          <cell r="I70">
            <v>-49709628.420000002</v>
          </cell>
        </row>
        <row r="71">
          <cell r="A71" t="str">
            <v>108369WA</v>
          </cell>
          <cell r="B71" t="str">
            <v>108369</v>
          </cell>
          <cell r="D71">
            <v>-9926836.3299999982</v>
          </cell>
          <cell r="F71" t="str">
            <v>108369WA</v>
          </cell>
          <cell r="G71" t="str">
            <v>108369</v>
          </cell>
          <cell r="I71">
            <v>-9926836.3299999982</v>
          </cell>
        </row>
        <row r="72">
          <cell r="A72" t="str">
            <v>108369WYP</v>
          </cell>
          <cell r="B72" t="str">
            <v>108369</v>
          </cell>
          <cell r="D72">
            <v>-7342666.7999999998</v>
          </cell>
          <cell r="F72" t="str">
            <v>108369WYP</v>
          </cell>
          <cell r="G72" t="str">
            <v>108369</v>
          </cell>
          <cell r="I72">
            <v>-7342666.7999999998</v>
          </cell>
        </row>
        <row r="73">
          <cell r="A73" t="str">
            <v>108369WYU</v>
          </cell>
          <cell r="B73" t="str">
            <v>108369</v>
          </cell>
          <cell r="D73">
            <v>-1277127</v>
          </cell>
          <cell r="F73" t="str">
            <v>108369WYU</v>
          </cell>
          <cell r="G73" t="str">
            <v>108369</v>
          </cell>
          <cell r="I73">
            <v>-1277127</v>
          </cell>
        </row>
        <row r="74">
          <cell r="A74" t="str">
            <v>108370CA</v>
          </cell>
          <cell r="B74" t="str">
            <v>108370</v>
          </cell>
          <cell r="D74">
            <v>-1553766.08</v>
          </cell>
          <cell r="F74" t="str">
            <v>108370CA</v>
          </cell>
          <cell r="G74" t="str">
            <v>108370</v>
          </cell>
          <cell r="I74">
            <v>-1553766.08</v>
          </cell>
        </row>
        <row r="75">
          <cell r="A75" t="str">
            <v>108370IDU</v>
          </cell>
          <cell r="B75" t="str">
            <v>108370</v>
          </cell>
          <cell r="D75">
            <v>-5546284.2700000005</v>
          </cell>
          <cell r="F75" t="str">
            <v>108370IDU</v>
          </cell>
          <cell r="G75" t="str">
            <v>108370</v>
          </cell>
          <cell r="I75">
            <v>-5546284.2700000005</v>
          </cell>
        </row>
        <row r="76">
          <cell r="A76" t="str">
            <v>108370OR</v>
          </cell>
          <cell r="B76" t="str">
            <v>108370</v>
          </cell>
          <cell r="D76">
            <v>-27025544.830000002</v>
          </cell>
          <cell r="F76" t="str">
            <v>108370OR</v>
          </cell>
          <cell r="G76" t="str">
            <v>108370</v>
          </cell>
          <cell r="I76">
            <v>-27025544.830000002</v>
          </cell>
        </row>
        <row r="77">
          <cell r="A77" t="str">
            <v>108370UT</v>
          </cell>
          <cell r="B77" t="str">
            <v>108370</v>
          </cell>
          <cell r="D77">
            <v>-39709481.030000001</v>
          </cell>
          <cell r="F77" t="str">
            <v>108370UT</v>
          </cell>
          <cell r="G77" t="str">
            <v>108370</v>
          </cell>
          <cell r="I77">
            <v>-39709481.030000001</v>
          </cell>
        </row>
        <row r="78">
          <cell r="A78" t="str">
            <v>108370WA</v>
          </cell>
          <cell r="B78" t="str">
            <v>108370</v>
          </cell>
          <cell r="D78">
            <v>-6419196.54</v>
          </cell>
          <cell r="F78" t="str">
            <v>108370WA</v>
          </cell>
          <cell r="G78" t="str">
            <v>108370</v>
          </cell>
          <cell r="I78">
            <v>-6419196.54</v>
          </cell>
        </row>
        <row r="79">
          <cell r="A79" t="str">
            <v>108370WYP</v>
          </cell>
          <cell r="B79" t="str">
            <v>108370</v>
          </cell>
          <cell r="D79">
            <v>-5448914.3700000001</v>
          </cell>
          <cell r="F79" t="str">
            <v>108370WYP</v>
          </cell>
          <cell r="G79" t="str">
            <v>108370</v>
          </cell>
          <cell r="I79">
            <v>-5448914.3700000001</v>
          </cell>
        </row>
        <row r="80">
          <cell r="A80" t="str">
            <v>108370WYU</v>
          </cell>
          <cell r="B80" t="str">
            <v>108370</v>
          </cell>
          <cell r="D80">
            <v>-1392566.55</v>
          </cell>
          <cell r="F80" t="str">
            <v>108370WYU</v>
          </cell>
          <cell r="G80" t="str">
            <v>108370</v>
          </cell>
          <cell r="I80">
            <v>-1392566.55</v>
          </cell>
        </row>
        <row r="81">
          <cell r="A81" t="str">
            <v>108371CA</v>
          </cell>
          <cell r="B81" t="str">
            <v>108371</v>
          </cell>
          <cell r="D81">
            <v>-89359.65</v>
          </cell>
          <cell r="F81" t="str">
            <v>108371CA</v>
          </cell>
          <cell r="G81" t="str">
            <v>108371</v>
          </cell>
          <cell r="I81">
            <v>-89359.65</v>
          </cell>
        </row>
        <row r="82">
          <cell r="A82" t="str">
            <v>108371IDU</v>
          </cell>
          <cell r="B82" t="str">
            <v>108371</v>
          </cell>
          <cell r="D82">
            <v>-138927.67000000001</v>
          </cell>
          <cell r="F82" t="str">
            <v>108371IDU</v>
          </cell>
          <cell r="G82" t="str">
            <v>108371</v>
          </cell>
          <cell r="I82">
            <v>-138927.67000000001</v>
          </cell>
        </row>
        <row r="83">
          <cell r="A83" t="str">
            <v>108371OR</v>
          </cell>
          <cell r="B83" t="str">
            <v>108371</v>
          </cell>
          <cell r="D83">
            <v>-1473122.97</v>
          </cell>
          <cell r="F83" t="str">
            <v>108371OR</v>
          </cell>
          <cell r="G83" t="str">
            <v>108371</v>
          </cell>
          <cell r="I83">
            <v>-1473122.97</v>
          </cell>
        </row>
        <row r="84">
          <cell r="A84" t="str">
            <v>108371UT</v>
          </cell>
          <cell r="B84" t="str">
            <v>108371</v>
          </cell>
          <cell r="D84">
            <v>-3368243.15</v>
          </cell>
          <cell r="F84" t="str">
            <v>108371UT</v>
          </cell>
          <cell r="G84" t="str">
            <v>108371</v>
          </cell>
          <cell r="I84">
            <v>-3368243.15</v>
          </cell>
        </row>
        <row r="85">
          <cell r="A85" t="str">
            <v>108371WA</v>
          </cell>
          <cell r="B85" t="str">
            <v>108371</v>
          </cell>
          <cell r="D85">
            <v>-297573.69</v>
          </cell>
          <cell r="F85" t="str">
            <v>108371WA</v>
          </cell>
          <cell r="G85" t="str">
            <v>108371</v>
          </cell>
          <cell r="I85">
            <v>-297573.69</v>
          </cell>
        </row>
        <row r="86">
          <cell r="A86" t="str">
            <v>108371WYP</v>
          </cell>
          <cell r="B86" t="str">
            <v>108371</v>
          </cell>
          <cell r="D86">
            <v>-419427.51</v>
          </cell>
          <cell r="F86" t="str">
            <v>108371WYP</v>
          </cell>
          <cell r="G86" t="str">
            <v>108371</v>
          </cell>
          <cell r="I86">
            <v>-419427.51</v>
          </cell>
        </row>
        <row r="87">
          <cell r="A87" t="str">
            <v>108371WYU</v>
          </cell>
          <cell r="B87" t="str">
            <v>108371</v>
          </cell>
          <cell r="D87">
            <v>-64521.19</v>
          </cell>
          <cell r="F87" t="str">
            <v>108371WYU</v>
          </cell>
          <cell r="G87" t="str">
            <v>108371</v>
          </cell>
          <cell r="I87">
            <v>-64521.19</v>
          </cell>
        </row>
        <row r="88">
          <cell r="A88" t="str">
            <v>108372IDU</v>
          </cell>
          <cell r="B88" t="str">
            <v>108372</v>
          </cell>
          <cell r="D88">
            <v>-5054.76</v>
          </cell>
          <cell r="F88" t="str">
            <v>108372IDU</v>
          </cell>
          <cell r="G88" t="str">
            <v>108372</v>
          </cell>
          <cell r="I88">
            <v>-5054.76</v>
          </cell>
        </row>
        <row r="89">
          <cell r="A89" t="str">
            <v>108372UT</v>
          </cell>
          <cell r="B89" t="str">
            <v>108372</v>
          </cell>
          <cell r="D89">
            <v>-39116.75</v>
          </cell>
          <cell r="F89" t="str">
            <v>108372UT</v>
          </cell>
          <cell r="G89" t="str">
            <v>108372</v>
          </cell>
          <cell r="I89">
            <v>-39116.75</v>
          </cell>
        </row>
        <row r="90">
          <cell r="A90" t="str">
            <v>108373CA</v>
          </cell>
          <cell r="B90" t="str">
            <v>108373</v>
          </cell>
          <cell r="D90">
            <v>-440103.98</v>
          </cell>
          <cell r="F90" t="str">
            <v>108373CA</v>
          </cell>
          <cell r="G90" t="str">
            <v>108373</v>
          </cell>
          <cell r="I90">
            <v>-440103.98</v>
          </cell>
        </row>
        <row r="91">
          <cell r="A91" t="str">
            <v>108373IDU</v>
          </cell>
          <cell r="B91" t="str">
            <v>108373</v>
          </cell>
          <cell r="D91">
            <v>-256036.33</v>
          </cell>
          <cell r="F91" t="str">
            <v>108373IDU</v>
          </cell>
          <cell r="G91" t="str">
            <v>108373</v>
          </cell>
          <cell r="I91">
            <v>-256036.33</v>
          </cell>
        </row>
        <row r="92">
          <cell r="A92" t="str">
            <v>108373OR</v>
          </cell>
          <cell r="B92" t="str">
            <v>108373</v>
          </cell>
          <cell r="D92">
            <v>-6147365.3600000013</v>
          </cell>
          <cell r="F92" t="str">
            <v>108373OR</v>
          </cell>
          <cell r="G92" t="str">
            <v>108373</v>
          </cell>
          <cell r="I92">
            <v>-6147365.3600000013</v>
          </cell>
        </row>
        <row r="93">
          <cell r="A93" t="str">
            <v>108373UT</v>
          </cell>
          <cell r="B93" t="str">
            <v>108373</v>
          </cell>
          <cell r="D93">
            <v>-8796621.0199999977</v>
          </cell>
          <cell r="F93" t="str">
            <v>108373UT</v>
          </cell>
          <cell r="G93" t="str">
            <v>108373</v>
          </cell>
          <cell r="I93">
            <v>-8796621.0199999977</v>
          </cell>
        </row>
        <row r="94">
          <cell r="A94" t="str">
            <v>108373WA</v>
          </cell>
          <cell r="B94" t="str">
            <v>108373</v>
          </cell>
          <cell r="D94">
            <v>-1501375.69</v>
          </cell>
          <cell r="F94" t="str">
            <v>108373WA</v>
          </cell>
          <cell r="G94" t="str">
            <v>108373</v>
          </cell>
          <cell r="I94">
            <v>-1501375.69</v>
          </cell>
        </row>
        <row r="95">
          <cell r="A95" t="str">
            <v>108373WYP</v>
          </cell>
          <cell r="B95" t="str">
            <v>108373</v>
          </cell>
          <cell r="D95">
            <v>-1212294.45</v>
          </cell>
          <cell r="F95" t="str">
            <v>108373WYP</v>
          </cell>
          <cell r="G95" t="str">
            <v>108373</v>
          </cell>
          <cell r="I95">
            <v>-1212294.45</v>
          </cell>
        </row>
        <row r="96">
          <cell r="A96" t="str">
            <v>108373WYU</v>
          </cell>
          <cell r="B96" t="str">
            <v>108373</v>
          </cell>
          <cell r="D96">
            <v>-473987.9</v>
          </cell>
          <cell r="F96" t="str">
            <v>108373WYU</v>
          </cell>
          <cell r="G96" t="str">
            <v>108373</v>
          </cell>
          <cell r="I96">
            <v>-473987.9</v>
          </cell>
        </row>
        <row r="97">
          <cell r="A97" t="str">
            <v>108DPUT</v>
          </cell>
          <cell r="B97" t="str">
            <v>108DP</v>
          </cell>
          <cell r="D97">
            <v>0</v>
          </cell>
          <cell r="F97" t="str">
            <v>108DPUT</v>
          </cell>
          <cell r="G97" t="str">
            <v>108DP</v>
          </cell>
          <cell r="I97">
            <v>0</v>
          </cell>
        </row>
        <row r="98">
          <cell r="A98" t="str">
            <v>108GPCA</v>
          </cell>
          <cell r="B98" t="str">
            <v>108GP</v>
          </cell>
          <cell r="D98">
            <v>-4113131.7616412155</v>
          </cell>
          <cell r="F98" t="str">
            <v>108GPCA</v>
          </cell>
          <cell r="G98" t="str">
            <v>108GP</v>
          </cell>
          <cell r="I98">
            <v>-4113131.7616412155</v>
          </cell>
        </row>
        <row r="99">
          <cell r="A99" t="str">
            <v>108GPCN</v>
          </cell>
          <cell r="B99" t="str">
            <v>108GP</v>
          </cell>
          <cell r="D99">
            <v>-5881586.3086460549</v>
          </cell>
          <cell r="F99" t="str">
            <v>108GPCN</v>
          </cell>
          <cell r="G99" t="str">
            <v>108GP</v>
          </cell>
          <cell r="I99">
            <v>-5881586.3086460549</v>
          </cell>
        </row>
        <row r="100">
          <cell r="A100" t="str">
            <v>108GPDGP</v>
          </cell>
          <cell r="B100" t="str">
            <v>108GP</v>
          </cell>
          <cell r="D100">
            <v>-9059959.7689102348</v>
          </cell>
          <cell r="F100" t="str">
            <v>108GPDGP</v>
          </cell>
          <cell r="G100" t="str">
            <v>108GP</v>
          </cell>
          <cell r="I100">
            <v>-9059959.7689102348</v>
          </cell>
        </row>
        <row r="101">
          <cell r="A101" t="str">
            <v>108GPDGU</v>
          </cell>
          <cell r="B101" t="str">
            <v>108GP</v>
          </cell>
          <cell r="D101">
            <v>-18428124.30835234</v>
          </cell>
          <cell r="F101" t="str">
            <v>108GPDGU</v>
          </cell>
          <cell r="G101" t="str">
            <v>108GP</v>
          </cell>
          <cell r="I101">
            <v>-18428124.30835234</v>
          </cell>
        </row>
        <row r="102">
          <cell r="A102" t="str">
            <v>108GPIDU</v>
          </cell>
          <cell r="B102" t="str">
            <v>108GP</v>
          </cell>
          <cell r="D102">
            <v>-10861602.354237733</v>
          </cell>
          <cell r="F102" t="str">
            <v>108GPIDU</v>
          </cell>
          <cell r="G102" t="str">
            <v>108GP</v>
          </cell>
          <cell r="I102">
            <v>-10861602.354237733</v>
          </cell>
        </row>
        <row r="103">
          <cell r="A103" t="str">
            <v>108GPOR</v>
          </cell>
          <cell r="B103" t="str">
            <v>108GP</v>
          </cell>
          <cell r="D103">
            <v>-44659489.108126707</v>
          </cell>
          <cell r="F103" t="str">
            <v>108GPOR</v>
          </cell>
          <cell r="G103" t="str">
            <v>108GP</v>
          </cell>
          <cell r="I103">
            <v>-44659489.108126707</v>
          </cell>
        </row>
        <row r="104">
          <cell r="A104" t="str">
            <v>108GPSE</v>
          </cell>
          <cell r="B104" t="str">
            <v>108GP</v>
          </cell>
          <cell r="D104">
            <v>-752316.54910459253</v>
          </cell>
          <cell r="F104" t="str">
            <v>108GPSE</v>
          </cell>
          <cell r="G104" t="str">
            <v>108GP</v>
          </cell>
          <cell r="I104">
            <v>-752316.54910459253</v>
          </cell>
        </row>
        <row r="105">
          <cell r="A105" t="str">
            <v>108GPSG</v>
          </cell>
          <cell r="B105" t="str">
            <v>108GP</v>
          </cell>
          <cell r="D105">
            <v>-36595498.567529015</v>
          </cell>
          <cell r="F105" t="str">
            <v>108GPSG</v>
          </cell>
          <cell r="G105" t="str">
            <v>108GP</v>
          </cell>
          <cell r="I105">
            <v>-36595498.567529015</v>
          </cell>
        </row>
        <row r="106">
          <cell r="A106" t="str">
            <v>108GPSO</v>
          </cell>
          <cell r="B106" t="str">
            <v>108GP</v>
          </cell>
          <cell r="D106">
            <v>-108779411.52875423</v>
          </cell>
          <cell r="F106" t="str">
            <v>108GPSO</v>
          </cell>
          <cell r="G106" t="str">
            <v>108GP</v>
          </cell>
          <cell r="I106">
            <v>-108779411.52875423</v>
          </cell>
        </row>
        <row r="107">
          <cell r="A107" t="str">
            <v>108GPSSGCH</v>
          </cell>
          <cell r="B107" t="str">
            <v>108GP</v>
          </cell>
          <cell r="D107">
            <v>-2607159.1138869845</v>
          </cell>
          <cell r="F107" t="str">
            <v>108GPSSGCH</v>
          </cell>
          <cell r="G107" t="str">
            <v>108GP</v>
          </cell>
          <cell r="I107">
            <v>-2607159.1138869845</v>
          </cell>
        </row>
        <row r="108">
          <cell r="A108" t="str">
            <v>108GPSSGCT</v>
          </cell>
          <cell r="B108" t="str">
            <v>108GP</v>
          </cell>
          <cell r="D108">
            <v>-21616.842981650712</v>
          </cell>
          <cell r="F108" t="str">
            <v>108GPSSGCT</v>
          </cell>
          <cell r="G108" t="str">
            <v>108GP</v>
          </cell>
          <cell r="I108">
            <v>-21616.842981650712</v>
          </cell>
        </row>
        <row r="109">
          <cell r="A109" t="str">
            <v>108GPUT</v>
          </cell>
          <cell r="B109" t="str">
            <v>108GP</v>
          </cell>
          <cell r="D109">
            <v>-54008515.706102222</v>
          </cell>
          <cell r="F109" t="str">
            <v>108GPUT</v>
          </cell>
          <cell r="G109" t="str">
            <v>108GP</v>
          </cell>
          <cell r="I109">
            <v>-54008515.706102222</v>
          </cell>
        </row>
        <row r="110">
          <cell r="A110" t="str">
            <v>108GPWA</v>
          </cell>
          <cell r="B110" t="str">
            <v>108GP</v>
          </cell>
          <cell r="D110">
            <v>-13186442.495565886</v>
          </cell>
          <cell r="F110" t="str">
            <v>108GPWA</v>
          </cell>
          <cell r="G110" t="str">
            <v>108GP</v>
          </cell>
          <cell r="I110">
            <v>-13186442.495565886</v>
          </cell>
        </row>
        <row r="111">
          <cell r="A111" t="str">
            <v>108GPWYP</v>
          </cell>
          <cell r="B111" t="str">
            <v>108GP</v>
          </cell>
          <cell r="D111">
            <v>-16157055.032508016</v>
          </cell>
          <cell r="F111" t="str">
            <v>108GPWYP</v>
          </cell>
          <cell r="G111" t="str">
            <v>108GP</v>
          </cell>
          <cell r="I111">
            <v>-16157055.032508016</v>
          </cell>
        </row>
        <row r="112">
          <cell r="A112" t="str">
            <v>108GPWYU</v>
          </cell>
          <cell r="B112" t="str">
            <v>108GP</v>
          </cell>
          <cell r="D112">
            <v>-4252076.4649415193</v>
          </cell>
          <cell r="F112" t="str">
            <v>108GPWYU</v>
          </cell>
          <cell r="G112" t="str">
            <v>108GP</v>
          </cell>
          <cell r="I112">
            <v>-4252076.4649415193</v>
          </cell>
        </row>
        <row r="113">
          <cell r="A113" t="str">
            <v>108HPDGP</v>
          </cell>
          <cell r="B113" t="str">
            <v>108HP</v>
          </cell>
          <cell r="D113">
            <v>-154901814.77835774</v>
          </cell>
          <cell r="F113" t="str">
            <v>108HPDGP</v>
          </cell>
          <cell r="G113" t="str">
            <v>108HP</v>
          </cell>
          <cell r="I113">
            <v>-154901814.77835774</v>
          </cell>
        </row>
        <row r="114">
          <cell r="A114" t="str">
            <v>108HPDGU</v>
          </cell>
          <cell r="B114" t="str">
            <v>108HP</v>
          </cell>
          <cell r="D114">
            <v>-31136840.686439708</v>
          </cell>
          <cell r="F114" t="str">
            <v>108HPDGU</v>
          </cell>
          <cell r="G114" t="str">
            <v>108HP</v>
          </cell>
          <cell r="I114">
            <v>-31136840.686439708</v>
          </cell>
        </row>
        <row r="115">
          <cell r="A115" t="str">
            <v>108HPSG-P</v>
          </cell>
          <cell r="B115" t="str">
            <v>108HP</v>
          </cell>
          <cell r="D115">
            <v>-42304740.635514647</v>
          </cell>
          <cell r="F115" t="str">
            <v>108HPSG-P</v>
          </cell>
          <cell r="G115" t="str">
            <v>108HP</v>
          </cell>
          <cell r="I115">
            <v>-42304740.635514647</v>
          </cell>
        </row>
        <row r="116">
          <cell r="A116" t="str">
            <v>108HPSG-U</v>
          </cell>
          <cell r="B116" t="str">
            <v>108HP</v>
          </cell>
          <cell r="D116">
            <v>-13644973.041645167</v>
          </cell>
          <cell r="F116" t="str">
            <v>108HPSG-U</v>
          </cell>
          <cell r="G116" t="str">
            <v>108HP</v>
          </cell>
          <cell r="I116">
            <v>-13644973.041645167</v>
          </cell>
        </row>
        <row r="117">
          <cell r="A117" t="str">
            <v>108MPSE</v>
          </cell>
          <cell r="B117" t="str">
            <v>108MP</v>
          </cell>
          <cell r="D117">
            <v>-129773280.65253814</v>
          </cell>
          <cell r="F117" t="str">
            <v>108MPSE</v>
          </cell>
          <cell r="G117" t="str">
            <v>108MP</v>
          </cell>
          <cell r="I117">
            <v>-129773280.65253814</v>
          </cell>
        </row>
        <row r="118">
          <cell r="A118" t="str">
            <v>108OPDGU</v>
          </cell>
          <cell r="B118" t="str">
            <v>108OP</v>
          </cell>
          <cell r="D118">
            <v>-2376613.6361310231</v>
          </cell>
          <cell r="F118" t="str">
            <v>108OPDGU</v>
          </cell>
          <cell r="G118" t="str">
            <v>108OP</v>
          </cell>
          <cell r="I118">
            <v>-2376613.6361310231</v>
          </cell>
        </row>
        <row r="119">
          <cell r="A119" t="str">
            <v>108OPSG</v>
          </cell>
          <cell r="B119" t="str">
            <v>108OP</v>
          </cell>
          <cell r="D119">
            <v>-70392460.877258152</v>
          </cell>
          <cell r="F119" t="str">
            <v>108OPSG</v>
          </cell>
          <cell r="G119" t="str">
            <v>108OP</v>
          </cell>
          <cell r="I119">
            <v>-70392460.877258152</v>
          </cell>
        </row>
        <row r="120">
          <cell r="A120" t="str">
            <v>108OPSSGCT</v>
          </cell>
          <cell r="B120" t="str">
            <v>108OP</v>
          </cell>
          <cell r="D120">
            <v>-12531060.387706695</v>
          </cell>
          <cell r="F120" t="str">
            <v>108OPSSGCT</v>
          </cell>
          <cell r="G120" t="str">
            <v>108OP</v>
          </cell>
          <cell r="I120">
            <v>-12531060.387706695</v>
          </cell>
        </row>
        <row r="121">
          <cell r="A121" t="str">
            <v>108SPDGP</v>
          </cell>
          <cell r="B121" t="str">
            <v>108SP</v>
          </cell>
          <cell r="D121">
            <v>-830389657.74563193</v>
          </cell>
          <cell r="F121" t="str">
            <v>108SPDGP</v>
          </cell>
          <cell r="G121" t="str">
            <v>108SP</v>
          </cell>
          <cell r="I121">
            <v>-830389657.74563193</v>
          </cell>
        </row>
        <row r="122">
          <cell r="A122" t="str">
            <v>108SPDGU</v>
          </cell>
          <cell r="B122" t="str">
            <v>108SP</v>
          </cell>
          <cell r="D122">
            <v>-927852563.43022108</v>
          </cell>
          <cell r="F122" t="str">
            <v>108SPDGU</v>
          </cell>
          <cell r="G122" t="str">
            <v>108SP</v>
          </cell>
          <cell r="I122">
            <v>-927852563.43022108</v>
          </cell>
        </row>
        <row r="123">
          <cell r="A123" t="str">
            <v>108SPSG</v>
          </cell>
          <cell r="B123" t="str">
            <v>108SP</v>
          </cell>
          <cell r="D123">
            <v>-399920200.43571907</v>
          </cell>
          <cell r="F123" t="str">
            <v>108SPSG</v>
          </cell>
          <cell r="G123" t="str">
            <v>108SP</v>
          </cell>
          <cell r="I123">
            <v>-399920200.43571907</v>
          </cell>
        </row>
        <row r="124">
          <cell r="A124" t="str">
            <v>108SPSSGCH</v>
          </cell>
          <cell r="B124" t="str">
            <v>108SP</v>
          </cell>
          <cell r="D124">
            <v>-204911454.07673258</v>
          </cell>
          <cell r="F124" t="str">
            <v>108SPSSGCH</v>
          </cell>
          <cell r="G124" t="str">
            <v>108SP</v>
          </cell>
          <cell r="I124">
            <v>-204911454.07673258</v>
          </cell>
        </row>
        <row r="125">
          <cell r="A125" t="str">
            <v>108TPDGP</v>
          </cell>
          <cell r="B125" t="str">
            <v>108TP</v>
          </cell>
          <cell r="D125">
            <v>-365214102.76991618</v>
          </cell>
          <cell r="F125" t="str">
            <v>108TPDGP</v>
          </cell>
          <cell r="G125" t="str">
            <v>108TP</v>
          </cell>
          <cell r="I125">
            <v>-365214102.76991618</v>
          </cell>
        </row>
        <row r="126">
          <cell r="A126" t="str">
            <v>108TPDGU</v>
          </cell>
          <cell r="B126" t="str">
            <v>108TP</v>
          </cell>
          <cell r="D126">
            <v>-363778939.134224</v>
          </cell>
          <cell r="F126" t="str">
            <v>108TPDGU</v>
          </cell>
          <cell r="G126" t="str">
            <v>108TP</v>
          </cell>
          <cell r="I126">
            <v>-363778939.134224</v>
          </cell>
        </row>
        <row r="127">
          <cell r="A127" t="str">
            <v>108TPSG</v>
          </cell>
          <cell r="B127" t="str">
            <v>108TP</v>
          </cell>
          <cell r="D127">
            <v>-289131390.94646019</v>
          </cell>
          <cell r="F127" t="str">
            <v>108TPSG</v>
          </cell>
          <cell r="G127" t="str">
            <v>108TP</v>
          </cell>
          <cell r="I127">
            <v>-289131390.94646019</v>
          </cell>
        </row>
        <row r="128">
          <cell r="A128" t="str">
            <v>111390OR</v>
          </cell>
          <cell r="B128" t="str">
            <v>111390</v>
          </cell>
          <cell r="D128">
            <v>-377929.83</v>
          </cell>
          <cell r="F128" t="str">
            <v>111390OR</v>
          </cell>
          <cell r="G128" t="str">
            <v>111390</v>
          </cell>
          <cell r="I128">
            <v>-377929.83</v>
          </cell>
        </row>
        <row r="129">
          <cell r="A129" t="str">
            <v>111390SO</v>
          </cell>
          <cell r="B129" t="str">
            <v>111390</v>
          </cell>
          <cell r="D129">
            <v>2771857.69</v>
          </cell>
          <cell r="F129" t="str">
            <v>111390SO</v>
          </cell>
          <cell r="G129" t="str">
            <v>111390</v>
          </cell>
          <cell r="I129">
            <v>2771857.69</v>
          </cell>
        </row>
        <row r="130">
          <cell r="A130" t="str">
            <v>111390WYP</v>
          </cell>
          <cell r="B130" t="str">
            <v>111390</v>
          </cell>
          <cell r="D130">
            <v>-114919.47</v>
          </cell>
          <cell r="F130" t="str">
            <v>111390WYP</v>
          </cell>
          <cell r="G130" t="str">
            <v>111390</v>
          </cell>
          <cell r="I130">
            <v>-114919.47</v>
          </cell>
        </row>
        <row r="131">
          <cell r="A131" t="str">
            <v>111GPCA</v>
          </cell>
          <cell r="B131" t="str">
            <v>111GP</v>
          </cell>
          <cell r="D131">
            <v>-613222.27</v>
          </cell>
          <cell r="F131" t="str">
            <v>111GPCA</v>
          </cell>
          <cell r="G131" t="str">
            <v>111GP</v>
          </cell>
          <cell r="I131">
            <v>-613222.27</v>
          </cell>
        </row>
        <row r="132">
          <cell r="A132" t="str">
            <v>111GPCN</v>
          </cell>
          <cell r="B132" t="str">
            <v>111GP</v>
          </cell>
          <cell r="D132">
            <v>-1740072.7</v>
          </cell>
          <cell r="F132" t="str">
            <v>111GPCN</v>
          </cell>
          <cell r="G132" t="str">
            <v>111GP</v>
          </cell>
          <cell r="I132">
            <v>-1740072.7</v>
          </cell>
        </row>
        <row r="133">
          <cell r="A133" t="str">
            <v>111GPOR</v>
          </cell>
          <cell r="B133" t="str">
            <v>111GP</v>
          </cell>
          <cell r="D133">
            <v>-7041717.2100000018</v>
          </cell>
          <cell r="F133" t="str">
            <v>111GPOR</v>
          </cell>
          <cell r="G133" t="str">
            <v>111GP</v>
          </cell>
          <cell r="I133">
            <v>-7041717.2100000018</v>
          </cell>
        </row>
        <row r="134">
          <cell r="A134" t="str">
            <v>111GPSO</v>
          </cell>
          <cell r="B134" t="str">
            <v>111GP</v>
          </cell>
          <cell r="D134">
            <v>-7886431.5199999986</v>
          </cell>
          <cell r="F134" t="str">
            <v>111GPSO</v>
          </cell>
          <cell r="G134" t="str">
            <v>111GP</v>
          </cell>
          <cell r="I134">
            <v>-7886431.5199999986</v>
          </cell>
        </row>
        <row r="135">
          <cell r="A135" t="str">
            <v>111GPUT</v>
          </cell>
          <cell r="B135" t="str">
            <v>111GP</v>
          </cell>
          <cell r="D135">
            <v>-22703.99</v>
          </cell>
          <cell r="F135" t="str">
            <v>111GPUT</v>
          </cell>
          <cell r="G135" t="str">
            <v>111GP</v>
          </cell>
          <cell r="I135">
            <v>-22703.99</v>
          </cell>
        </row>
        <row r="136">
          <cell r="A136" t="str">
            <v>111GPWA</v>
          </cell>
          <cell r="B136" t="str">
            <v>111GP</v>
          </cell>
          <cell r="D136">
            <v>-1171952</v>
          </cell>
          <cell r="F136" t="str">
            <v>111GPWA</v>
          </cell>
          <cell r="G136" t="str">
            <v>111GP</v>
          </cell>
          <cell r="I136">
            <v>-1171952</v>
          </cell>
        </row>
        <row r="137">
          <cell r="A137" t="str">
            <v>111GPWYP</v>
          </cell>
          <cell r="B137" t="str">
            <v>111GP</v>
          </cell>
          <cell r="D137">
            <v>-5459214.8799999999</v>
          </cell>
          <cell r="F137" t="str">
            <v>111GPWYP</v>
          </cell>
          <cell r="G137" t="str">
            <v>111GP</v>
          </cell>
          <cell r="I137">
            <v>-5459214.8799999999</v>
          </cell>
        </row>
        <row r="138">
          <cell r="A138" t="str">
            <v>111GPWYU</v>
          </cell>
          <cell r="B138" t="str">
            <v>111GP</v>
          </cell>
          <cell r="D138">
            <v>-21442.67</v>
          </cell>
          <cell r="F138" t="str">
            <v>111GPWYU</v>
          </cell>
          <cell r="G138" t="str">
            <v>111GP</v>
          </cell>
          <cell r="I138">
            <v>-21442.67</v>
          </cell>
        </row>
        <row r="139">
          <cell r="A139" t="str">
            <v>111HPSG</v>
          </cell>
          <cell r="B139" t="str">
            <v>111HP</v>
          </cell>
          <cell r="D139">
            <v>-208154.93</v>
          </cell>
          <cell r="F139" t="str">
            <v>111HPSG</v>
          </cell>
          <cell r="G139" t="str">
            <v>111HP</v>
          </cell>
          <cell r="I139">
            <v>-208154.93</v>
          </cell>
        </row>
        <row r="140">
          <cell r="A140" t="str">
            <v>111IPCA</v>
          </cell>
          <cell r="B140" t="str">
            <v>111IP</v>
          </cell>
          <cell r="D140">
            <v>-809955.12598517328</v>
          </cell>
          <cell r="F140" t="str">
            <v>111IPCA</v>
          </cell>
          <cell r="G140" t="str">
            <v>111IP</v>
          </cell>
          <cell r="I140">
            <v>-809955.12598517328</v>
          </cell>
        </row>
        <row r="141">
          <cell r="A141" t="str">
            <v>111IPCN</v>
          </cell>
          <cell r="B141" t="str">
            <v>111IP</v>
          </cell>
          <cell r="D141">
            <v>-79276291.294796139</v>
          </cell>
          <cell r="F141" t="str">
            <v>111IPCN</v>
          </cell>
          <cell r="G141" t="str">
            <v>111IP</v>
          </cell>
          <cell r="I141">
            <v>-79276291.294796139</v>
          </cell>
        </row>
        <row r="142">
          <cell r="A142" t="str">
            <v>111IPDGP</v>
          </cell>
          <cell r="B142" t="str">
            <v>111IP</v>
          </cell>
          <cell r="D142">
            <v>-2729537.0298926528</v>
          </cell>
          <cell r="F142" t="str">
            <v>111IPDGP</v>
          </cell>
          <cell r="G142" t="str">
            <v>111IP</v>
          </cell>
          <cell r="I142">
            <v>-2729537.0298926528</v>
          </cell>
        </row>
        <row r="143">
          <cell r="A143" t="str">
            <v>111IPDGU</v>
          </cell>
          <cell r="B143" t="str">
            <v>111IP</v>
          </cell>
          <cell r="D143">
            <v>-326294.31178299617</v>
          </cell>
          <cell r="F143" t="str">
            <v>111IPDGU</v>
          </cell>
          <cell r="G143" t="str">
            <v>111IP</v>
          </cell>
          <cell r="I143">
            <v>-326294.31178299617</v>
          </cell>
        </row>
        <row r="144">
          <cell r="A144" t="str">
            <v>111IPIDU</v>
          </cell>
          <cell r="B144" t="str">
            <v>111IP</v>
          </cell>
          <cell r="D144">
            <v>-2534349.0187148615</v>
          </cell>
          <cell r="F144" t="str">
            <v>111IPIDU</v>
          </cell>
          <cell r="G144" t="str">
            <v>111IP</v>
          </cell>
          <cell r="I144">
            <v>-2534349.0187148615</v>
          </cell>
        </row>
        <row r="145">
          <cell r="A145" t="str">
            <v>111IPOR</v>
          </cell>
          <cell r="B145" t="str">
            <v>111IP</v>
          </cell>
          <cell r="D145">
            <v>-1093752.3395360499</v>
          </cell>
          <cell r="F145" t="str">
            <v>111IPOR</v>
          </cell>
          <cell r="G145" t="str">
            <v>111IP</v>
          </cell>
          <cell r="I145">
            <v>-1093752.3395360499</v>
          </cell>
        </row>
        <row r="146">
          <cell r="A146" t="str">
            <v>111IPSE</v>
          </cell>
          <cell r="B146" t="str">
            <v>111IP</v>
          </cell>
          <cell r="D146">
            <v>-874110.19848358852</v>
          </cell>
          <cell r="F146" t="str">
            <v>111IPSE</v>
          </cell>
          <cell r="G146" t="str">
            <v>111IP</v>
          </cell>
          <cell r="I146">
            <v>-874110.19848358852</v>
          </cell>
        </row>
        <row r="147">
          <cell r="A147" t="str">
            <v>111IPSG</v>
          </cell>
          <cell r="B147" t="str">
            <v>111IP</v>
          </cell>
          <cell r="D147">
            <v>-18605983.757621642</v>
          </cell>
          <cell r="F147" t="str">
            <v>111IPSG</v>
          </cell>
          <cell r="G147" t="str">
            <v>111IP</v>
          </cell>
          <cell r="I147">
            <v>-18605983.757621642</v>
          </cell>
        </row>
        <row r="148">
          <cell r="A148" t="str">
            <v>111IPSG-P</v>
          </cell>
          <cell r="B148" t="str">
            <v>111IP</v>
          </cell>
          <cell r="D148">
            <v>-10365003.992019074</v>
          </cell>
          <cell r="F148" t="str">
            <v>111IPSG-P</v>
          </cell>
          <cell r="G148" t="str">
            <v>111IP</v>
          </cell>
          <cell r="I148">
            <v>-10365003.992019074</v>
          </cell>
        </row>
        <row r="149">
          <cell r="A149" t="str">
            <v>111IPSG-U</v>
          </cell>
          <cell r="B149" t="str">
            <v>111IP</v>
          </cell>
          <cell r="D149">
            <v>-2515191.0067030014</v>
          </cell>
          <cell r="F149" t="str">
            <v>111IPSG-U</v>
          </cell>
          <cell r="G149" t="str">
            <v>111IP</v>
          </cell>
          <cell r="I149">
            <v>-2515191.0067030014</v>
          </cell>
        </row>
        <row r="150">
          <cell r="A150" t="str">
            <v>111IPSO</v>
          </cell>
          <cell r="B150" t="str">
            <v>111IP</v>
          </cell>
          <cell r="D150">
            <v>-247394813.37810645</v>
          </cell>
          <cell r="F150" t="str">
            <v>111IPSO</v>
          </cell>
          <cell r="G150" t="str">
            <v>111IP</v>
          </cell>
          <cell r="I150">
            <v>-247394813.37810645</v>
          </cell>
        </row>
        <row r="151">
          <cell r="A151" t="str">
            <v>111IPSSGCH</v>
          </cell>
          <cell r="B151" t="str">
            <v>111IP</v>
          </cell>
          <cell r="D151">
            <v>-7699.8479655317769</v>
          </cell>
          <cell r="F151" t="str">
            <v>111IPSSGCH</v>
          </cell>
          <cell r="G151" t="str">
            <v>111IP</v>
          </cell>
          <cell r="I151">
            <v>-7699.8479655317769</v>
          </cell>
        </row>
        <row r="152">
          <cell r="A152" t="str">
            <v>111IPSSGCT</v>
          </cell>
          <cell r="B152" t="str">
            <v>111IP</v>
          </cell>
          <cell r="D152">
            <v>-28413.83</v>
          </cell>
          <cell r="F152" t="str">
            <v>111IPSSGCT</v>
          </cell>
          <cell r="G152" t="str">
            <v>111IP</v>
          </cell>
          <cell r="I152">
            <v>-28413.83</v>
          </cell>
        </row>
        <row r="153">
          <cell r="A153" t="str">
            <v>111IPUT</v>
          </cell>
          <cell r="B153" t="str">
            <v>111IP</v>
          </cell>
          <cell r="D153">
            <v>-10856941.318424961</v>
          </cell>
          <cell r="F153" t="str">
            <v>111IPUT</v>
          </cell>
          <cell r="G153" t="str">
            <v>111IP</v>
          </cell>
          <cell r="I153">
            <v>-10856941.318424961</v>
          </cell>
        </row>
        <row r="154">
          <cell r="A154" t="str">
            <v>111IPWA</v>
          </cell>
          <cell r="B154" t="str">
            <v>111IP</v>
          </cell>
          <cell r="D154">
            <v>-64004.683232162162</v>
          </cell>
          <cell r="F154" t="str">
            <v>111IPWA</v>
          </cell>
          <cell r="G154" t="str">
            <v>111IP</v>
          </cell>
          <cell r="I154">
            <v>-64004.683232162162</v>
          </cell>
        </row>
        <row r="155">
          <cell r="A155" t="str">
            <v>111IPWYP</v>
          </cell>
          <cell r="B155" t="str">
            <v>111IP</v>
          </cell>
          <cell r="D155">
            <v>-3571359.4378900048</v>
          </cell>
          <cell r="F155" t="str">
            <v>111IPWYP</v>
          </cell>
          <cell r="G155" t="str">
            <v>111IP</v>
          </cell>
          <cell r="I155">
            <v>-3571359.4378900048</v>
          </cell>
        </row>
        <row r="156">
          <cell r="A156" t="str">
            <v>111IPWYU</v>
          </cell>
          <cell r="B156" t="str">
            <v>111IP</v>
          </cell>
          <cell r="D156">
            <v>-1432539.8402307166</v>
          </cell>
          <cell r="F156" t="str">
            <v>111IPWYU</v>
          </cell>
          <cell r="G156" t="str">
            <v>111IP</v>
          </cell>
          <cell r="I156">
            <v>-1432539.8402307166</v>
          </cell>
        </row>
        <row r="157">
          <cell r="A157" t="str">
            <v>111SPSG</v>
          </cell>
          <cell r="B157" t="str">
            <v>111SP</v>
          </cell>
          <cell r="D157">
            <v>0</v>
          </cell>
          <cell r="F157" t="str">
            <v>111SPSG</v>
          </cell>
          <cell r="G157" t="str">
            <v>111SP</v>
          </cell>
          <cell r="I157">
            <v>0</v>
          </cell>
        </row>
        <row r="158">
          <cell r="A158" t="str">
            <v>114DGP</v>
          </cell>
          <cell r="B158" t="str">
            <v>114</v>
          </cell>
          <cell r="D158">
            <v>14560710.68</v>
          </cell>
          <cell r="F158" t="str">
            <v>114DGP</v>
          </cell>
          <cell r="G158" t="str">
            <v>114</v>
          </cell>
          <cell r="I158">
            <v>14560710.68</v>
          </cell>
        </row>
        <row r="159">
          <cell r="A159" t="str">
            <v>114SG</v>
          </cell>
          <cell r="B159" t="str">
            <v>114</v>
          </cell>
          <cell r="D159">
            <v>142633069.09999999</v>
          </cell>
          <cell r="F159" t="str">
            <v>114SG</v>
          </cell>
          <cell r="G159" t="str">
            <v>114</v>
          </cell>
          <cell r="I159">
            <v>142633069.09999999</v>
          </cell>
        </row>
        <row r="160">
          <cell r="A160" t="str">
            <v>115DGP</v>
          </cell>
          <cell r="B160" t="str">
            <v>115</v>
          </cell>
          <cell r="D160">
            <v>-10075152.010000017</v>
          </cell>
          <cell r="F160" t="str">
            <v>115DGP</v>
          </cell>
          <cell r="G160" t="str">
            <v>115</v>
          </cell>
          <cell r="I160">
            <v>-10075152.010000017</v>
          </cell>
        </row>
        <row r="161">
          <cell r="A161" t="str">
            <v>115SG</v>
          </cell>
          <cell r="B161" t="str">
            <v>115</v>
          </cell>
          <cell r="D161">
            <v>-68443824.009999961</v>
          </cell>
          <cell r="F161" t="str">
            <v>115SG</v>
          </cell>
          <cell r="G161" t="str">
            <v>115</v>
          </cell>
          <cell r="I161">
            <v>-68443824.009999961</v>
          </cell>
        </row>
        <row r="162">
          <cell r="A162" t="str">
            <v>124CA</v>
          </cell>
          <cell r="B162" t="str">
            <v>124</v>
          </cell>
          <cell r="D162">
            <v>453046.32661675429</v>
          </cell>
          <cell r="F162" t="str">
            <v>124CA</v>
          </cell>
          <cell r="G162" t="str">
            <v>124</v>
          </cell>
          <cell r="I162">
            <v>453046.32661675429</v>
          </cell>
        </row>
        <row r="163">
          <cell r="A163" t="str">
            <v>124IDU</v>
          </cell>
          <cell r="B163" t="str">
            <v>124</v>
          </cell>
          <cell r="D163">
            <v>46602.304211872121</v>
          </cell>
          <cell r="F163" t="str">
            <v>124IDU</v>
          </cell>
          <cell r="G163" t="str">
            <v>124</v>
          </cell>
          <cell r="I163">
            <v>46602.304211872121</v>
          </cell>
        </row>
        <row r="164">
          <cell r="A164" t="str">
            <v>124OR</v>
          </cell>
          <cell r="B164" t="str">
            <v>124</v>
          </cell>
          <cell r="D164">
            <v>40831.554883113567</v>
          </cell>
          <cell r="F164" t="str">
            <v>124OR</v>
          </cell>
          <cell r="G164" t="str">
            <v>124</v>
          </cell>
          <cell r="I164">
            <v>40831.554883113567</v>
          </cell>
        </row>
        <row r="165">
          <cell r="A165" t="str">
            <v>124OTHER</v>
          </cell>
          <cell r="B165" t="str">
            <v>124</v>
          </cell>
          <cell r="D165">
            <v>-1061795.76</v>
          </cell>
          <cell r="F165" t="str">
            <v>124OTHER</v>
          </cell>
          <cell r="G165" t="str">
            <v>124</v>
          </cell>
          <cell r="I165">
            <v>-1061795.76</v>
          </cell>
        </row>
        <row r="166">
          <cell r="A166" t="str">
            <v>124SO</v>
          </cell>
          <cell r="B166" t="str">
            <v>124</v>
          </cell>
          <cell r="D166">
            <v>0</v>
          </cell>
          <cell r="F166" t="str">
            <v>124SO</v>
          </cell>
          <cell r="G166" t="str">
            <v>124</v>
          </cell>
          <cell r="I166">
            <v>0</v>
          </cell>
        </row>
        <row r="167">
          <cell r="A167" t="str">
            <v>124UT</v>
          </cell>
          <cell r="B167" t="str">
            <v>124</v>
          </cell>
          <cell r="D167">
            <v>5927954.8205778804</v>
          </cell>
          <cell r="F167" t="str">
            <v>124UT</v>
          </cell>
          <cell r="G167" t="str">
            <v>124</v>
          </cell>
          <cell r="I167">
            <v>5927954.8205778804</v>
          </cell>
        </row>
        <row r="168">
          <cell r="A168" t="str">
            <v>124WA</v>
          </cell>
          <cell r="B168" t="str">
            <v>124</v>
          </cell>
          <cell r="D168">
            <v>2193032.8198481048</v>
          </cell>
          <cell r="F168" t="str">
            <v>124WA</v>
          </cell>
          <cell r="G168" t="str">
            <v>124</v>
          </cell>
          <cell r="I168">
            <v>2193032.8198481048</v>
          </cell>
        </row>
        <row r="169">
          <cell r="A169" t="str">
            <v>124WYP</v>
          </cell>
          <cell r="B169" t="str">
            <v>124</v>
          </cell>
          <cell r="D169">
            <v>114856.86</v>
          </cell>
          <cell r="F169" t="str">
            <v>124WYP</v>
          </cell>
          <cell r="G169" t="str">
            <v>124</v>
          </cell>
          <cell r="I169">
            <v>114856.86</v>
          </cell>
        </row>
        <row r="170">
          <cell r="A170" t="str">
            <v>124WYU</v>
          </cell>
          <cell r="B170" t="str">
            <v>124</v>
          </cell>
          <cell r="D170">
            <v>13897.416342905062</v>
          </cell>
          <cell r="F170" t="str">
            <v>124WYU</v>
          </cell>
          <cell r="G170" t="str">
            <v>124</v>
          </cell>
          <cell r="I170">
            <v>13897.416342905062</v>
          </cell>
        </row>
        <row r="171">
          <cell r="A171" t="str">
            <v>131SNP</v>
          </cell>
          <cell r="B171" t="str">
            <v>131</v>
          </cell>
          <cell r="D171">
            <v>16273751.999166666</v>
          </cell>
          <cell r="F171" t="str">
            <v>131SNP</v>
          </cell>
          <cell r="G171" t="str">
            <v>131</v>
          </cell>
          <cell r="I171">
            <v>16273751.999166666</v>
          </cell>
        </row>
        <row r="172">
          <cell r="A172" t="str">
            <v>135SG</v>
          </cell>
          <cell r="B172" t="str">
            <v>135</v>
          </cell>
          <cell r="D172">
            <v>-24549.195833333335</v>
          </cell>
          <cell r="F172" t="str">
            <v>135SG</v>
          </cell>
          <cell r="G172" t="str">
            <v>135</v>
          </cell>
          <cell r="I172">
            <v>-24549.195833333335</v>
          </cell>
        </row>
        <row r="173">
          <cell r="A173" t="str">
            <v>141DGU</v>
          </cell>
          <cell r="B173" t="str">
            <v>141</v>
          </cell>
          <cell r="D173">
            <v>416972.98</v>
          </cell>
          <cell r="F173" t="str">
            <v>141DGU</v>
          </cell>
          <cell r="G173" t="str">
            <v>141</v>
          </cell>
          <cell r="I173">
            <v>416972.98</v>
          </cell>
        </row>
        <row r="174">
          <cell r="A174" t="str">
            <v>143SO</v>
          </cell>
          <cell r="B174" t="str">
            <v>143</v>
          </cell>
          <cell r="D174">
            <v>11667166.492500002</v>
          </cell>
          <cell r="F174" t="str">
            <v>143SO</v>
          </cell>
          <cell r="G174" t="str">
            <v>143</v>
          </cell>
          <cell r="I174">
            <v>11667166.492500002</v>
          </cell>
        </row>
        <row r="175">
          <cell r="A175" t="str">
            <v>151SE</v>
          </cell>
          <cell r="B175" t="str">
            <v>151</v>
          </cell>
          <cell r="D175">
            <v>56387875.469999999</v>
          </cell>
          <cell r="F175" t="str">
            <v>151SE</v>
          </cell>
          <cell r="G175" t="str">
            <v>151</v>
          </cell>
          <cell r="I175">
            <v>56387875.469999999</v>
          </cell>
        </row>
        <row r="176">
          <cell r="A176" t="str">
            <v>151SSECH</v>
          </cell>
          <cell r="B176" t="str">
            <v>151</v>
          </cell>
          <cell r="D176">
            <v>8679554.7699999996</v>
          </cell>
          <cell r="F176" t="str">
            <v>151SSECH</v>
          </cell>
          <cell r="G176" t="str">
            <v>151</v>
          </cell>
          <cell r="I176">
            <v>8679554.7699999996</v>
          </cell>
        </row>
        <row r="177">
          <cell r="A177" t="str">
            <v>151SSECT</v>
          </cell>
          <cell r="B177" t="str">
            <v>151</v>
          </cell>
          <cell r="D177">
            <v>84819.76</v>
          </cell>
          <cell r="F177" t="str">
            <v>151SSECT</v>
          </cell>
          <cell r="G177" t="str">
            <v>151</v>
          </cell>
          <cell r="I177">
            <v>84819.76</v>
          </cell>
        </row>
        <row r="178">
          <cell r="A178" t="str">
            <v>154CA</v>
          </cell>
          <cell r="B178" t="str">
            <v>154</v>
          </cell>
          <cell r="D178">
            <v>732212.44</v>
          </cell>
          <cell r="F178" t="str">
            <v>154CA</v>
          </cell>
          <cell r="G178" t="str">
            <v>154</v>
          </cell>
          <cell r="I178">
            <v>732212.44</v>
          </cell>
        </row>
        <row r="179">
          <cell r="A179" t="str">
            <v>154IDU</v>
          </cell>
          <cell r="B179" t="str">
            <v>154</v>
          </cell>
          <cell r="D179">
            <v>2691048.39</v>
          </cell>
          <cell r="F179" t="str">
            <v>154IDU</v>
          </cell>
          <cell r="G179" t="str">
            <v>154</v>
          </cell>
          <cell r="I179">
            <v>2691048.39</v>
          </cell>
        </row>
        <row r="180">
          <cell r="A180" t="str">
            <v>154OR</v>
          </cell>
          <cell r="B180" t="str">
            <v>154</v>
          </cell>
          <cell r="D180">
            <v>12807331.410000004</v>
          </cell>
          <cell r="F180" t="str">
            <v>154OR</v>
          </cell>
          <cell r="G180" t="str">
            <v>154</v>
          </cell>
          <cell r="I180">
            <v>12807331.410000004</v>
          </cell>
        </row>
        <row r="181">
          <cell r="A181" t="str">
            <v>154SE</v>
          </cell>
          <cell r="B181" t="str">
            <v>154</v>
          </cell>
          <cell r="D181">
            <v>2710855.28</v>
          </cell>
          <cell r="F181" t="str">
            <v>154SE</v>
          </cell>
          <cell r="G181" t="str">
            <v>154</v>
          </cell>
          <cell r="I181">
            <v>2710855.28</v>
          </cell>
        </row>
        <row r="182">
          <cell r="A182" t="str">
            <v>154SNPD</v>
          </cell>
          <cell r="B182" t="str">
            <v>154</v>
          </cell>
          <cell r="D182">
            <v>208396.03</v>
          </cell>
          <cell r="F182" t="str">
            <v>154SNPD</v>
          </cell>
          <cell r="G182" t="str">
            <v>154</v>
          </cell>
          <cell r="I182">
            <v>208396.03</v>
          </cell>
        </row>
        <row r="183">
          <cell r="A183" t="str">
            <v>154SNPPH</v>
          </cell>
          <cell r="B183" t="str">
            <v>154</v>
          </cell>
          <cell r="D183">
            <v>-19220.939999999999</v>
          </cell>
          <cell r="F183" t="str">
            <v>154SNPPH</v>
          </cell>
          <cell r="G183" t="str">
            <v>154</v>
          </cell>
          <cell r="I183">
            <v>-19220.939999999999</v>
          </cell>
        </row>
        <row r="184">
          <cell r="A184" t="str">
            <v>154SNPPS</v>
          </cell>
          <cell r="B184" t="str">
            <v>154</v>
          </cell>
          <cell r="D184">
            <v>52859974.04999999</v>
          </cell>
          <cell r="F184" t="str">
            <v>154SNPPS</v>
          </cell>
          <cell r="G184" t="str">
            <v>154</v>
          </cell>
          <cell r="I184">
            <v>52859974.04999999</v>
          </cell>
        </row>
        <row r="185">
          <cell r="A185" t="str">
            <v>154SNPT</v>
          </cell>
          <cell r="B185" t="str">
            <v>154</v>
          </cell>
          <cell r="D185">
            <v>14206257.459999997</v>
          </cell>
          <cell r="F185" t="str">
            <v>154SNPT</v>
          </cell>
          <cell r="G185" t="str">
            <v>154</v>
          </cell>
          <cell r="I185">
            <v>14206257.459999997</v>
          </cell>
        </row>
        <row r="186">
          <cell r="A186" t="str">
            <v>154SO</v>
          </cell>
          <cell r="B186" t="str">
            <v>154</v>
          </cell>
          <cell r="D186">
            <v>-5363443.24</v>
          </cell>
          <cell r="F186" t="str">
            <v>154SO</v>
          </cell>
          <cell r="G186" t="str">
            <v>154</v>
          </cell>
          <cell r="I186">
            <v>-5363443.24</v>
          </cell>
        </row>
        <row r="187">
          <cell r="A187" t="str">
            <v>154SSGCH</v>
          </cell>
          <cell r="B187" t="str">
            <v>154</v>
          </cell>
          <cell r="D187">
            <v>222216.23</v>
          </cell>
          <cell r="F187" t="str">
            <v>154SSGCH</v>
          </cell>
          <cell r="G187" t="str">
            <v>154</v>
          </cell>
          <cell r="I187">
            <v>222216.23</v>
          </cell>
        </row>
        <row r="188">
          <cell r="A188" t="str">
            <v>154SSGCT</v>
          </cell>
          <cell r="B188" t="str">
            <v>154</v>
          </cell>
          <cell r="D188">
            <v>4016.56</v>
          </cell>
          <cell r="F188" t="str">
            <v>154SSGCT</v>
          </cell>
          <cell r="G188" t="str">
            <v>154</v>
          </cell>
          <cell r="I188">
            <v>4016.56</v>
          </cell>
        </row>
        <row r="189">
          <cell r="A189" t="str">
            <v>154UT</v>
          </cell>
          <cell r="B189" t="str">
            <v>154</v>
          </cell>
          <cell r="D189">
            <v>19718661.570000004</v>
          </cell>
          <cell r="F189" t="str">
            <v>154UT</v>
          </cell>
          <cell r="G189" t="str">
            <v>154</v>
          </cell>
          <cell r="I189">
            <v>19718661.570000004</v>
          </cell>
        </row>
        <row r="190">
          <cell r="A190" t="str">
            <v>154WA</v>
          </cell>
          <cell r="B190" t="str">
            <v>154</v>
          </cell>
          <cell r="D190">
            <v>3259642.6</v>
          </cell>
          <cell r="F190" t="str">
            <v>154WA</v>
          </cell>
          <cell r="G190" t="str">
            <v>154</v>
          </cell>
          <cell r="I190">
            <v>3259642.6</v>
          </cell>
        </row>
        <row r="191">
          <cell r="A191" t="str">
            <v>154WYP</v>
          </cell>
          <cell r="B191" t="str">
            <v>154</v>
          </cell>
          <cell r="D191">
            <v>4057081.06</v>
          </cell>
          <cell r="F191" t="str">
            <v>154WYP</v>
          </cell>
          <cell r="G191" t="str">
            <v>154</v>
          </cell>
          <cell r="I191">
            <v>4057081.06</v>
          </cell>
        </row>
        <row r="192">
          <cell r="A192" t="str">
            <v>154WYU</v>
          </cell>
          <cell r="B192" t="str">
            <v>154</v>
          </cell>
          <cell r="D192">
            <v>468764.86</v>
          </cell>
          <cell r="F192" t="str">
            <v>154WYU</v>
          </cell>
          <cell r="G192" t="str">
            <v>154</v>
          </cell>
          <cell r="I192">
            <v>468764.86</v>
          </cell>
        </row>
        <row r="193">
          <cell r="A193" t="str">
            <v>165GPS</v>
          </cell>
          <cell r="B193" t="str">
            <v>165</v>
          </cell>
          <cell r="D193">
            <v>5402149.6900000004</v>
          </cell>
          <cell r="F193" t="str">
            <v>165GPS</v>
          </cell>
          <cell r="G193" t="str">
            <v>165</v>
          </cell>
          <cell r="I193">
            <v>5402149.6900000004</v>
          </cell>
        </row>
        <row r="194">
          <cell r="A194" t="str">
            <v>165IDU</v>
          </cell>
          <cell r="B194" t="str">
            <v>165</v>
          </cell>
          <cell r="D194">
            <v>76820.75</v>
          </cell>
          <cell r="F194" t="str">
            <v>165IDU</v>
          </cell>
          <cell r="G194" t="str">
            <v>165</v>
          </cell>
          <cell r="I194">
            <v>76820.75</v>
          </cell>
        </row>
        <row r="195">
          <cell r="A195" t="str">
            <v>165OR</v>
          </cell>
          <cell r="B195" t="str">
            <v>165</v>
          </cell>
          <cell r="D195">
            <v>2447995.4300000002</v>
          </cell>
          <cell r="F195" t="str">
            <v>165OR</v>
          </cell>
          <cell r="G195" t="str">
            <v>165</v>
          </cell>
          <cell r="I195">
            <v>2447995.4300000002</v>
          </cell>
        </row>
        <row r="196">
          <cell r="A196" t="str">
            <v>165OTHER</v>
          </cell>
          <cell r="B196" t="str">
            <v>165</v>
          </cell>
          <cell r="D196">
            <v>110515.42</v>
          </cell>
          <cell r="F196" t="str">
            <v>165OTHER</v>
          </cell>
          <cell r="G196" t="str">
            <v>165</v>
          </cell>
          <cell r="I196">
            <v>110515.42</v>
          </cell>
        </row>
        <row r="197">
          <cell r="A197" t="str">
            <v>165SE</v>
          </cell>
          <cell r="B197" t="str">
            <v>165</v>
          </cell>
          <cell r="D197">
            <v>3117742.2600000114</v>
          </cell>
          <cell r="F197" t="str">
            <v>165SE</v>
          </cell>
          <cell r="G197" t="str">
            <v>165</v>
          </cell>
          <cell r="I197">
            <v>3117742.2600000114</v>
          </cell>
        </row>
        <row r="198">
          <cell r="A198" t="str">
            <v>165SG</v>
          </cell>
          <cell r="B198" t="str">
            <v>165</v>
          </cell>
          <cell r="D198">
            <v>1106639.67</v>
          </cell>
          <cell r="F198" t="str">
            <v>165SG</v>
          </cell>
          <cell r="G198" t="str">
            <v>165</v>
          </cell>
          <cell r="I198">
            <v>1106639.67</v>
          </cell>
        </row>
        <row r="199">
          <cell r="A199" t="str">
            <v>165SO</v>
          </cell>
          <cell r="B199" t="str">
            <v>165</v>
          </cell>
          <cell r="D199">
            <v>7438750.3099999996</v>
          </cell>
          <cell r="F199" t="str">
            <v>165SO</v>
          </cell>
          <cell r="G199" t="str">
            <v>165</v>
          </cell>
          <cell r="I199">
            <v>7438750.3099999996</v>
          </cell>
        </row>
        <row r="200">
          <cell r="A200" t="str">
            <v>165UT</v>
          </cell>
          <cell r="B200" t="str">
            <v>165</v>
          </cell>
          <cell r="D200">
            <v>731582.25</v>
          </cell>
          <cell r="F200" t="str">
            <v>165UT</v>
          </cell>
          <cell r="G200" t="str">
            <v>165</v>
          </cell>
          <cell r="I200">
            <v>731582.25</v>
          </cell>
        </row>
        <row r="201">
          <cell r="A201" t="str">
            <v>165WA</v>
          </cell>
          <cell r="B201" t="str">
            <v>165</v>
          </cell>
          <cell r="D201">
            <v>0</v>
          </cell>
          <cell r="F201" t="str">
            <v>165WA</v>
          </cell>
          <cell r="G201" t="str">
            <v>165</v>
          </cell>
          <cell r="I201">
            <v>0</v>
          </cell>
        </row>
        <row r="202">
          <cell r="A202" t="str">
            <v>165WYP</v>
          </cell>
          <cell r="B202" t="str">
            <v>165</v>
          </cell>
          <cell r="D202">
            <v>226078.61</v>
          </cell>
          <cell r="F202" t="str">
            <v>165WYP</v>
          </cell>
          <cell r="G202" t="str">
            <v>165</v>
          </cell>
          <cell r="I202">
            <v>226078.61</v>
          </cell>
        </row>
        <row r="203">
          <cell r="A203" t="str">
            <v>165WYU</v>
          </cell>
          <cell r="B203" t="str">
            <v>165</v>
          </cell>
          <cell r="D203">
            <v>0</v>
          </cell>
          <cell r="F203" t="str">
            <v>165WYU</v>
          </cell>
          <cell r="G203" t="str">
            <v>165</v>
          </cell>
          <cell r="I203">
            <v>0</v>
          </cell>
        </row>
        <row r="204">
          <cell r="A204" t="str">
            <v>18222OR</v>
          </cell>
          <cell r="B204" t="str">
            <v>18222</v>
          </cell>
          <cell r="D204">
            <v>-294464.21000000002</v>
          </cell>
          <cell r="F204" t="str">
            <v>18222OR</v>
          </cell>
          <cell r="G204" t="str">
            <v>18222</v>
          </cell>
          <cell r="I204">
            <v>-294464.21000000002</v>
          </cell>
        </row>
        <row r="205">
          <cell r="A205" t="str">
            <v>18222TROJD</v>
          </cell>
          <cell r="B205" t="str">
            <v>18222</v>
          </cell>
          <cell r="D205">
            <v>5185083.2</v>
          </cell>
          <cell r="F205" t="str">
            <v>18222TROJD</v>
          </cell>
          <cell r="G205" t="str">
            <v>18222</v>
          </cell>
          <cell r="I205">
            <v>5185083.2</v>
          </cell>
        </row>
        <row r="206">
          <cell r="A206" t="str">
            <v>18222TROJP</v>
          </cell>
          <cell r="B206" t="str">
            <v>18222</v>
          </cell>
          <cell r="D206">
            <v>3562103.48</v>
          </cell>
          <cell r="F206" t="str">
            <v>18222TROJP</v>
          </cell>
          <cell r="G206" t="str">
            <v>18222</v>
          </cell>
          <cell r="I206">
            <v>3562103.48</v>
          </cell>
        </row>
        <row r="207">
          <cell r="A207" t="str">
            <v>18222WA</v>
          </cell>
          <cell r="B207" t="str">
            <v>18222</v>
          </cell>
          <cell r="D207">
            <v>-1194984.21</v>
          </cell>
          <cell r="F207" t="str">
            <v>18222WA</v>
          </cell>
          <cell r="G207" t="str">
            <v>18222</v>
          </cell>
          <cell r="I207">
            <v>-1194984.21</v>
          </cell>
        </row>
        <row r="208">
          <cell r="A208" t="str">
            <v>182MCA</v>
          </cell>
          <cell r="B208" t="str">
            <v>182M</v>
          </cell>
          <cell r="D208">
            <v>721726.9</v>
          </cell>
          <cell r="F208" t="str">
            <v>182MCA</v>
          </cell>
          <cell r="G208" t="str">
            <v>182M</v>
          </cell>
          <cell r="I208">
            <v>721726.9</v>
          </cell>
        </row>
        <row r="209">
          <cell r="A209" t="str">
            <v>182MIDU</v>
          </cell>
          <cell r="B209" t="str">
            <v>182M</v>
          </cell>
          <cell r="D209">
            <v>0</v>
          </cell>
          <cell r="F209" t="str">
            <v>182MIDU</v>
          </cell>
          <cell r="G209" t="str">
            <v>182M</v>
          </cell>
          <cell r="I209">
            <v>0</v>
          </cell>
        </row>
        <row r="210">
          <cell r="A210" t="str">
            <v>182MOR</v>
          </cell>
          <cell r="B210" t="str">
            <v>182M</v>
          </cell>
          <cell r="D210">
            <v>18976687.509999998</v>
          </cell>
          <cell r="F210" t="str">
            <v>182MOR</v>
          </cell>
          <cell r="G210" t="str">
            <v>182M</v>
          </cell>
          <cell r="I210">
            <v>18976687.509999998</v>
          </cell>
        </row>
        <row r="211">
          <cell r="A211" t="str">
            <v>182MOTHER</v>
          </cell>
          <cell r="B211" t="str">
            <v>182M</v>
          </cell>
          <cell r="D211">
            <v>35008107.289999999</v>
          </cell>
          <cell r="F211" t="str">
            <v>182MOTHER</v>
          </cell>
          <cell r="G211" t="str">
            <v>182M</v>
          </cell>
          <cell r="I211">
            <v>35008107.289999999</v>
          </cell>
        </row>
        <row r="212">
          <cell r="A212" t="str">
            <v>182MSE</v>
          </cell>
          <cell r="B212" t="str">
            <v>182M</v>
          </cell>
          <cell r="D212">
            <v>5304104.42</v>
          </cell>
          <cell r="F212" t="str">
            <v>182MSE</v>
          </cell>
          <cell r="G212" t="str">
            <v>182M</v>
          </cell>
          <cell r="I212">
            <v>5304104.42</v>
          </cell>
        </row>
        <row r="213">
          <cell r="A213" t="str">
            <v>182MSGCT</v>
          </cell>
          <cell r="B213" t="str">
            <v>182M</v>
          </cell>
          <cell r="D213">
            <v>12159604.6</v>
          </cell>
          <cell r="F213" t="str">
            <v>182MSGCT</v>
          </cell>
          <cell r="G213" t="str">
            <v>182M</v>
          </cell>
          <cell r="I213">
            <v>12159604.6</v>
          </cell>
        </row>
        <row r="214">
          <cell r="A214" t="str">
            <v>182MSG-P</v>
          </cell>
          <cell r="B214" t="str">
            <v>182M</v>
          </cell>
          <cell r="D214">
            <v>0</v>
          </cell>
          <cell r="F214" t="str">
            <v>182MSG-P</v>
          </cell>
          <cell r="G214" t="str">
            <v>182M</v>
          </cell>
          <cell r="I214">
            <v>0</v>
          </cell>
        </row>
        <row r="215">
          <cell r="A215" t="str">
            <v>182MSG-U</v>
          </cell>
          <cell r="B215" t="str">
            <v>182M</v>
          </cell>
          <cell r="D215">
            <v>0</v>
          </cell>
          <cell r="F215" t="str">
            <v>182MSG-U</v>
          </cell>
          <cell r="G215" t="str">
            <v>182M</v>
          </cell>
          <cell r="I215">
            <v>0</v>
          </cell>
        </row>
        <row r="216">
          <cell r="A216" t="str">
            <v>182MSO</v>
          </cell>
          <cell r="B216" t="str">
            <v>182M</v>
          </cell>
          <cell r="D216">
            <v>-3552466.5670000017</v>
          </cell>
          <cell r="F216" t="str">
            <v>182MSO</v>
          </cell>
          <cell r="G216" t="str">
            <v>182M</v>
          </cell>
          <cell r="I216">
            <v>-3552466.5670000017</v>
          </cell>
        </row>
        <row r="217">
          <cell r="A217" t="str">
            <v>182MUT</v>
          </cell>
          <cell r="B217" t="str">
            <v>182M</v>
          </cell>
          <cell r="D217">
            <v>8005589.6799999997</v>
          </cell>
          <cell r="F217" t="str">
            <v>182MUT</v>
          </cell>
          <cell r="G217" t="str">
            <v>182M</v>
          </cell>
          <cell r="I217">
            <v>8005589.6799999997</v>
          </cell>
        </row>
        <row r="218">
          <cell r="A218" t="str">
            <v>182MWA</v>
          </cell>
          <cell r="B218" t="str">
            <v>182M</v>
          </cell>
          <cell r="D218">
            <v>-561960.31999999995</v>
          </cell>
          <cell r="F218" t="str">
            <v>182MWA</v>
          </cell>
          <cell r="G218" t="str">
            <v>182M</v>
          </cell>
          <cell r="I218">
            <v>-561960.31999999995</v>
          </cell>
        </row>
        <row r="219">
          <cell r="A219" t="str">
            <v>182MWYP</v>
          </cell>
          <cell r="B219" t="str">
            <v>182M</v>
          </cell>
          <cell r="D219">
            <v>0</v>
          </cell>
          <cell r="F219" t="str">
            <v>182MWYP</v>
          </cell>
          <cell r="G219" t="str">
            <v>182M</v>
          </cell>
          <cell r="I219">
            <v>0</v>
          </cell>
        </row>
        <row r="220">
          <cell r="A220" t="str">
            <v>182MWYU</v>
          </cell>
          <cell r="B220" t="str">
            <v>182M</v>
          </cell>
          <cell r="D220">
            <v>0</v>
          </cell>
          <cell r="F220" t="str">
            <v>182MWYU</v>
          </cell>
          <cell r="G220" t="str">
            <v>182M</v>
          </cell>
          <cell r="I220">
            <v>0</v>
          </cell>
        </row>
        <row r="221">
          <cell r="A221" t="str">
            <v>182WCA</v>
          </cell>
          <cell r="B221" t="str">
            <v>182W</v>
          </cell>
          <cell r="D221">
            <v>0</v>
          </cell>
          <cell r="F221" t="str">
            <v>182WCA</v>
          </cell>
          <cell r="G221" t="str">
            <v>182W</v>
          </cell>
          <cell r="I221">
            <v>0</v>
          </cell>
        </row>
        <row r="222">
          <cell r="A222" t="str">
            <v>182WIDU</v>
          </cell>
          <cell r="B222" t="str">
            <v>182W</v>
          </cell>
          <cell r="D222">
            <v>7553089.4474999998</v>
          </cell>
          <cell r="F222" t="str">
            <v>182WIDU</v>
          </cell>
          <cell r="G222" t="str">
            <v>182W</v>
          </cell>
          <cell r="I222">
            <v>7553089.4474999998</v>
          </cell>
        </row>
        <row r="223">
          <cell r="A223" t="str">
            <v>182WOR</v>
          </cell>
          <cell r="B223" t="str">
            <v>182W</v>
          </cell>
          <cell r="D223">
            <v>0</v>
          </cell>
          <cell r="F223" t="str">
            <v>182WOR</v>
          </cell>
          <cell r="G223" t="str">
            <v>182W</v>
          </cell>
          <cell r="I223">
            <v>0</v>
          </cell>
        </row>
        <row r="224">
          <cell r="A224" t="str">
            <v>182WOTHER</v>
          </cell>
          <cell r="B224" t="str">
            <v>182W</v>
          </cell>
          <cell r="D224">
            <v>13239336.990000002</v>
          </cell>
          <cell r="F224" t="str">
            <v>182WOTHER</v>
          </cell>
          <cell r="G224" t="str">
            <v>182W</v>
          </cell>
          <cell r="I224">
            <v>13239336.990000002</v>
          </cell>
        </row>
        <row r="225">
          <cell r="A225" t="str">
            <v>182WUT</v>
          </cell>
          <cell r="B225" t="str">
            <v>182W</v>
          </cell>
          <cell r="D225">
            <v>4304329.7</v>
          </cell>
          <cell r="F225" t="str">
            <v>182WUT</v>
          </cell>
          <cell r="G225" t="str">
            <v>182W</v>
          </cell>
          <cell r="I225">
            <v>4304329.7</v>
          </cell>
        </row>
        <row r="226">
          <cell r="A226" t="str">
            <v>182WWA</v>
          </cell>
          <cell r="B226" t="str">
            <v>182W</v>
          </cell>
          <cell r="D226">
            <v>0</v>
          </cell>
          <cell r="F226" t="str">
            <v>182WWA</v>
          </cell>
          <cell r="G226" t="str">
            <v>182W</v>
          </cell>
          <cell r="I226">
            <v>0</v>
          </cell>
        </row>
        <row r="227">
          <cell r="A227" t="str">
            <v>182WWYP</v>
          </cell>
          <cell r="B227" t="str">
            <v>182W</v>
          </cell>
          <cell r="D227">
            <v>436965.96275000001</v>
          </cell>
          <cell r="F227" t="str">
            <v>182WWYP</v>
          </cell>
          <cell r="G227" t="str">
            <v>182W</v>
          </cell>
          <cell r="I227">
            <v>436965.96275000001</v>
          </cell>
        </row>
        <row r="228">
          <cell r="A228" t="str">
            <v>182WWYU</v>
          </cell>
          <cell r="B228" t="str">
            <v>182W</v>
          </cell>
          <cell r="D228">
            <v>21383.94</v>
          </cell>
          <cell r="F228" t="str">
            <v>182WWYU</v>
          </cell>
          <cell r="G228" t="str">
            <v>182W</v>
          </cell>
          <cell r="I228">
            <v>21383.94</v>
          </cell>
        </row>
        <row r="229">
          <cell r="A229" t="str">
            <v>186MCA</v>
          </cell>
          <cell r="B229" t="str">
            <v>186M</v>
          </cell>
          <cell r="D229">
            <v>0</v>
          </cell>
          <cell r="F229" t="str">
            <v>186MCA</v>
          </cell>
          <cell r="G229" t="str">
            <v>186M</v>
          </cell>
          <cell r="I229">
            <v>0</v>
          </cell>
        </row>
        <row r="230">
          <cell r="A230" t="str">
            <v>186MIDU</v>
          </cell>
          <cell r="B230" t="str">
            <v>186M</v>
          </cell>
          <cell r="D230">
            <v>5000</v>
          </cell>
          <cell r="F230" t="str">
            <v>186MIDU</v>
          </cell>
          <cell r="G230" t="str">
            <v>186M</v>
          </cell>
          <cell r="I230">
            <v>5000</v>
          </cell>
        </row>
        <row r="231">
          <cell r="A231" t="str">
            <v>186MOR</v>
          </cell>
          <cell r="B231" t="str">
            <v>186M</v>
          </cell>
          <cell r="D231">
            <v>0</v>
          </cell>
          <cell r="F231" t="str">
            <v>186MOR</v>
          </cell>
          <cell r="G231" t="str">
            <v>186M</v>
          </cell>
          <cell r="I231">
            <v>0</v>
          </cell>
        </row>
        <row r="232">
          <cell r="A232" t="str">
            <v>186MOTHER</v>
          </cell>
          <cell r="B232" t="str">
            <v>186M</v>
          </cell>
          <cell r="D232">
            <v>4244783.0999999996</v>
          </cell>
          <cell r="F232" t="str">
            <v>186MOTHER</v>
          </cell>
          <cell r="G232" t="str">
            <v>186M</v>
          </cell>
          <cell r="I232">
            <v>4244783.0999999996</v>
          </cell>
        </row>
        <row r="233">
          <cell r="A233" t="str">
            <v>186MSE</v>
          </cell>
          <cell r="B233" t="str">
            <v>186M</v>
          </cell>
          <cell r="D233">
            <v>772375.10999997216</v>
          </cell>
          <cell r="F233" t="str">
            <v>186MSE</v>
          </cell>
          <cell r="G233" t="str">
            <v>186M</v>
          </cell>
          <cell r="I233">
            <v>772375.10999997216</v>
          </cell>
        </row>
        <row r="234">
          <cell r="A234" t="str">
            <v>186MSG</v>
          </cell>
          <cell r="B234" t="str">
            <v>186M</v>
          </cell>
          <cell r="D234">
            <v>25099000.080000002</v>
          </cell>
          <cell r="F234" t="str">
            <v>186MSG</v>
          </cell>
          <cell r="G234" t="str">
            <v>186M</v>
          </cell>
          <cell r="I234">
            <v>25099000.080000002</v>
          </cell>
        </row>
        <row r="235">
          <cell r="A235" t="str">
            <v>186MSO</v>
          </cell>
          <cell r="B235" t="str">
            <v>186M</v>
          </cell>
          <cell r="D235">
            <v>0</v>
          </cell>
          <cell r="F235" t="str">
            <v>186MSO</v>
          </cell>
          <cell r="G235" t="str">
            <v>186M</v>
          </cell>
          <cell r="I235">
            <v>0</v>
          </cell>
        </row>
        <row r="236">
          <cell r="A236" t="str">
            <v>186MWA</v>
          </cell>
          <cell r="B236" t="str">
            <v>186M</v>
          </cell>
          <cell r="D236">
            <v>0</v>
          </cell>
          <cell r="F236" t="str">
            <v>186MWA</v>
          </cell>
          <cell r="G236" t="str">
            <v>186M</v>
          </cell>
          <cell r="I236">
            <v>0</v>
          </cell>
        </row>
        <row r="237">
          <cell r="A237" t="str">
            <v>190BADDEBT</v>
          </cell>
          <cell r="B237" t="str">
            <v>190</v>
          </cell>
          <cell r="D237">
            <v>20957887.5</v>
          </cell>
          <cell r="F237" t="str">
            <v>190BADDEBT</v>
          </cell>
          <cell r="G237" t="str">
            <v>190</v>
          </cell>
          <cell r="I237">
            <v>20957887.5</v>
          </cell>
        </row>
        <row r="238">
          <cell r="A238" t="str">
            <v>190CA</v>
          </cell>
          <cell r="B238" t="str">
            <v>190</v>
          </cell>
          <cell r="D238">
            <v>0</v>
          </cell>
          <cell r="F238" t="str">
            <v>190CA</v>
          </cell>
          <cell r="G238" t="str">
            <v>190</v>
          </cell>
          <cell r="I238">
            <v>0</v>
          </cell>
        </row>
        <row r="239">
          <cell r="A239" t="str">
            <v>190DGP</v>
          </cell>
          <cell r="B239" t="str">
            <v>190</v>
          </cell>
          <cell r="D239">
            <v>3416.5</v>
          </cell>
          <cell r="F239" t="str">
            <v>190DGP</v>
          </cell>
          <cell r="G239" t="str">
            <v>190</v>
          </cell>
          <cell r="I239">
            <v>3416.5</v>
          </cell>
        </row>
        <row r="240">
          <cell r="A240" t="str">
            <v>190IDU</v>
          </cell>
          <cell r="B240" t="str">
            <v>190</v>
          </cell>
          <cell r="D240">
            <v>0</v>
          </cell>
          <cell r="F240" t="str">
            <v>190IDU</v>
          </cell>
          <cell r="G240" t="str">
            <v>190</v>
          </cell>
          <cell r="I240">
            <v>0</v>
          </cell>
        </row>
        <row r="241">
          <cell r="A241" t="str">
            <v>190CN</v>
          </cell>
          <cell r="B241" t="str">
            <v>190</v>
          </cell>
          <cell r="D241">
            <v>0</v>
          </cell>
          <cell r="F241" t="str">
            <v>190CN</v>
          </cell>
          <cell r="G241" t="str">
            <v>190</v>
          </cell>
          <cell r="I241">
            <v>0</v>
          </cell>
        </row>
        <row r="242">
          <cell r="A242" t="str">
            <v>190OR</v>
          </cell>
          <cell r="B242" t="str">
            <v>190</v>
          </cell>
          <cell r="D242">
            <v>544123</v>
          </cell>
          <cell r="F242" t="str">
            <v>190OR</v>
          </cell>
          <cell r="G242" t="str">
            <v>190</v>
          </cell>
          <cell r="I242">
            <v>544123</v>
          </cell>
        </row>
        <row r="243">
          <cell r="A243" t="str">
            <v>190OTHER</v>
          </cell>
          <cell r="B243" t="str">
            <v>190</v>
          </cell>
          <cell r="D243">
            <v>22570</v>
          </cell>
          <cell r="F243" t="str">
            <v>190OTHER</v>
          </cell>
          <cell r="G243" t="str">
            <v>190</v>
          </cell>
          <cell r="I243">
            <v>22570</v>
          </cell>
        </row>
        <row r="244">
          <cell r="A244" t="str">
            <v>190SE</v>
          </cell>
          <cell r="B244" t="str">
            <v>190</v>
          </cell>
          <cell r="D244">
            <v>20952479.001139998</v>
          </cell>
          <cell r="F244" t="str">
            <v>190SE</v>
          </cell>
          <cell r="G244" t="str">
            <v>190</v>
          </cell>
          <cell r="I244">
            <v>20952479.001139998</v>
          </cell>
        </row>
        <row r="245">
          <cell r="A245" t="str">
            <v>190SG</v>
          </cell>
          <cell r="B245" t="str">
            <v>190</v>
          </cell>
          <cell r="D245">
            <v>1536680</v>
          </cell>
          <cell r="F245" t="str">
            <v>190SG</v>
          </cell>
          <cell r="G245" t="str">
            <v>190</v>
          </cell>
          <cell r="I245">
            <v>1536680</v>
          </cell>
        </row>
        <row r="246">
          <cell r="A246" t="str">
            <v>190SNP</v>
          </cell>
          <cell r="B246" t="str">
            <v>190</v>
          </cell>
          <cell r="D246">
            <v>29016.5</v>
          </cell>
          <cell r="F246" t="str">
            <v>190SNP</v>
          </cell>
          <cell r="G246" t="str">
            <v>190</v>
          </cell>
          <cell r="I246">
            <v>29016.5</v>
          </cell>
        </row>
        <row r="247">
          <cell r="A247" t="str">
            <v>190SNPD</v>
          </cell>
          <cell r="B247" t="str">
            <v>190</v>
          </cell>
          <cell r="D247">
            <v>0</v>
          </cell>
          <cell r="F247" t="str">
            <v>190SNPD</v>
          </cell>
          <cell r="G247" t="str">
            <v>190</v>
          </cell>
          <cell r="I247">
            <v>0</v>
          </cell>
        </row>
        <row r="248">
          <cell r="A248" t="str">
            <v>190SO</v>
          </cell>
          <cell r="B248" t="str">
            <v>190</v>
          </cell>
          <cell r="D248">
            <v>101692027.7775</v>
          </cell>
          <cell r="F248" t="str">
            <v>190SO</v>
          </cell>
          <cell r="G248" t="str">
            <v>190</v>
          </cell>
          <cell r="I248">
            <v>101692027.7775</v>
          </cell>
        </row>
        <row r="249">
          <cell r="A249" t="str">
            <v>190TROJD</v>
          </cell>
          <cell r="B249" t="str">
            <v>190</v>
          </cell>
          <cell r="D249">
            <v>18185.5</v>
          </cell>
          <cell r="F249" t="str">
            <v>190TROJD</v>
          </cell>
          <cell r="G249" t="str">
            <v>190</v>
          </cell>
          <cell r="I249">
            <v>18185.5</v>
          </cell>
        </row>
        <row r="250">
          <cell r="A250" t="str">
            <v>190UT</v>
          </cell>
          <cell r="B250" t="str">
            <v>190</v>
          </cell>
          <cell r="D250">
            <v>0</v>
          </cell>
          <cell r="F250" t="str">
            <v>190UT</v>
          </cell>
          <cell r="G250" t="str">
            <v>190</v>
          </cell>
          <cell r="I250">
            <v>0</v>
          </cell>
        </row>
        <row r="251">
          <cell r="A251" t="str">
            <v>190WA</v>
          </cell>
          <cell r="B251" t="str">
            <v>190</v>
          </cell>
          <cell r="D251">
            <v>0</v>
          </cell>
          <cell r="F251" t="str">
            <v>190WA</v>
          </cell>
          <cell r="G251" t="str">
            <v>190</v>
          </cell>
          <cell r="I251">
            <v>0</v>
          </cell>
        </row>
        <row r="252">
          <cell r="A252" t="str">
            <v>190WYP</v>
          </cell>
          <cell r="B252" t="str">
            <v>190</v>
          </cell>
          <cell r="D252">
            <v>0</v>
          </cell>
          <cell r="F252" t="str">
            <v>190WYP</v>
          </cell>
          <cell r="G252" t="str">
            <v>190</v>
          </cell>
          <cell r="I252">
            <v>0</v>
          </cell>
        </row>
        <row r="253">
          <cell r="A253" t="str">
            <v>2281SO</v>
          </cell>
          <cell r="B253" t="str">
            <v>2281</v>
          </cell>
          <cell r="D253">
            <v>-126291.44</v>
          </cell>
          <cell r="F253" t="str">
            <v>2281SO</v>
          </cell>
          <cell r="G253" t="str">
            <v>2281</v>
          </cell>
          <cell r="I253">
            <v>-126291.44</v>
          </cell>
        </row>
        <row r="254">
          <cell r="A254" t="str">
            <v>2282SO</v>
          </cell>
          <cell r="B254" t="str">
            <v>2282</v>
          </cell>
          <cell r="D254">
            <v>-5093636.5599999996</v>
          </cell>
          <cell r="F254" t="str">
            <v>2282SO</v>
          </cell>
          <cell r="G254" t="str">
            <v>2282</v>
          </cell>
          <cell r="I254">
            <v>-5093636.5599999996</v>
          </cell>
        </row>
        <row r="255">
          <cell r="A255" t="str">
            <v>2283SO</v>
          </cell>
          <cell r="B255" t="str">
            <v>2283</v>
          </cell>
          <cell r="D255">
            <v>-49699662.300833344</v>
          </cell>
          <cell r="F255" t="str">
            <v>2283SO</v>
          </cell>
          <cell r="G255" t="str">
            <v>2283</v>
          </cell>
          <cell r="I255">
            <v>-49699662.300833344</v>
          </cell>
        </row>
        <row r="256">
          <cell r="A256" t="str">
            <v>22841SE</v>
          </cell>
          <cell r="B256" t="str">
            <v>22841</v>
          </cell>
          <cell r="D256">
            <v>0</v>
          </cell>
          <cell r="F256" t="str">
            <v>22841SE</v>
          </cell>
          <cell r="G256" t="str">
            <v>22841</v>
          </cell>
          <cell r="I256">
            <v>0</v>
          </cell>
        </row>
        <row r="257">
          <cell r="A257" t="str">
            <v>22842TROJD</v>
          </cell>
          <cell r="B257" t="str">
            <v>22842</v>
          </cell>
          <cell r="D257">
            <v>-2858991.14</v>
          </cell>
          <cell r="F257" t="str">
            <v>22842TROJD</v>
          </cell>
          <cell r="G257" t="str">
            <v>22842</v>
          </cell>
          <cell r="I257">
            <v>-2858991.14</v>
          </cell>
        </row>
        <row r="258">
          <cell r="A258" t="str">
            <v>22844SG-P</v>
          </cell>
          <cell r="B258" t="str">
            <v>22844</v>
          </cell>
          <cell r="D258">
            <v>0</v>
          </cell>
          <cell r="F258" t="str">
            <v>22844SG-P</v>
          </cell>
          <cell r="G258" t="str">
            <v>22844</v>
          </cell>
          <cell r="I258">
            <v>0</v>
          </cell>
        </row>
        <row r="259">
          <cell r="A259" t="str">
            <v>22844SG-U</v>
          </cell>
          <cell r="B259" t="str">
            <v>22844</v>
          </cell>
          <cell r="D259">
            <v>0</v>
          </cell>
          <cell r="F259" t="str">
            <v>22844SG-U</v>
          </cell>
          <cell r="G259" t="str">
            <v>22844</v>
          </cell>
          <cell r="I259">
            <v>0</v>
          </cell>
        </row>
        <row r="260">
          <cell r="A260" t="str">
            <v>230SE</v>
          </cell>
          <cell r="B260" t="str">
            <v>230</v>
          </cell>
          <cell r="D260">
            <v>-2192563.6674999995</v>
          </cell>
          <cell r="F260" t="str">
            <v>230SE</v>
          </cell>
          <cell r="G260" t="str">
            <v>230</v>
          </cell>
          <cell r="I260">
            <v>-2192563.6674999995</v>
          </cell>
        </row>
        <row r="261">
          <cell r="A261" t="str">
            <v>230TROJD</v>
          </cell>
          <cell r="B261" t="str">
            <v>230</v>
          </cell>
          <cell r="D261">
            <v>0</v>
          </cell>
          <cell r="F261" t="str">
            <v>230TROJD</v>
          </cell>
          <cell r="G261" t="str">
            <v>230</v>
          </cell>
          <cell r="I261">
            <v>0</v>
          </cell>
        </row>
        <row r="262">
          <cell r="A262" t="str">
            <v>230TROJP</v>
          </cell>
          <cell r="B262" t="str">
            <v>230</v>
          </cell>
          <cell r="D262">
            <v>-2131049</v>
          </cell>
          <cell r="F262" t="str">
            <v>230TROJP</v>
          </cell>
          <cell r="G262" t="str">
            <v>230</v>
          </cell>
          <cell r="I262">
            <v>-2131049</v>
          </cell>
        </row>
        <row r="263">
          <cell r="A263" t="str">
            <v>232SE</v>
          </cell>
          <cell r="B263" t="str">
            <v>232</v>
          </cell>
          <cell r="D263">
            <v>-1532813.8125</v>
          </cell>
          <cell r="F263" t="str">
            <v>232SE</v>
          </cell>
          <cell r="G263" t="str">
            <v>232</v>
          </cell>
          <cell r="I263">
            <v>-1532813.8125</v>
          </cell>
        </row>
        <row r="264">
          <cell r="A264" t="str">
            <v>232SO</v>
          </cell>
          <cell r="B264" t="str">
            <v>232</v>
          </cell>
          <cell r="D264">
            <v>-5457691.2441666676</v>
          </cell>
          <cell r="F264" t="str">
            <v>232SO</v>
          </cell>
          <cell r="G264" t="str">
            <v>232</v>
          </cell>
          <cell r="I264">
            <v>-5457691.2441666676</v>
          </cell>
        </row>
        <row r="265">
          <cell r="A265" t="str">
            <v>235UT</v>
          </cell>
          <cell r="B265" t="str">
            <v>235</v>
          </cell>
          <cell r="D265">
            <v>0</v>
          </cell>
          <cell r="F265" t="str">
            <v>235UT</v>
          </cell>
          <cell r="G265" t="str">
            <v>235</v>
          </cell>
          <cell r="I265">
            <v>0</v>
          </cell>
        </row>
        <row r="266">
          <cell r="A266" t="str">
            <v>252CA</v>
          </cell>
          <cell r="B266" t="str">
            <v>252</v>
          </cell>
          <cell r="D266">
            <v>-142755.68</v>
          </cell>
          <cell r="F266" t="str">
            <v>252CA</v>
          </cell>
          <cell r="G266" t="str">
            <v>252</v>
          </cell>
          <cell r="I266">
            <v>-142755.68</v>
          </cell>
        </row>
        <row r="267">
          <cell r="A267" t="str">
            <v>252CN</v>
          </cell>
          <cell r="B267" t="str">
            <v>252</v>
          </cell>
          <cell r="D267">
            <v>0</v>
          </cell>
          <cell r="F267" t="str">
            <v>252CN</v>
          </cell>
          <cell r="G267" t="str">
            <v>252</v>
          </cell>
          <cell r="I267">
            <v>0</v>
          </cell>
        </row>
        <row r="268">
          <cell r="A268" t="str">
            <v>252IDU</v>
          </cell>
          <cell r="B268" t="str">
            <v>252</v>
          </cell>
          <cell r="D268">
            <v>0</v>
          </cell>
          <cell r="F268" t="str">
            <v>252IDU</v>
          </cell>
          <cell r="G268" t="str">
            <v>252</v>
          </cell>
          <cell r="I268">
            <v>0</v>
          </cell>
        </row>
        <row r="269">
          <cell r="A269" t="str">
            <v>252OR</v>
          </cell>
          <cell r="B269" t="str">
            <v>252</v>
          </cell>
          <cell r="D269">
            <v>0</v>
          </cell>
          <cell r="F269" t="str">
            <v>252OR</v>
          </cell>
          <cell r="G269" t="str">
            <v>252</v>
          </cell>
          <cell r="I269">
            <v>0</v>
          </cell>
        </row>
        <row r="270">
          <cell r="A270" t="str">
            <v>252SG</v>
          </cell>
          <cell r="B270" t="str">
            <v>252</v>
          </cell>
          <cell r="D270">
            <v>0</v>
          </cell>
          <cell r="F270" t="str">
            <v>252SG</v>
          </cell>
          <cell r="G270" t="str">
            <v>252</v>
          </cell>
          <cell r="I270">
            <v>0</v>
          </cell>
        </row>
        <row r="271">
          <cell r="A271" t="str">
            <v>252UT</v>
          </cell>
          <cell r="B271" t="str">
            <v>252</v>
          </cell>
          <cell r="D271">
            <v>-4894525.78</v>
          </cell>
          <cell r="F271" t="str">
            <v>252UT</v>
          </cell>
          <cell r="G271" t="str">
            <v>252</v>
          </cell>
          <cell r="I271">
            <v>-4894525.78</v>
          </cell>
        </row>
        <row r="272">
          <cell r="A272" t="str">
            <v>252WA</v>
          </cell>
          <cell r="B272" t="str">
            <v>252</v>
          </cell>
          <cell r="D272">
            <v>0</v>
          </cell>
          <cell r="F272" t="str">
            <v>252WA</v>
          </cell>
          <cell r="G272" t="str">
            <v>252</v>
          </cell>
          <cell r="I272">
            <v>0</v>
          </cell>
        </row>
        <row r="273">
          <cell r="A273" t="str">
            <v>252WYP</v>
          </cell>
          <cell r="B273" t="str">
            <v>252</v>
          </cell>
          <cell r="D273">
            <v>0</v>
          </cell>
          <cell r="F273" t="str">
            <v>252WYP</v>
          </cell>
          <cell r="G273" t="str">
            <v>252</v>
          </cell>
          <cell r="I273">
            <v>0</v>
          </cell>
        </row>
        <row r="274">
          <cell r="A274" t="str">
            <v>252WYU</v>
          </cell>
          <cell r="B274" t="str">
            <v>252</v>
          </cell>
          <cell r="D274">
            <v>0</v>
          </cell>
          <cell r="F274" t="str">
            <v>252WYU</v>
          </cell>
          <cell r="G274" t="str">
            <v>252</v>
          </cell>
          <cell r="I274">
            <v>0</v>
          </cell>
        </row>
        <row r="275">
          <cell r="A275" t="str">
            <v>25316SE</v>
          </cell>
          <cell r="B275" t="str">
            <v>25316</v>
          </cell>
          <cell r="D275">
            <v>-433000</v>
          </cell>
          <cell r="F275" t="str">
            <v>25316SE</v>
          </cell>
          <cell r="G275" t="str">
            <v>25316</v>
          </cell>
          <cell r="I275">
            <v>-433000</v>
          </cell>
        </row>
        <row r="276">
          <cell r="A276" t="str">
            <v>25317SE</v>
          </cell>
          <cell r="B276" t="str">
            <v>25317</v>
          </cell>
          <cell r="D276">
            <v>-1159359</v>
          </cell>
          <cell r="F276" t="str">
            <v>25317SE</v>
          </cell>
          <cell r="G276" t="str">
            <v>25317</v>
          </cell>
          <cell r="I276">
            <v>-1159359</v>
          </cell>
        </row>
        <row r="277">
          <cell r="A277" t="str">
            <v>25318SNPPS</v>
          </cell>
          <cell r="B277" t="str">
            <v>25318</v>
          </cell>
          <cell r="D277">
            <v>-273000</v>
          </cell>
          <cell r="F277" t="str">
            <v>25318SNPPS</v>
          </cell>
          <cell r="G277" t="str">
            <v>25318</v>
          </cell>
          <cell r="I277">
            <v>-273000</v>
          </cell>
        </row>
        <row r="278">
          <cell r="A278" t="str">
            <v>2533SE</v>
          </cell>
          <cell r="B278" t="str">
            <v>2533</v>
          </cell>
          <cell r="D278">
            <v>-5250348.9441666678</v>
          </cell>
          <cell r="F278" t="str">
            <v>2533SE</v>
          </cell>
          <cell r="G278" t="str">
            <v>2533</v>
          </cell>
          <cell r="I278">
            <v>-5250348.9441666678</v>
          </cell>
        </row>
        <row r="279">
          <cell r="A279" t="str">
            <v>25398SE</v>
          </cell>
          <cell r="B279" t="str">
            <v>25398</v>
          </cell>
          <cell r="D279">
            <v>-20851380.029999997</v>
          </cell>
          <cell r="F279" t="str">
            <v>25398SE</v>
          </cell>
          <cell r="G279" t="str">
            <v>25398</v>
          </cell>
          <cell r="I279">
            <v>-20851380.029999997</v>
          </cell>
        </row>
        <row r="280">
          <cell r="A280" t="str">
            <v>25399CA</v>
          </cell>
          <cell r="B280" t="str">
            <v>25399</v>
          </cell>
          <cell r="D280">
            <v>-116601.89</v>
          </cell>
          <cell r="F280" t="str">
            <v>25399CA</v>
          </cell>
          <cell r="G280" t="str">
            <v>25399</v>
          </cell>
          <cell r="I280">
            <v>-116601.89</v>
          </cell>
        </row>
        <row r="281">
          <cell r="A281" t="str">
            <v>25399IDU</v>
          </cell>
          <cell r="B281" t="str">
            <v>25399</v>
          </cell>
          <cell r="D281">
            <v>-21771.01</v>
          </cell>
          <cell r="F281" t="str">
            <v>25399IDU</v>
          </cell>
          <cell r="G281" t="str">
            <v>25399</v>
          </cell>
          <cell r="I281">
            <v>-21771.01</v>
          </cell>
        </row>
        <row r="282">
          <cell r="A282" t="str">
            <v>25399OR</v>
          </cell>
          <cell r="B282" t="str">
            <v>25399</v>
          </cell>
          <cell r="D282">
            <v>-968313.35</v>
          </cell>
          <cell r="F282" t="str">
            <v>25399OR</v>
          </cell>
          <cell r="G282" t="str">
            <v>25399</v>
          </cell>
          <cell r="I282">
            <v>-968313.35</v>
          </cell>
        </row>
        <row r="283">
          <cell r="A283" t="str">
            <v>25399OTHER</v>
          </cell>
          <cell r="B283" t="str">
            <v>25399</v>
          </cell>
          <cell r="D283">
            <v>-2277779.2000000002</v>
          </cell>
          <cell r="F283" t="str">
            <v>25399OTHER</v>
          </cell>
          <cell r="G283" t="str">
            <v>25399</v>
          </cell>
          <cell r="I283">
            <v>-2277779.2000000002</v>
          </cell>
        </row>
        <row r="284">
          <cell r="A284" t="str">
            <v>25399SE</v>
          </cell>
          <cell r="B284" t="str">
            <v>25399</v>
          </cell>
          <cell r="D284">
            <v>-3291517.3</v>
          </cell>
          <cell r="F284" t="str">
            <v>25399SE</v>
          </cell>
          <cell r="G284" t="str">
            <v>25399</v>
          </cell>
          <cell r="I284">
            <v>-3291517.3</v>
          </cell>
        </row>
        <row r="285">
          <cell r="A285" t="str">
            <v>25399SG</v>
          </cell>
          <cell r="B285" t="str">
            <v>25399</v>
          </cell>
          <cell r="D285">
            <v>-11199991.49</v>
          </cell>
          <cell r="F285" t="str">
            <v>25399SG</v>
          </cell>
          <cell r="G285" t="str">
            <v>25399</v>
          </cell>
          <cell r="I285">
            <v>-11199991.49</v>
          </cell>
        </row>
        <row r="286">
          <cell r="A286" t="str">
            <v>25399UT</v>
          </cell>
          <cell r="B286" t="str">
            <v>25399</v>
          </cell>
          <cell r="D286">
            <v>-338978.2</v>
          </cell>
          <cell r="F286" t="str">
            <v>25399UT</v>
          </cell>
          <cell r="G286" t="str">
            <v>25399</v>
          </cell>
          <cell r="I286">
            <v>-338978.2</v>
          </cell>
        </row>
        <row r="287">
          <cell r="A287" t="str">
            <v>25399WA</v>
          </cell>
          <cell r="B287" t="str">
            <v>25399</v>
          </cell>
          <cell r="D287">
            <v>-68233.73</v>
          </cell>
          <cell r="F287" t="str">
            <v>25399WA</v>
          </cell>
          <cell r="G287" t="str">
            <v>25399</v>
          </cell>
          <cell r="I287">
            <v>-68233.73</v>
          </cell>
        </row>
        <row r="288">
          <cell r="A288" t="str">
            <v>25399WYP</v>
          </cell>
          <cell r="B288" t="str">
            <v>25399</v>
          </cell>
          <cell r="D288">
            <v>-102506.91</v>
          </cell>
          <cell r="F288" t="str">
            <v>25399WYP</v>
          </cell>
          <cell r="G288" t="str">
            <v>25399</v>
          </cell>
          <cell r="I288">
            <v>-102506.91</v>
          </cell>
        </row>
        <row r="289">
          <cell r="A289" t="str">
            <v>25399WYU</v>
          </cell>
          <cell r="B289" t="str">
            <v>25399</v>
          </cell>
          <cell r="D289">
            <v>-7013.82</v>
          </cell>
          <cell r="F289" t="str">
            <v>25399WYU</v>
          </cell>
          <cell r="G289" t="str">
            <v>25399</v>
          </cell>
          <cell r="I289">
            <v>-7013.82</v>
          </cell>
        </row>
        <row r="290">
          <cell r="A290" t="str">
            <v>254105SE</v>
          </cell>
          <cell r="B290" t="str">
            <v>254105</v>
          </cell>
          <cell r="D290">
            <v>-281186.15583333327</v>
          </cell>
          <cell r="F290" t="str">
            <v>254105SE</v>
          </cell>
          <cell r="G290" t="str">
            <v>254105</v>
          </cell>
          <cell r="I290">
            <v>-281186.15583333327</v>
          </cell>
        </row>
        <row r="291">
          <cell r="A291" t="str">
            <v>254105TROJD</v>
          </cell>
          <cell r="B291" t="str">
            <v>254105</v>
          </cell>
          <cell r="D291">
            <v>0</v>
          </cell>
          <cell r="F291" t="str">
            <v>254105TROJD</v>
          </cell>
          <cell r="G291" t="str">
            <v>254105</v>
          </cell>
          <cell r="I291">
            <v>0</v>
          </cell>
        </row>
        <row r="292">
          <cell r="A292" t="str">
            <v>254105TROJP</v>
          </cell>
          <cell r="B292" t="str">
            <v>254105</v>
          </cell>
          <cell r="D292">
            <v>-888670</v>
          </cell>
          <cell r="F292" t="str">
            <v>254105TROJP</v>
          </cell>
          <cell r="G292" t="str">
            <v>254105</v>
          </cell>
          <cell r="I292">
            <v>-888670</v>
          </cell>
        </row>
        <row r="293">
          <cell r="A293" t="str">
            <v>254OTHER</v>
          </cell>
          <cell r="B293" t="str">
            <v>254</v>
          </cell>
          <cell r="D293">
            <v>-2196402.7200000002</v>
          </cell>
          <cell r="F293" t="str">
            <v>254OTHER</v>
          </cell>
          <cell r="G293" t="str">
            <v>254</v>
          </cell>
          <cell r="I293">
            <v>-2196402.7200000002</v>
          </cell>
        </row>
        <row r="294">
          <cell r="A294" t="str">
            <v>254SO</v>
          </cell>
          <cell r="B294" t="str">
            <v>254</v>
          </cell>
          <cell r="D294">
            <v>-3834387</v>
          </cell>
          <cell r="F294" t="str">
            <v>254SO</v>
          </cell>
          <cell r="G294" t="str">
            <v>254</v>
          </cell>
          <cell r="I294">
            <v>-3834387</v>
          </cell>
        </row>
        <row r="295">
          <cell r="A295" t="str">
            <v>255DGU</v>
          </cell>
          <cell r="B295" t="str">
            <v>255</v>
          </cell>
          <cell r="D295">
            <v>0</v>
          </cell>
          <cell r="F295" t="str">
            <v>255DGU</v>
          </cell>
          <cell r="G295" t="str">
            <v>255</v>
          </cell>
          <cell r="I295">
            <v>0</v>
          </cell>
        </row>
        <row r="296">
          <cell r="A296" t="str">
            <v>255ITC84</v>
          </cell>
          <cell r="B296" t="str">
            <v>255</v>
          </cell>
          <cell r="D296">
            <v>-3578235.8084141039</v>
          </cell>
          <cell r="F296" t="str">
            <v>255ITC84</v>
          </cell>
          <cell r="G296" t="str">
            <v>255</v>
          </cell>
          <cell r="I296">
            <v>-3578235.8084141039</v>
          </cell>
        </row>
        <row r="297">
          <cell r="A297" t="str">
            <v>255ITC85</v>
          </cell>
          <cell r="B297" t="str">
            <v>255</v>
          </cell>
          <cell r="D297">
            <v>-4974563.0640326701</v>
          </cell>
          <cell r="F297" t="str">
            <v>255ITC85</v>
          </cell>
          <cell r="G297" t="str">
            <v>255</v>
          </cell>
          <cell r="I297">
            <v>-4974563.0640326701</v>
          </cell>
        </row>
        <row r="298">
          <cell r="A298" t="str">
            <v>255ITC86</v>
          </cell>
          <cell r="B298" t="str">
            <v>255</v>
          </cell>
          <cell r="D298">
            <v>-2104054.7578688441</v>
          </cell>
          <cell r="F298" t="str">
            <v>255ITC86</v>
          </cell>
          <cell r="G298" t="str">
            <v>255</v>
          </cell>
          <cell r="I298">
            <v>-2104054.7578688441</v>
          </cell>
        </row>
        <row r="299">
          <cell r="A299" t="str">
            <v>255ITC88</v>
          </cell>
          <cell r="B299" t="str">
            <v>255</v>
          </cell>
          <cell r="D299">
            <v>-288066.18377875985</v>
          </cell>
          <cell r="F299" t="str">
            <v>255ITC88</v>
          </cell>
          <cell r="G299" t="str">
            <v>255</v>
          </cell>
          <cell r="I299">
            <v>-288066.18377875985</v>
          </cell>
        </row>
        <row r="300">
          <cell r="A300" t="str">
            <v>255ITC89</v>
          </cell>
          <cell r="B300" t="str">
            <v>255</v>
          </cell>
          <cell r="D300">
            <v>-608374.63184382743</v>
          </cell>
          <cell r="F300" t="str">
            <v>255ITC89</v>
          </cell>
          <cell r="G300" t="str">
            <v>255</v>
          </cell>
          <cell r="I300">
            <v>-608374.63184382743</v>
          </cell>
        </row>
        <row r="301">
          <cell r="A301" t="str">
            <v>255ITC90</v>
          </cell>
          <cell r="B301" t="str">
            <v>255</v>
          </cell>
          <cell r="D301">
            <v>-359184.55406179558</v>
          </cell>
          <cell r="F301" t="str">
            <v>255ITC90</v>
          </cell>
          <cell r="G301" t="str">
            <v>255</v>
          </cell>
          <cell r="I301">
            <v>-359184.55406179558</v>
          </cell>
        </row>
        <row r="302">
          <cell r="A302" t="str">
            <v>281DGP</v>
          </cell>
          <cell r="B302" t="str">
            <v>281</v>
          </cell>
          <cell r="D302">
            <v>-383751</v>
          </cell>
          <cell r="F302" t="str">
            <v>281DGP</v>
          </cell>
          <cell r="G302" t="str">
            <v>281</v>
          </cell>
          <cell r="I302">
            <v>-383751</v>
          </cell>
        </row>
        <row r="303">
          <cell r="A303" t="str">
            <v>282CA</v>
          </cell>
          <cell r="B303" t="str">
            <v>282</v>
          </cell>
          <cell r="D303">
            <v>-2210980.5</v>
          </cell>
          <cell r="F303" t="str">
            <v>282CA</v>
          </cell>
          <cell r="G303" t="str">
            <v>282</v>
          </cell>
          <cell r="I303">
            <v>-2210980.5</v>
          </cell>
        </row>
        <row r="304">
          <cell r="A304" t="str">
            <v>282DGP</v>
          </cell>
          <cell r="B304" t="str">
            <v>282</v>
          </cell>
          <cell r="D304">
            <v>0</v>
          </cell>
          <cell r="F304" t="str">
            <v>282DGP</v>
          </cell>
          <cell r="G304" t="str">
            <v>282</v>
          </cell>
          <cell r="I304">
            <v>0</v>
          </cell>
        </row>
        <row r="305">
          <cell r="A305" t="str">
            <v>282DITBAL</v>
          </cell>
          <cell r="B305" t="str">
            <v>282</v>
          </cell>
          <cell r="D305">
            <v>-1227024918.54</v>
          </cell>
          <cell r="F305" t="str">
            <v>282DITBAL</v>
          </cell>
          <cell r="G305" t="str">
            <v>282</v>
          </cell>
          <cell r="I305">
            <v>-1227024918.54</v>
          </cell>
        </row>
        <row r="306">
          <cell r="A306" t="str">
            <v>282FERC</v>
          </cell>
          <cell r="B306" t="str">
            <v>282</v>
          </cell>
          <cell r="D306">
            <v>-197474</v>
          </cell>
          <cell r="F306" t="str">
            <v>282FERC</v>
          </cell>
          <cell r="G306" t="str">
            <v>282</v>
          </cell>
          <cell r="I306">
            <v>-197474</v>
          </cell>
        </row>
        <row r="307">
          <cell r="A307" t="str">
            <v>282IDU</v>
          </cell>
          <cell r="B307" t="str">
            <v>282</v>
          </cell>
          <cell r="D307">
            <v>-2202107</v>
          </cell>
          <cell r="F307" t="str">
            <v>282IDU</v>
          </cell>
          <cell r="G307" t="str">
            <v>282</v>
          </cell>
          <cell r="I307">
            <v>-2202107</v>
          </cell>
        </row>
        <row r="308">
          <cell r="A308" t="str">
            <v>282NUTIL</v>
          </cell>
          <cell r="B308" t="str">
            <v>282</v>
          </cell>
          <cell r="D308">
            <v>0</v>
          </cell>
          <cell r="F308" t="str">
            <v>282NUTIL</v>
          </cell>
          <cell r="G308" t="str">
            <v>282</v>
          </cell>
          <cell r="I308">
            <v>0</v>
          </cell>
        </row>
        <row r="309">
          <cell r="A309" t="str">
            <v>282OR</v>
          </cell>
          <cell r="B309" t="str">
            <v>282</v>
          </cell>
          <cell r="D309">
            <v>-27880488.5</v>
          </cell>
          <cell r="F309" t="str">
            <v>282OR</v>
          </cell>
          <cell r="G309" t="str">
            <v>282</v>
          </cell>
          <cell r="I309">
            <v>-27880488.5</v>
          </cell>
        </row>
        <row r="310">
          <cell r="A310" t="str">
            <v>282OTHER</v>
          </cell>
          <cell r="B310" t="str">
            <v>282</v>
          </cell>
          <cell r="D310">
            <v>0</v>
          </cell>
          <cell r="F310" t="str">
            <v>282OTHER</v>
          </cell>
          <cell r="G310" t="str">
            <v>282</v>
          </cell>
          <cell r="I310">
            <v>0</v>
          </cell>
        </row>
        <row r="311">
          <cell r="A311" t="str">
            <v>282SE</v>
          </cell>
          <cell r="B311" t="str">
            <v>282</v>
          </cell>
          <cell r="D311">
            <v>-19888214.5</v>
          </cell>
          <cell r="F311" t="str">
            <v>282SE</v>
          </cell>
          <cell r="G311" t="str">
            <v>282</v>
          </cell>
          <cell r="I311">
            <v>-19888214.5</v>
          </cell>
        </row>
        <row r="312">
          <cell r="A312" t="str">
            <v>282SG</v>
          </cell>
          <cell r="B312" t="str">
            <v>282</v>
          </cell>
          <cell r="D312">
            <v>16374680.5</v>
          </cell>
          <cell r="F312" t="str">
            <v>282SG</v>
          </cell>
          <cell r="G312" t="str">
            <v>282</v>
          </cell>
          <cell r="I312">
            <v>16374680.5</v>
          </cell>
        </row>
        <row r="313">
          <cell r="A313" t="str">
            <v>282SO</v>
          </cell>
          <cell r="B313" t="str">
            <v>282</v>
          </cell>
          <cell r="D313">
            <v>0</v>
          </cell>
          <cell r="F313" t="str">
            <v>282SO</v>
          </cell>
          <cell r="G313" t="str">
            <v>282</v>
          </cell>
          <cell r="I313">
            <v>0</v>
          </cell>
        </row>
        <row r="314">
          <cell r="A314" t="str">
            <v>282UT</v>
          </cell>
          <cell r="B314" t="str">
            <v>282</v>
          </cell>
          <cell r="D314">
            <v>-13473907</v>
          </cell>
          <cell r="F314" t="str">
            <v>282UT</v>
          </cell>
          <cell r="G314" t="str">
            <v>282</v>
          </cell>
          <cell r="I314">
            <v>-13473907</v>
          </cell>
        </row>
        <row r="315">
          <cell r="A315" t="str">
            <v>282WA</v>
          </cell>
          <cell r="B315" t="str">
            <v>282</v>
          </cell>
          <cell r="D315">
            <v>-5970918.5</v>
          </cell>
          <cell r="F315" t="str">
            <v>282WA</v>
          </cell>
          <cell r="G315" t="str">
            <v>282</v>
          </cell>
          <cell r="I315">
            <v>-5970918.5</v>
          </cell>
        </row>
        <row r="316">
          <cell r="A316" t="str">
            <v>282WYP</v>
          </cell>
          <cell r="B316" t="str">
            <v>282</v>
          </cell>
          <cell r="D316">
            <v>-9573964</v>
          </cell>
          <cell r="F316" t="str">
            <v>282WYP</v>
          </cell>
          <cell r="G316" t="str">
            <v>282</v>
          </cell>
          <cell r="I316">
            <v>-9573964</v>
          </cell>
        </row>
        <row r="317">
          <cell r="A317" t="str">
            <v>282WYU</v>
          </cell>
          <cell r="B317" t="str">
            <v>282</v>
          </cell>
          <cell r="D317">
            <v>-468061</v>
          </cell>
          <cell r="F317" t="str">
            <v>282WYU</v>
          </cell>
          <cell r="G317" t="str">
            <v>282</v>
          </cell>
          <cell r="I317">
            <v>-468061</v>
          </cell>
        </row>
        <row r="318">
          <cell r="A318" t="str">
            <v>283CA</v>
          </cell>
          <cell r="B318" t="str">
            <v>283</v>
          </cell>
          <cell r="D318">
            <v>-273901.5</v>
          </cell>
          <cell r="F318" t="str">
            <v>283CA</v>
          </cell>
          <cell r="G318" t="str">
            <v>283</v>
          </cell>
          <cell r="I318">
            <v>-273901.5</v>
          </cell>
        </row>
        <row r="319">
          <cell r="A319" t="str">
            <v>283GPS</v>
          </cell>
          <cell r="B319" t="str">
            <v>283</v>
          </cell>
          <cell r="D319">
            <v>-1003081</v>
          </cell>
          <cell r="F319" t="str">
            <v>283GPS</v>
          </cell>
          <cell r="G319" t="str">
            <v>283</v>
          </cell>
          <cell r="I319">
            <v>-1003081</v>
          </cell>
        </row>
        <row r="320">
          <cell r="A320" t="str">
            <v>283IDU</v>
          </cell>
          <cell r="B320" t="str">
            <v>283</v>
          </cell>
          <cell r="D320">
            <v>-37208.5</v>
          </cell>
          <cell r="F320" t="str">
            <v>283IDU</v>
          </cell>
          <cell r="G320" t="str">
            <v>283</v>
          </cell>
          <cell r="I320">
            <v>-37208.5</v>
          </cell>
        </row>
        <row r="321">
          <cell r="A321" t="str">
            <v>283NUTIL</v>
          </cell>
          <cell r="B321" t="str">
            <v>283</v>
          </cell>
          <cell r="D321">
            <v>0</v>
          </cell>
          <cell r="F321" t="str">
            <v>283NUTIL</v>
          </cell>
          <cell r="G321" t="str">
            <v>283</v>
          </cell>
          <cell r="I321">
            <v>0</v>
          </cell>
        </row>
        <row r="322">
          <cell r="A322" t="str">
            <v>283OR</v>
          </cell>
          <cell r="B322" t="str">
            <v>283</v>
          </cell>
          <cell r="D322">
            <v>-6945866.5</v>
          </cell>
          <cell r="F322" t="str">
            <v>283OR</v>
          </cell>
          <cell r="G322" t="str">
            <v>283</v>
          </cell>
          <cell r="I322">
            <v>-6945866.5</v>
          </cell>
        </row>
        <row r="323">
          <cell r="A323" t="str">
            <v>283OTHER</v>
          </cell>
          <cell r="B323" t="str">
            <v>283</v>
          </cell>
          <cell r="D323">
            <v>0</v>
          </cell>
          <cell r="F323" t="str">
            <v>283OTHER</v>
          </cell>
          <cell r="G323" t="str">
            <v>283</v>
          </cell>
          <cell r="I323">
            <v>0</v>
          </cell>
        </row>
        <row r="324">
          <cell r="A324" t="str">
            <v>283SE</v>
          </cell>
          <cell r="B324" t="str">
            <v>283</v>
          </cell>
          <cell r="D324">
            <v>-927257.5</v>
          </cell>
          <cell r="F324" t="str">
            <v>283SE</v>
          </cell>
          <cell r="G324" t="str">
            <v>283</v>
          </cell>
          <cell r="I324">
            <v>-927257.5</v>
          </cell>
        </row>
        <row r="325">
          <cell r="A325" t="str">
            <v>283SG</v>
          </cell>
          <cell r="B325" t="str">
            <v>283</v>
          </cell>
          <cell r="D325">
            <v>-3799327</v>
          </cell>
          <cell r="F325" t="str">
            <v>283SG</v>
          </cell>
          <cell r="G325" t="str">
            <v>283</v>
          </cell>
          <cell r="I325">
            <v>-3799327</v>
          </cell>
        </row>
        <row r="326">
          <cell r="A326" t="str">
            <v>283SGCT</v>
          </cell>
          <cell r="B326" t="str">
            <v>283</v>
          </cell>
          <cell r="D326">
            <v>-3859052.5</v>
          </cell>
          <cell r="F326" t="str">
            <v>283SGCT</v>
          </cell>
          <cell r="G326" t="str">
            <v>283</v>
          </cell>
          <cell r="I326">
            <v>-3859052.5</v>
          </cell>
        </row>
        <row r="327">
          <cell r="A327" t="str">
            <v>283SNP</v>
          </cell>
          <cell r="B327" t="str">
            <v>283</v>
          </cell>
          <cell r="D327">
            <v>-10809360.5</v>
          </cell>
          <cell r="F327" t="str">
            <v>283SNP</v>
          </cell>
          <cell r="G327" t="str">
            <v>283</v>
          </cell>
          <cell r="I327">
            <v>-10809360.5</v>
          </cell>
        </row>
        <row r="328">
          <cell r="A328" t="str">
            <v>283SO</v>
          </cell>
          <cell r="B328" t="str">
            <v>283</v>
          </cell>
          <cell r="D328">
            <v>-19149933.500000004</v>
          </cell>
          <cell r="F328" t="str">
            <v>283SO</v>
          </cell>
          <cell r="G328" t="str">
            <v>283</v>
          </cell>
          <cell r="I328">
            <v>-19149933.500000004</v>
          </cell>
        </row>
        <row r="329">
          <cell r="A329" t="str">
            <v>283TROJD</v>
          </cell>
          <cell r="B329" t="str">
            <v>283</v>
          </cell>
          <cell r="D329">
            <v>-1708887.5</v>
          </cell>
          <cell r="F329" t="str">
            <v>283TROJD</v>
          </cell>
          <cell r="G329" t="str">
            <v>283</v>
          </cell>
          <cell r="I329">
            <v>-1708887.5</v>
          </cell>
        </row>
        <row r="330">
          <cell r="A330" t="str">
            <v>283UT</v>
          </cell>
          <cell r="B330" t="str">
            <v>283</v>
          </cell>
          <cell r="D330">
            <v>-3736077.5</v>
          </cell>
          <cell r="F330" t="str">
            <v>283UT</v>
          </cell>
          <cell r="G330" t="str">
            <v>283</v>
          </cell>
          <cell r="I330">
            <v>-3736077.5</v>
          </cell>
        </row>
        <row r="331">
          <cell r="A331" t="str">
            <v>283WA</v>
          </cell>
          <cell r="B331" t="str">
            <v>283</v>
          </cell>
          <cell r="D331">
            <v>-283895</v>
          </cell>
          <cell r="F331" t="str">
            <v>283WA</v>
          </cell>
          <cell r="G331" t="str">
            <v>283</v>
          </cell>
          <cell r="I331">
            <v>-283895</v>
          </cell>
        </row>
        <row r="332">
          <cell r="A332" t="str">
            <v>283WYP</v>
          </cell>
          <cell r="B332" t="str">
            <v>283</v>
          </cell>
          <cell r="D332">
            <v>-91489.5</v>
          </cell>
          <cell r="F332" t="str">
            <v>283WYP</v>
          </cell>
          <cell r="G332" t="str">
            <v>283</v>
          </cell>
          <cell r="I332">
            <v>-91489.5</v>
          </cell>
        </row>
        <row r="333">
          <cell r="A333" t="str">
            <v>283WYU</v>
          </cell>
          <cell r="B333" t="str">
            <v>283</v>
          </cell>
          <cell r="D333">
            <v>0</v>
          </cell>
          <cell r="F333" t="str">
            <v>283WYU</v>
          </cell>
          <cell r="G333" t="str">
            <v>283</v>
          </cell>
          <cell r="I333">
            <v>0</v>
          </cell>
        </row>
        <row r="334">
          <cell r="A334" t="str">
            <v>301CA</v>
          </cell>
          <cell r="B334" t="str">
            <v>301</v>
          </cell>
          <cell r="D334">
            <v>699937.58</v>
          </cell>
          <cell r="F334" t="str">
            <v>301CA</v>
          </cell>
          <cell r="G334" t="str">
            <v>301</v>
          </cell>
          <cell r="I334">
            <v>699937.58</v>
          </cell>
        </row>
        <row r="335">
          <cell r="A335" t="str">
            <v>301IDU</v>
          </cell>
          <cell r="B335" t="str">
            <v>301</v>
          </cell>
          <cell r="D335">
            <v>1600525.54</v>
          </cell>
          <cell r="F335" t="str">
            <v>301IDU</v>
          </cell>
          <cell r="G335" t="str">
            <v>301</v>
          </cell>
          <cell r="I335">
            <v>1600525.54</v>
          </cell>
        </row>
        <row r="336">
          <cell r="A336" t="str">
            <v>301OR</v>
          </cell>
          <cell r="B336" t="str">
            <v>301</v>
          </cell>
          <cell r="D336">
            <v>0</v>
          </cell>
          <cell r="F336" t="str">
            <v>301OR</v>
          </cell>
          <cell r="G336" t="str">
            <v>301</v>
          </cell>
          <cell r="I336">
            <v>0</v>
          </cell>
        </row>
        <row r="337">
          <cell r="A337" t="str">
            <v>301UT</v>
          </cell>
          <cell r="B337" t="str">
            <v>301</v>
          </cell>
          <cell r="D337">
            <v>10028070.539999999</v>
          </cell>
          <cell r="F337" t="str">
            <v>301UT</v>
          </cell>
          <cell r="G337" t="str">
            <v>301</v>
          </cell>
          <cell r="I337">
            <v>10028070.539999999</v>
          </cell>
        </row>
        <row r="338">
          <cell r="A338" t="str">
            <v>301WA</v>
          </cell>
          <cell r="B338" t="str">
            <v>301</v>
          </cell>
          <cell r="D338">
            <v>0</v>
          </cell>
          <cell r="F338" t="str">
            <v>301WA</v>
          </cell>
          <cell r="G338" t="str">
            <v>301</v>
          </cell>
          <cell r="I338">
            <v>0</v>
          </cell>
        </row>
        <row r="339">
          <cell r="A339" t="str">
            <v>301WYP</v>
          </cell>
          <cell r="B339" t="str">
            <v>301</v>
          </cell>
          <cell r="D339">
            <v>3129176.77</v>
          </cell>
          <cell r="F339" t="str">
            <v>301WYP</v>
          </cell>
          <cell r="G339" t="str">
            <v>301</v>
          </cell>
          <cell r="I339">
            <v>3129176.77</v>
          </cell>
        </row>
        <row r="340">
          <cell r="A340" t="str">
            <v>301WYU</v>
          </cell>
          <cell r="B340" t="str">
            <v>301</v>
          </cell>
          <cell r="D340">
            <v>1329958.77</v>
          </cell>
          <cell r="F340" t="str">
            <v>301WYU</v>
          </cell>
          <cell r="G340" t="str">
            <v>301</v>
          </cell>
          <cell r="I340">
            <v>1329958.77</v>
          </cell>
        </row>
        <row r="341">
          <cell r="A341" t="str">
            <v>302CA</v>
          </cell>
          <cell r="B341" t="str">
            <v>302</v>
          </cell>
          <cell r="D341">
            <v>-3798.749080191792</v>
          </cell>
          <cell r="F341" t="str">
            <v>302CA</v>
          </cell>
          <cell r="G341" t="str">
            <v>302</v>
          </cell>
          <cell r="I341">
            <v>-3798.749080191792</v>
          </cell>
        </row>
        <row r="342">
          <cell r="A342" t="str">
            <v>302DGP</v>
          </cell>
          <cell r="B342" t="str">
            <v>302</v>
          </cell>
          <cell r="D342">
            <v>2829438.3124012472</v>
          </cell>
          <cell r="F342" t="str">
            <v>302DGP</v>
          </cell>
          <cell r="G342" t="str">
            <v>302</v>
          </cell>
          <cell r="I342">
            <v>2829438.3124012472</v>
          </cell>
        </row>
        <row r="343">
          <cell r="A343" t="str">
            <v>302DGU</v>
          </cell>
          <cell r="B343" t="str">
            <v>302</v>
          </cell>
          <cell r="D343">
            <v>675897.23695678439</v>
          </cell>
          <cell r="F343" t="str">
            <v>302DGU</v>
          </cell>
          <cell r="G343" t="str">
            <v>302</v>
          </cell>
          <cell r="I343">
            <v>675897.23695678439</v>
          </cell>
        </row>
        <row r="344">
          <cell r="A344" t="str">
            <v>302IDU</v>
          </cell>
          <cell r="B344" t="str">
            <v>302</v>
          </cell>
          <cell r="D344">
            <v>983767.57834769017</v>
          </cell>
          <cell r="F344" t="str">
            <v>302IDU</v>
          </cell>
          <cell r="G344" t="str">
            <v>302</v>
          </cell>
          <cell r="I344">
            <v>983767.57834769017</v>
          </cell>
        </row>
        <row r="345">
          <cell r="A345" t="str">
            <v>302SG</v>
          </cell>
          <cell r="B345" t="str">
            <v>302</v>
          </cell>
          <cell r="D345">
            <v>4113878.1174785271</v>
          </cell>
          <cell r="F345" t="str">
            <v>302SG</v>
          </cell>
          <cell r="G345" t="str">
            <v>302</v>
          </cell>
          <cell r="I345">
            <v>4113878.1174785271</v>
          </cell>
        </row>
        <row r="346">
          <cell r="A346" t="str">
            <v>302SG-P</v>
          </cell>
          <cell r="B346" t="str">
            <v>302</v>
          </cell>
          <cell r="D346">
            <v>64670702.317704238</v>
          </cell>
          <cell r="F346" t="str">
            <v>302SG-P</v>
          </cell>
          <cell r="G346" t="str">
            <v>302</v>
          </cell>
          <cell r="I346">
            <v>64670702.317704238</v>
          </cell>
        </row>
        <row r="347">
          <cell r="A347" t="str">
            <v>302SG-U</v>
          </cell>
          <cell r="B347" t="str">
            <v>302</v>
          </cell>
          <cell r="D347">
            <v>9650480.3748345263</v>
          </cell>
          <cell r="F347" t="str">
            <v>302SG-U</v>
          </cell>
          <cell r="G347" t="str">
            <v>302</v>
          </cell>
          <cell r="I347">
            <v>9650480.3748345263</v>
          </cell>
        </row>
        <row r="348">
          <cell r="A348" t="str">
            <v>302UT</v>
          </cell>
          <cell r="B348" t="str">
            <v>302</v>
          </cell>
          <cell r="D348">
            <v>-54652.524682458563</v>
          </cell>
          <cell r="F348" t="str">
            <v>302UT</v>
          </cell>
          <cell r="G348" t="str">
            <v>302</v>
          </cell>
          <cell r="I348">
            <v>-54652.524682458563</v>
          </cell>
        </row>
        <row r="349">
          <cell r="A349" t="str">
            <v>302WA</v>
          </cell>
          <cell r="B349" t="str">
            <v>302</v>
          </cell>
          <cell r="D349">
            <v>-44.318747771624672</v>
          </cell>
          <cell r="F349" t="str">
            <v>302WA</v>
          </cell>
          <cell r="G349" t="str">
            <v>302</v>
          </cell>
          <cell r="I349">
            <v>-44.318747771624672</v>
          </cell>
        </row>
        <row r="350">
          <cell r="A350" t="str">
            <v>302WYP</v>
          </cell>
          <cell r="B350" t="str">
            <v>302</v>
          </cell>
          <cell r="D350">
            <v>-18036.123708799358</v>
          </cell>
          <cell r="F350" t="str">
            <v>302WYP</v>
          </cell>
          <cell r="G350" t="str">
            <v>302</v>
          </cell>
          <cell r="I350">
            <v>-18036.123708799358</v>
          </cell>
        </row>
        <row r="351">
          <cell r="A351" t="str">
            <v>302WYU</v>
          </cell>
          <cell r="B351" t="str">
            <v>302</v>
          </cell>
          <cell r="D351">
            <v>-7218.0431492626922</v>
          </cell>
          <cell r="F351" t="str">
            <v>302WYU</v>
          </cell>
          <cell r="G351" t="str">
            <v>302</v>
          </cell>
          <cell r="I351">
            <v>-7218.0431492626922</v>
          </cell>
        </row>
        <row r="352">
          <cell r="A352" t="str">
            <v>303CN</v>
          </cell>
          <cell r="B352" t="str">
            <v>303</v>
          </cell>
          <cell r="D352">
            <v>99936721.61948137</v>
          </cell>
          <cell r="F352" t="str">
            <v>303CN</v>
          </cell>
          <cell r="G352" t="str">
            <v>303</v>
          </cell>
          <cell r="I352">
            <v>99936721.61948137</v>
          </cell>
        </row>
        <row r="353">
          <cell r="A353" t="str">
            <v>303IDU</v>
          </cell>
          <cell r="B353" t="str">
            <v>303</v>
          </cell>
          <cell r="D353">
            <v>390375.33</v>
          </cell>
          <cell r="F353" t="str">
            <v>303IDU</v>
          </cell>
          <cell r="G353" t="str">
            <v>303</v>
          </cell>
          <cell r="I353">
            <v>390375.33</v>
          </cell>
        </row>
        <row r="354">
          <cell r="A354" t="str">
            <v>303OR</v>
          </cell>
          <cell r="B354" t="str">
            <v>303</v>
          </cell>
          <cell r="D354">
            <v>345833.65574208117</v>
          </cell>
          <cell r="F354" t="str">
            <v>303OR</v>
          </cell>
          <cell r="G354" t="str">
            <v>303</v>
          </cell>
          <cell r="I354">
            <v>345833.65574208117</v>
          </cell>
        </row>
        <row r="355">
          <cell r="A355" t="str">
            <v>303SE</v>
          </cell>
          <cell r="B355" t="str">
            <v>303</v>
          </cell>
          <cell r="D355">
            <v>1196682.1439567991</v>
          </cell>
          <cell r="F355" t="str">
            <v>303SE</v>
          </cell>
          <cell r="G355" t="str">
            <v>303</v>
          </cell>
          <cell r="I355">
            <v>1196682.1439567991</v>
          </cell>
        </row>
        <row r="356">
          <cell r="A356" t="str">
            <v>303SG</v>
          </cell>
          <cell r="B356" t="str">
            <v>303</v>
          </cell>
          <cell r="D356">
            <v>33260014.640000001</v>
          </cell>
          <cell r="F356" t="str">
            <v>303SG</v>
          </cell>
          <cell r="G356" t="str">
            <v>303</v>
          </cell>
          <cell r="I356">
            <v>33260014.640000001</v>
          </cell>
        </row>
        <row r="357">
          <cell r="A357" t="str">
            <v>303SO</v>
          </cell>
          <cell r="B357" t="str">
            <v>303</v>
          </cell>
          <cell r="D357">
            <v>392922046.14101475</v>
          </cell>
          <cell r="F357" t="str">
            <v>303SO</v>
          </cell>
          <cell r="G357" t="str">
            <v>303</v>
          </cell>
          <cell r="I357">
            <v>392922046.14101475</v>
          </cell>
        </row>
        <row r="358">
          <cell r="A358" t="str">
            <v>303SSGCH</v>
          </cell>
          <cell r="B358" t="str">
            <v>303</v>
          </cell>
          <cell r="D358">
            <v>28729.04890313221</v>
          </cell>
          <cell r="F358" t="str">
            <v>303SSGCH</v>
          </cell>
          <cell r="G358" t="str">
            <v>303</v>
          </cell>
          <cell r="I358">
            <v>28729.04890313221</v>
          </cell>
        </row>
        <row r="359">
          <cell r="A359" t="str">
            <v>303UT</v>
          </cell>
          <cell r="B359" t="str">
            <v>303</v>
          </cell>
          <cell r="D359">
            <v>41916.99</v>
          </cell>
          <cell r="F359" t="str">
            <v>303UT</v>
          </cell>
          <cell r="G359" t="str">
            <v>303</v>
          </cell>
          <cell r="I359">
            <v>41916.99</v>
          </cell>
        </row>
        <row r="360">
          <cell r="A360" t="str">
            <v>303WA</v>
          </cell>
          <cell r="B360" t="str">
            <v>303</v>
          </cell>
          <cell r="D360">
            <v>8165.94</v>
          </cell>
          <cell r="F360" t="str">
            <v>303WA</v>
          </cell>
          <cell r="G360" t="str">
            <v>303</v>
          </cell>
          <cell r="I360">
            <v>8165.94</v>
          </cell>
        </row>
        <row r="361">
          <cell r="A361" t="str">
            <v>303WYP</v>
          </cell>
          <cell r="B361" t="str">
            <v>303</v>
          </cell>
          <cell r="D361">
            <v>194064.78</v>
          </cell>
          <cell r="F361" t="str">
            <v>303WYP</v>
          </cell>
          <cell r="G361" t="str">
            <v>303</v>
          </cell>
          <cell r="I361">
            <v>194064.78</v>
          </cell>
        </row>
        <row r="362">
          <cell r="A362" t="str">
            <v>310DGP</v>
          </cell>
          <cell r="B362" t="str">
            <v>310</v>
          </cell>
          <cell r="D362">
            <v>3620785.26</v>
          </cell>
          <cell r="F362" t="str">
            <v>310DGP</v>
          </cell>
          <cell r="G362" t="str">
            <v>310</v>
          </cell>
          <cell r="I362">
            <v>3620785.26</v>
          </cell>
        </row>
        <row r="363">
          <cell r="A363" t="str">
            <v>310DGU</v>
          </cell>
          <cell r="B363" t="str">
            <v>310</v>
          </cell>
          <cell r="D363">
            <v>35043235.450000003</v>
          </cell>
          <cell r="F363" t="str">
            <v>310DGU</v>
          </cell>
          <cell r="G363" t="str">
            <v>310</v>
          </cell>
          <cell r="I363">
            <v>35043235.450000003</v>
          </cell>
        </row>
        <row r="364">
          <cell r="A364" t="str">
            <v>310SG</v>
          </cell>
          <cell r="B364" t="str">
            <v>310</v>
          </cell>
          <cell r="D364">
            <v>41501781.990000002</v>
          </cell>
          <cell r="F364" t="str">
            <v>310SG</v>
          </cell>
          <cell r="G364" t="str">
            <v>310</v>
          </cell>
          <cell r="I364">
            <v>41501781.990000002</v>
          </cell>
        </row>
        <row r="365">
          <cell r="A365" t="str">
            <v>310SSGCH</v>
          </cell>
          <cell r="B365" t="str">
            <v>310</v>
          </cell>
          <cell r="D365">
            <v>1231556.6599999999</v>
          </cell>
          <cell r="F365" t="str">
            <v>310SSGCH</v>
          </cell>
          <cell r="G365" t="str">
            <v>310</v>
          </cell>
          <cell r="I365">
            <v>1231556.6599999999</v>
          </cell>
        </row>
        <row r="366">
          <cell r="A366" t="str">
            <v>311DGP</v>
          </cell>
          <cell r="B366" t="str">
            <v>311</v>
          </cell>
          <cell r="D366">
            <v>238729737.81</v>
          </cell>
          <cell r="F366" t="str">
            <v>311DGP</v>
          </cell>
          <cell r="G366" t="str">
            <v>311</v>
          </cell>
          <cell r="I366">
            <v>238729737.81</v>
          </cell>
        </row>
        <row r="367">
          <cell r="A367" t="str">
            <v>311DGU</v>
          </cell>
          <cell r="B367" t="str">
            <v>311</v>
          </cell>
          <cell r="D367">
            <v>330789151.20000005</v>
          </cell>
          <cell r="F367" t="str">
            <v>311DGU</v>
          </cell>
          <cell r="G367" t="str">
            <v>311</v>
          </cell>
          <cell r="I367">
            <v>330789151.20000005</v>
          </cell>
        </row>
        <row r="368">
          <cell r="A368" t="str">
            <v>311SG</v>
          </cell>
          <cell r="B368" t="str">
            <v>311</v>
          </cell>
          <cell r="D368">
            <v>152172905.96000004</v>
          </cell>
          <cell r="F368" t="str">
            <v>311SG</v>
          </cell>
          <cell r="G368" t="str">
            <v>311</v>
          </cell>
          <cell r="I368">
            <v>152172905.96000004</v>
          </cell>
        </row>
        <row r="369">
          <cell r="A369" t="str">
            <v>311SSGCH</v>
          </cell>
          <cell r="B369" t="str">
            <v>311</v>
          </cell>
          <cell r="D369">
            <v>46079970.730000004</v>
          </cell>
          <cell r="F369" t="str">
            <v>311SSGCH</v>
          </cell>
          <cell r="G369" t="str">
            <v>311</v>
          </cell>
          <cell r="I369">
            <v>46079970.730000004</v>
          </cell>
        </row>
        <row r="370">
          <cell r="A370" t="str">
            <v>312DGP</v>
          </cell>
          <cell r="B370" t="str">
            <v>312</v>
          </cell>
          <cell r="D370">
            <v>754866264.76999998</v>
          </cell>
          <cell r="F370" t="str">
            <v>312DGP</v>
          </cell>
          <cell r="G370" t="str">
            <v>312</v>
          </cell>
          <cell r="I370">
            <v>754866264.76999998</v>
          </cell>
        </row>
        <row r="371">
          <cell r="A371" t="str">
            <v>312DGU</v>
          </cell>
          <cell r="B371" t="str">
            <v>312</v>
          </cell>
          <cell r="D371">
            <v>717498427.11000001</v>
          </cell>
          <cell r="F371" t="str">
            <v>312DGU</v>
          </cell>
          <cell r="G371" t="str">
            <v>312</v>
          </cell>
          <cell r="I371">
            <v>717498427.11000001</v>
          </cell>
        </row>
        <row r="372">
          <cell r="A372" t="str">
            <v>312SG</v>
          </cell>
          <cell r="B372" t="str">
            <v>312</v>
          </cell>
          <cell r="D372">
            <v>805335835.12</v>
          </cell>
          <cell r="F372" t="str">
            <v>312SG</v>
          </cell>
          <cell r="G372" t="str">
            <v>312</v>
          </cell>
          <cell r="I372">
            <v>805335835.12</v>
          </cell>
        </row>
        <row r="373">
          <cell r="A373" t="str">
            <v>312SSGCH</v>
          </cell>
          <cell r="B373" t="str">
            <v>312</v>
          </cell>
          <cell r="D373">
            <v>222875207.28999999</v>
          </cell>
          <cell r="F373" t="str">
            <v>312SSGCH</v>
          </cell>
          <cell r="G373" t="str">
            <v>312</v>
          </cell>
          <cell r="I373">
            <v>222875207.28999999</v>
          </cell>
        </row>
        <row r="374">
          <cell r="A374" t="str">
            <v>314DGP</v>
          </cell>
          <cell r="B374" t="str">
            <v>314</v>
          </cell>
          <cell r="D374">
            <v>143294899.63733503</v>
          </cell>
          <cell r="F374" t="str">
            <v>314DGP</v>
          </cell>
          <cell r="G374" t="str">
            <v>314</v>
          </cell>
          <cell r="I374">
            <v>143294899.63733503</v>
          </cell>
        </row>
        <row r="375">
          <cell r="A375" t="str">
            <v>314DGU</v>
          </cell>
          <cell r="B375" t="str">
            <v>314</v>
          </cell>
          <cell r="D375">
            <v>137051680.53231964</v>
          </cell>
          <cell r="F375" t="str">
            <v>314DGU</v>
          </cell>
          <cell r="G375" t="str">
            <v>314</v>
          </cell>
          <cell r="I375">
            <v>137051680.53231964</v>
          </cell>
        </row>
        <row r="376">
          <cell r="A376" t="str">
            <v>314SG</v>
          </cell>
          <cell r="B376" t="str">
            <v>314</v>
          </cell>
          <cell r="D376">
            <v>600859202.05781078</v>
          </cell>
          <cell r="F376" t="str">
            <v>314SG</v>
          </cell>
          <cell r="G376" t="str">
            <v>314</v>
          </cell>
          <cell r="I376">
            <v>600859202.05781078</v>
          </cell>
        </row>
        <row r="377">
          <cell r="A377" t="str">
            <v>314SSGCH</v>
          </cell>
          <cell r="B377" t="str">
            <v>314</v>
          </cell>
          <cell r="D377">
            <v>51531089.708938442</v>
          </cell>
          <cell r="F377" t="str">
            <v>314SSGCH</v>
          </cell>
          <cell r="G377" t="str">
            <v>314</v>
          </cell>
          <cell r="I377">
            <v>51531089.708938442</v>
          </cell>
        </row>
        <row r="378">
          <cell r="A378" t="str">
            <v>315DGP</v>
          </cell>
          <cell r="B378" t="str">
            <v>315</v>
          </cell>
          <cell r="D378">
            <v>88656521.739999995</v>
          </cell>
          <cell r="F378" t="str">
            <v>315DGP</v>
          </cell>
          <cell r="G378" t="str">
            <v>315</v>
          </cell>
          <cell r="I378">
            <v>88656521.739999995</v>
          </cell>
        </row>
        <row r="379">
          <cell r="A379" t="str">
            <v>315DGU</v>
          </cell>
          <cell r="B379" t="str">
            <v>315</v>
          </cell>
          <cell r="D379">
            <v>140352848.68999997</v>
          </cell>
          <cell r="F379" t="str">
            <v>315DGU</v>
          </cell>
          <cell r="G379" t="str">
            <v>315</v>
          </cell>
          <cell r="I379">
            <v>140352848.68999997</v>
          </cell>
        </row>
        <row r="380">
          <cell r="A380" t="str">
            <v>315SG</v>
          </cell>
          <cell r="B380" t="str">
            <v>315</v>
          </cell>
          <cell r="D380">
            <v>52134644.159999989</v>
          </cell>
          <cell r="F380" t="str">
            <v>315SG</v>
          </cell>
          <cell r="G380" t="str">
            <v>315</v>
          </cell>
          <cell r="I380">
            <v>52134644.159999989</v>
          </cell>
        </row>
        <row r="381">
          <cell r="A381" t="str">
            <v>315SSGCH</v>
          </cell>
          <cell r="B381" t="str">
            <v>315</v>
          </cell>
          <cell r="D381">
            <v>45864998.309999995</v>
          </cell>
          <cell r="F381" t="str">
            <v>315SSGCH</v>
          </cell>
          <cell r="G381" t="str">
            <v>315</v>
          </cell>
          <cell r="I381">
            <v>45864998.309999995</v>
          </cell>
        </row>
        <row r="382">
          <cell r="A382" t="str">
            <v>316DGP</v>
          </cell>
          <cell r="B382" t="str">
            <v>316</v>
          </cell>
          <cell r="D382">
            <v>5453232.5899999999</v>
          </cell>
          <cell r="F382" t="str">
            <v>316DGP</v>
          </cell>
          <cell r="G382" t="str">
            <v>316</v>
          </cell>
          <cell r="I382">
            <v>5453232.5899999999</v>
          </cell>
        </row>
        <row r="383">
          <cell r="A383" t="str">
            <v>316DGU</v>
          </cell>
          <cell r="B383" t="str">
            <v>316</v>
          </cell>
          <cell r="D383">
            <v>7373786.1699999999</v>
          </cell>
          <cell r="F383" t="str">
            <v>316DGU</v>
          </cell>
          <cell r="G383" t="str">
            <v>316</v>
          </cell>
          <cell r="I383">
            <v>7373786.1699999999</v>
          </cell>
        </row>
        <row r="384">
          <cell r="A384" t="str">
            <v>316SG</v>
          </cell>
          <cell r="B384" t="str">
            <v>316</v>
          </cell>
          <cell r="D384">
            <v>9139529.75</v>
          </cell>
          <cell r="F384" t="str">
            <v>316SG</v>
          </cell>
          <cell r="G384" t="str">
            <v>316</v>
          </cell>
          <cell r="I384">
            <v>9139529.75</v>
          </cell>
        </row>
        <row r="385">
          <cell r="A385" t="str">
            <v>316SSGCH</v>
          </cell>
          <cell r="B385" t="str">
            <v>316</v>
          </cell>
          <cell r="D385">
            <v>3133709.25</v>
          </cell>
          <cell r="F385" t="str">
            <v>316SSGCH</v>
          </cell>
          <cell r="G385" t="str">
            <v>316</v>
          </cell>
          <cell r="I385">
            <v>3133709.25</v>
          </cell>
        </row>
        <row r="386">
          <cell r="A386" t="str">
            <v>330DGP</v>
          </cell>
          <cell r="B386" t="str">
            <v>330</v>
          </cell>
          <cell r="D386">
            <v>10683856.140000001</v>
          </cell>
          <cell r="F386" t="str">
            <v>330DGP</v>
          </cell>
          <cell r="G386" t="str">
            <v>330</v>
          </cell>
          <cell r="I386">
            <v>10683856.140000001</v>
          </cell>
        </row>
        <row r="387">
          <cell r="A387" t="str">
            <v>330DGU</v>
          </cell>
          <cell r="B387" t="str">
            <v>330</v>
          </cell>
          <cell r="D387">
            <v>5295397.76</v>
          </cell>
          <cell r="F387" t="str">
            <v>330DGU</v>
          </cell>
          <cell r="G387" t="str">
            <v>330</v>
          </cell>
          <cell r="I387">
            <v>5295397.76</v>
          </cell>
        </row>
        <row r="388">
          <cell r="A388" t="str">
            <v>330SG-P</v>
          </cell>
          <cell r="B388" t="str">
            <v>330</v>
          </cell>
          <cell r="D388">
            <v>3154337.95</v>
          </cell>
          <cell r="F388" t="str">
            <v>330SG-P</v>
          </cell>
          <cell r="G388" t="str">
            <v>330</v>
          </cell>
          <cell r="I388">
            <v>3154337.95</v>
          </cell>
        </row>
        <row r="389">
          <cell r="A389" t="str">
            <v>330SG-U</v>
          </cell>
          <cell r="B389" t="str">
            <v>330</v>
          </cell>
          <cell r="D389">
            <v>635699.65</v>
          </cell>
          <cell r="F389" t="str">
            <v>330SG-U</v>
          </cell>
          <cell r="G389" t="str">
            <v>330</v>
          </cell>
          <cell r="I389">
            <v>635699.65</v>
          </cell>
        </row>
        <row r="390">
          <cell r="A390" t="str">
            <v>331DGP</v>
          </cell>
          <cell r="B390" t="str">
            <v>331</v>
          </cell>
          <cell r="D390">
            <v>21865263.990000002</v>
          </cell>
          <cell r="F390" t="str">
            <v>331DGP</v>
          </cell>
          <cell r="G390" t="str">
            <v>331</v>
          </cell>
          <cell r="I390">
            <v>21865263.990000002</v>
          </cell>
        </row>
        <row r="391">
          <cell r="A391" t="str">
            <v>331DGU</v>
          </cell>
          <cell r="B391" t="str">
            <v>331</v>
          </cell>
          <cell r="D391">
            <v>6482540.3999999994</v>
          </cell>
          <cell r="F391" t="str">
            <v>331DGU</v>
          </cell>
          <cell r="G391" t="str">
            <v>331</v>
          </cell>
          <cell r="I391">
            <v>6482540.3999999994</v>
          </cell>
        </row>
        <row r="392">
          <cell r="A392" t="str">
            <v>331SG-P</v>
          </cell>
          <cell r="B392" t="str">
            <v>331</v>
          </cell>
          <cell r="D392">
            <v>45323174.629999995</v>
          </cell>
          <cell r="F392" t="str">
            <v>331SG-P</v>
          </cell>
          <cell r="G392" t="str">
            <v>331</v>
          </cell>
          <cell r="I392">
            <v>45323174.629999995</v>
          </cell>
        </row>
        <row r="393">
          <cell r="A393" t="str">
            <v>331SG-U</v>
          </cell>
          <cell r="B393" t="str">
            <v>331</v>
          </cell>
          <cell r="D393">
            <v>5503302.4999999981</v>
          </cell>
          <cell r="F393" t="str">
            <v>331SG-U</v>
          </cell>
          <cell r="G393" t="str">
            <v>331</v>
          </cell>
          <cell r="I393">
            <v>5503302.4999999981</v>
          </cell>
        </row>
        <row r="394">
          <cell r="A394" t="str">
            <v>332DGP</v>
          </cell>
          <cell r="B394" t="str">
            <v>332</v>
          </cell>
          <cell r="D394">
            <v>157911570.53748327</v>
          </cell>
          <cell r="F394" t="str">
            <v>332DGP</v>
          </cell>
          <cell r="G394" t="str">
            <v>332</v>
          </cell>
          <cell r="I394">
            <v>157911570.53748327</v>
          </cell>
        </row>
        <row r="395">
          <cell r="A395" t="str">
            <v>332DGU</v>
          </cell>
          <cell r="B395" t="str">
            <v>332</v>
          </cell>
          <cell r="D395">
            <v>22324791.373270456</v>
          </cell>
          <cell r="F395" t="str">
            <v>332DGU</v>
          </cell>
          <cell r="G395" t="str">
            <v>332</v>
          </cell>
          <cell r="I395">
            <v>22324791.373270456</v>
          </cell>
        </row>
        <row r="396">
          <cell r="A396" t="str">
            <v>332SG-P</v>
          </cell>
          <cell r="B396" t="str">
            <v>332</v>
          </cell>
          <cell r="D396">
            <v>131448160.65013686</v>
          </cell>
          <cell r="F396" t="str">
            <v>332SG-P</v>
          </cell>
          <cell r="G396" t="str">
            <v>332</v>
          </cell>
          <cell r="I396">
            <v>131448160.65013686</v>
          </cell>
        </row>
        <row r="397">
          <cell r="A397" t="str">
            <v>332SG-U</v>
          </cell>
          <cell r="B397" t="str">
            <v>332</v>
          </cell>
          <cell r="D397">
            <v>46019281.733299308</v>
          </cell>
          <cell r="F397" t="str">
            <v>332SG-U</v>
          </cell>
          <cell r="G397" t="str">
            <v>332</v>
          </cell>
          <cell r="I397">
            <v>46019281.733299308</v>
          </cell>
        </row>
        <row r="398">
          <cell r="A398" t="str">
            <v>333DGP</v>
          </cell>
          <cell r="B398" t="str">
            <v>333</v>
          </cell>
          <cell r="D398">
            <v>31989300.359999999</v>
          </cell>
          <cell r="F398" t="str">
            <v>333DGP</v>
          </cell>
          <cell r="G398" t="str">
            <v>333</v>
          </cell>
          <cell r="I398">
            <v>31989300.359999999</v>
          </cell>
        </row>
        <row r="399">
          <cell r="A399" t="str">
            <v>333DGU</v>
          </cell>
          <cell r="B399" t="str">
            <v>333</v>
          </cell>
          <cell r="D399">
            <v>10126484.080000002</v>
          </cell>
          <cell r="F399" t="str">
            <v>333DGU</v>
          </cell>
          <cell r="G399" t="str">
            <v>333</v>
          </cell>
          <cell r="I399">
            <v>10126484.080000002</v>
          </cell>
        </row>
        <row r="400">
          <cell r="A400" t="str">
            <v>333SG-P</v>
          </cell>
          <cell r="B400" t="str">
            <v>333</v>
          </cell>
          <cell r="D400">
            <v>31919567.959999997</v>
          </cell>
          <cell r="F400" t="str">
            <v>333SG-P</v>
          </cell>
          <cell r="G400" t="str">
            <v>333</v>
          </cell>
          <cell r="I400">
            <v>31919567.959999997</v>
          </cell>
        </row>
        <row r="401">
          <cell r="A401" t="str">
            <v>333SG-U</v>
          </cell>
          <cell r="B401" t="str">
            <v>333</v>
          </cell>
          <cell r="D401">
            <v>7251737.9399999995</v>
          </cell>
          <cell r="F401" t="str">
            <v>333SG-U</v>
          </cell>
          <cell r="G401" t="str">
            <v>333</v>
          </cell>
          <cell r="I401">
            <v>7251737.9399999995</v>
          </cell>
        </row>
        <row r="402">
          <cell r="A402" t="str">
            <v>334DGP</v>
          </cell>
          <cell r="B402" t="str">
            <v>334</v>
          </cell>
          <cell r="D402">
            <v>5998823.3999999994</v>
          </cell>
          <cell r="F402" t="str">
            <v>334DGP</v>
          </cell>
          <cell r="G402" t="str">
            <v>334</v>
          </cell>
          <cell r="I402">
            <v>5998823.3999999994</v>
          </cell>
        </row>
        <row r="403">
          <cell r="A403" t="str">
            <v>334DGU</v>
          </cell>
          <cell r="B403" t="str">
            <v>334</v>
          </cell>
          <cell r="D403">
            <v>4428870.34</v>
          </cell>
          <cell r="F403" t="str">
            <v>334DGU</v>
          </cell>
          <cell r="G403" t="str">
            <v>334</v>
          </cell>
          <cell r="I403">
            <v>4428870.34</v>
          </cell>
        </row>
        <row r="404">
          <cell r="A404" t="str">
            <v>334SG-P</v>
          </cell>
          <cell r="B404" t="str">
            <v>334</v>
          </cell>
          <cell r="D404">
            <v>24823507.970000003</v>
          </cell>
          <cell r="F404" t="str">
            <v>334SG-P</v>
          </cell>
          <cell r="G404" t="str">
            <v>334</v>
          </cell>
          <cell r="I404">
            <v>24823507.970000003</v>
          </cell>
        </row>
        <row r="405">
          <cell r="A405" t="str">
            <v>334SG-U</v>
          </cell>
          <cell r="B405" t="str">
            <v>334</v>
          </cell>
          <cell r="D405">
            <v>3571148.55</v>
          </cell>
          <cell r="F405" t="str">
            <v>334SG-U</v>
          </cell>
          <cell r="G405" t="str">
            <v>334</v>
          </cell>
          <cell r="I405">
            <v>3571148.55</v>
          </cell>
        </row>
        <row r="406">
          <cell r="A406" t="str">
            <v>335DGP</v>
          </cell>
          <cell r="B406" t="str">
            <v>335</v>
          </cell>
          <cell r="D406">
            <v>1724870.32</v>
          </cell>
          <cell r="F406" t="str">
            <v>335DGP</v>
          </cell>
          <cell r="G406" t="str">
            <v>335</v>
          </cell>
          <cell r="I406">
            <v>1724870.32</v>
          </cell>
        </row>
        <row r="407">
          <cell r="A407" t="str">
            <v>335DGU</v>
          </cell>
          <cell r="B407" t="str">
            <v>335</v>
          </cell>
          <cell r="D407">
            <v>234868.78</v>
          </cell>
          <cell r="F407" t="str">
            <v>335DGU</v>
          </cell>
          <cell r="G407" t="str">
            <v>335</v>
          </cell>
          <cell r="I407">
            <v>234868.78</v>
          </cell>
        </row>
        <row r="408">
          <cell r="A408" t="str">
            <v>335SG-P</v>
          </cell>
          <cell r="B408" t="str">
            <v>335</v>
          </cell>
          <cell r="D408">
            <v>1120101.99</v>
          </cell>
          <cell r="F408" t="str">
            <v>335SG-P</v>
          </cell>
          <cell r="G408" t="str">
            <v>335</v>
          </cell>
          <cell r="I408">
            <v>1120101.99</v>
          </cell>
        </row>
        <row r="409">
          <cell r="A409" t="str">
            <v>335SG-U</v>
          </cell>
          <cell r="B409" t="str">
            <v>335</v>
          </cell>
          <cell r="D409">
            <v>109665.09</v>
          </cell>
          <cell r="F409" t="str">
            <v>335SG-U</v>
          </cell>
          <cell r="G409" t="str">
            <v>335</v>
          </cell>
          <cell r="I409">
            <v>109665.09</v>
          </cell>
        </row>
        <row r="410">
          <cell r="A410" t="str">
            <v>336DGP</v>
          </cell>
          <cell r="B410" t="str">
            <v>336</v>
          </cell>
          <cell r="D410">
            <v>4670040.8899999997</v>
          </cell>
          <cell r="F410" t="str">
            <v>336DGP</v>
          </cell>
          <cell r="G410" t="str">
            <v>336</v>
          </cell>
          <cell r="I410">
            <v>4670040.8899999997</v>
          </cell>
        </row>
        <row r="411">
          <cell r="A411" t="str">
            <v>336DGU</v>
          </cell>
          <cell r="B411" t="str">
            <v>336</v>
          </cell>
          <cell r="D411">
            <v>843536.95</v>
          </cell>
          <cell r="F411" t="str">
            <v>336DGU</v>
          </cell>
          <cell r="G411" t="str">
            <v>336</v>
          </cell>
          <cell r="I411">
            <v>843536.95</v>
          </cell>
        </row>
        <row r="412">
          <cell r="A412" t="str">
            <v>336SG-P</v>
          </cell>
          <cell r="B412" t="str">
            <v>336</v>
          </cell>
          <cell r="D412">
            <v>6696728.6699999999</v>
          </cell>
          <cell r="F412" t="str">
            <v>336SG-P</v>
          </cell>
          <cell r="G412" t="str">
            <v>336</v>
          </cell>
          <cell r="I412">
            <v>6696728.6699999999</v>
          </cell>
        </row>
        <row r="413">
          <cell r="A413" t="str">
            <v>336SG-U</v>
          </cell>
          <cell r="B413" t="str">
            <v>336</v>
          </cell>
          <cell r="D413">
            <v>509600.43</v>
          </cell>
          <cell r="F413" t="str">
            <v>336SG-U</v>
          </cell>
          <cell r="G413" t="str">
            <v>336</v>
          </cell>
          <cell r="I413">
            <v>509600.43</v>
          </cell>
        </row>
        <row r="414">
          <cell r="A414" t="str">
            <v>340DGU</v>
          </cell>
          <cell r="B414" t="str">
            <v>340</v>
          </cell>
          <cell r="D414">
            <v>635.22</v>
          </cell>
          <cell r="F414" t="str">
            <v>340DGU</v>
          </cell>
          <cell r="G414" t="str">
            <v>340</v>
          </cell>
          <cell r="I414">
            <v>635.22</v>
          </cell>
        </row>
        <row r="415">
          <cell r="A415" t="str">
            <v>340SG</v>
          </cell>
          <cell r="B415" t="str">
            <v>340</v>
          </cell>
          <cell r="D415">
            <v>18138744.879999999</v>
          </cell>
          <cell r="F415" t="str">
            <v>340SG</v>
          </cell>
          <cell r="G415" t="str">
            <v>340</v>
          </cell>
          <cell r="I415">
            <v>18138744.879999999</v>
          </cell>
        </row>
        <row r="416">
          <cell r="A416" t="str">
            <v>340SSGCT</v>
          </cell>
          <cell r="B416" t="str">
            <v>340</v>
          </cell>
          <cell r="D416">
            <v>3357801.96</v>
          </cell>
          <cell r="F416" t="str">
            <v>340SSGCT</v>
          </cell>
          <cell r="G416" t="str">
            <v>340</v>
          </cell>
          <cell r="I416">
            <v>3357801.96</v>
          </cell>
        </row>
        <row r="417">
          <cell r="A417" t="str">
            <v>341DGU</v>
          </cell>
          <cell r="B417" t="str">
            <v>341</v>
          </cell>
          <cell r="D417">
            <v>173936.77</v>
          </cell>
          <cell r="F417" t="str">
            <v>341DGU</v>
          </cell>
          <cell r="G417" t="str">
            <v>341</v>
          </cell>
          <cell r="I417">
            <v>173936.77</v>
          </cell>
        </row>
        <row r="418">
          <cell r="A418" t="str">
            <v>341SG</v>
          </cell>
          <cell r="B418" t="str">
            <v>341</v>
          </cell>
          <cell r="D418">
            <v>12510344.210000001</v>
          </cell>
          <cell r="F418" t="str">
            <v>341SG</v>
          </cell>
          <cell r="G418" t="str">
            <v>341</v>
          </cell>
          <cell r="I418">
            <v>12510344.210000001</v>
          </cell>
        </row>
        <row r="419">
          <cell r="A419" t="str">
            <v>341SSGCT</v>
          </cell>
          <cell r="B419" t="str">
            <v>341</v>
          </cell>
          <cell r="D419">
            <v>4294373.5199999996</v>
          </cell>
          <cell r="F419" t="str">
            <v>341SSGCT</v>
          </cell>
          <cell r="G419" t="str">
            <v>341</v>
          </cell>
          <cell r="I419">
            <v>4294373.5199999996</v>
          </cell>
        </row>
        <row r="420">
          <cell r="A420" t="str">
            <v>342DGU</v>
          </cell>
          <cell r="B420" t="str">
            <v>342</v>
          </cell>
          <cell r="D420">
            <v>120135.93019378911</v>
          </cell>
          <cell r="F420" t="str">
            <v>342DGU</v>
          </cell>
          <cell r="G420" t="str">
            <v>342</v>
          </cell>
          <cell r="I420">
            <v>120135.93019378911</v>
          </cell>
        </row>
        <row r="421">
          <cell r="A421" t="str">
            <v>342SG</v>
          </cell>
          <cell r="B421" t="str">
            <v>342</v>
          </cell>
          <cell r="D421">
            <v>361096712.05062985</v>
          </cell>
          <cell r="F421" t="str">
            <v>342SG</v>
          </cell>
          <cell r="G421" t="str">
            <v>342</v>
          </cell>
          <cell r="I421">
            <v>361096712.05062985</v>
          </cell>
        </row>
        <row r="422">
          <cell r="A422" t="str">
            <v>342SSGCT</v>
          </cell>
          <cell r="B422" t="str">
            <v>342</v>
          </cell>
          <cell r="D422">
            <v>2059744.3217898197</v>
          </cell>
          <cell r="F422" t="str">
            <v>342SSGCT</v>
          </cell>
          <cell r="G422" t="str">
            <v>342</v>
          </cell>
          <cell r="I422">
            <v>2059744.3217898197</v>
          </cell>
        </row>
        <row r="423">
          <cell r="A423" t="str">
            <v>343DGU</v>
          </cell>
          <cell r="B423" t="str">
            <v>343</v>
          </cell>
          <cell r="D423">
            <v>818416.49</v>
          </cell>
          <cell r="F423" t="str">
            <v>343DGU</v>
          </cell>
          <cell r="G423" t="str">
            <v>343</v>
          </cell>
          <cell r="I423">
            <v>818416.49</v>
          </cell>
        </row>
        <row r="424">
          <cell r="A424" t="str">
            <v>343SG</v>
          </cell>
          <cell r="B424" t="str">
            <v>343</v>
          </cell>
          <cell r="D424">
            <v>125483397.45</v>
          </cell>
          <cell r="F424" t="str">
            <v>343SG</v>
          </cell>
          <cell r="G424" t="str">
            <v>343</v>
          </cell>
          <cell r="I424">
            <v>125483397.45</v>
          </cell>
        </row>
        <row r="425">
          <cell r="A425" t="str">
            <v>343SSGCT</v>
          </cell>
          <cell r="B425" t="str">
            <v>343</v>
          </cell>
          <cell r="D425">
            <v>50696521.420000002</v>
          </cell>
          <cell r="F425" t="str">
            <v>343SSGCT</v>
          </cell>
          <cell r="G425" t="str">
            <v>343</v>
          </cell>
          <cell r="I425">
            <v>50696521.420000002</v>
          </cell>
        </row>
        <row r="426">
          <cell r="A426" t="str">
            <v>344DGU</v>
          </cell>
          <cell r="B426" t="str">
            <v>344</v>
          </cell>
          <cell r="D426">
            <v>87835.45</v>
          </cell>
          <cell r="F426" t="str">
            <v>344DGU</v>
          </cell>
          <cell r="G426" t="str">
            <v>344</v>
          </cell>
          <cell r="I426">
            <v>87835.45</v>
          </cell>
        </row>
        <row r="427">
          <cell r="A427" t="str">
            <v>344SG</v>
          </cell>
          <cell r="B427" t="str">
            <v>344</v>
          </cell>
          <cell r="D427">
            <v>45571946.340000004</v>
          </cell>
          <cell r="F427" t="str">
            <v>344SG</v>
          </cell>
          <cell r="G427" t="str">
            <v>344</v>
          </cell>
          <cell r="I427">
            <v>45571946.340000004</v>
          </cell>
        </row>
        <row r="428">
          <cell r="A428" t="str">
            <v>344SSGCT</v>
          </cell>
          <cell r="B428" t="str">
            <v>344</v>
          </cell>
          <cell r="D428">
            <v>15873643.469999999</v>
          </cell>
          <cell r="F428" t="str">
            <v>344SSGCT</v>
          </cell>
          <cell r="G428" t="str">
            <v>344</v>
          </cell>
          <cell r="I428">
            <v>15873643.469999999</v>
          </cell>
        </row>
        <row r="429">
          <cell r="A429" t="str">
            <v>345DGU</v>
          </cell>
          <cell r="B429" t="str">
            <v>345</v>
          </cell>
          <cell r="D429">
            <v>157667.13</v>
          </cell>
          <cell r="F429" t="str">
            <v>345DGU</v>
          </cell>
          <cell r="G429" t="str">
            <v>345</v>
          </cell>
          <cell r="I429">
            <v>157667.13</v>
          </cell>
        </row>
        <row r="430">
          <cell r="A430" t="str">
            <v>345SG</v>
          </cell>
          <cell r="B430" t="str">
            <v>345</v>
          </cell>
          <cell r="D430">
            <v>11329003.960000001</v>
          </cell>
          <cell r="F430" t="str">
            <v>345SG</v>
          </cell>
          <cell r="G430" t="str">
            <v>345</v>
          </cell>
          <cell r="I430">
            <v>11329003.960000001</v>
          </cell>
        </row>
        <row r="431">
          <cell r="A431" t="str">
            <v>345SSGCT</v>
          </cell>
          <cell r="B431" t="str">
            <v>345</v>
          </cell>
          <cell r="D431">
            <v>5000728.8099999996</v>
          </cell>
          <cell r="F431" t="str">
            <v>345SSGCT</v>
          </cell>
          <cell r="G431" t="str">
            <v>345</v>
          </cell>
          <cell r="I431">
            <v>5000728.8099999996</v>
          </cell>
        </row>
        <row r="432">
          <cell r="A432" t="str">
            <v>346DGU</v>
          </cell>
          <cell r="B432" t="str">
            <v>346</v>
          </cell>
          <cell r="D432">
            <v>11813.11</v>
          </cell>
          <cell r="F432" t="str">
            <v>346DGU</v>
          </cell>
          <cell r="G432" t="str">
            <v>346</v>
          </cell>
          <cell r="I432">
            <v>11813.11</v>
          </cell>
        </row>
        <row r="433">
          <cell r="A433" t="str">
            <v>346SG</v>
          </cell>
          <cell r="B433" t="str">
            <v>346</v>
          </cell>
          <cell r="D433">
            <v>497343.1</v>
          </cell>
          <cell r="F433" t="str">
            <v>346SG</v>
          </cell>
          <cell r="G433" t="str">
            <v>346</v>
          </cell>
          <cell r="I433">
            <v>497343.1</v>
          </cell>
        </row>
        <row r="434">
          <cell r="A434" t="str">
            <v>350DGP</v>
          </cell>
          <cell r="B434" t="str">
            <v>350</v>
          </cell>
          <cell r="D434">
            <v>21330277.010000009</v>
          </cell>
          <cell r="F434" t="str">
            <v>350DGP</v>
          </cell>
          <cell r="G434" t="str">
            <v>350</v>
          </cell>
          <cell r="I434">
            <v>21330277.010000009</v>
          </cell>
        </row>
        <row r="435">
          <cell r="A435" t="str">
            <v>350DGU</v>
          </cell>
          <cell r="B435" t="str">
            <v>350</v>
          </cell>
          <cell r="D435">
            <v>49349002.849999957</v>
          </cell>
          <cell r="F435" t="str">
            <v>350DGU</v>
          </cell>
          <cell r="G435" t="str">
            <v>350</v>
          </cell>
          <cell r="I435">
            <v>49349002.849999957</v>
          </cell>
        </row>
        <row r="436">
          <cell r="A436" t="str">
            <v>350SG</v>
          </cell>
          <cell r="B436" t="str">
            <v>350</v>
          </cell>
          <cell r="D436">
            <v>17507110.359999992</v>
          </cell>
          <cell r="F436" t="str">
            <v>350SG</v>
          </cell>
          <cell r="G436" t="str">
            <v>350</v>
          </cell>
          <cell r="I436">
            <v>17507110.359999992</v>
          </cell>
        </row>
        <row r="437">
          <cell r="A437" t="str">
            <v>352DGP</v>
          </cell>
          <cell r="B437" t="str">
            <v>352</v>
          </cell>
          <cell r="D437">
            <v>8664597.8400000017</v>
          </cell>
          <cell r="F437" t="str">
            <v>352DGP</v>
          </cell>
          <cell r="G437" t="str">
            <v>352</v>
          </cell>
          <cell r="I437">
            <v>8664597.8400000017</v>
          </cell>
        </row>
        <row r="438">
          <cell r="A438" t="str">
            <v>352DGU</v>
          </cell>
          <cell r="B438" t="str">
            <v>352</v>
          </cell>
          <cell r="D438">
            <v>18262762.530000005</v>
          </cell>
          <cell r="F438" t="str">
            <v>352DGU</v>
          </cell>
          <cell r="G438" t="str">
            <v>352</v>
          </cell>
          <cell r="I438">
            <v>18262762.530000005</v>
          </cell>
        </row>
        <row r="439">
          <cell r="A439" t="str">
            <v>352SG</v>
          </cell>
          <cell r="B439" t="str">
            <v>352</v>
          </cell>
          <cell r="D439">
            <v>23515132.899999999</v>
          </cell>
          <cell r="F439" t="str">
            <v>352SG</v>
          </cell>
          <cell r="G439" t="str">
            <v>352</v>
          </cell>
          <cell r="I439">
            <v>23515132.899999999</v>
          </cell>
        </row>
        <row r="440">
          <cell r="A440" t="str">
            <v>353DGP</v>
          </cell>
          <cell r="B440" t="str">
            <v>353</v>
          </cell>
          <cell r="D440">
            <v>138038314.49000004</v>
          </cell>
          <cell r="F440" t="str">
            <v>353DGP</v>
          </cell>
          <cell r="G440" t="str">
            <v>353</v>
          </cell>
          <cell r="I440">
            <v>138038314.49000004</v>
          </cell>
        </row>
        <row r="441">
          <cell r="A441" t="str">
            <v>353DGU</v>
          </cell>
          <cell r="B441" t="str">
            <v>353</v>
          </cell>
          <cell r="D441">
            <v>199814560.94999993</v>
          </cell>
          <cell r="F441" t="str">
            <v>353DGU</v>
          </cell>
          <cell r="G441" t="str">
            <v>353</v>
          </cell>
          <cell r="I441">
            <v>199814560.94999993</v>
          </cell>
        </row>
        <row r="442">
          <cell r="A442" t="str">
            <v>353SG</v>
          </cell>
          <cell r="B442" t="str">
            <v>353</v>
          </cell>
          <cell r="D442">
            <v>531974235.61999995</v>
          </cell>
          <cell r="F442" t="str">
            <v>353SG</v>
          </cell>
          <cell r="G442" t="str">
            <v>353</v>
          </cell>
          <cell r="I442">
            <v>531974235.61999995</v>
          </cell>
        </row>
        <row r="443">
          <cell r="A443" t="str">
            <v>354DGP</v>
          </cell>
          <cell r="B443" t="str">
            <v>354</v>
          </cell>
          <cell r="D443">
            <v>156414718.98999998</v>
          </cell>
          <cell r="F443" t="str">
            <v>354DGP</v>
          </cell>
          <cell r="G443" t="str">
            <v>354</v>
          </cell>
          <cell r="I443">
            <v>156414718.98999998</v>
          </cell>
        </row>
        <row r="444">
          <cell r="A444" t="str">
            <v>354DGU</v>
          </cell>
          <cell r="B444" t="str">
            <v>354</v>
          </cell>
          <cell r="D444">
            <v>127295491.72999996</v>
          </cell>
          <cell r="F444" t="str">
            <v>354DGU</v>
          </cell>
          <cell r="G444" t="str">
            <v>354</v>
          </cell>
          <cell r="I444">
            <v>127295491.72999996</v>
          </cell>
        </row>
        <row r="445">
          <cell r="A445" t="str">
            <v>354SG</v>
          </cell>
          <cell r="B445" t="str">
            <v>354</v>
          </cell>
          <cell r="D445">
            <v>77310763.540000036</v>
          </cell>
          <cell r="F445" t="str">
            <v>354SG</v>
          </cell>
          <cell r="G445" t="str">
            <v>354</v>
          </cell>
          <cell r="I445">
            <v>77310763.540000036</v>
          </cell>
        </row>
        <row r="446">
          <cell r="A446" t="str">
            <v>355DGP</v>
          </cell>
          <cell r="B446" t="str">
            <v>355</v>
          </cell>
          <cell r="D446">
            <v>67223917.383204252</v>
          </cell>
          <cell r="F446" t="str">
            <v>355DGP</v>
          </cell>
          <cell r="G446" t="str">
            <v>355</v>
          </cell>
          <cell r="I446">
            <v>67223917.383204252</v>
          </cell>
        </row>
        <row r="447">
          <cell r="A447" t="str">
            <v>355DGU</v>
          </cell>
          <cell r="B447" t="str">
            <v>355</v>
          </cell>
          <cell r="D447">
            <v>115773273.42625532</v>
          </cell>
          <cell r="F447" t="str">
            <v>355DGU</v>
          </cell>
          <cell r="G447" t="str">
            <v>355</v>
          </cell>
          <cell r="I447">
            <v>115773273.42625532</v>
          </cell>
        </row>
        <row r="448">
          <cell r="A448" t="str">
            <v>355SG</v>
          </cell>
          <cell r="B448" t="str">
            <v>355</v>
          </cell>
          <cell r="D448">
            <v>483459280.03351653</v>
          </cell>
          <cell r="F448" t="str">
            <v>355SG</v>
          </cell>
          <cell r="G448" t="str">
            <v>355</v>
          </cell>
          <cell r="I448">
            <v>483459280.03351653</v>
          </cell>
        </row>
        <row r="449">
          <cell r="A449" t="str">
            <v>356DGP</v>
          </cell>
          <cell r="B449" t="str">
            <v>356</v>
          </cell>
          <cell r="D449">
            <v>208453478.64000005</v>
          </cell>
          <cell r="F449" t="str">
            <v>356DGP</v>
          </cell>
          <cell r="G449" t="str">
            <v>356</v>
          </cell>
          <cell r="I449">
            <v>208453478.64000005</v>
          </cell>
        </row>
        <row r="450">
          <cell r="A450" t="str">
            <v>356DGU</v>
          </cell>
          <cell r="B450" t="str">
            <v>356</v>
          </cell>
          <cell r="D450">
            <v>158759662.63000005</v>
          </cell>
          <cell r="F450" t="str">
            <v>356DGU</v>
          </cell>
          <cell r="G450" t="str">
            <v>356</v>
          </cell>
          <cell r="I450">
            <v>158759662.63000005</v>
          </cell>
        </row>
        <row r="451">
          <cell r="A451" t="str">
            <v>356SG</v>
          </cell>
          <cell r="B451" t="str">
            <v>356</v>
          </cell>
          <cell r="D451">
            <v>251818889.07000035</v>
          </cell>
          <cell r="F451" t="str">
            <v>356SG</v>
          </cell>
          <cell r="G451" t="str">
            <v>356</v>
          </cell>
          <cell r="I451">
            <v>251818889.07000035</v>
          </cell>
        </row>
        <row r="452">
          <cell r="A452" t="str">
            <v>357DGP</v>
          </cell>
          <cell r="B452" t="str">
            <v>357</v>
          </cell>
          <cell r="D452">
            <v>6370.99</v>
          </cell>
          <cell r="F452" t="str">
            <v>357DGP</v>
          </cell>
          <cell r="G452" t="str">
            <v>357</v>
          </cell>
          <cell r="I452">
            <v>6370.99</v>
          </cell>
        </row>
        <row r="453">
          <cell r="A453" t="str">
            <v>357DGU</v>
          </cell>
          <cell r="B453" t="str">
            <v>357</v>
          </cell>
          <cell r="D453">
            <v>162746.45000000001</v>
          </cell>
          <cell r="F453" t="str">
            <v>357DGU</v>
          </cell>
          <cell r="G453" t="str">
            <v>357</v>
          </cell>
          <cell r="I453">
            <v>162746.45000000001</v>
          </cell>
        </row>
        <row r="454">
          <cell r="A454" t="str">
            <v>357SG</v>
          </cell>
          <cell r="B454" t="str">
            <v>357</v>
          </cell>
          <cell r="D454">
            <v>2197775.4900000002</v>
          </cell>
          <cell r="F454" t="str">
            <v>357SG</v>
          </cell>
          <cell r="G454" t="str">
            <v>357</v>
          </cell>
          <cell r="I454">
            <v>2197775.4900000002</v>
          </cell>
        </row>
        <row r="455">
          <cell r="A455" t="str">
            <v>358DGU</v>
          </cell>
          <cell r="B455" t="str">
            <v>358</v>
          </cell>
          <cell r="D455">
            <v>1018662.8</v>
          </cell>
          <cell r="F455" t="str">
            <v>358DGU</v>
          </cell>
          <cell r="G455" t="str">
            <v>358</v>
          </cell>
          <cell r="I455">
            <v>1018662.8</v>
          </cell>
        </row>
        <row r="456">
          <cell r="A456" t="str">
            <v>358SG</v>
          </cell>
          <cell r="B456" t="str">
            <v>358</v>
          </cell>
          <cell r="D456">
            <v>2923474.97</v>
          </cell>
          <cell r="F456" t="str">
            <v>358SG</v>
          </cell>
          <cell r="G456" t="str">
            <v>358</v>
          </cell>
          <cell r="I456">
            <v>2923474.97</v>
          </cell>
        </row>
        <row r="457">
          <cell r="A457" t="str">
            <v>359DGP</v>
          </cell>
          <cell r="B457" t="str">
            <v>359</v>
          </cell>
          <cell r="D457">
            <v>1942448.34</v>
          </cell>
          <cell r="F457" t="str">
            <v>359DGP</v>
          </cell>
          <cell r="G457" t="str">
            <v>359</v>
          </cell>
          <cell r="I457">
            <v>1942448.34</v>
          </cell>
        </row>
        <row r="458">
          <cell r="A458" t="str">
            <v>359DGU</v>
          </cell>
          <cell r="B458" t="str">
            <v>359</v>
          </cell>
          <cell r="D458">
            <v>501203.41</v>
          </cell>
          <cell r="F458" t="str">
            <v>359DGU</v>
          </cell>
          <cell r="G458" t="str">
            <v>359</v>
          </cell>
          <cell r="I458">
            <v>501203.41</v>
          </cell>
        </row>
        <row r="459">
          <cell r="A459" t="str">
            <v>359SG</v>
          </cell>
          <cell r="B459" t="str">
            <v>359</v>
          </cell>
          <cell r="D459">
            <v>8926521.870000001</v>
          </cell>
          <cell r="F459" t="str">
            <v>359SG</v>
          </cell>
          <cell r="G459" t="str">
            <v>359</v>
          </cell>
          <cell r="I459">
            <v>8926521.870000001</v>
          </cell>
        </row>
        <row r="460">
          <cell r="A460" t="str">
            <v>360CA</v>
          </cell>
          <cell r="B460" t="str">
            <v>360</v>
          </cell>
          <cell r="D460">
            <v>1029975.23</v>
          </cell>
          <cell r="F460" t="str">
            <v>360CA</v>
          </cell>
          <cell r="G460" t="str">
            <v>360</v>
          </cell>
          <cell r="I460">
            <v>1029975.23</v>
          </cell>
        </row>
        <row r="461">
          <cell r="A461" t="str">
            <v>360IDU</v>
          </cell>
          <cell r="B461" t="str">
            <v>360</v>
          </cell>
          <cell r="D461">
            <v>1162007.1399999999</v>
          </cell>
          <cell r="F461" t="str">
            <v>360IDU</v>
          </cell>
          <cell r="G461" t="str">
            <v>360</v>
          </cell>
          <cell r="I461">
            <v>1162007.1399999999</v>
          </cell>
        </row>
        <row r="462">
          <cell r="A462" t="str">
            <v>360OR</v>
          </cell>
          <cell r="B462" t="str">
            <v>360</v>
          </cell>
          <cell r="D462">
            <v>7400347.0999999996</v>
          </cell>
          <cell r="F462" t="str">
            <v>360OR</v>
          </cell>
          <cell r="G462" t="str">
            <v>360</v>
          </cell>
          <cell r="I462">
            <v>7400347.0999999996</v>
          </cell>
        </row>
        <row r="463">
          <cell r="A463" t="str">
            <v>360UT</v>
          </cell>
          <cell r="B463" t="str">
            <v>360</v>
          </cell>
          <cell r="D463">
            <v>19069484.289999984</v>
          </cell>
          <cell r="F463" t="str">
            <v>360UT</v>
          </cell>
          <cell r="G463" t="str">
            <v>360</v>
          </cell>
          <cell r="I463">
            <v>19069484.289999984</v>
          </cell>
        </row>
        <row r="464">
          <cell r="A464" t="str">
            <v>360WA</v>
          </cell>
          <cell r="B464" t="str">
            <v>360</v>
          </cell>
          <cell r="D464">
            <v>956737.21</v>
          </cell>
          <cell r="F464" t="str">
            <v>360WA</v>
          </cell>
          <cell r="G464" t="str">
            <v>360</v>
          </cell>
          <cell r="I464">
            <v>956737.21</v>
          </cell>
        </row>
        <row r="465">
          <cell r="A465" t="str">
            <v>360WYP</v>
          </cell>
          <cell r="B465" t="str">
            <v>360</v>
          </cell>
          <cell r="D465">
            <v>2406493.37</v>
          </cell>
          <cell r="F465" t="str">
            <v>360WYP</v>
          </cell>
          <cell r="G465" t="str">
            <v>360</v>
          </cell>
          <cell r="I465">
            <v>2406493.37</v>
          </cell>
        </row>
        <row r="466">
          <cell r="A466" t="str">
            <v>360WYU</v>
          </cell>
          <cell r="B466" t="str">
            <v>360</v>
          </cell>
          <cell r="D466">
            <v>1384181.77</v>
          </cell>
          <cell r="F466" t="str">
            <v>360WYU</v>
          </cell>
          <cell r="G466" t="str">
            <v>360</v>
          </cell>
          <cell r="I466">
            <v>1384181.77</v>
          </cell>
        </row>
        <row r="467">
          <cell r="A467" t="str">
            <v>361CA</v>
          </cell>
          <cell r="B467" t="str">
            <v>361</v>
          </cell>
          <cell r="D467">
            <v>1459644.63</v>
          </cell>
          <cell r="F467" t="str">
            <v>361CA</v>
          </cell>
          <cell r="G467" t="str">
            <v>361</v>
          </cell>
          <cell r="I467">
            <v>1459644.63</v>
          </cell>
        </row>
        <row r="468">
          <cell r="A468" t="str">
            <v>361IDU</v>
          </cell>
          <cell r="B468" t="str">
            <v>361</v>
          </cell>
          <cell r="D468">
            <v>762906.53</v>
          </cell>
          <cell r="F468" t="str">
            <v>361IDU</v>
          </cell>
          <cell r="G468" t="str">
            <v>361</v>
          </cell>
          <cell r="I468">
            <v>762906.53</v>
          </cell>
        </row>
        <row r="469">
          <cell r="A469" t="str">
            <v>361OR</v>
          </cell>
          <cell r="B469" t="str">
            <v>361</v>
          </cell>
          <cell r="D469">
            <v>10829517.490000006</v>
          </cell>
          <cell r="F469" t="str">
            <v>361OR</v>
          </cell>
          <cell r="G469" t="str">
            <v>361</v>
          </cell>
          <cell r="I469">
            <v>10829517.490000006</v>
          </cell>
        </row>
        <row r="470">
          <cell r="A470" t="str">
            <v>361UT</v>
          </cell>
          <cell r="B470" t="str">
            <v>361</v>
          </cell>
          <cell r="D470">
            <v>18109486.809999999</v>
          </cell>
          <cell r="F470" t="str">
            <v>361UT</v>
          </cell>
          <cell r="G470" t="str">
            <v>361</v>
          </cell>
          <cell r="I470">
            <v>18109486.809999999</v>
          </cell>
        </row>
        <row r="471">
          <cell r="A471" t="str">
            <v>361WA</v>
          </cell>
          <cell r="B471" t="str">
            <v>361</v>
          </cell>
          <cell r="D471">
            <v>1578534.17</v>
          </cell>
          <cell r="F471" t="str">
            <v>361WA</v>
          </cell>
          <cell r="G471" t="str">
            <v>361</v>
          </cell>
          <cell r="I471">
            <v>1578534.17</v>
          </cell>
        </row>
        <row r="472">
          <cell r="A472" t="str">
            <v>361WYP</v>
          </cell>
          <cell r="B472" t="str">
            <v>361</v>
          </cell>
          <cell r="D472">
            <v>5046662.5</v>
          </cell>
          <cell r="F472" t="str">
            <v>361WYP</v>
          </cell>
          <cell r="G472" t="str">
            <v>361</v>
          </cell>
          <cell r="I472">
            <v>5046662.5</v>
          </cell>
        </row>
        <row r="473">
          <cell r="A473" t="str">
            <v>361WYU</v>
          </cell>
          <cell r="B473" t="str">
            <v>361</v>
          </cell>
          <cell r="D473">
            <v>177952.36</v>
          </cell>
          <cell r="F473" t="str">
            <v>361WYU</v>
          </cell>
          <cell r="G473" t="str">
            <v>361</v>
          </cell>
          <cell r="I473">
            <v>177952.36</v>
          </cell>
        </row>
        <row r="474">
          <cell r="A474" t="str">
            <v>362CA</v>
          </cell>
          <cell r="B474" t="str">
            <v>362</v>
          </cell>
          <cell r="D474">
            <v>13071743.600000007</v>
          </cell>
          <cell r="F474" t="str">
            <v>362CA</v>
          </cell>
          <cell r="G474" t="str">
            <v>362</v>
          </cell>
          <cell r="I474">
            <v>13071743.600000007</v>
          </cell>
        </row>
        <row r="475">
          <cell r="A475" t="str">
            <v>362IDU</v>
          </cell>
          <cell r="B475" t="str">
            <v>362</v>
          </cell>
          <cell r="D475">
            <v>19142017.670000002</v>
          </cell>
          <cell r="F475" t="str">
            <v>362IDU</v>
          </cell>
          <cell r="G475" t="str">
            <v>362</v>
          </cell>
          <cell r="I475">
            <v>19142017.670000002</v>
          </cell>
        </row>
        <row r="476">
          <cell r="A476" t="str">
            <v>362OR</v>
          </cell>
          <cell r="B476" t="str">
            <v>362</v>
          </cell>
          <cell r="D476">
            <v>152591470.57000005</v>
          </cell>
          <cell r="F476" t="str">
            <v>362OR</v>
          </cell>
          <cell r="G476" t="str">
            <v>362</v>
          </cell>
          <cell r="I476">
            <v>152591470.57000005</v>
          </cell>
        </row>
        <row r="477">
          <cell r="A477" t="str">
            <v>362UT</v>
          </cell>
          <cell r="B477" t="str">
            <v>362</v>
          </cell>
          <cell r="D477">
            <v>298532331.63999981</v>
          </cell>
          <cell r="F477" t="str">
            <v>362UT</v>
          </cell>
          <cell r="G477" t="str">
            <v>362</v>
          </cell>
          <cell r="I477">
            <v>298532331.63999981</v>
          </cell>
        </row>
        <row r="478">
          <cell r="A478" t="str">
            <v>362WA</v>
          </cell>
          <cell r="B478" t="str">
            <v>362</v>
          </cell>
          <cell r="D478">
            <v>41910299.960000001</v>
          </cell>
          <cell r="F478" t="str">
            <v>362WA</v>
          </cell>
          <cell r="G478" t="str">
            <v>362</v>
          </cell>
          <cell r="I478">
            <v>41910299.960000001</v>
          </cell>
        </row>
        <row r="479">
          <cell r="A479" t="str">
            <v>362WYP</v>
          </cell>
          <cell r="B479" t="str">
            <v>362</v>
          </cell>
          <cell r="D479">
            <v>88175031.37000002</v>
          </cell>
          <cell r="F479" t="str">
            <v>362WYP</v>
          </cell>
          <cell r="G479" t="str">
            <v>362</v>
          </cell>
          <cell r="I479">
            <v>88175031.37000002</v>
          </cell>
        </row>
        <row r="480">
          <cell r="A480" t="str">
            <v>362WYU</v>
          </cell>
          <cell r="B480" t="str">
            <v>362</v>
          </cell>
          <cell r="D480">
            <v>4663810.01</v>
          </cell>
          <cell r="F480" t="str">
            <v>362WYU</v>
          </cell>
          <cell r="G480" t="str">
            <v>362</v>
          </cell>
          <cell r="I480">
            <v>4663810.01</v>
          </cell>
        </row>
        <row r="481">
          <cell r="A481" t="str">
            <v>364CA</v>
          </cell>
          <cell r="B481" t="str">
            <v>364</v>
          </cell>
          <cell r="D481">
            <v>48861704.055723883</v>
          </cell>
          <cell r="F481" t="str">
            <v>364CA</v>
          </cell>
          <cell r="G481" t="str">
            <v>364</v>
          </cell>
          <cell r="I481">
            <v>48861704.055723883</v>
          </cell>
        </row>
        <row r="482">
          <cell r="A482" t="str">
            <v>364IDU</v>
          </cell>
          <cell r="B482" t="str">
            <v>364</v>
          </cell>
          <cell r="D482">
            <v>59077454.39915809</v>
          </cell>
          <cell r="F482" t="str">
            <v>364IDU</v>
          </cell>
          <cell r="G482" t="str">
            <v>364</v>
          </cell>
          <cell r="I482">
            <v>59077454.39915809</v>
          </cell>
        </row>
        <row r="483">
          <cell r="A483" t="str">
            <v>364OR</v>
          </cell>
          <cell r="B483" t="str">
            <v>364</v>
          </cell>
          <cell r="D483">
            <v>341386590.51736391</v>
          </cell>
          <cell r="F483" t="str">
            <v>364OR</v>
          </cell>
          <cell r="G483" t="str">
            <v>364</v>
          </cell>
          <cell r="I483">
            <v>341386590.51736391</v>
          </cell>
        </row>
        <row r="484">
          <cell r="A484" t="str">
            <v>364UT</v>
          </cell>
          <cell r="B484" t="str">
            <v>364</v>
          </cell>
          <cell r="D484">
            <v>405428903.48639923</v>
          </cell>
          <cell r="F484" t="str">
            <v>364UT</v>
          </cell>
          <cell r="G484" t="str">
            <v>364</v>
          </cell>
          <cell r="I484">
            <v>405428903.48639923</v>
          </cell>
        </row>
        <row r="485">
          <cell r="A485" t="str">
            <v>364WA</v>
          </cell>
          <cell r="B485" t="str">
            <v>364</v>
          </cell>
          <cell r="D485">
            <v>88951323.89100188</v>
          </cell>
          <cell r="F485" t="str">
            <v>364WA</v>
          </cell>
          <cell r="G485" t="str">
            <v>364</v>
          </cell>
          <cell r="I485">
            <v>88951323.89100188</v>
          </cell>
        </row>
        <row r="486">
          <cell r="A486" t="str">
            <v>364WYP</v>
          </cell>
          <cell r="B486" t="str">
            <v>364</v>
          </cell>
          <cell r="D486">
            <v>87185488.408642575</v>
          </cell>
          <cell r="F486" t="str">
            <v>364WYP</v>
          </cell>
          <cell r="G486" t="str">
            <v>364</v>
          </cell>
          <cell r="I486">
            <v>87185488.408642575</v>
          </cell>
        </row>
        <row r="487">
          <cell r="A487" t="str">
            <v>364WYU</v>
          </cell>
          <cell r="B487" t="str">
            <v>364</v>
          </cell>
          <cell r="D487">
            <v>16872637.359725356</v>
          </cell>
          <cell r="F487" t="str">
            <v>364WYU</v>
          </cell>
          <cell r="G487" t="str">
            <v>364</v>
          </cell>
          <cell r="I487">
            <v>16872637.359725356</v>
          </cell>
        </row>
        <row r="488">
          <cell r="A488" t="str">
            <v>365CA</v>
          </cell>
          <cell r="B488" t="str">
            <v>365</v>
          </cell>
          <cell r="D488">
            <v>30753833.219999999</v>
          </cell>
          <cell r="F488" t="str">
            <v>365CA</v>
          </cell>
          <cell r="G488" t="str">
            <v>365</v>
          </cell>
          <cell r="I488">
            <v>30753833.219999999</v>
          </cell>
        </row>
        <row r="489">
          <cell r="A489" t="str">
            <v>365IDU</v>
          </cell>
          <cell r="B489" t="str">
            <v>365</v>
          </cell>
          <cell r="D489">
            <v>30787683.970000003</v>
          </cell>
          <cell r="F489" t="str">
            <v>365IDU</v>
          </cell>
          <cell r="G489" t="str">
            <v>365</v>
          </cell>
          <cell r="I489">
            <v>30787683.970000003</v>
          </cell>
        </row>
        <row r="490">
          <cell r="A490" t="str">
            <v>365OR</v>
          </cell>
          <cell r="B490" t="str">
            <v>365</v>
          </cell>
          <cell r="D490">
            <v>202051149.28000003</v>
          </cell>
          <cell r="F490" t="str">
            <v>365OR</v>
          </cell>
          <cell r="G490" t="str">
            <v>365</v>
          </cell>
          <cell r="I490">
            <v>202051149.28000003</v>
          </cell>
        </row>
        <row r="491">
          <cell r="A491" t="str">
            <v>365UT</v>
          </cell>
          <cell r="B491" t="str">
            <v>365</v>
          </cell>
          <cell r="D491">
            <v>169793704.49000001</v>
          </cell>
          <cell r="F491" t="str">
            <v>365UT</v>
          </cell>
          <cell r="G491" t="str">
            <v>365</v>
          </cell>
          <cell r="I491">
            <v>169793704.49000001</v>
          </cell>
        </row>
        <row r="492">
          <cell r="A492" t="str">
            <v>365WA</v>
          </cell>
          <cell r="B492" t="str">
            <v>365</v>
          </cell>
          <cell r="D492">
            <v>50380924.440000005</v>
          </cell>
          <cell r="F492" t="str">
            <v>365WA</v>
          </cell>
          <cell r="G492" t="str">
            <v>365</v>
          </cell>
          <cell r="I492">
            <v>50380924.440000005</v>
          </cell>
        </row>
        <row r="493">
          <cell r="A493" t="str">
            <v>365WYP</v>
          </cell>
          <cell r="B493" t="str">
            <v>365</v>
          </cell>
          <cell r="D493">
            <v>68042025.610000014</v>
          </cell>
          <cell r="F493" t="str">
            <v>365WYP</v>
          </cell>
          <cell r="G493" t="str">
            <v>365</v>
          </cell>
          <cell r="I493">
            <v>68042025.610000014</v>
          </cell>
        </row>
        <row r="494">
          <cell r="A494" t="str">
            <v>365WYU</v>
          </cell>
          <cell r="B494" t="str">
            <v>365</v>
          </cell>
          <cell r="D494">
            <v>9264995.7399999984</v>
          </cell>
          <cell r="F494" t="str">
            <v>365WYU</v>
          </cell>
          <cell r="G494" t="str">
            <v>365</v>
          </cell>
          <cell r="I494">
            <v>9264995.7399999984</v>
          </cell>
        </row>
        <row r="495">
          <cell r="A495" t="str">
            <v>366CA</v>
          </cell>
          <cell r="B495" t="str">
            <v>366</v>
          </cell>
          <cell r="D495">
            <v>14265654.600000001</v>
          </cell>
          <cell r="F495" t="str">
            <v>366CA</v>
          </cell>
          <cell r="G495" t="str">
            <v>366</v>
          </cell>
          <cell r="I495">
            <v>14265654.600000001</v>
          </cell>
        </row>
        <row r="496">
          <cell r="A496" t="str">
            <v>366IDU</v>
          </cell>
          <cell r="B496" t="str">
            <v>366</v>
          </cell>
          <cell r="D496">
            <v>5867861.0199999996</v>
          </cell>
          <cell r="F496" t="str">
            <v>366IDU</v>
          </cell>
          <cell r="G496" t="str">
            <v>366</v>
          </cell>
          <cell r="I496">
            <v>5867861.0199999996</v>
          </cell>
        </row>
        <row r="497">
          <cell r="A497" t="str">
            <v>366OR</v>
          </cell>
          <cell r="B497" t="str">
            <v>366</v>
          </cell>
          <cell r="D497">
            <v>69045552.649999991</v>
          </cell>
          <cell r="F497" t="str">
            <v>366OR</v>
          </cell>
          <cell r="G497" t="str">
            <v>366</v>
          </cell>
          <cell r="I497">
            <v>69045552.649999991</v>
          </cell>
        </row>
        <row r="498">
          <cell r="A498" t="str">
            <v>366UT</v>
          </cell>
          <cell r="B498" t="str">
            <v>366</v>
          </cell>
          <cell r="D498">
            <v>123227056.61000001</v>
          </cell>
          <cell r="F498" t="str">
            <v>366UT</v>
          </cell>
          <cell r="G498" t="str">
            <v>366</v>
          </cell>
          <cell r="I498">
            <v>123227056.61000001</v>
          </cell>
        </row>
        <row r="499">
          <cell r="A499" t="str">
            <v>366WA</v>
          </cell>
          <cell r="B499" t="str">
            <v>366</v>
          </cell>
          <cell r="D499">
            <v>12689164.129999999</v>
          </cell>
          <cell r="F499" t="str">
            <v>366WA</v>
          </cell>
          <cell r="G499" t="str">
            <v>366</v>
          </cell>
          <cell r="I499">
            <v>12689164.129999999</v>
          </cell>
        </row>
        <row r="500">
          <cell r="A500" t="str">
            <v>366WYP</v>
          </cell>
          <cell r="B500" t="str">
            <v>366</v>
          </cell>
          <cell r="D500">
            <v>8499488.0199999996</v>
          </cell>
          <cell r="F500" t="str">
            <v>366WYP</v>
          </cell>
          <cell r="G500" t="str">
            <v>366</v>
          </cell>
          <cell r="I500">
            <v>8499488.0199999996</v>
          </cell>
        </row>
        <row r="501">
          <cell r="A501" t="str">
            <v>366WYU</v>
          </cell>
          <cell r="B501" t="str">
            <v>366</v>
          </cell>
          <cell r="D501">
            <v>3158965.39</v>
          </cell>
          <cell r="F501" t="str">
            <v>366WYU</v>
          </cell>
          <cell r="G501" t="str">
            <v>366</v>
          </cell>
          <cell r="I501">
            <v>3158965.39</v>
          </cell>
        </row>
        <row r="502">
          <cell r="A502" t="str">
            <v>367CA</v>
          </cell>
          <cell r="B502" t="str">
            <v>367</v>
          </cell>
          <cell r="D502">
            <v>15139339.07</v>
          </cell>
          <cell r="F502" t="str">
            <v>367CA</v>
          </cell>
          <cell r="G502" t="str">
            <v>367</v>
          </cell>
          <cell r="I502">
            <v>15139339.07</v>
          </cell>
        </row>
        <row r="503">
          <cell r="A503" t="str">
            <v>367IDU</v>
          </cell>
          <cell r="B503" t="str">
            <v>367</v>
          </cell>
          <cell r="D503">
            <v>19599486.169999998</v>
          </cell>
          <cell r="F503" t="str">
            <v>367IDU</v>
          </cell>
          <cell r="G503" t="str">
            <v>367</v>
          </cell>
          <cell r="I503">
            <v>19599486.169999998</v>
          </cell>
        </row>
        <row r="504">
          <cell r="A504" t="str">
            <v>367OR</v>
          </cell>
          <cell r="B504" t="str">
            <v>367</v>
          </cell>
          <cell r="D504">
            <v>121455987.11000001</v>
          </cell>
          <cell r="F504" t="str">
            <v>367OR</v>
          </cell>
          <cell r="G504" t="str">
            <v>367</v>
          </cell>
          <cell r="I504">
            <v>121455987.11000001</v>
          </cell>
        </row>
        <row r="505">
          <cell r="A505" t="str">
            <v>367UT</v>
          </cell>
          <cell r="B505" t="str">
            <v>367</v>
          </cell>
          <cell r="D505">
            <v>350020848.44</v>
          </cell>
          <cell r="F505" t="str">
            <v>367UT</v>
          </cell>
          <cell r="G505" t="str">
            <v>367</v>
          </cell>
          <cell r="I505">
            <v>350020848.44</v>
          </cell>
        </row>
        <row r="506">
          <cell r="A506" t="str">
            <v>367WA</v>
          </cell>
          <cell r="B506" t="str">
            <v>367</v>
          </cell>
          <cell r="D506">
            <v>15728011.57</v>
          </cell>
          <cell r="F506" t="str">
            <v>367WA</v>
          </cell>
          <cell r="G506" t="str">
            <v>367</v>
          </cell>
          <cell r="I506">
            <v>15728011.57</v>
          </cell>
        </row>
        <row r="507">
          <cell r="A507" t="str">
            <v>367WYP</v>
          </cell>
          <cell r="B507" t="str">
            <v>367</v>
          </cell>
          <cell r="D507">
            <v>20201753.490000002</v>
          </cell>
          <cell r="F507" t="str">
            <v>367WYP</v>
          </cell>
          <cell r="G507" t="str">
            <v>367</v>
          </cell>
          <cell r="I507">
            <v>20201753.490000002</v>
          </cell>
        </row>
        <row r="508">
          <cell r="A508" t="str">
            <v>367WYU</v>
          </cell>
          <cell r="B508" t="str">
            <v>367</v>
          </cell>
          <cell r="D508">
            <v>14290854.059999999</v>
          </cell>
          <cell r="F508" t="str">
            <v>367WYU</v>
          </cell>
          <cell r="G508" t="str">
            <v>367</v>
          </cell>
          <cell r="I508">
            <v>14290854.059999999</v>
          </cell>
        </row>
        <row r="509">
          <cell r="A509" t="str">
            <v>368CA</v>
          </cell>
          <cell r="B509" t="str">
            <v>368</v>
          </cell>
          <cell r="D509">
            <v>39751340.57</v>
          </cell>
          <cell r="F509" t="str">
            <v>368CA</v>
          </cell>
          <cell r="G509" t="str">
            <v>368</v>
          </cell>
          <cell r="I509">
            <v>39751340.57</v>
          </cell>
        </row>
        <row r="510">
          <cell r="A510" t="str">
            <v>368IDU</v>
          </cell>
          <cell r="B510" t="str">
            <v>368</v>
          </cell>
          <cell r="D510">
            <v>54015519.68</v>
          </cell>
          <cell r="F510" t="str">
            <v>368IDU</v>
          </cell>
          <cell r="G510" t="str">
            <v>368</v>
          </cell>
          <cell r="I510">
            <v>54015519.68</v>
          </cell>
        </row>
        <row r="511">
          <cell r="A511" t="str">
            <v>368OR</v>
          </cell>
          <cell r="B511" t="str">
            <v>368</v>
          </cell>
          <cell r="D511">
            <v>322394364.02999997</v>
          </cell>
          <cell r="F511" t="str">
            <v>368OR</v>
          </cell>
          <cell r="G511" t="str">
            <v>368</v>
          </cell>
          <cell r="I511">
            <v>322394364.02999997</v>
          </cell>
        </row>
        <row r="512">
          <cell r="A512" t="str">
            <v>368UT</v>
          </cell>
          <cell r="B512" t="str">
            <v>368</v>
          </cell>
          <cell r="D512">
            <v>293660026.56</v>
          </cell>
          <cell r="F512" t="str">
            <v>368UT</v>
          </cell>
          <cell r="G512" t="str">
            <v>368</v>
          </cell>
          <cell r="I512">
            <v>293660026.56</v>
          </cell>
        </row>
        <row r="513">
          <cell r="A513" t="str">
            <v>368WA</v>
          </cell>
          <cell r="B513" t="str">
            <v>368</v>
          </cell>
          <cell r="D513">
            <v>77077107.24000001</v>
          </cell>
          <cell r="F513" t="str">
            <v>368WA</v>
          </cell>
          <cell r="G513" t="str">
            <v>368</v>
          </cell>
          <cell r="I513">
            <v>77077107.24000001</v>
          </cell>
        </row>
        <row r="514">
          <cell r="A514" t="str">
            <v>368WYP</v>
          </cell>
          <cell r="B514" t="str">
            <v>368</v>
          </cell>
          <cell r="D514">
            <v>56080331.719999999</v>
          </cell>
          <cell r="F514" t="str">
            <v>368WYP</v>
          </cell>
          <cell r="G514" t="str">
            <v>368</v>
          </cell>
          <cell r="I514">
            <v>56080331.719999999</v>
          </cell>
        </row>
        <row r="515">
          <cell r="A515" t="str">
            <v>368WYU</v>
          </cell>
          <cell r="B515" t="str">
            <v>368</v>
          </cell>
          <cell r="D515">
            <v>8745067.5199999996</v>
          </cell>
          <cell r="F515" t="str">
            <v>368WYU</v>
          </cell>
          <cell r="G515" t="str">
            <v>368</v>
          </cell>
          <cell r="I515">
            <v>8745067.5199999996</v>
          </cell>
        </row>
        <row r="516">
          <cell r="A516" t="str">
            <v>369CA</v>
          </cell>
          <cell r="B516" t="str">
            <v>369</v>
          </cell>
          <cell r="D516">
            <v>17643477.669999998</v>
          </cell>
          <cell r="F516" t="str">
            <v>369CA</v>
          </cell>
          <cell r="G516" t="str">
            <v>369</v>
          </cell>
          <cell r="I516">
            <v>17643477.669999998</v>
          </cell>
        </row>
        <row r="517">
          <cell r="A517" t="str">
            <v>369IDU</v>
          </cell>
          <cell r="B517" t="str">
            <v>369</v>
          </cell>
          <cell r="D517">
            <v>19011902.959999997</v>
          </cell>
          <cell r="F517" t="str">
            <v>369IDU</v>
          </cell>
          <cell r="G517" t="str">
            <v>369</v>
          </cell>
          <cell r="I517">
            <v>19011902.959999997</v>
          </cell>
        </row>
        <row r="518">
          <cell r="A518" t="str">
            <v>369OR</v>
          </cell>
          <cell r="B518" t="str">
            <v>369</v>
          </cell>
          <cell r="D518">
            <v>160161136.53999999</v>
          </cell>
          <cell r="F518" t="str">
            <v>369OR</v>
          </cell>
          <cell r="G518" t="str">
            <v>369</v>
          </cell>
          <cell r="I518">
            <v>160161136.53999999</v>
          </cell>
        </row>
        <row r="519">
          <cell r="A519" t="str">
            <v>369UT</v>
          </cell>
          <cell r="B519" t="str">
            <v>369</v>
          </cell>
          <cell r="D519">
            <v>136168919.40000004</v>
          </cell>
          <cell r="F519" t="str">
            <v>369UT</v>
          </cell>
          <cell r="G519" t="str">
            <v>369</v>
          </cell>
          <cell r="I519">
            <v>136168919.40000004</v>
          </cell>
        </row>
        <row r="520">
          <cell r="A520" t="str">
            <v>369WA</v>
          </cell>
          <cell r="B520" t="str">
            <v>369</v>
          </cell>
          <cell r="D520">
            <v>35209996.159999996</v>
          </cell>
          <cell r="F520" t="str">
            <v>369WA</v>
          </cell>
          <cell r="G520" t="str">
            <v>369</v>
          </cell>
          <cell r="I520">
            <v>35209996.159999996</v>
          </cell>
        </row>
        <row r="521">
          <cell r="A521" t="str">
            <v>369WYP</v>
          </cell>
          <cell r="B521" t="str">
            <v>369</v>
          </cell>
          <cell r="D521">
            <v>22773786.989999998</v>
          </cell>
          <cell r="F521" t="str">
            <v>369WYP</v>
          </cell>
          <cell r="G521" t="str">
            <v>369</v>
          </cell>
          <cell r="I521">
            <v>22773786.989999998</v>
          </cell>
        </row>
        <row r="522">
          <cell r="A522" t="str">
            <v>369WYU</v>
          </cell>
          <cell r="B522" t="str">
            <v>369</v>
          </cell>
          <cell r="D522">
            <v>4716101.67</v>
          </cell>
          <cell r="F522" t="str">
            <v>369WYU</v>
          </cell>
          <cell r="G522" t="str">
            <v>369</v>
          </cell>
          <cell r="I522">
            <v>4716101.67</v>
          </cell>
        </row>
        <row r="523">
          <cell r="A523" t="str">
            <v>370CA</v>
          </cell>
          <cell r="B523" t="str">
            <v>370</v>
          </cell>
          <cell r="D523">
            <v>3926311.74</v>
          </cell>
          <cell r="F523" t="str">
            <v>370CA</v>
          </cell>
          <cell r="G523" t="str">
            <v>370</v>
          </cell>
          <cell r="I523">
            <v>3926311.74</v>
          </cell>
        </row>
        <row r="524">
          <cell r="A524" t="str">
            <v>370IDU</v>
          </cell>
          <cell r="B524" t="str">
            <v>370</v>
          </cell>
          <cell r="D524">
            <v>13730608.66</v>
          </cell>
          <cell r="F524" t="str">
            <v>370IDU</v>
          </cell>
          <cell r="G524" t="str">
            <v>370</v>
          </cell>
          <cell r="I524">
            <v>13730608.66</v>
          </cell>
        </row>
        <row r="525">
          <cell r="A525" t="str">
            <v>370OR</v>
          </cell>
          <cell r="B525" t="str">
            <v>370</v>
          </cell>
          <cell r="D525">
            <v>57807703.07</v>
          </cell>
          <cell r="F525" t="str">
            <v>370OR</v>
          </cell>
          <cell r="G525" t="str">
            <v>370</v>
          </cell>
          <cell r="I525">
            <v>57807703.07</v>
          </cell>
        </row>
        <row r="526">
          <cell r="A526" t="str">
            <v>370UT</v>
          </cell>
          <cell r="B526" t="str">
            <v>370</v>
          </cell>
          <cell r="D526">
            <v>80479273.239999995</v>
          </cell>
          <cell r="F526" t="str">
            <v>370UT</v>
          </cell>
          <cell r="G526" t="str">
            <v>370</v>
          </cell>
          <cell r="I526">
            <v>80479273.239999995</v>
          </cell>
        </row>
        <row r="527">
          <cell r="A527" t="str">
            <v>370WA</v>
          </cell>
          <cell r="B527" t="str">
            <v>370</v>
          </cell>
          <cell r="D527">
            <v>13832974.199999999</v>
          </cell>
          <cell r="F527" t="str">
            <v>370WA</v>
          </cell>
          <cell r="G527" t="str">
            <v>370</v>
          </cell>
          <cell r="I527">
            <v>13832974.199999999</v>
          </cell>
        </row>
        <row r="528">
          <cell r="A528" t="str">
            <v>370WYP</v>
          </cell>
          <cell r="B528" t="str">
            <v>370</v>
          </cell>
          <cell r="D528">
            <v>11510032.649999999</v>
          </cell>
          <cell r="F528" t="str">
            <v>370WYP</v>
          </cell>
          <cell r="G528" t="str">
            <v>370</v>
          </cell>
          <cell r="I528">
            <v>11510032.649999999</v>
          </cell>
        </row>
        <row r="529">
          <cell r="A529" t="str">
            <v>370WYU</v>
          </cell>
          <cell r="B529" t="str">
            <v>370</v>
          </cell>
          <cell r="D529">
            <v>2688075.84</v>
          </cell>
          <cell r="F529" t="str">
            <v>370WYU</v>
          </cell>
          <cell r="G529" t="str">
            <v>370</v>
          </cell>
          <cell r="I529">
            <v>2688075.84</v>
          </cell>
        </row>
        <row r="530">
          <cell r="A530" t="str">
            <v>371CA</v>
          </cell>
          <cell r="B530" t="str">
            <v>371</v>
          </cell>
          <cell r="D530">
            <v>265064.57</v>
          </cell>
          <cell r="F530" t="str">
            <v>371CA</v>
          </cell>
          <cell r="G530" t="str">
            <v>371</v>
          </cell>
          <cell r="I530">
            <v>265064.57</v>
          </cell>
        </row>
        <row r="531">
          <cell r="A531" t="str">
            <v>371IDU</v>
          </cell>
          <cell r="B531" t="str">
            <v>371</v>
          </cell>
          <cell r="D531">
            <v>156828.98000000001</v>
          </cell>
          <cell r="F531" t="str">
            <v>371IDU</v>
          </cell>
          <cell r="G531" t="str">
            <v>371</v>
          </cell>
          <cell r="I531">
            <v>156828.98000000001</v>
          </cell>
        </row>
        <row r="532">
          <cell r="A532" t="str">
            <v>371OR</v>
          </cell>
          <cell r="B532" t="str">
            <v>371</v>
          </cell>
          <cell r="D532">
            <v>2448123.7599999998</v>
          </cell>
          <cell r="F532" t="str">
            <v>371OR</v>
          </cell>
          <cell r="G532" t="str">
            <v>371</v>
          </cell>
          <cell r="I532">
            <v>2448123.7599999998</v>
          </cell>
        </row>
        <row r="533">
          <cell r="A533" t="str">
            <v>371UT</v>
          </cell>
          <cell r="B533" t="str">
            <v>371</v>
          </cell>
          <cell r="D533">
            <v>4667446.5599999996</v>
          </cell>
          <cell r="F533" t="str">
            <v>371UT</v>
          </cell>
          <cell r="G533" t="str">
            <v>371</v>
          </cell>
          <cell r="I533">
            <v>4667446.5599999996</v>
          </cell>
        </row>
        <row r="534">
          <cell r="A534" t="str">
            <v>371WA</v>
          </cell>
          <cell r="B534" t="str">
            <v>371</v>
          </cell>
          <cell r="D534">
            <v>546265.1</v>
          </cell>
          <cell r="F534" t="str">
            <v>371WA</v>
          </cell>
          <cell r="G534" t="str">
            <v>371</v>
          </cell>
          <cell r="I534">
            <v>546265.1</v>
          </cell>
        </row>
        <row r="535">
          <cell r="A535" t="str">
            <v>371WYP</v>
          </cell>
          <cell r="B535" t="str">
            <v>371</v>
          </cell>
          <cell r="D535">
            <v>744501.19</v>
          </cell>
          <cell r="F535" t="str">
            <v>371WYP</v>
          </cell>
          <cell r="G535" t="str">
            <v>371</v>
          </cell>
          <cell r="I535">
            <v>744501.19</v>
          </cell>
        </row>
        <row r="536">
          <cell r="A536" t="str">
            <v>371WYU</v>
          </cell>
          <cell r="B536" t="str">
            <v>371</v>
          </cell>
          <cell r="D536">
            <v>145168.9</v>
          </cell>
          <cell r="F536" t="str">
            <v>371WYU</v>
          </cell>
          <cell r="G536" t="str">
            <v>371</v>
          </cell>
          <cell r="I536">
            <v>145168.9</v>
          </cell>
        </row>
        <row r="537">
          <cell r="A537" t="str">
            <v>372IDU</v>
          </cell>
          <cell r="B537" t="str">
            <v>372</v>
          </cell>
          <cell r="D537">
            <v>4873.1400000000003</v>
          </cell>
          <cell r="F537" t="str">
            <v>372IDU</v>
          </cell>
          <cell r="G537" t="str">
            <v>372</v>
          </cell>
          <cell r="I537">
            <v>4873.1400000000003</v>
          </cell>
        </row>
        <row r="538">
          <cell r="A538" t="str">
            <v>372UT</v>
          </cell>
          <cell r="B538" t="str">
            <v>372</v>
          </cell>
          <cell r="D538">
            <v>44784.75</v>
          </cell>
          <cell r="F538" t="str">
            <v>372UT</v>
          </cell>
          <cell r="G538" t="str">
            <v>372</v>
          </cell>
          <cell r="I538">
            <v>44784.75</v>
          </cell>
        </row>
        <row r="539">
          <cell r="A539" t="str">
            <v>373CA</v>
          </cell>
          <cell r="B539" t="str">
            <v>373</v>
          </cell>
          <cell r="D539">
            <v>659020.93999999994</v>
          </cell>
          <cell r="F539" t="str">
            <v>373CA</v>
          </cell>
          <cell r="G539" t="str">
            <v>373</v>
          </cell>
          <cell r="I539">
            <v>659020.93999999994</v>
          </cell>
        </row>
        <row r="540">
          <cell r="A540" t="str">
            <v>373IDU</v>
          </cell>
          <cell r="B540" t="str">
            <v>373</v>
          </cell>
          <cell r="D540">
            <v>534305.57999999996</v>
          </cell>
          <cell r="F540" t="str">
            <v>373IDU</v>
          </cell>
          <cell r="G540" t="str">
            <v>373</v>
          </cell>
          <cell r="I540">
            <v>534305.57999999996</v>
          </cell>
        </row>
        <row r="541">
          <cell r="A541" t="str">
            <v>373OR</v>
          </cell>
          <cell r="B541" t="str">
            <v>373</v>
          </cell>
          <cell r="D541">
            <v>17849041.569999997</v>
          </cell>
          <cell r="F541" t="str">
            <v>373OR</v>
          </cell>
          <cell r="G541" t="str">
            <v>373</v>
          </cell>
          <cell r="I541">
            <v>17849041.569999997</v>
          </cell>
        </row>
        <row r="542">
          <cell r="A542" t="str">
            <v>373UT</v>
          </cell>
          <cell r="B542" t="str">
            <v>373</v>
          </cell>
          <cell r="D542">
            <v>23991498.310000002</v>
          </cell>
          <cell r="F542" t="str">
            <v>373UT</v>
          </cell>
          <cell r="G542" t="str">
            <v>373</v>
          </cell>
          <cell r="I542">
            <v>23991498.310000002</v>
          </cell>
        </row>
        <row r="543">
          <cell r="A543" t="str">
            <v>373WA</v>
          </cell>
          <cell r="B543" t="str">
            <v>373</v>
          </cell>
          <cell r="D543">
            <v>3356404.91</v>
          </cell>
          <cell r="F543" t="str">
            <v>373WA</v>
          </cell>
          <cell r="G543" t="str">
            <v>373</v>
          </cell>
          <cell r="I543">
            <v>3356404.91</v>
          </cell>
        </row>
        <row r="544">
          <cell r="A544" t="str">
            <v>373WYP</v>
          </cell>
          <cell r="B544" t="str">
            <v>373</v>
          </cell>
          <cell r="D544">
            <v>5676469.9100000001</v>
          </cell>
          <cell r="F544" t="str">
            <v>373WYP</v>
          </cell>
          <cell r="G544" t="str">
            <v>373</v>
          </cell>
          <cell r="I544">
            <v>5676469.9100000001</v>
          </cell>
        </row>
        <row r="545">
          <cell r="A545" t="str">
            <v>373WYU</v>
          </cell>
          <cell r="B545" t="str">
            <v>373</v>
          </cell>
          <cell r="D545">
            <v>2014714.06</v>
          </cell>
          <cell r="F545" t="str">
            <v>373WYU</v>
          </cell>
          <cell r="G545" t="str">
            <v>373</v>
          </cell>
          <cell r="I545">
            <v>2014714.06</v>
          </cell>
        </row>
        <row r="546">
          <cell r="A546" t="str">
            <v>389CA</v>
          </cell>
          <cell r="B546" t="str">
            <v>389</v>
          </cell>
          <cell r="D546">
            <v>217568.45</v>
          </cell>
          <cell r="F546" t="str">
            <v>389CA</v>
          </cell>
          <cell r="G546" t="str">
            <v>389</v>
          </cell>
          <cell r="I546">
            <v>217568.45</v>
          </cell>
        </row>
        <row r="547">
          <cell r="A547" t="str">
            <v>389CN</v>
          </cell>
          <cell r="B547" t="str">
            <v>389</v>
          </cell>
          <cell r="D547">
            <v>1109264.1499999999</v>
          </cell>
          <cell r="F547" t="str">
            <v>389CN</v>
          </cell>
          <cell r="G547" t="str">
            <v>389</v>
          </cell>
          <cell r="I547">
            <v>1109264.1499999999</v>
          </cell>
        </row>
        <row r="548">
          <cell r="A548" t="str">
            <v>389DGU</v>
          </cell>
          <cell r="B548" t="str">
            <v>389</v>
          </cell>
          <cell r="D548">
            <v>3510.16</v>
          </cell>
          <cell r="F548" t="str">
            <v>389DGU</v>
          </cell>
          <cell r="G548" t="str">
            <v>389</v>
          </cell>
          <cell r="I548">
            <v>3510.16</v>
          </cell>
        </row>
        <row r="549">
          <cell r="A549" t="str">
            <v>389IDU</v>
          </cell>
          <cell r="B549" t="str">
            <v>389</v>
          </cell>
          <cell r="D549">
            <v>197638.82</v>
          </cell>
          <cell r="F549" t="str">
            <v>389IDU</v>
          </cell>
          <cell r="G549" t="str">
            <v>389</v>
          </cell>
          <cell r="I549">
            <v>197638.82</v>
          </cell>
        </row>
        <row r="550">
          <cell r="A550" t="str">
            <v>389OR</v>
          </cell>
          <cell r="B550" t="str">
            <v>389</v>
          </cell>
          <cell r="D550">
            <v>1896910.33</v>
          </cell>
          <cell r="F550" t="str">
            <v>389OR</v>
          </cell>
          <cell r="G550" t="str">
            <v>389</v>
          </cell>
          <cell r="I550">
            <v>1896910.33</v>
          </cell>
        </row>
        <row r="551">
          <cell r="A551" t="str">
            <v>389SG</v>
          </cell>
          <cell r="B551" t="str">
            <v>389</v>
          </cell>
          <cell r="D551">
            <v>1227.55</v>
          </cell>
          <cell r="F551" t="str">
            <v>389SG</v>
          </cell>
          <cell r="G551" t="str">
            <v>389</v>
          </cell>
          <cell r="I551">
            <v>1227.55</v>
          </cell>
        </row>
        <row r="552">
          <cell r="A552" t="str">
            <v>389SO</v>
          </cell>
          <cell r="B552" t="str">
            <v>389</v>
          </cell>
          <cell r="D552">
            <v>5598054.8599999994</v>
          </cell>
          <cell r="F552" t="str">
            <v>389SO</v>
          </cell>
          <cell r="G552" t="str">
            <v>389</v>
          </cell>
          <cell r="I552">
            <v>5598054.8599999994</v>
          </cell>
        </row>
        <row r="553">
          <cell r="A553" t="str">
            <v>389UT</v>
          </cell>
          <cell r="B553" t="str">
            <v>389</v>
          </cell>
          <cell r="D553">
            <v>4112029.93</v>
          </cell>
          <cell r="F553" t="str">
            <v>389UT</v>
          </cell>
          <cell r="G553" t="str">
            <v>389</v>
          </cell>
          <cell r="I553">
            <v>4112029.93</v>
          </cell>
        </row>
        <row r="554">
          <cell r="A554" t="str">
            <v>389WA</v>
          </cell>
          <cell r="B554" t="str">
            <v>389</v>
          </cell>
          <cell r="D554">
            <v>1098826.3500000001</v>
          </cell>
          <cell r="F554" t="str">
            <v>389WA</v>
          </cell>
          <cell r="G554" t="str">
            <v>389</v>
          </cell>
          <cell r="I554">
            <v>1098826.3500000001</v>
          </cell>
        </row>
        <row r="555">
          <cell r="A555" t="str">
            <v>389WYP</v>
          </cell>
          <cell r="B555" t="str">
            <v>389</v>
          </cell>
          <cell r="D555">
            <v>137356.04999999999</v>
          </cell>
          <cell r="F555" t="str">
            <v>389WYP</v>
          </cell>
          <cell r="G555" t="str">
            <v>389</v>
          </cell>
          <cell r="I555">
            <v>137356.04999999999</v>
          </cell>
        </row>
        <row r="556">
          <cell r="A556" t="str">
            <v>389WYU</v>
          </cell>
          <cell r="B556" t="str">
            <v>389</v>
          </cell>
          <cell r="D556">
            <v>515910.92</v>
          </cell>
          <cell r="F556" t="str">
            <v>389WYU</v>
          </cell>
          <cell r="G556" t="str">
            <v>389</v>
          </cell>
          <cell r="I556">
            <v>515910.92</v>
          </cell>
        </row>
        <row r="557">
          <cell r="A557" t="str">
            <v>390CA</v>
          </cell>
          <cell r="B557" t="str">
            <v>390</v>
          </cell>
          <cell r="D557">
            <v>2134173.14</v>
          </cell>
          <cell r="F557" t="str">
            <v>390CA</v>
          </cell>
          <cell r="G557" t="str">
            <v>390</v>
          </cell>
          <cell r="I557">
            <v>2134173.14</v>
          </cell>
        </row>
        <row r="558">
          <cell r="A558" t="str">
            <v>390CN</v>
          </cell>
          <cell r="B558" t="str">
            <v>390</v>
          </cell>
          <cell r="D558">
            <v>11512779.629999999</v>
          </cell>
          <cell r="F558" t="str">
            <v>390CN</v>
          </cell>
          <cell r="G558" t="str">
            <v>390</v>
          </cell>
          <cell r="I558">
            <v>11512779.629999999</v>
          </cell>
        </row>
        <row r="559">
          <cell r="A559" t="str">
            <v>390DGP</v>
          </cell>
          <cell r="B559" t="str">
            <v>390</v>
          </cell>
          <cell r="D559">
            <v>385673.45</v>
          </cell>
          <cell r="F559" t="str">
            <v>390DGP</v>
          </cell>
          <cell r="G559" t="str">
            <v>390</v>
          </cell>
          <cell r="I559">
            <v>385673.45</v>
          </cell>
        </row>
        <row r="560">
          <cell r="A560" t="str">
            <v>390DGU</v>
          </cell>
          <cell r="B560" t="str">
            <v>390</v>
          </cell>
          <cell r="D560">
            <v>1642678.89</v>
          </cell>
          <cell r="F560" t="str">
            <v>390DGU</v>
          </cell>
          <cell r="G560" t="str">
            <v>390</v>
          </cell>
          <cell r="I560">
            <v>1642678.89</v>
          </cell>
        </row>
        <row r="561">
          <cell r="A561" t="str">
            <v>390IDU</v>
          </cell>
          <cell r="B561" t="str">
            <v>390</v>
          </cell>
          <cell r="D561">
            <v>9321338.6099999994</v>
          </cell>
          <cell r="F561" t="str">
            <v>390IDU</v>
          </cell>
          <cell r="G561" t="str">
            <v>390</v>
          </cell>
          <cell r="I561">
            <v>9321338.6099999994</v>
          </cell>
        </row>
        <row r="562">
          <cell r="A562" t="str">
            <v>390OR</v>
          </cell>
          <cell r="B562" t="str">
            <v>390</v>
          </cell>
          <cell r="D562">
            <v>26338713.639999989</v>
          </cell>
          <cell r="F562" t="str">
            <v>390OR</v>
          </cell>
          <cell r="G562" t="str">
            <v>390</v>
          </cell>
          <cell r="I562">
            <v>26338713.639999989</v>
          </cell>
        </row>
        <row r="563">
          <cell r="A563" t="str">
            <v>390SG</v>
          </cell>
          <cell r="B563" t="str">
            <v>390</v>
          </cell>
          <cell r="D563">
            <v>3085857.9</v>
          </cell>
          <cell r="F563" t="str">
            <v>390SG</v>
          </cell>
          <cell r="G563" t="str">
            <v>390</v>
          </cell>
          <cell r="I563">
            <v>3085857.9</v>
          </cell>
        </row>
        <row r="564">
          <cell r="A564" t="str">
            <v>390SO</v>
          </cell>
          <cell r="B564" t="str">
            <v>390</v>
          </cell>
          <cell r="D564">
            <v>101214941.59</v>
          </cell>
          <cell r="F564" t="str">
            <v>390SO</v>
          </cell>
          <cell r="G564" t="str">
            <v>390</v>
          </cell>
          <cell r="I564">
            <v>101214941.59</v>
          </cell>
        </row>
        <row r="565">
          <cell r="A565" t="str">
            <v>390UT</v>
          </cell>
          <cell r="B565" t="str">
            <v>390</v>
          </cell>
          <cell r="D565">
            <v>34317167.200000018</v>
          </cell>
          <cell r="F565" t="str">
            <v>390UT</v>
          </cell>
          <cell r="G565" t="str">
            <v>390</v>
          </cell>
          <cell r="I565">
            <v>34317167.200000018</v>
          </cell>
        </row>
        <row r="566">
          <cell r="A566" t="str">
            <v>390WA</v>
          </cell>
          <cell r="B566" t="str">
            <v>390</v>
          </cell>
          <cell r="D566">
            <v>12858211.199999999</v>
          </cell>
          <cell r="F566" t="str">
            <v>390WA</v>
          </cell>
          <cell r="G566" t="str">
            <v>390</v>
          </cell>
          <cell r="I566">
            <v>12858211.199999999</v>
          </cell>
        </row>
        <row r="567">
          <cell r="A567" t="str">
            <v>390WYP</v>
          </cell>
          <cell r="B567" t="str">
            <v>390</v>
          </cell>
          <cell r="D567">
            <v>8447538.8800000008</v>
          </cell>
          <cell r="F567" t="str">
            <v>390WYP</v>
          </cell>
          <cell r="G567" t="str">
            <v>390</v>
          </cell>
          <cell r="I567">
            <v>8447538.8800000008</v>
          </cell>
        </row>
        <row r="568">
          <cell r="A568" t="str">
            <v>390WYU</v>
          </cell>
          <cell r="B568" t="str">
            <v>390</v>
          </cell>
          <cell r="D568">
            <v>2190230.91</v>
          </cell>
          <cell r="F568" t="str">
            <v>390WYU</v>
          </cell>
          <cell r="G568" t="str">
            <v>390</v>
          </cell>
          <cell r="I568">
            <v>2190230.91</v>
          </cell>
        </row>
        <row r="569">
          <cell r="A569" t="str">
            <v>391CA</v>
          </cell>
          <cell r="B569" t="str">
            <v>391</v>
          </cell>
          <cell r="D569">
            <v>349916.7</v>
          </cell>
          <cell r="F569" t="str">
            <v>391CA</v>
          </cell>
          <cell r="G569" t="str">
            <v>391</v>
          </cell>
          <cell r="I569">
            <v>349916.7</v>
          </cell>
        </row>
        <row r="570">
          <cell r="A570" t="str">
            <v>391CN</v>
          </cell>
          <cell r="B570" t="str">
            <v>391</v>
          </cell>
          <cell r="D570">
            <v>6709945.9799999995</v>
          </cell>
          <cell r="F570" t="str">
            <v>391CN</v>
          </cell>
          <cell r="G570" t="str">
            <v>391</v>
          </cell>
          <cell r="I570">
            <v>6709945.9799999995</v>
          </cell>
        </row>
        <row r="571">
          <cell r="A571" t="str">
            <v>391DGP</v>
          </cell>
          <cell r="B571" t="str">
            <v>391</v>
          </cell>
          <cell r="D571">
            <v>454100.23</v>
          </cell>
          <cell r="F571" t="str">
            <v>391DGP</v>
          </cell>
          <cell r="G571" t="str">
            <v>391</v>
          </cell>
          <cell r="I571">
            <v>454100.23</v>
          </cell>
        </row>
        <row r="572">
          <cell r="A572" t="str">
            <v>391DGU</v>
          </cell>
          <cell r="B572" t="str">
            <v>391</v>
          </cell>
          <cell r="D572">
            <v>642229.51</v>
          </cell>
          <cell r="F572" t="str">
            <v>391DGU</v>
          </cell>
          <cell r="G572" t="str">
            <v>391</v>
          </cell>
          <cell r="I572">
            <v>642229.51</v>
          </cell>
        </row>
        <row r="573">
          <cell r="A573" t="str">
            <v>391IDU</v>
          </cell>
          <cell r="B573" t="str">
            <v>391</v>
          </cell>
          <cell r="D573">
            <v>944866.93</v>
          </cell>
          <cell r="F573" t="str">
            <v>391IDU</v>
          </cell>
          <cell r="G573" t="str">
            <v>391</v>
          </cell>
          <cell r="I573">
            <v>944866.93</v>
          </cell>
        </row>
        <row r="574">
          <cell r="A574" t="str">
            <v>391OR</v>
          </cell>
          <cell r="B574" t="str">
            <v>391</v>
          </cell>
          <cell r="D574">
            <v>5776791.3400000008</v>
          </cell>
          <cell r="F574" t="str">
            <v>391OR</v>
          </cell>
          <cell r="G574" t="str">
            <v>391</v>
          </cell>
          <cell r="I574">
            <v>5776791.3400000008</v>
          </cell>
        </row>
        <row r="575">
          <cell r="A575" t="str">
            <v>391SE</v>
          </cell>
          <cell r="B575" t="str">
            <v>391</v>
          </cell>
          <cell r="D575">
            <v>132398.04999999999</v>
          </cell>
          <cell r="F575" t="str">
            <v>391SE</v>
          </cell>
          <cell r="G575" t="str">
            <v>391</v>
          </cell>
          <cell r="I575">
            <v>132398.04999999999</v>
          </cell>
        </row>
        <row r="576">
          <cell r="A576" t="str">
            <v>391SG</v>
          </cell>
          <cell r="B576" t="str">
            <v>391</v>
          </cell>
          <cell r="D576">
            <v>6389813.0000000009</v>
          </cell>
          <cell r="F576" t="str">
            <v>391SG</v>
          </cell>
          <cell r="G576" t="str">
            <v>391</v>
          </cell>
          <cell r="I576">
            <v>6389813.0000000009</v>
          </cell>
        </row>
        <row r="577">
          <cell r="A577" t="str">
            <v>391SO</v>
          </cell>
          <cell r="B577" t="str">
            <v>391</v>
          </cell>
          <cell r="D577">
            <v>86173426.200000018</v>
          </cell>
          <cell r="F577" t="str">
            <v>391SO</v>
          </cell>
          <cell r="G577" t="str">
            <v>391</v>
          </cell>
          <cell r="I577">
            <v>86173426.200000018</v>
          </cell>
        </row>
        <row r="578">
          <cell r="A578" t="str">
            <v>391SSGCH</v>
          </cell>
          <cell r="B578" t="str">
            <v>391</v>
          </cell>
          <cell r="D578">
            <v>332263.43</v>
          </cell>
          <cell r="F578" t="str">
            <v>391SSGCH</v>
          </cell>
          <cell r="G578" t="str">
            <v>391</v>
          </cell>
          <cell r="I578">
            <v>332263.43</v>
          </cell>
        </row>
        <row r="579">
          <cell r="A579" t="str">
            <v>391SSGCT</v>
          </cell>
          <cell r="B579" t="str">
            <v>391</v>
          </cell>
          <cell r="D579">
            <v>6616.78</v>
          </cell>
          <cell r="F579" t="str">
            <v>391SSGCT</v>
          </cell>
          <cell r="G579" t="str">
            <v>391</v>
          </cell>
          <cell r="I579">
            <v>6616.78</v>
          </cell>
        </row>
        <row r="580">
          <cell r="A580" t="str">
            <v>391UT</v>
          </cell>
          <cell r="B580" t="str">
            <v>391</v>
          </cell>
          <cell r="D580">
            <v>4583086.9000000004</v>
          </cell>
          <cell r="F580" t="str">
            <v>391UT</v>
          </cell>
          <cell r="G580" t="str">
            <v>391</v>
          </cell>
          <cell r="I580">
            <v>4583086.9000000004</v>
          </cell>
        </row>
        <row r="581">
          <cell r="A581" t="str">
            <v>391WA</v>
          </cell>
          <cell r="B581" t="str">
            <v>391</v>
          </cell>
          <cell r="D581">
            <v>1483694.91</v>
          </cell>
          <cell r="F581" t="str">
            <v>391WA</v>
          </cell>
          <cell r="G581" t="str">
            <v>391</v>
          </cell>
          <cell r="I581">
            <v>1483694.91</v>
          </cell>
        </row>
        <row r="582">
          <cell r="A582" t="str">
            <v>391WYP</v>
          </cell>
          <cell r="B582" t="str">
            <v>391</v>
          </cell>
          <cell r="D582">
            <v>2924117.03</v>
          </cell>
          <cell r="F582" t="str">
            <v>391WYP</v>
          </cell>
          <cell r="G582" t="str">
            <v>391</v>
          </cell>
          <cell r="I582">
            <v>2924117.03</v>
          </cell>
        </row>
        <row r="583">
          <cell r="A583" t="str">
            <v>391WYU</v>
          </cell>
          <cell r="B583" t="str">
            <v>391</v>
          </cell>
          <cell r="D583">
            <v>317989.03000000003</v>
          </cell>
          <cell r="F583" t="str">
            <v>391WYU</v>
          </cell>
          <cell r="G583" t="str">
            <v>391</v>
          </cell>
          <cell r="I583">
            <v>317989.03000000003</v>
          </cell>
        </row>
        <row r="584">
          <cell r="A584" t="str">
            <v>392CA</v>
          </cell>
          <cell r="B584" t="str">
            <v>392</v>
          </cell>
          <cell r="D584">
            <v>1366709.89</v>
          </cell>
          <cell r="F584" t="str">
            <v>392CA</v>
          </cell>
          <cell r="G584" t="str">
            <v>392</v>
          </cell>
          <cell r="I584">
            <v>1366709.89</v>
          </cell>
        </row>
        <row r="585">
          <cell r="A585" t="str">
            <v>392CN</v>
          </cell>
          <cell r="B585" t="str">
            <v>392</v>
          </cell>
          <cell r="D585">
            <v>19078.400000000001</v>
          </cell>
          <cell r="F585" t="str">
            <v>392CN</v>
          </cell>
          <cell r="G585" t="str">
            <v>392</v>
          </cell>
          <cell r="I585">
            <v>19078.400000000001</v>
          </cell>
        </row>
        <row r="586">
          <cell r="A586" t="str">
            <v>392DGP</v>
          </cell>
          <cell r="B586" t="str">
            <v>392</v>
          </cell>
          <cell r="D586">
            <v>218612.04</v>
          </cell>
          <cell r="F586" t="str">
            <v>392DGP</v>
          </cell>
          <cell r="G586" t="str">
            <v>392</v>
          </cell>
          <cell r="I586">
            <v>218612.04</v>
          </cell>
        </row>
        <row r="587">
          <cell r="A587" t="str">
            <v>392DGU</v>
          </cell>
          <cell r="B587" t="str">
            <v>392</v>
          </cell>
          <cell r="D587">
            <v>1243469.1499999999</v>
          </cell>
          <cell r="F587" t="str">
            <v>392DGU</v>
          </cell>
          <cell r="G587" t="str">
            <v>392</v>
          </cell>
          <cell r="I587">
            <v>1243469.1499999999</v>
          </cell>
        </row>
        <row r="588">
          <cell r="A588" t="str">
            <v>392IDU</v>
          </cell>
          <cell r="B588" t="str">
            <v>392</v>
          </cell>
          <cell r="D588">
            <v>4526062.68</v>
          </cell>
          <cell r="F588" t="str">
            <v>392IDU</v>
          </cell>
          <cell r="G588" t="str">
            <v>392</v>
          </cell>
          <cell r="I588">
            <v>4526062.68</v>
          </cell>
        </row>
        <row r="589">
          <cell r="A589" t="str">
            <v>392OR</v>
          </cell>
          <cell r="B589" t="str">
            <v>392</v>
          </cell>
          <cell r="D589">
            <v>15844083.649999997</v>
          </cell>
          <cell r="F589" t="str">
            <v>392OR</v>
          </cell>
          <cell r="G589" t="str">
            <v>392</v>
          </cell>
          <cell r="I589">
            <v>15844083.649999997</v>
          </cell>
        </row>
        <row r="590">
          <cell r="A590" t="str">
            <v>392SE</v>
          </cell>
          <cell r="B590" t="str">
            <v>392</v>
          </cell>
          <cell r="D590">
            <v>864632.03</v>
          </cell>
          <cell r="F590" t="str">
            <v>392SE</v>
          </cell>
          <cell r="G590" t="str">
            <v>392</v>
          </cell>
          <cell r="I590">
            <v>864632.03</v>
          </cell>
        </row>
        <row r="591">
          <cell r="A591" t="str">
            <v>392SG</v>
          </cell>
          <cell r="B591" t="str">
            <v>392</v>
          </cell>
          <cell r="D591">
            <v>10889382.210000003</v>
          </cell>
          <cell r="F591" t="str">
            <v>392SG</v>
          </cell>
          <cell r="G591" t="str">
            <v>392</v>
          </cell>
          <cell r="I591">
            <v>10889382.210000003</v>
          </cell>
        </row>
        <row r="592">
          <cell r="A592" t="str">
            <v>392SO</v>
          </cell>
          <cell r="B592" t="str">
            <v>392</v>
          </cell>
          <cell r="D592">
            <v>7468470.6699999999</v>
          </cell>
          <cell r="F592" t="str">
            <v>392SO</v>
          </cell>
          <cell r="G592" t="str">
            <v>392</v>
          </cell>
          <cell r="I592">
            <v>7468470.6699999999</v>
          </cell>
        </row>
        <row r="593">
          <cell r="A593" t="str">
            <v>392SSGCH</v>
          </cell>
          <cell r="B593" t="str">
            <v>392</v>
          </cell>
          <cell r="D593">
            <v>371609.54</v>
          </cell>
          <cell r="F593" t="str">
            <v>392SSGCH</v>
          </cell>
          <cell r="G593" t="str">
            <v>392</v>
          </cell>
          <cell r="I593">
            <v>371609.54</v>
          </cell>
        </row>
        <row r="594">
          <cell r="A594" t="str">
            <v>392SSGCT</v>
          </cell>
          <cell r="B594" t="str">
            <v>392</v>
          </cell>
          <cell r="D594">
            <v>117116.29</v>
          </cell>
          <cell r="F594" t="str">
            <v>392SSGCT</v>
          </cell>
          <cell r="G594" t="str">
            <v>392</v>
          </cell>
          <cell r="I594">
            <v>117116.29</v>
          </cell>
        </row>
        <row r="595">
          <cell r="A595" t="str">
            <v>392UT</v>
          </cell>
          <cell r="B595" t="str">
            <v>392</v>
          </cell>
          <cell r="D595">
            <v>30055043.810000002</v>
          </cell>
          <cell r="F595" t="str">
            <v>392UT</v>
          </cell>
          <cell r="G595" t="str">
            <v>392</v>
          </cell>
          <cell r="I595">
            <v>30055043.810000002</v>
          </cell>
        </row>
        <row r="596">
          <cell r="A596" t="str">
            <v>392WA</v>
          </cell>
          <cell r="B596" t="str">
            <v>392</v>
          </cell>
          <cell r="D596">
            <v>3591924.99</v>
          </cell>
          <cell r="F596" t="str">
            <v>392WA</v>
          </cell>
          <cell r="G596" t="str">
            <v>392</v>
          </cell>
          <cell r="I596">
            <v>3591924.99</v>
          </cell>
        </row>
        <row r="597">
          <cell r="A597" t="str">
            <v>392WYP</v>
          </cell>
          <cell r="B597" t="str">
            <v>392</v>
          </cell>
          <cell r="D597">
            <v>6089401.9699999997</v>
          </cell>
          <cell r="F597" t="str">
            <v>392WYP</v>
          </cell>
          <cell r="G597" t="str">
            <v>392</v>
          </cell>
          <cell r="I597">
            <v>6089401.9699999997</v>
          </cell>
        </row>
        <row r="598">
          <cell r="A598" t="str">
            <v>392WYU</v>
          </cell>
          <cell r="B598" t="str">
            <v>392</v>
          </cell>
          <cell r="D598">
            <v>1563207.57</v>
          </cell>
          <cell r="F598" t="str">
            <v>392WYU</v>
          </cell>
          <cell r="G598" t="str">
            <v>392</v>
          </cell>
          <cell r="I598">
            <v>1563207.57</v>
          </cell>
        </row>
        <row r="599">
          <cell r="A599" t="str">
            <v>393CA</v>
          </cell>
          <cell r="B599" t="str">
            <v>393</v>
          </cell>
          <cell r="D599">
            <v>153600.31</v>
          </cell>
          <cell r="F599" t="str">
            <v>393CA</v>
          </cell>
          <cell r="G599" t="str">
            <v>393</v>
          </cell>
          <cell r="I599">
            <v>153600.31</v>
          </cell>
        </row>
        <row r="600">
          <cell r="A600" t="str">
            <v>393DGP</v>
          </cell>
          <cell r="B600" t="str">
            <v>393</v>
          </cell>
          <cell r="D600">
            <v>331731.98</v>
          </cell>
          <cell r="F600" t="str">
            <v>393DGP</v>
          </cell>
          <cell r="G600" t="str">
            <v>393</v>
          </cell>
          <cell r="I600">
            <v>331731.98</v>
          </cell>
        </row>
        <row r="601">
          <cell r="A601" t="str">
            <v>393DGU</v>
          </cell>
          <cell r="B601" t="str">
            <v>393</v>
          </cell>
          <cell r="D601">
            <v>966671.37</v>
          </cell>
          <cell r="F601" t="str">
            <v>393DGU</v>
          </cell>
          <cell r="G601" t="str">
            <v>393</v>
          </cell>
          <cell r="I601">
            <v>966671.37</v>
          </cell>
        </row>
        <row r="602">
          <cell r="A602" t="str">
            <v>393IDU</v>
          </cell>
          <cell r="B602" t="str">
            <v>393</v>
          </cell>
          <cell r="D602">
            <v>547176.47</v>
          </cell>
          <cell r="F602" t="str">
            <v>393IDU</v>
          </cell>
          <cell r="G602" t="str">
            <v>393</v>
          </cell>
          <cell r="I602">
            <v>547176.47</v>
          </cell>
        </row>
        <row r="603">
          <cell r="A603" t="str">
            <v>393OR</v>
          </cell>
          <cell r="B603" t="str">
            <v>393</v>
          </cell>
          <cell r="D603">
            <v>2126257.33</v>
          </cell>
          <cell r="F603" t="str">
            <v>393OR</v>
          </cell>
          <cell r="G603" t="str">
            <v>393</v>
          </cell>
          <cell r="I603">
            <v>2126257.33</v>
          </cell>
        </row>
        <row r="604">
          <cell r="A604" t="str">
            <v>393SG</v>
          </cell>
          <cell r="B604" t="str">
            <v>393</v>
          </cell>
          <cell r="D604">
            <v>1551359.61</v>
          </cell>
          <cell r="F604" t="str">
            <v>393SG</v>
          </cell>
          <cell r="G604" t="str">
            <v>393</v>
          </cell>
          <cell r="I604">
            <v>1551359.61</v>
          </cell>
        </row>
        <row r="605">
          <cell r="A605" t="str">
            <v>393SO</v>
          </cell>
          <cell r="B605" t="str">
            <v>393</v>
          </cell>
          <cell r="D605">
            <v>761109.87</v>
          </cell>
          <cell r="F605" t="str">
            <v>393SO</v>
          </cell>
          <cell r="G605" t="str">
            <v>393</v>
          </cell>
          <cell r="I605">
            <v>761109.87</v>
          </cell>
        </row>
        <row r="606">
          <cell r="A606" t="str">
            <v>393SSGCT</v>
          </cell>
          <cell r="B606" t="str">
            <v>393</v>
          </cell>
          <cell r="D606">
            <v>95037.01</v>
          </cell>
          <cell r="F606" t="str">
            <v>393SSGCT</v>
          </cell>
          <cell r="G606" t="str">
            <v>393</v>
          </cell>
          <cell r="I606">
            <v>95037.01</v>
          </cell>
        </row>
        <row r="607">
          <cell r="A607" t="str">
            <v>393UT</v>
          </cell>
          <cell r="B607" t="str">
            <v>393</v>
          </cell>
          <cell r="D607">
            <v>3239961.13</v>
          </cell>
          <cell r="F607" t="str">
            <v>393UT</v>
          </cell>
          <cell r="G607" t="str">
            <v>393</v>
          </cell>
          <cell r="I607">
            <v>3239961.13</v>
          </cell>
        </row>
        <row r="608">
          <cell r="A608" t="str">
            <v>393WA</v>
          </cell>
          <cell r="B608" t="str">
            <v>393</v>
          </cell>
          <cell r="D608">
            <v>482491.24</v>
          </cell>
          <cell r="F608" t="str">
            <v>393WA</v>
          </cell>
          <cell r="G608" t="str">
            <v>393</v>
          </cell>
          <cell r="I608">
            <v>482491.24</v>
          </cell>
        </row>
        <row r="609">
          <cell r="A609" t="str">
            <v>393WYP</v>
          </cell>
          <cell r="B609" t="str">
            <v>393</v>
          </cell>
          <cell r="D609">
            <v>880042.87</v>
          </cell>
          <cell r="F609" t="str">
            <v>393WYP</v>
          </cell>
          <cell r="G609" t="str">
            <v>393</v>
          </cell>
          <cell r="I609">
            <v>880042.87</v>
          </cell>
        </row>
        <row r="610">
          <cell r="A610" t="str">
            <v>393WYU</v>
          </cell>
          <cell r="B610" t="str">
            <v>393</v>
          </cell>
          <cell r="D610">
            <v>264303.06</v>
          </cell>
          <cell r="F610" t="str">
            <v>393WYU</v>
          </cell>
          <cell r="G610" t="str">
            <v>393</v>
          </cell>
          <cell r="I610">
            <v>264303.06</v>
          </cell>
        </row>
        <row r="611">
          <cell r="A611" t="str">
            <v>394CA</v>
          </cell>
          <cell r="B611" t="str">
            <v>394</v>
          </cell>
          <cell r="D611">
            <v>996195.1891086793</v>
          </cell>
          <cell r="F611" t="str">
            <v>394CA</v>
          </cell>
          <cell r="G611" t="str">
            <v>394</v>
          </cell>
          <cell r="I611">
            <v>996195.1891086793</v>
          </cell>
        </row>
        <row r="612">
          <cell r="A612" t="str">
            <v>394DGP</v>
          </cell>
          <cell r="B612" t="str">
            <v>394</v>
          </cell>
          <cell r="D612">
            <v>2673414.581720286</v>
          </cell>
          <cell r="F612" t="str">
            <v>394DGP</v>
          </cell>
          <cell r="G612" t="str">
            <v>394</v>
          </cell>
          <cell r="I612">
            <v>2673414.581720286</v>
          </cell>
        </row>
        <row r="613">
          <cell r="A613" t="str">
            <v>394DGU</v>
          </cell>
          <cell r="B613" t="str">
            <v>394</v>
          </cell>
          <cell r="D613">
            <v>3611186.3013282781</v>
          </cell>
          <cell r="F613" t="str">
            <v>394DGU</v>
          </cell>
          <cell r="G613" t="str">
            <v>394</v>
          </cell>
          <cell r="I613">
            <v>3611186.3013282781</v>
          </cell>
        </row>
        <row r="614">
          <cell r="A614" t="str">
            <v>394IDU</v>
          </cell>
          <cell r="B614" t="str">
            <v>394</v>
          </cell>
          <cell r="D614">
            <v>1379216.2282907243</v>
          </cell>
          <cell r="F614" t="str">
            <v>394IDU</v>
          </cell>
          <cell r="G614" t="str">
            <v>394</v>
          </cell>
          <cell r="I614">
            <v>1379216.2282907243</v>
          </cell>
        </row>
        <row r="615">
          <cell r="A615" t="str">
            <v>394OR</v>
          </cell>
          <cell r="B615" t="str">
            <v>394</v>
          </cell>
          <cell r="D615">
            <v>12175762.699780727</v>
          </cell>
          <cell r="F615" t="str">
            <v>394OR</v>
          </cell>
          <cell r="G615" t="str">
            <v>394</v>
          </cell>
          <cell r="I615">
            <v>12175762.699780727</v>
          </cell>
        </row>
        <row r="616">
          <cell r="A616" t="str">
            <v>394SE</v>
          </cell>
          <cell r="B616" t="str">
            <v>394</v>
          </cell>
          <cell r="D616">
            <v>-14532.210574881105</v>
          </cell>
          <cell r="F616" t="str">
            <v>394SE</v>
          </cell>
          <cell r="G616" t="str">
            <v>394</v>
          </cell>
          <cell r="I616">
            <v>-14532.210574881105</v>
          </cell>
        </row>
        <row r="617">
          <cell r="A617" t="str">
            <v>394SG</v>
          </cell>
          <cell r="B617" t="str">
            <v>394</v>
          </cell>
          <cell r="D617">
            <v>11604173.104030762</v>
          </cell>
          <cell r="F617" t="str">
            <v>394SG</v>
          </cell>
          <cell r="G617" t="str">
            <v>394</v>
          </cell>
          <cell r="I617">
            <v>11604173.104030762</v>
          </cell>
        </row>
        <row r="618">
          <cell r="A618" t="str">
            <v>394SO</v>
          </cell>
          <cell r="B618" t="str">
            <v>394</v>
          </cell>
          <cell r="D618">
            <v>4635255.8499999996</v>
          </cell>
          <cell r="F618" t="str">
            <v>394SO</v>
          </cell>
          <cell r="G618" t="str">
            <v>394</v>
          </cell>
          <cell r="I618">
            <v>4635255.8499999996</v>
          </cell>
        </row>
        <row r="619">
          <cell r="A619" t="str">
            <v>394SSGCH</v>
          </cell>
          <cell r="B619" t="str">
            <v>394</v>
          </cell>
          <cell r="D619">
            <v>1955220.9259509929</v>
          </cell>
          <cell r="F619" t="str">
            <v>394SSGCH</v>
          </cell>
          <cell r="G619" t="str">
            <v>394</v>
          </cell>
          <cell r="I619">
            <v>1955220.9259509929</v>
          </cell>
        </row>
        <row r="620">
          <cell r="A620" t="str">
            <v>394SSGCT</v>
          </cell>
          <cell r="B620" t="str">
            <v>394</v>
          </cell>
          <cell r="D620">
            <v>-105988.17939050306</v>
          </cell>
          <cell r="F620" t="str">
            <v>394SSGCT</v>
          </cell>
          <cell r="G620" t="str">
            <v>394</v>
          </cell>
          <cell r="I620">
            <v>-105988.17939050306</v>
          </cell>
        </row>
        <row r="621">
          <cell r="A621" t="str">
            <v>394UT</v>
          </cell>
          <cell r="B621" t="str">
            <v>394</v>
          </cell>
          <cell r="D621">
            <v>22010849.581662625</v>
          </cell>
          <cell r="F621" t="str">
            <v>394UT</v>
          </cell>
          <cell r="G621" t="str">
            <v>394</v>
          </cell>
          <cell r="I621">
            <v>22010849.581662625</v>
          </cell>
        </row>
        <row r="622">
          <cell r="A622" t="str">
            <v>394WA</v>
          </cell>
          <cell r="B622" t="str">
            <v>394</v>
          </cell>
          <cell r="D622">
            <v>3532760.6587071884</v>
          </cell>
          <cell r="F622" t="str">
            <v>394WA</v>
          </cell>
          <cell r="G622" t="str">
            <v>394</v>
          </cell>
          <cell r="I622">
            <v>3532760.6587071884</v>
          </cell>
        </row>
        <row r="623">
          <cell r="A623" t="str">
            <v>394WYP</v>
          </cell>
          <cell r="B623" t="str">
            <v>394</v>
          </cell>
          <cell r="D623">
            <v>2571080.4583564023</v>
          </cell>
          <cell r="F623" t="str">
            <v>394WYP</v>
          </cell>
          <cell r="G623" t="str">
            <v>394</v>
          </cell>
          <cell r="I623">
            <v>2571080.4583564023</v>
          </cell>
        </row>
        <row r="624">
          <cell r="A624" t="str">
            <v>394WYU</v>
          </cell>
          <cell r="B624" t="str">
            <v>394</v>
          </cell>
          <cell r="D624">
            <v>275123.70337974519</v>
          </cell>
          <cell r="F624" t="str">
            <v>394WYU</v>
          </cell>
          <cell r="G624" t="str">
            <v>394</v>
          </cell>
          <cell r="I624">
            <v>275123.70337974519</v>
          </cell>
        </row>
        <row r="625">
          <cell r="A625" t="str">
            <v>395CA</v>
          </cell>
          <cell r="B625" t="str">
            <v>395</v>
          </cell>
          <cell r="D625">
            <v>262459.81</v>
          </cell>
          <cell r="F625" t="str">
            <v>395CA</v>
          </cell>
          <cell r="G625" t="str">
            <v>395</v>
          </cell>
          <cell r="I625">
            <v>262459.81</v>
          </cell>
        </row>
        <row r="626">
          <cell r="A626" t="str">
            <v>395DGP</v>
          </cell>
          <cell r="B626" t="str">
            <v>395</v>
          </cell>
          <cell r="D626">
            <v>161609.76999999999</v>
          </cell>
          <cell r="F626" t="str">
            <v>395DGP</v>
          </cell>
          <cell r="G626" t="str">
            <v>395</v>
          </cell>
          <cell r="I626">
            <v>161609.76999999999</v>
          </cell>
        </row>
        <row r="627">
          <cell r="A627" t="str">
            <v>395DGU</v>
          </cell>
          <cell r="B627" t="str">
            <v>395</v>
          </cell>
          <cell r="D627">
            <v>1160471.18</v>
          </cell>
          <cell r="F627" t="str">
            <v>395DGU</v>
          </cell>
          <cell r="G627" t="str">
            <v>395</v>
          </cell>
          <cell r="I627">
            <v>1160471.18</v>
          </cell>
        </row>
        <row r="628">
          <cell r="A628" t="str">
            <v>395IDU</v>
          </cell>
          <cell r="B628" t="str">
            <v>395</v>
          </cell>
          <cell r="D628">
            <v>913305</v>
          </cell>
          <cell r="F628" t="str">
            <v>395IDU</v>
          </cell>
          <cell r="G628" t="str">
            <v>395</v>
          </cell>
          <cell r="I628">
            <v>913305</v>
          </cell>
        </row>
        <row r="629">
          <cell r="A629" t="str">
            <v>395OR</v>
          </cell>
          <cell r="B629" t="str">
            <v>395</v>
          </cell>
          <cell r="D629">
            <v>8724707.9899999984</v>
          </cell>
          <cell r="F629" t="str">
            <v>395OR</v>
          </cell>
          <cell r="G629" t="str">
            <v>395</v>
          </cell>
          <cell r="I629">
            <v>8724707.9899999984</v>
          </cell>
        </row>
        <row r="630">
          <cell r="A630" t="str">
            <v>395SE</v>
          </cell>
          <cell r="B630" t="str">
            <v>395</v>
          </cell>
          <cell r="D630">
            <v>42438.17</v>
          </cell>
          <cell r="F630" t="str">
            <v>395SE</v>
          </cell>
          <cell r="G630" t="str">
            <v>395</v>
          </cell>
          <cell r="I630">
            <v>42438.17</v>
          </cell>
        </row>
        <row r="631">
          <cell r="A631" t="str">
            <v>395SG</v>
          </cell>
          <cell r="B631" t="str">
            <v>395</v>
          </cell>
          <cell r="D631">
            <v>4682133.97</v>
          </cell>
          <cell r="F631" t="str">
            <v>395SG</v>
          </cell>
          <cell r="G631" t="str">
            <v>395</v>
          </cell>
          <cell r="I631">
            <v>4682133.97</v>
          </cell>
        </row>
        <row r="632">
          <cell r="A632" t="str">
            <v>395SO</v>
          </cell>
          <cell r="B632" t="str">
            <v>395</v>
          </cell>
          <cell r="D632">
            <v>5892972.1800000006</v>
          </cell>
          <cell r="F632" t="str">
            <v>395SO</v>
          </cell>
          <cell r="G632" t="str">
            <v>395</v>
          </cell>
          <cell r="I632">
            <v>5892972.1800000006</v>
          </cell>
        </row>
        <row r="633">
          <cell r="A633" t="str">
            <v>395SSGCH</v>
          </cell>
          <cell r="B633" t="str">
            <v>395</v>
          </cell>
          <cell r="D633">
            <v>64450.21</v>
          </cell>
          <cell r="F633" t="str">
            <v>395SSGCH</v>
          </cell>
          <cell r="G633" t="str">
            <v>395</v>
          </cell>
          <cell r="I633">
            <v>64450.21</v>
          </cell>
        </row>
        <row r="634">
          <cell r="A634" t="str">
            <v>395SSGCT</v>
          </cell>
          <cell r="B634" t="str">
            <v>395</v>
          </cell>
          <cell r="D634">
            <v>105769.82</v>
          </cell>
          <cell r="F634" t="str">
            <v>395SSGCT</v>
          </cell>
          <cell r="G634" t="str">
            <v>395</v>
          </cell>
          <cell r="I634">
            <v>105769.82</v>
          </cell>
        </row>
        <row r="635">
          <cell r="A635" t="str">
            <v>395UT</v>
          </cell>
          <cell r="B635" t="str">
            <v>395</v>
          </cell>
          <cell r="D635">
            <v>8115148.9699999997</v>
          </cell>
          <cell r="F635" t="str">
            <v>395UT</v>
          </cell>
          <cell r="G635" t="str">
            <v>395</v>
          </cell>
          <cell r="I635">
            <v>8115148.9699999997</v>
          </cell>
        </row>
        <row r="636">
          <cell r="A636" t="str">
            <v>395WA</v>
          </cell>
          <cell r="B636" t="str">
            <v>395</v>
          </cell>
          <cell r="D636">
            <v>1700761.8</v>
          </cell>
          <cell r="F636" t="str">
            <v>395WA</v>
          </cell>
          <cell r="G636" t="str">
            <v>395</v>
          </cell>
          <cell r="I636">
            <v>1700761.8</v>
          </cell>
        </row>
        <row r="637">
          <cell r="A637" t="str">
            <v>395WYP</v>
          </cell>
          <cell r="B637" t="str">
            <v>395</v>
          </cell>
          <cell r="D637">
            <v>3203565.23</v>
          </cell>
          <cell r="F637" t="str">
            <v>395WYP</v>
          </cell>
          <cell r="G637" t="str">
            <v>395</v>
          </cell>
          <cell r="I637">
            <v>3203565.23</v>
          </cell>
        </row>
        <row r="638">
          <cell r="A638" t="str">
            <v>395WYU</v>
          </cell>
          <cell r="B638" t="str">
            <v>395</v>
          </cell>
          <cell r="D638">
            <v>997626.32</v>
          </cell>
          <cell r="F638" t="str">
            <v>395WYU</v>
          </cell>
          <cell r="G638" t="str">
            <v>395</v>
          </cell>
          <cell r="I638">
            <v>997626.32</v>
          </cell>
        </row>
        <row r="639">
          <cell r="A639" t="str">
            <v>396CA</v>
          </cell>
          <cell r="B639" t="str">
            <v>396</v>
          </cell>
          <cell r="D639">
            <v>2899929.01</v>
          </cell>
          <cell r="F639" t="str">
            <v>396CA</v>
          </cell>
          <cell r="G639" t="str">
            <v>396</v>
          </cell>
          <cell r="I639">
            <v>2899929.01</v>
          </cell>
        </row>
        <row r="640">
          <cell r="A640" t="str">
            <v>396DGP</v>
          </cell>
          <cell r="B640" t="str">
            <v>396</v>
          </cell>
          <cell r="D640">
            <v>2027771.56</v>
          </cell>
          <cell r="F640" t="str">
            <v>396DGP</v>
          </cell>
          <cell r="G640" t="str">
            <v>396</v>
          </cell>
          <cell r="I640">
            <v>2027771.56</v>
          </cell>
        </row>
        <row r="641">
          <cell r="A641" t="str">
            <v>396DGU</v>
          </cell>
          <cell r="B641" t="str">
            <v>396</v>
          </cell>
          <cell r="D641">
            <v>1655742.74</v>
          </cell>
          <cell r="F641" t="str">
            <v>396DGU</v>
          </cell>
          <cell r="G641" t="str">
            <v>396</v>
          </cell>
          <cell r="I641">
            <v>1655742.74</v>
          </cell>
        </row>
        <row r="642">
          <cell r="A642" t="str">
            <v>396IDU</v>
          </cell>
          <cell r="B642" t="str">
            <v>396</v>
          </cell>
          <cell r="D642">
            <v>5486903.71</v>
          </cell>
          <cell r="F642" t="str">
            <v>396IDU</v>
          </cell>
          <cell r="G642" t="str">
            <v>396</v>
          </cell>
          <cell r="I642">
            <v>5486903.71</v>
          </cell>
        </row>
        <row r="643">
          <cell r="A643" t="str">
            <v>396OR</v>
          </cell>
          <cell r="B643" t="str">
            <v>396</v>
          </cell>
          <cell r="D643">
            <v>23406706.949999999</v>
          </cell>
          <cell r="F643" t="str">
            <v>396OR</v>
          </cell>
          <cell r="G643" t="str">
            <v>396</v>
          </cell>
          <cell r="I643">
            <v>23406706.949999999</v>
          </cell>
        </row>
        <row r="644">
          <cell r="A644" t="str">
            <v>396SE</v>
          </cell>
          <cell r="B644" t="str">
            <v>396</v>
          </cell>
          <cell r="D644">
            <v>73822.83</v>
          </cell>
          <cell r="F644" t="str">
            <v>396SE</v>
          </cell>
          <cell r="G644" t="str">
            <v>396</v>
          </cell>
          <cell r="I644">
            <v>73822.83</v>
          </cell>
        </row>
        <row r="645">
          <cell r="A645" t="str">
            <v>396SG</v>
          </cell>
          <cell r="B645" t="str">
            <v>396</v>
          </cell>
          <cell r="D645">
            <v>18343253.900000002</v>
          </cell>
          <cell r="F645" t="str">
            <v>396SG</v>
          </cell>
          <cell r="G645" t="str">
            <v>396</v>
          </cell>
          <cell r="I645">
            <v>18343253.900000002</v>
          </cell>
        </row>
        <row r="646">
          <cell r="A646" t="str">
            <v>396SO</v>
          </cell>
          <cell r="B646" t="str">
            <v>396</v>
          </cell>
          <cell r="D646">
            <v>4835256.66</v>
          </cell>
          <cell r="F646" t="str">
            <v>396SO</v>
          </cell>
          <cell r="G646" t="str">
            <v>396</v>
          </cell>
          <cell r="I646">
            <v>4835256.66</v>
          </cell>
        </row>
        <row r="647">
          <cell r="A647" t="str">
            <v>396SSGCH</v>
          </cell>
          <cell r="B647" t="str">
            <v>396</v>
          </cell>
          <cell r="D647">
            <v>1001269.34</v>
          </cell>
          <cell r="F647" t="str">
            <v>396SSGCH</v>
          </cell>
          <cell r="G647" t="str">
            <v>396</v>
          </cell>
          <cell r="I647">
            <v>1001269.34</v>
          </cell>
        </row>
        <row r="648">
          <cell r="A648" t="str">
            <v>396UT</v>
          </cell>
          <cell r="B648" t="str">
            <v>396</v>
          </cell>
          <cell r="D648">
            <v>32140137.979999993</v>
          </cell>
          <cell r="F648" t="str">
            <v>396UT</v>
          </cell>
          <cell r="G648" t="str">
            <v>396</v>
          </cell>
          <cell r="I648">
            <v>32140137.979999993</v>
          </cell>
        </row>
        <row r="649">
          <cell r="A649" t="str">
            <v>396WA</v>
          </cell>
          <cell r="B649" t="str">
            <v>396</v>
          </cell>
          <cell r="D649">
            <v>5630213.8199999994</v>
          </cell>
          <cell r="F649" t="str">
            <v>396WA</v>
          </cell>
          <cell r="G649" t="str">
            <v>396</v>
          </cell>
          <cell r="I649">
            <v>5630213.8199999994</v>
          </cell>
        </row>
        <row r="650">
          <cell r="A650" t="str">
            <v>396WYP</v>
          </cell>
          <cell r="B650" t="str">
            <v>396</v>
          </cell>
          <cell r="D650">
            <v>8335948.7000000011</v>
          </cell>
          <cell r="F650" t="str">
            <v>396WYP</v>
          </cell>
          <cell r="G650" t="str">
            <v>396</v>
          </cell>
          <cell r="I650">
            <v>8335948.7000000011</v>
          </cell>
        </row>
        <row r="651">
          <cell r="A651" t="str">
            <v>396WYU</v>
          </cell>
          <cell r="B651" t="str">
            <v>396</v>
          </cell>
          <cell r="D651">
            <v>2078626.69</v>
          </cell>
          <cell r="F651" t="str">
            <v>396WYU</v>
          </cell>
          <cell r="G651" t="str">
            <v>396</v>
          </cell>
          <cell r="I651">
            <v>2078626.69</v>
          </cell>
        </row>
        <row r="652">
          <cell r="A652" t="str">
            <v>397CA</v>
          </cell>
          <cell r="B652" t="str">
            <v>397</v>
          </cell>
          <cell r="D652">
            <v>2770873.56</v>
          </cell>
          <cell r="F652" t="str">
            <v>397CA</v>
          </cell>
          <cell r="G652" t="str">
            <v>397</v>
          </cell>
          <cell r="I652">
            <v>2770873.56</v>
          </cell>
        </row>
        <row r="653">
          <cell r="A653" t="str">
            <v>397CN</v>
          </cell>
          <cell r="B653" t="str">
            <v>397</v>
          </cell>
          <cell r="D653">
            <v>5846109.9399999995</v>
          </cell>
          <cell r="F653" t="str">
            <v>397CN</v>
          </cell>
          <cell r="G653" t="str">
            <v>397</v>
          </cell>
          <cell r="I653">
            <v>5846109.9399999995</v>
          </cell>
        </row>
        <row r="654">
          <cell r="A654" t="str">
            <v>397DGP</v>
          </cell>
          <cell r="B654" t="str">
            <v>397</v>
          </cell>
          <cell r="D654">
            <v>6596889.6500000013</v>
          </cell>
          <cell r="F654" t="str">
            <v>397DGP</v>
          </cell>
          <cell r="G654" t="str">
            <v>397</v>
          </cell>
          <cell r="I654">
            <v>6596889.6500000013</v>
          </cell>
        </row>
        <row r="655">
          <cell r="A655" t="str">
            <v>397DGU</v>
          </cell>
          <cell r="B655" t="str">
            <v>397</v>
          </cell>
          <cell r="D655">
            <v>12847238.830000002</v>
          </cell>
          <cell r="F655" t="str">
            <v>397DGU</v>
          </cell>
          <cell r="G655" t="str">
            <v>397</v>
          </cell>
          <cell r="I655">
            <v>12847238.830000002</v>
          </cell>
        </row>
        <row r="656">
          <cell r="A656" t="str">
            <v>397IDU</v>
          </cell>
          <cell r="B656" t="str">
            <v>397</v>
          </cell>
          <cell r="D656">
            <v>5588172.4699999997</v>
          </cell>
          <cell r="F656" t="str">
            <v>397IDU</v>
          </cell>
          <cell r="G656" t="str">
            <v>397</v>
          </cell>
          <cell r="I656">
            <v>5588172.4699999997</v>
          </cell>
        </row>
        <row r="657">
          <cell r="A657" t="str">
            <v>397OR</v>
          </cell>
          <cell r="B657" t="str">
            <v>397</v>
          </cell>
          <cell r="D657">
            <v>40976468.410000011</v>
          </cell>
          <cell r="F657" t="str">
            <v>397OR</v>
          </cell>
          <cell r="G657" t="str">
            <v>397</v>
          </cell>
          <cell r="I657">
            <v>40976468.410000011</v>
          </cell>
        </row>
        <row r="658">
          <cell r="A658" t="str">
            <v>397SE</v>
          </cell>
          <cell r="B658" t="str">
            <v>397</v>
          </cell>
          <cell r="D658">
            <v>49490.92</v>
          </cell>
          <cell r="F658" t="str">
            <v>397SE</v>
          </cell>
          <cell r="G658" t="str">
            <v>397</v>
          </cell>
          <cell r="I658">
            <v>49490.92</v>
          </cell>
        </row>
        <row r="659">
          <cell r="A659" t="str">
            <v>397SG</v>
          </cell>
          <cell r="B659" t="str">
            <v>397</v>
          </cell>
          <cell r="D659">
            <v>48113681.859999999</v>
          </cell>
          <cell r="F659" t="str">
            <v>397SG</v>
          </cell>
          <cell r="G659" t="str">
            <v>397</v>
          </cell>
          <cell r="I659">
            <v>48113681.859999999</v>
          </cell>
        </row>
        <row r="660">
          <cell r="A660" t="str">
            <v>397SO</v>
          </cell>
          <cell r="B660" t="str">
            <v>397</v>
          </cell>
          <cell r="D660">
            <v>76554908.700538278</v>
          </cell>
          <cell r="F660" t="str">
            <v>397SO</v>
          </cell>
          <cell r="G660" t="str">
            <v>397</v>
          </cell>
          <cell r="I660">
            <v>76554908.700538278</v>
          </cell>
        </row>
        <row r="661">
          <cell r="A661" t="str">
            <v>397SSGCH</v>
          </cell>
          <cell r="B661" t="str">
            <v>397</v>
          </cell>
          <cell r="D661">
            <v>868562.69</v>
          </cell>
          <cell r="F661" t="str">
            <v>397SSGCH</v>
          </cell>
          <cell r="G661" t="str">
            <v>397</v>
          </cell>
          <cell r="I661">
            <v>868562.69</v>
          </cell>
        </row>
        <row r="662">
          <cell r="A662" t="str">
            <v>397SSGCT</v>
          </cell>
          <cell r="B662" t="str">
            <v>397</v>
          </cell>
          <cell r="D662">
            <v>8397.57</v>
          </cell>
          <cell r="F662" t="str">
            <v>397SSGCT</v>
          </cell>
          <cell r="G662" t="str">
            <v>397</v>
          </cell>
          <cell r="I662">
            <v>8397.57</v>
          </cell>
        </row>
        <row r="663">
          <cell r="A663" t="str">
            <v>397UT</v>
          </cell>
          <cell r="B663" t="str">
            <v>397</v>
          </cell>
          <cell r="D663">
            <v>25966917.239999995</v>
          </cell>
          <cell r="F663" t="str">
            <v>397UT</v>
          </cell>
          <cell r="G663" t="str">
            <v>397</v>
          </cell>
          <cell r="I663">
            <v>25966917.239999995</v>
          </cell>
        </row>
        <row r="664">
          <cell r="A664" t="str">
            <v>397WA</v>
          </cell>
          <cell r="B664" t="str">
            <v>397</v>
          </cell>
          <cell r="D664">
            <v>9406264.1000000015</v>
          </cell>
          <cell r="F664" t="str">
            <v>397WA</v>
          </cell>
          <cell r="G664" t="str">
            <v>397</v>
          </cell>
          <cell r="I664">
            <v>9406264.1000000015</v>
          </cell>
        </row>
        <row r="665">
          <cell r="A665" t="str">
            <v>397WYP</v>
          </cell>
          <cell r="B665" t="str">
            <v>397</v>
          </cell>
          <cell r="D665">
            <v>14985286.510000002</v>
          </cell>
          <cell r="F665" t="str">
            <v>397WYP</v>
          </cell>
          <cell r="G665" t="str">
            <v>397</v>
          </cell>
          <cell r="I665">
            <v>14985286.510000002</v>
          </cell>
        </row>
        <row r="666">
          <cell r="A666" t="str">
            <v>397WYU</v>
          </cell>
          <cell r="B666" t="str">
            <v>397</v>
          </cell>
          <cell r="D666">
            <v>3173303.56</v>
          </cell>
          <cell r="F666" t="str">
            <v>397WYU</v>
          </cell>
          <cell r="G666" t="str">
            <v>397</v>
          </cell>
          <cell r="I666">
            <v>3173303.56</v>
          </cell>
        </row>
        <row r="667">
          <cell r="A667" t="str">
            <v>398CA</v>
          </cell>
          <cell r="B667" t="str">
            <v>398</v>
          </cell>
          <cell r="D667">
            <v>9861.23</v>
          </cell>
          <cell r="F667" t="str">
            <v>398CA</v>
          </cell>
          <cell r="G667" t="str">
            <v>398</v>
          </cell>
          <cell r="I667">
            <v>9861.23</v>
          </cell>
        </row>
        <row r="668">
          <cell r="A668" t="str">
            <v>398CN</v>
          </cell>
          <cell r="B668" t="str">
            <v>398</v>
          </cell>
          <cell r="D668">
            <v>-119311.21936404362</v>
          </cell>
          <cell r="F668" t="str">
            <v>398CN</v>
          </cell>
          <cell r="G668" t="str">
            <v>398</v>
          </cell>
          <cell r="I668">
            <v>-119311.21936404362</v>
          </cell>
        </row>
        <row r="669">
          <cell r="A669" t="str">
            <v>398DGP</v>
          </cell>
          <cell r="B669" t="str">
            <v>398</v>
          </cell>
          <cell r="D669">
            <v>53505.919999999998</v>
          </cell>
          <cell r="F669" t="str">
            <v>398DGP</v>
          </cell>
          <cell r="G669" t="str">
            <v>398</v>
          </cell>
          <cell r="I669">
            <v>53505.919999999998</v>
          </cell>
        </row>
        <row r="670">
          <cell r="A670" t="str">
            <v>398DGU</v>
          </cell>
          <cell r="B670" t="str">
            <v>398</v>
          </cell>
          <cell r="D670">
            <v>451498.42</v>
          </cell>
          <cell r="F670" t="str">
            <v>398DGU</v>
          </cell>
          <cell r="G670" t="str">
            <v>398</v>
          </cell>
          <cell r="I670">
            <v>451498.42</v>
          </cell>
        </row>
        <row r="671">
          <cell r="A671" t="str">
            <v>398IDU</v>
          </cell>
          <cell r="B671" t="str">
            <v>398</v>
          </cell>
          <cell r="D671">
            <v>50449.68</v>
          </cell>
          <cell r="F671" t="str">
            <v>398IDU</v>
          </cell>
          <cell r="G671" t="str">
            <v>398</v>
          </cell>
          <cell r="I671">
            <v>50449.68</v>
          </cell>
        </row>
        <row r="672">
          <cell r="A672" t="str">
            <v>398OR</v>
          </cell>
          <cell r="B672" t="str">
            <v>398</v>
          </cell>
          <cell r="D672">
            <v>359836.88</v>
          </cell>
          <cell r="F672" t="str">
            <v>398OR</v>
          </cell>
          <cell r="G672" t="str">
            <v>398</v>
          </cell>
          <cell r="I672">
            <v>359836.88</v>
          </cell>
        </row>
        <row r="673">
          <cell r="A673" t="str">
            <v>398SE</v>
          </cell>
          <cell r="B673" t="str">
            <v>398</v>
          </cell>
          <cell r="D673">
            <v>4206.6000000000004</v>
          </cell>
          <cell r="F673" t="str">
            <v>398SE</v>
          </cell>
          <cell r="G673" t="str">
            <v>398</v>
          </cell>
          <cell r="I673">
            <v>4206.6000000000004</v>
          </cell>
        </row>
        <row r="674">
          <cell r="A674" t="str">
            <v>398SG</v>
          </cell>
          <cell r="B674" t="str">
            <v>398</v>
          </cell>
          <cell r="D674">
            <v>832198.9</v>
          </cell>
          <cell r="F674" t="str">
            <v>398SG</v>
          </cell>
          <cell r="G674" t="str">
            <v>398</v>
          </cell>
          <cell r="I674">
            <v>832198.9</v>
          </cell>
        </row>
        <row r="675">
          <cell r="A675" t="str">
            <v>398SO</v>
          </cell>
          <cell r="B675" t="str">
            <v>398</v>
          </cell>
          <cell r="D675">
            <v>3089299.52</v>
          </cell>
          <cell r="F675" t="str">
            <v>398SO</v>
          </cell>
          <cell r="G675" t="str">
            <v>398</v>
          </cell>
          <cell r="I675">
            <v>3089299.52</v>
          </cell>
        </row>
        <row r="676">
          <cell r="A676" t="str">
            <v>398SSGCT</v>
          </cell>
          <cell r="B676" t="str">
            <v>398</v>
          </cell>
          <cell r="D676">
            <v>2650.04</v>
          </cell>
          <cell r="F676" t="str">
            <v>398SSGCT</v>
          </cell>
          <cell r="G676" t="str">
            <v>398</v>
          </cell>
          <cell r="I676">
            <v>2650.04</v>
          </cell>
        </row>
        <row r="677">
          <cell r="A677" t="str">
            <v>398UT</v>
          </cell>
          <cell r="B677" t="str">
            <v>398</v>
          </cell>
          <cell r="D677">
            <v>313974.26</v>
          </cell>
          <cell r="F677" t="str">
            <v>398UT</v>
          </cell>
          <cell r="G677" t="str">
            <v>398</v>
          </cell>
          <cell r="I677">
            <v>313974.26</v>
          </cell>
        </row>
        <row r="678">
          <cell r="A678" t="str">
            <v>398WA</v>
          </cell>
          <cell r="B678" t="str">
            <v>398</v>
          </cell>
          <cell r="D678">
            <v>86380.07</v>
          </cell>
          <cell r="F678" t="str">
            <v>398WA</v>
          </cell>
          <cell r="G678" t="str">
            <v>398</v>
          </cell>
          <cell r="I678">
            <v>86380.07</v>
          </cell>
        </row>
        <row r="679">
          <cell r="A679" t="str">
            <v>398WYP</v>
          </cell>
          <cell r="B679" t="str">
            <v>398</v>
          </cell>
          <cell r="D679">
            <v>128769.83</v>
          </cell>
          <cell r="F679" t="str">
            <v>398WYP</v>
          </cell>
          <cell r="G679" t="str">
            <v>398</v>
          </cell>
          <cell r="I679">
            <v>128769.83</v>
          </cell>
        </row>
        <row r="680">
          <cell r="A680" t="str">
            <v>398WYU</v>
          </cell>
          <cell r="B680" t="str">
            <v>398</v>
          </cell>
          <cell r="D680">
            <v>22181.75</v>
          </cell>
          <cell r="F680" t="str">
            <v>398WYU</v>
          </cell>
          <cell r="G680" t="str">
            <v>398</v>
          </cell>
          <cell r="I680">
            <v>22181.75</v>
          </cell>
        </row>
        <row r="681">
          <cell r="A681" t="str">
            <v>399SE</v>
          </cell>
          <cell r="B681" t="str">
            <v>399</v>
          </cell>
          <cell r="D681">
            <v>327718417.29080206</v>
          </cell>
          <cell r="F681" t="str">
            <v>399SE</v>
          </cell>
          <cell r="G681" t="str">
            <v>399</v>
          </cell>
          <cell r="I681">
            <v>327718417.29080206</v>
          </cell>
        </row>
        <row r="682">
          <cell r="A682" t="str">
            <v>403364CA</v>
          </cell>
          <cell r="B682" t="str">
            <v>403364</v>
          </cell>
          <cell r="D682">
            <v>4923878.5469852556</v>
          </cell>
          <cell r="F682" t="str">
            <v>403364CA</v>
          </cell>
          <cell r="G682" t="str">
            <v>403364</v>
          </cell>
          <cell r="I682">
            <v>4923878.5469852556</v>
          </cell>
        </row>
        <row r="683">
          <cell r="A683" t="str">
            <v>403364IDU</v>
          </cell>
          <cell r="B683" t="str">
            <v>403364</v>
          </cell>
          <cell r="D683">
            <v>6116084.4130890854</v>
          </cell>
          <cell r="F683" t="str">
            <v>403364IDU</v>
          </cell>
          <cell r="G683" t="str">
            <v>403364</v>
          </cell>
          <cell r="I683">
            <v>6116084.4130890854</v>
          </cell>
        </row>
        <row r="684">
          <cell r="A684" t="str">
            <v>403364OR</v>
          </cell>
          <cell r="B684" t="str">
            <v>403364</v>
          </cell>
          <cell r="D684">
            <v>42515869.176205635</v>
          </cell>
          <cell r="F684" t="str">
            <v>403364OR</v>
          </cell>
          <cell r="G684" t="str">
            <v>403364</v>
          </cell>
          <cell r="I684">
            <v>42515869.176205635</v>
          </cell>
        </row>
        <row r="685">
          <cell r="A685" t="str">
            <v>403364UT</v>
          </cell>
          <cell r="B685" t="str">
            <v>403364</v>
          </cell>
          <cell r="D685">
            <v>48765438.714843079</v>
          </cell>
          <cell r="F685" t="str">
            <v>403364UT</v>
          </cell>
          <cell r="G685" t="str">
            <v>403364</v>
          </cell>
          <cell r="I685">
            <v>48765438.714843079</v>
          </cell>
        </row>
        <row r="686">
          <cell r="A686" t="str">
            <v>403364WA</v>
          </cell>
          <cell r="B686" t="str">
            <v>403364</v>
          </cell>
          <cell r="D686">
            <v>10184713.380374877</v>
          </cell>
          <cell r="F686" t="str">
            <v>403364WA</v>
          </cell>
          <cell r="G686" t="str">
            <v>403364</v>
          </cell>
          <cell r="I686">
            <v>10184713.380374877</v>
          </cell>
        </row>
        <row r="687">
          <cell r="A687" t="str">
            <v>403364WYP</v>
          </cell>
          <cell r="B687" t="str">
            <v>403364</v>
          </cell>
          <cell r="D687">
            <v>10411102.623222837</v>
          </cell>
          <cell r="F687" t="str">
            <v>403364WYP</v>
          </cell>
          <cell r="G687" t="str">
            <v>403364</v>
          </cell>
          <cell r="I687">
            <v>10411102.623222837</v>
          </cell>
        </row>
        <row r="688">
          <cell r="A688" t="str">
            <v>403364WYU</v>
          </cell>
          <cell r="B688" t="str">
            <v>403364</v>
          </cell>
          <cell r="D688">
            <v>2062519.9904525948</v>
          </cell>
          <cell r="F688" t="str">
            <v>403364WYU</v>
          </cell>
          <cell r="G688" t="str">
            <v>403364</v>
          </cell>
          <cell r="I688">
            <v>2062519.9904525948</v>
          </cell>
        </row>
        <row r="689">
          <cell r="A689" t="str">
            <v>403GPCA</v>
          </cell>
          <cell r="B689" t="str">
            <v>403GP</v>
          </cell>
          <cell r="D689">
            <v>252565.04393953641</v>
          </cell>
          <cell r="F689" t="str">
            <v>403GPCA</v>
          </cell>
          <cell r="G689" t="str">
            <v>403GP</v>
          </cell>
          <cell r="I689">
            <v>252565.04393953641</v>
          </cell>
        </row>
        <row r="690">
          <cell r="A690" t="str">
            <v>403GPCN</v>
          </cell>
          <cell r="B690" t="str">
            <v>403GP</v>
          </cell>
          <cell r="D690">
            <v>1576664.1303756947</v>
          </cell>
          <cell r="F690" t="str">
            <v>403GPCN</v>
          </cell>
          <cell r="G690" t="str">
            <v>403GP</v>
          </cell>
          <cell r="I690">
            <v>1576664.1303756947</v>
          </cell>
        </row>
        <row r="691">
          <cell r="A691" t="str">
            <v>403GPDGP</v>
          </cell>
          <cell r="B691" t="str">
            <v>403GP</v>
          </cell>
          <cell r="D691">
            <v>501052.04056647437</v>
          </cell>
          <cell r="F691" t="str">
            <v>403GPDGP</v>
          </cell>
          <cell r="G691" t="str">
            <v>403GP</v>
          </cell>
          <cell r="I691">
            <v>501052.04056647437</v>
          </cell>
        </row>
        <row r="692">
          <cell r="A692" t="str">
            <v>403GPDGU</v>
          </cell>
          <cell r="B692" t="str">
            <v>403GP</v>
          </cell>
          <cell r="D692">
            <v>957899.48584202887</v>
          </cell>
          <cell r="F692" t="str">
            <v>403GPDGU</v>
          </cell>
          <cell r="G692" t="str">
            <v>403GP</v>
          </cell>
          <cell r="I692">
            <v>957899.48584202887</v>
          </cell>
        </row>
        <row r="693">
          <cell r="A693" t="str">
            <v>403GPIDU</v>
          </cell>
          <cell r="B693" t="str">
            <v>403GP</v>
          </cell>
          <cell r="D693">
            <v>784472.45715094754</v>
          </cell>
          <cell r="F693" t="str">
            <v>403GPIDU</v>
          </cell>
          <cell r="G693" t="str">
            <v>403GP</v>
          </cell>
          <cell r="I693">
            <v>784472.45715094754</v>
          </cell>
        </row>
        <row r="694">
          <cell r="A694" t="str">
            <v>403GPOR</v>
          </cell>
          <cell r="B694" t="str">
            <v>403GP</v>
          </cell>
          <cell r="D694">
            <v>4495694.5655515119</v>
          </cell>
          <cell r="F694" t="str">
            <v>403GPOR</v>
          </cell>
          <cell r="G694" t="str">
            <v>403GP</v>
          </cell>
          <cell r="I694">
            <v>4495694.5655515119</v>
          </cell>
        </row>
        <row r="695">
          <cell r="A695" t="str">
            <v>403GPSE</v>
          </cell>
          <cell r="B695" t="str">
            <v>403GP</v>
          </cell>
          <cell r="D695">
            <v>32131.192293838139</v>
          </cell>
          <cell r="F695" t="str">
            <v>403GPSE</v>
          </cell>
          <cell r="G695" t="str">
            <v>403GP</v>
          </cell>
          <cell r="I695">
            <v>32131.192293838139</v>
          </cell>
        </row>
        <row r="696">
          <cell r="A696" t="str">
            <v>403GPSG</v>
          </cell>
          <cell r="B696" t="str">
            <v>403GP</v>
          </cell>
          <cell r="D696">
            <v>4240332.4112036079</v>
          </cell>
          <cell r="F696" t="str">
            <v>403GPSG</v>
          </cell>
          <cell r="G696" t="str">
            <v>403GP</v>
          </cell>
          <cell r="I696">
            <v>4240332.4112036079</v>
          </cell>
        </row>
        <row r="697">
          <cell r="A697" t="str">
            <v>403GPSO</v>
          </cell>
          <cell r="B697" t="str">
            <v>403GP</v>
          </cell>
          <cell r="D697">
            <v>21476548.198052153</v>
          </cell>
          <cell r="F697" t="str">
            <v>403GPSO</v>
          </cell>
          <cell r="G697" t="str">
            <v>403GP</v>
          </cell>
          <cell r="I697">
            <v>21476548.198052153</v>
          </cell>
        </row>
        <row r="698">
          <cell r="A698" t="str">
            <v>403GPSSGCH</v>
          </cell>
          <cell r="B698" t="str">
            <v>403GP</v>
          </cell>
          <cell r="D698">
            <v>101063.4880082927</v>
          </cell>
          <cell r="F698" t="str">
            <v>403GPSSGCH</v>
          </cell>
          <cell r="G698" t="str">
            <v>403GP</v>
          </cell>
          <cell r="I698">
            <v>101063.4880082927</v>
          </cell>
        </row>
        <row r="699">
          <cell r="A699" t="str">
            <v>403GPSSGCT</v>
          </cell>
          <cell r="B699" t="str">
            <v>403GP</v>
          </cell>
          <cell r="D699">
            <v>74120.561397919912</v>
          </cell>
          <cell r="F699" t="str">
            <v>403GPSSGCT</v>
          </cell>
          <cell r="G699" t="str">
            <v>403GP</v>
          </cell>
          <cell r="I699">
            <v>74120.561397919912</v>
          </cell>
        </row>
        <row r="700">
          <cell r="A700" t="str">
            <v>403GPUT</v>
          </cell>
          <cell r="B700" t="str">
            <v>403GP</v>
          </cell>
          <cell r="D700">
            <v>4141650.0854121782</v>
          </cell>
          <cell r="F700" t="str">
            <v>403GPUT</v>
          </cell>
          <cell r="G700" t="str">
            <v>403GP</v>
          </cell>
          <cell r="I700">
            <v>4141650.0854121782</v>
          </cell>
        </row>
        <row r="701">
          <cell r="A701" t="str">
            <v>403GPWA</v>
          </cell>
          <cell r="B701" t="str">
            <v>403GP</v>
          </cell>
          <cell r="D701">
            <v>1368291.4173925424</v>
          </cell>
          <cell r="F701" t="str">
            <v>403GPWA</v>
          </cell>
          <cell r="G701" t="str">
            <v>403GP</v>
          </cell>
          <cell r="I701">
            <v>1368291.4173925424</v>
          </cell>
        </row>
        <row r="702">
          <cell r="A702" t="str">
            <v>403GPWYP</v>
          </cell>
          <cell r="B702" t="str">
            <v>403GP</v>
          </cell>
          <cell r="D702">
            <v>1521594.4832056579</v>
          </cell>
          <cell r="F702" t="str">
            <v>403GPWYP</v>
          </cell>
          <cell r="G702" t="str">
            <v>403GP</v>
          </cell>
          <cell r="I702">
            <v>1521594.4832056579</v>
          </cell>
        </row>
        <row r="703">
          <cell r="A703" t="str">
            <v>403GPWYU</v>
          </cell>
          <cell r="B703" t="str">
            <v>403GP</v>
          </cell>
          <cell r="D703">
            <v>337249.39658212027</v>
          </cell>
          <cell r="F703" t="str">
            <v>403GPWYU</v>
          </cell>
          <cell r="G703" t="str">
            <v>403GP</v>
          </cell>
          <cell r="I703">
            <v>337249.39658212027</v>
          </cell>
        </row>
        <row r="704">
          <cell r="A704" t="str">
            <v>403HPDGP</v>
          </cell>
          <cell r="B704" t="str">
            <v>403HP</v>
          </cell>
          <cell r="D704">
            <v>5226738.1016249591</v>
          </cell>
          <cell r="F704" t="str">
            <v>403HPDGP</v>
          </cell>
          <cell r="G704" t="str">
            <v>403HP</v>
          </cell>
          <cell r="I704">
            <v>5226738.1016249591</v>
          </cell>
        </row>
        <row r="705">
          <cell r="A705" t="str">
            <v>403HPDGU</v>
          </cell>
          <cell r="B705" t="str">
            <v>403HP</v>
          </cell>
          <cell r="D705">
            <v>1236002.2245793077</v>
          </cell>
          <cell r="F705" t="str">
            <v>403HPDGU</v>
          </cell>
          <cell r="G705" t="str">
            <v>403HP</v>
          </cell>
          <cell r="I705">
            <v>1236002.2245793077</v>
          </cell>
        </row>
        <row r="706">
          <cell r="A706" t="str">
            <v>403HPSG-P</v>
          </cell>
          <cell r="B706" t="str">
            <v>403HP</v>
          </cell>
          <cell r="D706">
            <v>6862226.7734354306</v>
          </cell>
          <cell r="F706" t="str">
            <v>403HPSG-P</v>
          </cell>
          <cell r="G706" t="str">
            <v>403HP</v>
          </cell>
          <cell r="I706">
            <v>6862226.7734354306</v>
          </cell>
        </row>
        <row r="707">
          <cell r="A707" t="str">
            <v>403HPSG-U</v>
          </cell>
          <cell r="B707" t="str">
            <v>403HP</v>
          </cell>
          <cell r="D707">
            <v>1744869.2171441731</v>
          </cell>
          <cell r="F707" t="str">
            <v>403HPSG-U</v>
          </cell>
          <cell r="G707" t="str">
            <v>403HP</v>
          </cell>
          <cell r="I707">
            <v>1744869.2171441731</v>
          </cell>
        </row>
        <row r="708">
          <cell r="A708" t="str">
            <v>403OPDGU</v>
          </cell>
          <cell r="B708" t="str">
            <v>403OP</v>
          </cell>
          <cell r="D708">
            <v>44711.272365129844</v>
          </cell>
          <cell r="F708" t="str">
            <v>403OPDGU</v>
          </cell>
          <cell r="G708" t="str">
            <v>403OP</v>
          </cell>
          <cell r="I708">
            <v>44711.272365129844</v>
          </cell>
        </row>
        <row r="709">
          <cell r="A709" t="str">
            <v>403OPSG</v>
          </cell>
          <cell r="B709" t="str">
            <v>403OP</v>
          </cell>
          <cell r="D709">
            <v>16990401.312689729</v>
          </cell>
          <cell r="F709" t="str">
            <v>403OPSG</v>
          </cell>
          <cell r="G709" t="str">
            <v>403OP</v>
          </cell>
          <cell r="I709">
            <v>16990401.312689729</v>
          </cell>
        </row>
        <row r="710">
          <cell r="A710" t="str">
            <v>403OPSSGCT</v>
          </cell>
          <cell r="B710" t="str">
            <v>403OP</v>
          </cell>
          <cell r="D710">
            <v>3172695.5972707276</v>
          </cell>
          <cell r="F710" t="str">
            <v>403OPSSGCT</v>
          </cell>
          <cell r="G710" t="str">
            <v>403OP</v>
          </cell>
          <cell r="I710">
            <v>3172695.5972707276</v>
          </cell>
        </row>
        <row r="711">
          <cell r="A711" t="str">
            <v>403SPDGP</v>
          </cell>
          <cell r="B711" t="str">
            <v>403SP</v>
          </cell>
          <cell r="D711">
            <v>38147253.975786805</v>
          </cell>
          <cell r="F711" t="str">
            <v>403SPDGP</v>
          </cell>
          <cell r="G711" t="str">
            <v>403SP</v>
          </cell>
          <cell r="I711">
            <v>38147253.975786805</v>
          </cell>
        </row>
        <row r="712">
          <cell r="A712" t="str">
            <v>403SPDGU</v>
          </cell>
          <cell r="B712" t="str">
            <v>403SP</v>
          </cell>
          <cell r="D712">
            <v>41247688.137818977</v>
          </cell>
          <cell r="F712" t="str">
            <v>403SPDGU</v>
          </cell>
          <cell r="G712" t="str">
            <v>403SP</v>
          </cell>
          <cell r="I712">
            <v>41247688.137818977</v>
          </cell>
        </row>
        <row r="713">
          <cell r="A713" t="str">
            <v>403SPSG</v>
          </cell>
          <cell r="B713" t="str">
            <v>403SP</v>
          </cell>
          <cell r="D713">
            <v>54153467.842561841</v>
          </cell>
          <cell r="F713" t="str">
            <v>403SPSG</v>
          </cell>
          <cell r="G713" t="str">
            <v>403SP</v>
          </cell>
          <cell r="I713">
            <v>54153467.842561841</v>
          </cell>
        </row>
        <row r="714">
          <cell r="A714" t="str">
            <v>403SPSSGCH</v>
          </cell>
          <cell r="B714" t="str">
            <v>403SP</v>
          </cell>
          <cell r="D714">
            <v>8879820.7693159301</v>
          </cell>
          <cell r="F714" t="str">
            <v>403SPSSGCH</v>
          </cell>
          <cell r="G714" t="str">
            <v>403SP</v>
          </cell>
          <cell r="I714">
            <v>8879820.7693159301</v>
          </cell>
        </row>
        <row r="715">
          <cell r="A715" t="str">
            <v>403TPDGP</v>
          </cell>
          <cell r="B715" t="str">
            <v>403TP</v>
          </cell>
          <cell r="D715">
            <v>12411035.114823798</v>
          </cell>
          <cell r="F715" t="str">
            <v>403TPDGP</v>
          </cell>
          <cell r="G715" t="str">
            <v>403TP</v>
          </cell>
          <cell r="I715">
            <v>12411035.114823798</v>
          </cell>
        </row>
        <row r="716">
          <cell r="A716" t="str">
            <v>403TPDGU</v>
          </cell>
          <cell r="B716" t="str">
            <v>403TP</v>
          </cell>
          <cell r="D716">
            <v>13310890.65524108</v>
          </cell>
          <cell r="F716" t="str">
            <v>403TPDGU</v>
          </cell>
          <cell r="G716" t="str">
            <v>403TP</v>
          </cell>
          <cell r="I716">
            <v>13310890.65524108</v>
          </cell>
        </row>
        <row r="717">
          <cell r="A717" t="str">
            <v>403TPSG</v>
          </cell>
          <cell r="B717" t="str">
            <v>403TP</v>
          </cell>
          <cell r="D717">
            <v>29016566.09296399</v>
          </cell>
          <cell r="F717" t="str">
            <v>403TPSG</v>
          </cell>
          <cell r="G717" t="str">
            <v>403TP</v>
          </cell>
          <cell r="I717">
            <v>29016566.09296399</v>
          </cell>
        </row>
        <row r="718">
          <cell r="A718" t="str">
            <v>404GPCA</v>
          </cell>
          <cell r="B718" t="str">
            <v>404GP</v>
          </cell>
          <cell r="D718">
            <v>38216.28</v>
          </cell>
          <cell r="F718" t="str">
            <v>404GPCA</v>
          </cell>
          <cell r="G718" t="str">
            <v>404GP</v>
          </cell>
          <cell r="I718">
            <v>38216.28</v>
          </cell>
        </row>
        <row r="719">
          <cell r="A719" t="str">
            <v>404GPCN</v>
          </cell>
          <cell r="B719" t="str">
            <v>404GP</v>
          </cell>
          <cell r="D719">
            <v>161809.78</v>
          </cell>
          <cell r="F719" t="str">
            <v>404GPCN</v>
          </cell>
          <cell r="G719" t="str">
            <v>404GP</v>
          </cell>
          <cell r="I719">
            <v>161809.78</v>
          </cell>
        </row>
        <row r="720">
          <cell r="A720" t="str">
            <v>404GPOR</v>
          </cell>
          <cell r="B720" t="str">
            <v>404GP</v>
          </cell>
          <cell r="D720">
            <v>470318.19</v>
          </cell>
          <cell r="F720" t="str">
            <v>404GPOR</v>
          </cell>
          <cell r="G720" t="str">
            <v>404GP</v>
          </cell>
          <cell r="I720">
            <v>470318.19</v>
          </cell>
        </row>
        <row r="721">
          <cell r="A721" t="str">
            <v>404GPSO</v>
          </cell>
          <cell r="B721" t="str">
            <v>404GP</v>
          </cell>
          <cell r="D721">
            <v>1123305.23</v>
          </cell>
          <cell r="F721" t="str">
            <v>404GPSO</v>
          </cell>
          <cell r="G721" t="str">
            <v>404GP</v>
          </cell>
          <cell r="I721">
            <v>1123305.23</v>
          </cell>
        </row>
        <row r="722">
          <cell r="A722" t="str">
            <v>404GPUT</v>
          </cell>
          <cell r="B722" t="str">
            <v>404GP</v>
          </cell>
          <cell r="D722">
            <v>15663.38</v>
          </cell>
          <cell r="F722" t="str">
            <v>404GPUT</v>
          </cell>
          <cell r="G722" t="str">
            <v>404GP</v>
          </cell>
          <cell r="I722">
            <v>15663.38</v>
          </cell>
        </row>
        <row r="723">
          <cell r="A723" t="str">
            <v>404GPWA</v>
          </cell>
          <cell r="B723" t="str">
            <v>404GP</v>
          </cell>
          <cell r="D723">
            <v>37424.720000000001</v>
          </cell>
          <cell r="F723" t="str">
            <v>404GPWA</v>
          </cell>
          <cell r="G723" t="str">
            <v>404GP</v>
          </cell>
          <cell r="I723">
            <v>37424.720000000001</v>
          </cell>
        </row>
        <row r="724">
          <cell r="A724" t="str">
            <v>404GPWYP</v>
          </cell>
          <cell r="B724" t="str">
            <v>404GP</v>
          </cell>
          <cell r="D724">
            <v>121470.91</v>
          </cell>
          <cell r="F724" t="str">
            <v>404GPWYP</v>
          </cell>
          <cell r="G724" t="str">
            <v>404GP</v>
          </cell>
          <cell r="I724">
            <v>121470.91</v>
          </cell>
        </row>
        <row r="725">
          <cell r="A725" t="str">
            <v>404GPWYU</v>
          </cell>
          <cell r="B725" t="str">
            <v>404GP</v>
          </cell>
          <cell r="D725">
            <v>1712.54</v>
          </cell>
          <cell r="F725" t="str">
            <v>404GPWYU</v>
          </cell>
          <cell r="G725" t="str">
            <v>404GP</v>
          </cell>
          <cell r="I725">
            <v>1712.54</v>
          </cell>
        </row>
        <row r="726">
          <cell r="A726" t="str">
            <v>404HPSG-U</v>
          </cell>
          <cell r="B726" t="str">
            <v>404HP</v>
          </cell>
          <cell r="D726">
            <v>38449.120000000003</v>
          </cell>
          <cell r="F726" t="str">
            <v>404HPSG-U</v>
          </cell>
          <cell r="G726" t="str">
            <v>404HP</v>
          </cell>
          <cell r="I726">
            <v>38449.120000000003</v>
          </cell>
        </row>
        <row r="727">
          <cell r="A727" t="str">
            <v>404IPCA</v>
          </cell>
          <cell r="B727" t="str">
            <v>404IP</v>
          </cell>
          <cell r="D727">
            <v>60738.054681210429</v>
          </cell>
          <cell r="F727" t="str">
            <v>404IPCA</v>
          </cell>
          <cell r="G727" t="str">
            <v>404IP</v>
          </cell>
          <cell r="I727">
            <v>60738.054681210429</v>
          </cell>
        </row>
        <row r="728">
          <cell r="A728" t="str">
            <v>404IPCN</v>
          </cell>
          <cell r="B728" t="str">
            <v>404IP</v>
          </cell>
          <cell r="D728">
            <v>8719470.5894580316</v>
          </cell>
          <cell r="F728" t="str">
            <v>404IPCN</v>
          </cell>
          <cell r="G728" t="str">
            <v>404IP</v>
          </cell>
          <cell r="I728">
            <v>8719470.5894580316</v>
          </cell>
        </row>
        <row r="729">
          <cell r="A729" t="str">
            <v>404IPDGP</v>
          </cell>
          <cell r="B729" t="str">
            <v>404IP</v>
          </cell>
          <cell r="D729">
            <v>114348.84285358631</v>
          </cell>
          <cell r="F729" t="str">
            <v>404IPDGP</v>
          </cell>
          <cell r="G729" t="str">
            <v>404IP</v>
          </cell>
          <cell r="I729">
            <v>114348.84285358631</v>
          </cell>
        </row>
        <row r="730">
          <cell r="A730" t="str">
            <v>404IPDGU</v>
          </cell>
          <cell r="B730" t="str">
            <v>404IP</v>
          </cell>
          <cell r="D730">
            <v>27315.692515788691</v>
          </cell>
          <cell r="F730" t="str">
            <v>404IPDGU</v>
          </cell>
          <cell r="G730" t="str">
            <v>404IP</v>
          </cell>
          <cell r="I730">
            <v>27315.692515788691</v>
          </cell>
        </row>
        <row r="731">
          <cell r="A731" t="str">
            <v>404IPIDU</v>
          </cell>
          <cell r="B731" t="str">
            <v>404IP</v>
          </cell>
          <cell r="D731">
            <v>259539.57292611705</v>
          </cell>
          <cell r="F731" t="str">
            <v>404IPIDU</v>
          </cell>
          <cell r="G731" t="str">
            <v>404IP</v>
          </cell>
          <cell r="I731">
            <v>259539.57292611705</v>
          </cell>
        </row>
        <row r="732">
          <cell r="A732" t="str">
            <v>404IPOR</v>
          </cell>
          <cell r="B732" t="str">
            <v>404IP</v>
          </cell>
          <cell r="D732">
            <v>30173.957492517948</v>
          </cell>
          <cell r="F732" t="str">
            <v>404IPOR</v>
          </cell>
          <cell r="G732" t="str">
            <v>404IP</v>
          </cell>
          <cell r="I732">
            <v>30173.957492517948</v>
          </cell>
        </row>
        <row r="733">
          <cell r="A733" t="str">
            <v>404IPSE</v>
          </cell>
          <cell r="B733" t="str">
            <v>404IP</v>
          </cell>
          <cell r="D733">
            <v>104410.41681246059</v>
          </cell>
          <cell r="F733" t="str">
            <v>404IPSE</v>
          </cell>
          <cell r="G733" t="str">
            <v>404IP</v>
          </cell>
          <cell r="I733">
            <v>104410.41681246059</v>
          </cell>
        </row>
        <row r="734">
          <cell r="A734" t="str">
            <v>404IPSG</v>
          </cell>
          <cell r="B734" t="str">
            <v>404IP</v>
          </cell>
          <cell r="D734">
            <v>3260869.0122256959</v>
          </cell>
          <cell r="F734" t="str">
            <v>404IPSG</v>
          </cell>
          <cell r="G734" t="str">
            <v>404IP</v>
          </cell>
          <cell r="I734">
            <v>3260869.0122256959</v>
          </cell>
        </row>
        <row r="735">
          <cell r="A735" t="str">
            <v>404IPSG-P</v>
          </cell>
          <cell r="B735" t="str">
            <v>404IP</v>
          </cell>
          <cell r="D735">
            <v>2613600.0011544065</v>
          </cell>
          <cell r="F735" t="str">
            <v>404IPSG-P</v>
          </cell>
          <cell r="G735" t="str">
            <v>404IP</v>
          </cell>
          <cell r="I735">
            <v>2613600.0011544065</v>
          </cell>
        </row>
        <row r="736">
          <cell r="A736" t="str">
            <v>404IPSG-U</v>
          </cell>
          <cell r="B736" t="str">
            <v>404IP</v>
          </cell>
          <cell r="D736">
            <v>390014.25088750263</v>
          </cell>
          <cell r="F736" t="str">
            <v>404IPSG-U</v>
          </cell>
          <cell r="G736" t="str">
            <v>404IP</v>
          </cell>
          <cell r="I736">
            <v>390014.25088750263</v>
          </cell>
        </row>
        <row r="737">
          <cell r="A737" t="str">
            <v>404IPSO</v>
          </cell>
          <cell r="B737" t="str">
            <v>404IP</v>
          </cell>
          <cell r="D737">
            <v>34282415.610163271</v>
          </cell>
          <cell r="F737" t="str">
            <v>404IPSO</v>
          </cell>
          <cell r="G737" t="str">
            <v>404IP</v>
          </cell>
          <cell r="I737">
            <v>34282415.610163271</v>
          </cell>
        </row>
        <row r="738">
          <cell r="A738" t="str">
            <v>404IPSSGCH</v>
          </cell>
          <cell r="B738" t="str">
            <v>404IP</v>
          </cell>
          <cell r="D738">
            <v>2506.6071101248799</v>
          </cell>
          <cell r="F738" t="str">
            <v>404IPSSGCH</v>
          </cell>
          <cell r="G738" t="str">
            <v>404IP</v>
          </cell>
          <cell r="I738">
            <v>2506.6071101248799</v>
          </cell>
        </row>
        <row r="739">
          <cell r="A739" t="str">
            <v>404IPSSGCT</v>
          </cell>
          <cell r="B739" t="str">
            <v>404IP</v>
          </cell>
          <cell r="D739">
            <v>0</v>
          </cell>
          <cell r="F739" t="str">
            <v>404IPSSGCT</v>
          </cell>
          <cell r="G739" t="str">
            <v>404IP</v>
          </cell>
          <cell r="I739">
            <v>0</v>
          </cell>
        </row>
        <row r="740">
          <cell r="A740" t="str">
            <v>404IPUT</v>
          </cell>
          <cell r="B740" t="str">
            <v>404IP</v>
          </cell>
          <cell r="D740">
            <v>873837.14021505637</v>
          </cell>
          <cell r="F740" t="str">
            <v>404IPUT</v>
          </cell>
          <cell r="G740" t="str">
            <v>404IP</v>
          </cell>
          <cell r="I740">
            <v>873837.14021505637</v>
          </cell>
        </row>
        <row r="741">
          <cell r="A741" t="str">
            <v>404IPWA</v>
          </cell>
          <cell r="B741" t="str">
            <v>404IP</v>
          </cell>
          <cell r="D741">
            <v>708.61077389712887</v>
          </cell>
          <cell r="F741" t="str">
            <v>404IPWA</v>
          </cell>
          <cell r="G741" t="str">
            <v>404IP</v>
          </cell>
          <cell r="I741">
            <v>708.61077389712887</v>
          </cell>
        </row>
        <row r="742">
          <cell r="A742" t="str">
            <v>404IPWYP</v>
          </cell>
          <cell r="B742" t="str">
            <v>404IP</v>
          </cell>
          <cell r="D742">
            <v>288378.89656213415</v>
          </cell>
          <cell r="F742" t="str">
            <v>404IPWYP</v>
          </cell>
          <cell r="G742" t="str">
            <v>404IP</v>
          </cell>
          <cell r="I742">
            <v>288378.89656213415</v>
          </cell>
        </row>
        <row r="743">
          <cell r="A743" t="str">
            <v>404IPWYU</v>
          </cell>
          <cell r="B743" t="str">
            <v>404IP</v>
          </cell>
          <cell r="D743">
            <v>115409.01760984941</v>
          </cell>
          <cell r="F743" t="str">
            <v>404IPWYU</v>
          </cell>
          <cell r="G743" t="str">
            <v>404IP</v>
          </cell>
          <cell r="I743">
            <v>115409.01760984941</v>
          </cell>
        </row>
        <row r="744">
          <cell r="A744" t="str">
            <v>406SG</v>
          </cell>
          <cell r="B744" t="str">
            <v>406</v>
          </cell>
          <cell r="D744">
            <v>5479353</v>
          </cell>
          <cell r="F744" t="str">
            <v>406SG</v>
          </cell>
          <cell r="G744" t="str">
            <v>406</v>
          </cell>
          <cell r="I744">
            <v>5479353</v>
          </cell>
        </row>
        <row r="745">
          <cell r="A745" t="str">
            <v>407OR</v>
          </cell>
          <cell r="B745" t="str">
            <v>407</v>
          </cell>
          <cell r="D745">
            <v>0</v>
          </cell>
          <cell r="F745" t="str">
            <v>407OR</v>
          </cell>
          <cell r="G745" t="str">
            <v>407</v>
          </cell>
          <cell r="I745">
            <v>0</v>
          </cell>
        </row>
        <row r="746">
          <cell r="A746" t="str">
            <v>407OTHER</v>
          </cell>
          <cell r="B746" t="str">
            <v>407</v>
          </cell>
          <cell r="D746">
            <v>1196558</v>
          </cell>
          <cell r="F746" t="str">
            <v>407OTHER</v>
          </cell>
          <cell r="G746" t="str">
            <v>407</v>
          </cell>
          <cell r="I746">
            <v>1196558</v>
          </cell>
        </row>
        <row r="747">
          <cell r="A747" t="str">
            <v>407SG</v>
          </cell>
          <cell r="B747" t="str">
            <v>407</v>
          </cell>
          <cell r="D747">
            <v>0</v>
          </cell>
          <cell r="F747" t="str">
            <v>407SG</v>
          </cell>
          <cell r="G747" t="str">
            <v>407</v>
          </cell>
          <cell r="I747">
            <v>0</v>
          </cell>
        </row>
        <row r="748">
          <cell r="A748" t="str">
            <v>407TROJP</v>
          </cell>
          <cell r="B748" t="str">
            <v>407</v>
          </cell>
          <cell r="D748">
            <v>822024</v>
          </cell>
          <cell r="F748" t="str">
            <v>407TROJP</v>
          </cell>
          <cell r="G748" t="str">
            <v>407</v>
          </cell>
          <cell r="I748">
            <v>822024</v>
          </cell>
        </row>
        <row r="749">
          <cell r="A749" t="str">
            <v>407WA</v>
          </cell>
          <cell r="B749" t="str">
            <v>407</v>
          </cell>
          <cell r="D749">
            <v>0</v>
          </cell>
          <cell r="F749" t="str">
            <v>407WA</v>
          </cell>
          <cell r="G749" t="str">
            <v>407</v>
          </cell>
          <cell r="I749">
            <v>0</v>
          </cell>
        </row>
        <row r="750">
          <cell r="A750" t="str">
            <v>408CA</v>
          </cell>
          <cell r="B750" t="str">
            <v>408</v>
          </cell>
          <cell r="D750">
            <v>840000</v>
          </cell>
          <cell r="F750" t="str">
            <v>408CA</v>
          </cell>
          <cell r="G750" t="str">
            <v>408</v>
          </cell>
          <cell r="I750">
            <v>840000</v>
          </cell>
        </row>
        <row r="751">
          <cell r="A751" t="str">
            <v>408GPS</v>
          </cell>
          <cell r="B751" t="str">
            <v>408</v>
          </cell>
          <cell r="D751">
            <v>82620000</v>
          </cell>
          <cell r="F751" t="str">
            <v>408GPS</v>
          </cell>
          <cell r="G751" t="str">
            <v>408</v>
          </cell>
          <cell r="I751">
            <v>82620000</v>
          </cell>
        </row>
        <row r="752">
          <cell r="A752" t="str">
            <v>408OR</v>
          </cell>
          <cell r="B752" t="str">
            <v>408</v>
          </cell>
          <cell r="D752">
            <v>20090000</v>
          </cell>
          <cell r="F752" t="str">
            <v>408OR</v>
          </cell>
          <cell r="G752" t="str">
            <v>408</v>
          </cell>
          <cell r="I752">
            <v>20090000</v>
          </cell>
        </row>
        <row r="753">
          <cell r="A753" t="str">
            <v>408SE</v>
          </cell>
          <cell r="B753" t="str">
            <v>408</v>
          </cell>
          <cell r="D753">
            <v>424000</v>
          </cell>
          <cell r="F753" t="str">
            <v>408SE</v>
          </cell>
          <cell r="G753" t="str">
            <v>408</v>
          </cell>
          <cell r="I753">
            <v>424000</v>
          </cell>
        </row>
        <row r="754">
          <cell r="A754" t="str">
            <v>408SO</v>
          </cell>
          <cell r="B754" t="str">
            <v>408</v>
          </cell>
          <cell r="D754">
            <v>7600000</v>
          </cell>
          <cell r="F754" t="str">
            <v>408SO</v>
          </cell>
          <cell r="G754" t="str">
            <v>408</v>
          </cell>
          <cell r="I754">
            <v>7600000</v>
          </cell>
        </row>
        <row r="755">
          <cell r="A755" t="str">
            <v>408UT</v>
          </cell>
          <cell r="B755" t="str">
            <v>408</v>
          </cell>
          <cell r="D755">
            <v>10000</v>
          </cell>
          <cell r="F755" t="str">
            <v>408UT</v>
          </cell>
          <cell r="G755" t="str">
            <v>408</v>
          </cell>
          <cell r="I755">
            <v>10000</v>
          </cell>
        </row>
        <row r="756">
          <cell r="A756" t="str">
            <v>408WA</v>
          </cell>
          <cell r="B756" t="str">
            <v>408</v>
          </cell>
          <cell r="D756">
            <v>30000</v>
          </cell>
          <cell r="F756" t="str">
            <v>408WA</v>
          </cell>
          <cell r="G756" t="str">
            <v>408</v>
          </cell>
          <cell r="I756">
            <v>30000</v>
          </cell>
        </row>
        <row r="757">
          <cell r="A757" t="str">
            <v>408WYP</v>
          </cell>
          <cell r="B757" t="str">
            <v>408</v>
          </cell>
          <cell r="D757">
            <v>1076600</v>
          </cell>
          <cell r="F757" t="str">
            <v>408WYP</v>
          </cell>
          <cell r="G757" t="str">
            <v>408</v>
          </cell>
          <cell r="I757">
            <v>1076600</v>
          </cell>
        </row>
        <row r="758">
          <cell r="A758" t="str">
            <v>408WYU</v>
          </cell>
          <cell r="B758" t="str">
            <v>408</v>
          </cell>
          <cell r="D758">
            <v>153400</v>
          </cell>
          <cell r="F758" t="str">
            <v>408WYU</v>
          </cell>
          <cell r="G758" t="str">
            <v>408</v>
          </cell>
          <cell r="I758">
            <v>153400</v>
          </cell>
        </row>
        <row r="759">
          <cell r="A759" t="str">
            <v>40910SE</v>
          </cell>
          <cell r="B759" t="str">
            <v>40910</v>
          </cell>
          <cell r="D759">
            <v>-2002546.04</v>
          </cell>
          <cell r="F759" t="str">
            <v>40910SE</v>
          </cell>
          <cell r="G759" t="str">
            <v>40910</v>
          </cell>
          <cell r="I759">
            <v>-2002546.04</v>
          </cell>
        </row>
        <row r="760">
          <cell r="A760" t="str">
            <v>41010BADDEBT</v>
          </cell>
          <cell r="B760" t="str">
            <v>41010</v>
          </cell>
          <cell r="D760">
            <v>0</v>
          </cell>
          <cell r="F760" t="str">
            <v>41010BADDEBT</v>
          </cell>
          <cell r="G760" t="str">
            <v>41010</v>
          </cell>
          <cell r="I760">
            <v>0</v>
          </cell>
        </row>
        <row r="761">
          <cell r="A761" t="str">
            <v>41010CA</v>
          </cell>
          <cell r="B761" t="str">
            <v>41010</v>
          </cell>
          <cell r="D761">
            <v>1057351</v>
          </cell>
          <cell r="F761" t="str">
            <v>41010CA</v>
          </cell>
          <cell r="G761" t="str">
            <v>41010</v>
          </cell>
          <cell r="I761">
            <v>1057351</v>
          </cell>
        </row>
        <row r="762">
          <cell r="A762" t="str">
            <v>41010CN</v>
          </cell>
          <cell r="B762" t="str">
            <v>41010</v>
          </cell>
          <cell r="D762">
            <v>0</v>
          </cell>
          <cell r="F762" t="str">
            <v>41010CN</v>
          </cell>
          <cell r="G762" t="str">
            <v>41010</v>
          </cell>
          <cell r="I762">
            <v>0</v>
          </cell>
        </row>
        <row r="763">
          <cell r="A763" t="str">
            <v>41010DGP</v>
          </cell>
          <cell r="B763" t="str">
            <v>41010</v>
          </cell>
          <cell r="D763">
            <v>2437</v>
          </cell>
          <cell r="F763" t="str">
            <v>41010DGP</v>
          </cell>
          <cell r="G763" t="str">
            <v>41010</v>
          </cell>
          <cell r="I763">
            <v>2437</v>
          </cell>
        </row>
        <row r="764">
          <cell r="A764" t="str">
            <v>41010FERC</v>
          </cell>
          <cell r="B764" t="str">
            <v>41010</v>
          </cell>
          <cell r="D764">
            <v>78199</v>
          </cell>
          <cell r="F764" t="str">
            <v>41010FERC</v>
          </cell>
          <cell r="G764" t="str">
            <v>41010</v>
          </cell>
          <cell r="I764">
            <v>78199</v>
          </cell>
        </row>
        <row r="765">
          <cell r="A765" t="str">
            <v>41010GPS</v>
          </cell>
          <cell r="B765" t="str">
            <v>41010</v>
          </cell>
          <cell r="D765">
            <v>0</v>
          </cell>
          <cell r="F765" t="str">
            <v>41010GPS</v>
          </cell>
          <cell r="G765" t="str">
            <v>41010</v>
          </cell>
          <cell r="I765">
            <v>0</v>
          </cell>
        </row>
        <row r="766">
          <cell r="A766" t="str">
            <v>41010IDU</v>
          </cell>
          <cell r="B766" t="str">
            <v>41010</v>
          </cell>
          <cell r="D766">
            <v>619377</v>
          </cell>
          <cell r="F766" t="str">
            <v>41010IDU</v>
          </cell>
          <cell r="G766" t="str">
            <v>41010</v>
          </cell>
          <cell r="I766">
            <v>619377</v>
          </cell>
        </row>
        <row r="767">
          <cell r="A767" t="str">
            <v>41010NUTIL</v>
          </cell>
          <cell r="B767" t="str">
            <v>41010</v>
          </cell>
          <cell r="D767">
            <v>0</v>
          </cell>
          <cell r="F767" t="str">
            <v>41010NUTIL</v>
          </cell>
          <cell r="G767" t="str">
            <v>41010</v>
          </cell>
          <cell r="I767">
            <v>0</v>
          </cell>
        </row>
        <row r="768">
          <cell r="A768" t="str">
            <v>41010OR</v>
          </cell>
          <cell r="B768" t="str">
            <v>41010</v>
          </cell>
          <cell r="D768">
            <v>15160340</v>
          </cell>
          <cell r="F768" t="str">
            <v>41010OR</v>
          </cell>
          <cell r="G768" t="str">
            <v>41010</v>
          </cell>
          <cell r="I768">
            <v>15160340</v>
          </cell>
        </row>
        <row r="769">
          <cell r="A769" t="str">
            <v>41010OTHER</v>
          </cell>
          <cell r="B769" t="str">
            <v>41010</v>
          </cell>
          <cell r="D769">
            <v>629900</v>
          </cell>
          <cell r="F769" t="str">
            <v>41010OTHER</v>
          </cell>
          <cell r="G769" t="str">
            <v>41010</v>
          </cell>
          <cell r="I769">
            <v>629900</v>
          </cell>
        </row>
        <row r="770">
          <cell r="A770" t="str">
            <v>41010SE</v>
          </cell>
          <cell r="B770" t="str">
            <v>41010</v>
          </cell>
          <cell r="D770">
            <v>2683697.512240001</v>
          </cell>
          <cell r="F770" t="str">
            <v>41010SE</v>
          </cell>
          <cell r="G770" t="str">
            <v>41010</v>
          </cell>
          <cell r="I770">
            <v>2683697.512240001</v>
          </cell>
        </row>
        <row r="771">
          <cell r="A771" t="str">
            <v>41010SG</v>
          </cell>
          <cell r="B771" t="str">
            <v>41010</v>
          </cell>
          <cell r="D771">
            <v>1610826</v>
          </cell>
          <cell r="F771" t="str">
            <v>41010SG</v>
          </cell>
          <cell r="G771" t="str">
            <v>41010</v>
          </cell>
          <cell r="I771">
            <v>1610826</v>
          </cell>
        </row>
        <row r="772">
          <cell r="A772" t="str">
            <v>41010SGCT</v>
          </cell>
          <cell r="B772" t="str">
            <v>41010</v>
          </cell>
          <cell r="D772">
            <v>0</v>
          </cell>
          <cell r="F772" t="str">
            <v>41010SGCT</v>
          </cell>
          <cell r="G772" t="str">
            <v>41010</v>
          </cell>
          <cell r="I772">
            <v>0</v>
          </cell>
        </row>
        <row r="773">
          <cell r="A773" t="str">
            <v>41010SNP</v>
          </cell>
          <cell r="B773" t="str">
            <v>41010</v>
          </cell>
          <cell r="D773">
            <v>32363</v>
          </cell>
          <cell r="F773" t="str">
            <v>41010SNP</v>
          </cell>
          <cell r="G773" t="str">
            <v>41010</v>
          </cell>
          <cell r="I773">
            <v>32363</v>
          </cell>
        </row>
        <row r="774">
          <cell r="A774" t="str">
            <v>41010SNPD</v>
          </cell>
          <cell r="B774" t="str">
            <v>41010</v>
          </cell>
          <cell r="D774">
            <v>0</v>
          </cell>
          <cell r="F774" t="str">
            <v>41010SNPD</v>
          </cell>
          <cell r="G774" t="str">
            <v>41010</v>
          </cell>
          <cell r="I774">
            <v>0</v>
          </cell>
        </row>
        <row r="775">
          <cell r="A775" t="str">
            <v>41010SO</v>
          </cell>
          <cell r="B775" t="str">
            <v>41010</v>
          </cell>
          <cell r="D775">
            <v>31371190</v>
          </cell>
          <cell r="F775" t="str">
            <v>41010SO</v>
          </cell>
          <cell r="G775" t="str">
            <v>41010</v>
          </cell>
          <cell r="I775">
            <v>31371190</v>
          </cell>
        </row>
        <row r="776">
          <cell r="A776" t="str">
            <v>41010TROJD</v>
          </cell>
          <cell r="B776" t="str">
            <v>41010</v>
          </cell>
          <cell r="D776">
            <v>14659</v>
          </cell>
          <cell r="F776" t="str">
            <v>41010TROJD</v>
          </cell>
          <cell r="G776" t="str">
            <v>41010</v>
          </cell>
          <cell r="I776">
            <v>14659</v>
          </cell>
        </row>
        <row r="777">
          <cell r="A777" t="str">
            <v>41010UT</v>
          </cell>
          <cell r="B777" t="str">
            <v>41010</v>
          </cell>
          <cell r="D777">
            <v>6812449</v>
          </cell>
          <cell r="F777" t="str">
            <v>41010UT</v>
          </cell>
          <cell r="G777" t="str">
            <v>41010</v>
          </cell>
          <cell r="I777">
            <v>6812449</v>
          </cell>
        </row>
        <row r="778">
          <cell r="A778" t="str">
            <v>41010WA</v>
          </cell>
          <cell r="B778" t="str">
            <v>41010</v>
          </cell>
          <cell r="D778">
            <v>3106395</v>
          </cell>
          <cell r="F778" t="str">
            <v>41010WA</v>
          </cell>
          <cell r="G778" t="str">
            <v>41010</v>
          </cell>
          <cell r="I778">
            <v>3106395</v>
          </cell>
        </row>
        <row r="779">
          <cell r="A779" t="str">
            <v>41010WYP</v>
          </cell>
          <cell r="B779" t="str">
            <v>41010</v>
          </cell>
          <cell r="D779">
            <v>5522357</v>
          </cell>
          <cell r="F779" t="str">
            <v>41010WYP</v>
          </cell>
          <cell r="G779" t="str">
            <v>41010</v>
          </cell>
          <cell r="I779">
            <v>5522357</v>
          </cell>
        </row>
        <row r="780">
          <cell r="A780" t="str">
            <v>41010WYU</v>
          </cell>
          <cell r="B780" t="str">
            <v>41010</v>
          </cell>
          <cell r="D780">
            <v>120646</v>
          </cell>
          <cell r="F780" t="str">
            <v>41010WYU</v>
          </cell>
          <cell r="G780" t="str">
            <v>41010</v>
          </cell>
          <cell r="I780">
            <v>120646</v>
          </cell>
        </row>
        <row r="781">
          <cell r="A781" t="str">
            <v>41110BADDEBT</v>
          </cell>
          <cell r="B781" t="str">
            <v>41110</v>
          </cell>
          <cell r="D781">
            <v>-1975555</v>
          </cell>
          <cell r="F781" t="str">
            <v>41110BADDEBT</v>
          </cell>
          <cell r="G781" t="str">
            <v>41110</v>
          </cell>
          <cell r="I781">
            <v>-1975555</v>
          </cell>
        </row>
        <row r="782">
          <cell r="A782" t="str">
            <v>41110CA</v>
          </cell>
          <cell r="B782" t="str">
            <v>41110</v>
          </cell>
          <cell r="D782">
            <v>-126417</v>
          </cell>
          <cell r="F782" t="str">
            <v>41110CA</v>
          </cell>
          <cell r="G782" t="str">
            <v>41110</v>
          </cell>
          <cell r="I782">
            <v>-126417</v>
          </cell>
        </row>
        <row r="783">
          <cell r="A783" t="str">
            <v>41110CN</v>
          </cell>
          <cell r="B783" t="str">
            <v>41110</v>
          </cell>
          <cell r="D783">
            <v>0</v>
          </cell>
          <cell r="F783" t="str">
            <v>41110CN</v>
          </cell>
          <cell r="G783" t="str">
            <v>41110</v>
          </cell>
          <cell r="I783">
            <v>0</v>
          </cell>
        </row>
        <row r="784">
          <cell r="A784" t="str">
            <v>41110DGP</v>
          </cell>
          <cell r="B784" t="str">
            <v>41110</v>
          </cell>
          <cell r="D784">
            <v>-334292</v>
          </cell>
          <cell r="F784" t="str">
            <v>41110DGP</v>
          </cell>
          <cell r="G784" t="str">
            <v>41110</v>
          </cell>
          <cell r="I784">
            <v>-334292</v>
          </cell>
        </row>
        <row r="785">
          <cell r="A785" t="str">
            <v>41110FERC</v>
          </cell>
          <cell r="B785" t="str">
            <v>41110</v>
          </cell>
          <cell r="D785">
            <v>-23521</v>
          </cell>
          <cell r="F785" t="str">
            <v>41110FERC</v>
          </cell>
          <cell r="G785" t="str">
            <v>41110</v>
          </cell>
          <cell r="I785">
            <v>-23521</v>
          </cell>
        </row>
        <row r="786">
          <cell r="A786" t="str">
            <v>41110GPS</v>
          </cell>
          <cell r="B786" t="str">
            <v>41110</v>
          </cell>
          <cell r="D786">
            <v>-289462</v>
          </cell>
          <cell r="F786" t="str">
            <v>41110GPS</v>
          </cell>
          <cell r="G786" t="str">
            <v>41110</v>
          </cell>
          <cell r="I786">
            <v>-289462</v>
          </cell>
        </row>
        <row r="787">
          <cell r="A787" t="str">
            <v>41110IDU</v>
          </cell>
          <cell r="B787" t="str">
            <v>41110</v>
          </cell>
          <cell r="D787">
            <v>0</v>
          </cell>
          <cell r="F787" t="str">
            <v>41110IDU</v>
          </cell>
          <cell r="G787" t="str">
            <v>41110</v>
          </cell>
          <cell r="I787">
            <v>0</v>
          </cell>
        </row>
        <row r="788">
          <cell r="A788" t="str">
            <v>41110NUTIL</v>
          </cell>
          <cell r="B788" t="str">
            <v>41110</v>
          </cell>
          <cell r="D788">
            <v>0</v>
          </cell>
          <cell r="F788" t="str">
            <v>41110NUTIL</v>
          </cell>
          <cell r="G788" t="str">
            <v>41110</v>
          </cell>
          <cell r="I788">
            <v>0</v>
          </cell>
        </row>
        <row r="789">
          <cell r="A789" t="str">
            <v>41110OR</v>
          </cell>
          <cell r="B789" t="str">
            <v>41110</v>
          </cell>
          <cell r="D789">
            <v>-130944</v>
          </cell>
          <cell r="F789" t="str">
            <v>41110OR</v>
          </cell>
          <cell r="G789" t="str">
            <v>41110</v>
          </cell>
          <cell r="I789">
            <v>-130944</v>
          </cell>
        </row>
        <row r="790">
          <cell r="A790" t="str">
            <v>41110OTHER</v>
          </cell>
          <cell r="B790" t="str">
            <v>41110</v>
          </cell>
          <cell r="D790">
            <v>-629900</v>
          </cell>
          <cell r="F790" t="str">
            <v>41110OTHER</v>
          </cell>
          <cell r="G790" t="str">
            <v>41110</v>
          </cell>
          <cell r="I790">
            <v>-629900</v>
          </cell>
        </row>
        <row r="791">
          <cell r="A791" t="str">
            <v>41110SE</v>
          </cell>
          <cell r="B791" t="str">
            <v>41110</v>
          </cell>
          <cell r="D791">
            <v>-3110689</v>
          </cell>
          <cell r="F791" t="str">
            <v>41110SE</v>
          </cell>
          <cell r="G791" t="str">
            <v>41110</v>
          </cell>
          <cell r="I791">
            <v>-3110689</v>
          </cell>
        </row>
        <row r="792">
          <cell r="A792" t="str">
            <v>41110SG</v>
          </cell>
          <cell r="B792" t="str">
            <v>41110</v>
          </cell>
          <cell r="D792">
            <v>-4567857</v>
          </cell>
          <cell r="F792" t="str">
            <v>41110SG</v>
          </cell>
          <cell r="G792" t="str">
            <v>41110</v>
          </cell>
          <cell r="I792">
            <v>-4567857</v>
          </cell>
        </row>
        <row r="793">
          <cell r="A793" t="str">
            <v>41110SGCT</v>
          </cell>
          <cell r="B793" t="str">
            <v>41110</v>
          </cell>
          <cell r="D793">
            <v>-356221</v>
          </cell>
          <cell r="F793" t="str">
            <v>41110SGCT</v>
          </cell>
          <cell r="G793" t="str">
            <v>41110</v>
          </cell>
          <cell r="I793">
            <v>-356221</v>
          </cell>
        </row>
        <row r="794">
          <cell r="A794" t="str">
            <v>41110SNP</v>
          </cell>
          <cell r="B794" t="str">
            <v>41110</v>
          </cell>
          <cell r="D794">
            <v>-2220117</v>
          </cell>
          <cell r="F794" t="str">
            <v>41110SNP</v>
          </cell>
          <cell r="G794" t="str">
            <v>41110</v>
          </cell>
          <cell r="I794">
            <v>-2220117</v>
          </cell>
        </row>
        <row r="795">
          <cell r="A795" t="str">
            <v>41110SNPD</v>
          </cell>
          <cell r="B795" t="str">
            <v>41110</v>
          </cell>
          <cell r="D795">
            <v>0</v>
          </cell>
          <cell r="F795" t="str">
            <v>41110SNPD</v>
          </cell>
          <cell r="G795" t="str">
            <v>41110</v>
          </cell>
          <cell r="I795">
            <v>0</v>
          </cell>
        </row>
        <row r="796">
          <cell r="A796" t="str">
            <v>41110SO</v>
          </cell>
          <cell r="B796" t="str">
            <v>41110</v>
          </cell>
          <cell r="D796">
            <v>-46612129</v>
          </cell>
          <cell r="F796" t="str">
            <v>41110SO</v>
          </cell>
          <cell r="G796" t="str">
            <v>41110</v>
          </cell>
          <cell r="I796">
            <v>-46612129</v>
          </cell>
        </row>
        <row r="797">
          <cell r="A797" t="str">
            <v>41110TROJD</v>
          </cell>
          <cell r="B797" t="str">
            <v>41110</v>
          </cell>
          <cell r="D797">
            <v>-609301</v>
          </cell>
          <cell r="F797" t="str">
            <v>41110TROJD</v>
          </cell>
          <cell r="G797" t="str">
            <v>41110</v>
          </cell>
          <cell r="I797">
            <v>-609301</v>
          </cell>
        </row>
        <row r="798">
          <cell r="A798" t="str">
            <v>41110UT</v>
          </cell>
          <cell r="B798" t="str">
            <v>41110</v>
          </cell>
          <cell r="D798">
            <v>0</v>
          </cell>
          <cell r="F798" t="str">
            <v>41110UT</v>
          </cell>
          <cell r="G798" t="str">
            <v>41110</v>
          </cell>
          <cell r="I798">
            <v>0</v>
          </cell>
        </row>
        <row r="799">
          <cell r="A799" t="str">
            <v>41110WA</v>
          </cell>
          <cell r="B799" t="str">
            <v>41110</v>
          </cell>
          <cell r="D799">
            <v>-19806</v>
          </cell>
          <cell r="F799" t="str">
            <v>41110WA</v>
          </cell>
          <cell r="G799" t="str">
            <v>41110</v>
          </cell>
          <cell r="I799">
            <v>-19806</v>
          </cell>
        </row>
        <row r="800">
          <cell r="A800" t="str">
            <v>41110WYP</v>
          </cell>
          <cell r="B800" t="str">
            <v>41110</v>
          </cell>
          <cell r="D800">
            <v>0</v>
          </cell>
          <cell r="F800" t="str">
            <v>41110WYP</v>
          </cell>
          <cell r="G800" t="str">
            <v>41110</v>
          </cell>
          <cell r="I800">
            <v>0</v>
          </cell>
        </row>
        <row r="801">
          <cell r="A801" t="str">
            <v>41110WYU</v>
          </cell>
          <cell r="B801" t="str">
            <v>41110</v>
          </cell>
          <cell r="D801">
            <v>0</v>
          </cell>
          <cell r="F801" t="str">
            <v>41110WYU</v>
          </cell>
          <cell r="G801" t="str">
            <v>41110</v>
          </cell>
          <cell r="I801">
            <v>0</v>
          </cell>
        </row>
        <row r="802">
          <cell r="A802" t="str">
            <v>41140DGU</v>
          </cell>
          <cell r="B802" t="str">
            <v>41140</v>
          </cell>
          <cell r="D802">
            <v>-5854860</v>
          </cell>
          <cell r="F802" t="str">
            <v>41140DGU</v>
          </cell>
          <cell r="G802" t="str">
            <v>41140</v>
          </cell>
          <cell r="I802">
            <v>-5854860</v>
          </cell>
        </row>
        <row r="803">
          <cell r="A803" t="str">
            <v>440CA</v>
          </cell>
          <cell r="B803" t="str">
            <v>440</v>
          </cell>
          <cell r="D803">
            <v>32995898</v>
          </cell>
          <cell r="F803" t="str">
            <v>440CA</v>
          </cell>
          <cell r="G803" t="str">
            <v>440</v>
          </cell>
          <cell r="I803">
            <v>32995898</v>
          </cell>
        </row>
        <row r="804">
          <cell r="A804" t="str">
            <v>440IDU</v>
          </cell>
          <cell r="B804" t="str">
            <v>440</v>
          </cell>
          <cell r="D804">
            <v>48901898</v>
          </cell>
          <cell r="F804" t="str">
            <v>440IDU</v>
          </cell>
          <cell r="G804" t="str">
            <v>440</v>
          </cell>
          <cell r="I804">
            <v>48901898</v>
          </cell>
        </row>
        <row r="805">
          <cell r="A805" t="str">
            <v>440OR</v>
          </cell>
          <cell r="B805" t="str">
            <v>440</v>
          </cell>
          <cell r="D805">
            <v>412030608</v>
          </cell>
          <cell r="F805" t="str">
            <v>440OR</v>
          </cell>
          <cell r="G805" t="str">
            <v>440</v>
          </cell>
          <cell r="I805">
            <v>412030608</v>
          </cell>
        </row>
        <row r="806">
          <cell r="A806" t="str">
            <v>440UT</v>
          </cell>
          <cell r="B806" t="str">
            <v>440</v>
          </cell>
          <cell r="D806">
            <v>432802147</v>
          </cell>
          <cell r="F806" t="str">
            <v>440UT</v>
          </cell>
          <cell r="G806" t="str">
            <v>440</v>
          </cell>
          <cell r="I806">
            <v>432802147</v>
          </cell>
        </row>
        <row r="807">
          <cell r="A807" t="str">
            <v>440WA</v>
          </cell>
          <cell r="B807" t="str">
            <v>440</v>
          </cell>
          <cell r="D807">
            <v>90097570</v>
          </cell>
          <cell r="F807" t="str">
            <v>440WA</v>
          </cell>
          <cell r="G807" t="str">
            <v>440</v>
          </cell>
          <cell r="I807">
            <v>90097570</v>
          </cell>
        </row>
        <row r="808">
          <cell r="A808" t="str">
            <v>440WYP</v>
          </cell>
          <cell r="B808" t="str">
            <v>440</v>
          </cell>
          <cell r="D808">
            <v>57352545.933304511</v>
          </cell>
          <cell r="F808" t="str">
            <v>440WYP</v>
          </cell>
          <cell r="G808" t="str">
            <v>440</v>
          </cell>
          <cell r="I808">
            <v>57352545.933304511</v>
          </cell>
        </row>
        <row r="809">
          <cell r="A809" t="str">
            <v>440WYU</v>
          </cell>
          <cell r="B809" t="str">
            <v>440</v>
          </cell>
          <cell r="D809">
            <v>8212968.434927959</v>
          </cell>
          <cell r="F809" t="str">
            <v>440WYU</v>
          </cell>
          <cell r="G809" t="str">
            <v>440</v>
          </cell>
          <cell r="I809">
            <v>8212968.434927959</v>
          </cell>
        </row>
        <row r="810">
          <cell r="A810" t="str">
            <v>442CA</v>
          </cell>
          <cell r="B810" t="str">
            <v>442</v>
          </cell>
          <cell r="D810">
            <v>32402515</v>
          </cell>
          <cell r="F810" t="str">
            <v>442CA</v>
          </cell>
          <cell r="G810" t="str">
            <v>442</v>
          </cell>
          <cell r="I810">
            <v>32402515</v>
          </cell>
        </row>
        <row r="811">
          <cell r="A811" t="str">
            <v>442IDU</v>
          </cell>
          <cell r="B811" t="str">
            <v>442</v>
          </cell>
          <cell r="D811">
            <v>119372349</v>
          </cell>
          <cell r="F811" t="str">
            <v>442IDU</v>
          </cell>
          <cell r="G811" t="str">
            <v>442</v>
          </cell>
          <cell r="I811">
            <v>119372349</v>
          </cell>
        </row>
        <row r="812">
          <cell r="A812" t="str">
            <v>442OR</v>
          </cell>
          <cell r="B812" t="str">
            <v>442</v>
          </cell>
          <cell r="D812">
            <v>426260941</v>
          </cell>
          <cell r="F812" t="str">
            <v>442OR</v>
          </cell>
          <cell r="G812" t="str">
            <v>442</v>
          </cell>
          <cell r="I812">
            <v>426260941</v>
          </cell>
        </row>
        <row r="813">
          <cell r="A813" t="str">
            <v>442SE</v>
          </cell>
          <cell r="B813" t="str">
            <v>442</v>
          </cell>
          <cell r="D813">
            <v>0</v>
          </cell>
          <cell r="F813" t="str">
            <v>442SE</v>
          </cell>
          <cell r="G813" t="str">
            <v>442</v>
          </cell>
          <cell r="I813">
            <v>0</v>
          </cell>
        </row>
        <row r="814">
          <cell r="A814" t="str">
            <v>442UT</v>
          </cell>
          <cell r="B814" t="str">
            <v>442</v>
          </cell>
          <cell r="D814">
            <v>768000414</v>
          </cell>
          <cell r="F814" t="str">
            <v>442UT</v>
          </cell>
          <cell r="G814" t="str">
            <v>442</v>
          </cell>
          <cell r="I814">
            <v>768000414</v>
          </cell>
        </row>
        <row r="815">
          <cell r="A815" t="str">
            <v>442WA</v>
          </cell>
          <cell r="B815" t="str">
            <v>442</v>
          </cell>
          <cell r="D815">
            <v>130413779</v>
          </cell>
          <cell r="F815" t="str">
            <v>442WA</v>
          </cell>
          <cell r="G815" t="str">
            <v>442</v>
          </cell>
          <cell r="I815">
            <v>130413779</v>
          </cell>
        </row>
        <row r="816">
          <cell r="A816" t="str">
            <v>442WYP</v>
          </cell>
          <cell r="B816" t="str">
            <v>442</v>
          </cell>
          <cell r="D816">
            <v>258723587.41594887</v>
          </cell>
          <cell r="F816" t="str">
            <v>442WYP</v>
          </cell>
          <cell r="G816" t="str">
            <v>442</v>
          </cell>
          <cell r="I816">
            <v>258723587.41594887</v>
          </cell>
        </row>
        <row r="817">
          <cell r="A817" t="str">
            <v>442WYU</v>
          </cell>
          <cell r="B817" t="str">
            <v>442</v>
          </cell>
          <cell r="D817">
            <v>39200108.785296112</v>
          </cell>
          <cell r="F817" t="str">
            <v>442WYU</v>
          </cell>
          <cell r="G817" t="str">
            <v>442</v>
          </cell>
          <cell r="I817">
            <v>39200108.785296112</v>
          </cell>
        </row>
        <row r="818">
          <cell r="A818" t="str">
            <v>444CA</v>
          </cell>
          <cell r="B818" t="str">
            <v>444</v>
          </cell>
          <cell r="D818">
            <v>318864</v>
          </cell>
          <cell r="F818" t="str">
            <v>444CA</v>
          </cell>
          <cell r="G818" t="str">
            <v>444</v>
          </cell>
          <cell r="I818">
            <v>318864</v>
          </cell>
        </row>
        <row r="819">
          <cell r="A819" t="str">
            <v>444IDU</v>
          </cell>
          <cell r="B819" t="str">
            <v>444</v>
          </cell>
          <cell r="D819">
            <v>202945</v>
          </cell>
          <cell r="F819" t="str">
            <v>444IDU</v>
          </cell>
          <cell r="G819" t="str">
            <v>444</v>
          </cell>
          <cell r="I819">
            <v>202945</v>
          </cell>
        </row>
        <row r="820">
          <cell r="A820" t="str">
            <v>444OR</v>
          </cell>
          <cell r="B820" t="str">
            <v>444</v>
          </cell>
          <cell r="D820">
            <v>5513353</v>
          </cell>
          <cell r="F820" t="str">
            <v>444OR</v>
          </cell>
          <cell r="G820" t="str">
            <v>444</v>
          </cell>
          <cell r="I820">
            <v>5513353</v>
          </cell>
        </row>
        <row r="821">
          <cell r="A821" t="str">
            <v>444UT</v>
          </cell>
          <cell r="B821" t="str">
            <v>444</v>
          </cell>
          <cell r="D821">
            <v>9553510</v>
          </cell>
          <cell r="F821" t="str">
            <v>444UT</v>
          </cell>
          <cell r="G821" t="str">
            <v>444</v>
          </cell>
          <cell r="I821">
            <v>9553510</v>
          </cell>
        </row>
        <row r="822">
          <cell r="A822" t="str">
            <v>444WA</v>
          </cell>
          <cell r="B822" t="str">
            <v>444</v>
          </cell>
          <cell r="D822">
            <v>890792</v>
          </cell>
          <cell r="F822" t="str">
            <v>444WA</v>
          </cell>
          <cell r="G822" t="str">
            <v>444</v>
          </cell>
          <cell r="I822">
            <v>890792</v>
          </cell>
        </row>
        <row r="823">
          <cell r="A823" t="str">
            <v>444WYP</v>
          </cell>
          <cell r="B823" t="str">
            <v>444</v>
          </cell>
          <cell r="D823">
            <v>1429667.1060521519</v>
          </cell>
          <cell r="F823" t="str">
            <v>444WYP</v>
          </cell>
          <cell r="G823" t="str">
            <v>444</v>
          </cell>
          <cell r="I823">
            <v>1429667.1060521519</v>
          </cell>
        </row>
        <row r="824">
          <cell r="A824" t="str">
            <v>444WYU</v>
          </cell>
          <cell r="B824" t="str">
            <v>444</v>
          </cell>
          <cell r="D824">
            <v>459052.83148143528</v>
          </cell>
          <cell r="F824" t="str">
            <v>444WYU</v>
          </cell>
          <cell r="G824" t="str">
            <v>444</v>
          </cell>
          <cell r="I824">
            <v>459052.83148143528</v>
          </cell>
        </row>
        <row r="825">
          <cell r="A825" t="str">
            <v>445UT</v>
          </cell>
          <cell r="B825" t="str">
            <v>445</v>
          </cell>
          <cell r="D825">
            <v>19884169</v>
          </cell>
          <cell r="F825" t="str">
            <v>445UT</v>
          </cell>
          <cell r="G825" t="str">
            <v>445</v>
          </cell>
          <cell r="I825">
            <v>19884169</v>
          </cell>
        </row>
        <row r="826">
          <cell r="A826" t="str">
            <v>448OR</v>
          </cell>
          <cell r="B826" t="str">
            <v>448</v>
          </cell>
          <cell r="D826">
            <v>0</v>
          </cell>
          <cell r="F826" t="str">
            <v>448OR</v>
          </cell>
          <cell r="G826" t="str">
            <v>448</v>
          </cell>
          <cell r="I826">
            <v>0</v>
          </cell>
        </row>
        <row r="827">
          <cell r="A827" t="str">
            <v>447FERC</v>
          </cell>
          <cell r="B827" t="str">
            <v>447</v>
          </cell>
          <cell r="D827">
            <v>6200457.6299999999</v>
          </cell>
          <cell r="F827" t="str">
            <v>447FERC</v>
          </cell>
          <cell r="G827" t="str">
            <v>447</v>
          </cell>
          <cell r="I827">
            <v>6200457.6299999999</v>
          </cell>
        </row>
        <row r="828">
          <cell r="A828" t="str">
            <v>447OR</v>
          </cell>
          <cell r="B828" t="str">
            <v>447</v>
          </cell>
          <cell r="D828">
            <v>883757.36</v>
          </cell>
          <cell r="F828" t="str">
            <v>447OR</v>
          </cell>
          <cell r="G828" t="str">
            <v>447</v>
          </cell>
          <cell r="I828">
            <v>883757.36</v>
          </cell>
        </row>
        <row r="829">
          <cell r="A829" t="str">
            <v>447OTHER</v>
          </cell>
          <cell r="B829" t="str">
            <v>447</v>
          </cell>
          <cell r="D829">
            <v>0</v>
          </cell>
          <cell r="F829" t="str">
            <v>447OTHER</v>
          </cell>
          <cell r="G829" t="str">
            <v>447</v>
          </cell>
          <cell r="I829">
            <v>0</v>
          </cell>
        </row>
        <row r="830">
          <cell r="A830" t="str">
            <v>447SE</v>
          </cell>
          <cell r="B830" t="str">
            <v>447</v>
          </cell>
          <cell r="D830">
            <v>0</v>
          </cell>
          <cell r="F830" t="str">
            <v>447SE</v>
          </cell>
          <cell r="G830" t="str">
            <v>447</v>
          </cell>
          <cell r="I830">
            <v>0</v>
          </cell>
        </row>
        <row r="831">
          <cell r="A831" t="str">
            <v>447SG</v>
          </cell>
          <cell r="B831" t="str">
            <v>447</v>
          </cell>
          <cell r="D831">
            <v>1138704899.3099999</v>
          </cell>
          <cell r="F831" t="str">
            <v>447SG</v>
          </cell>
          <cell r="G831" t="str">
            <v>447</v>
          </cell>
          <cell r="I831">
            <v>1138704899.3099999</v>
          </cell>
        </row>
        <row r="832">
          <cell r="A832" t="str">
            <v>447WYP</v>
          </cell>
          <cell r="B832" t="str">
            <v>447</v>
          </cell>
          <cell r="D832">
            <v>30892.27</v>
          </cell>
          <cell r="F832" t="str">
            <v>447WYP</v>
          </cell>
          <cell r="G832" t="str">
            <v>447</v>
          </cell>
          <cell r="I832">
            <v>30892.27</v>
          </cell>
        </row>
        <row r="833">
          <cell r="A833" t="str">
            <v>450CA</v>
          </cell>
          <cell r="B833" t="str">
            <v>450</v>
          </cell>
          <cell r="D833">
            <v>203478.89</v>
          </cell>
          <cell r="F833" t="str">
            <v>450CA</v>
          </cell>
          <cell r="G833" t="str">
            <v>450</v>
          </cell>
          <cell r="I833">
            <v>203478.89</v>
          </cell>
        </row>
        <row r="834">
          <cell r="A834" t="str">
            <v>450IDU</v>
          </cell>
          <cell r="B834" t="str">
            <v>450</v>
          </cell>
          <cell r="D834">
            <v>220101.97</v>
          </cell>
          <cell r="F834" t="str">
            <v>450IDU</v>
          </cell>
          <cell r="G834" t="str">
            <v>450</v>
          </cell>
          <cell r="I834">
            <v>220101.97</v>
          </cell>
        </row>
        <row r="835">
          <cell r="A835" t="str">
            <v>450OR</v>
          </cell>
          <cell r="B835" t="str">
            <v>450</v>
          </cell>
          <cell r="D835">
            <v>1984496.3</v>
          </cell>
          <cell r="F835" t="str">
            <v>450OR</v>
          </cell>
          <cell r="G835" t="str">
            <v>450</v>
          </cell>
          <cell r="I835">
            <v>1984496.3</v>
          </cell>
        </row>
        <row r="836">
          <cell r="A836" t="str">
            <v>450UT</v>
          </cell>
          <cell r="B836" t="str">
            <v>450</v>
          </cell>
          <cell r="D836">
            <v>2107732.4500000002</v>
          </cell>
          <cell r="F836" t="str">
            <v>450UT</v>
          </cell>
          <cell r="G836" t="str">
            <v>450</v>
          </cell>
          <cell r="I836">
            <v>2107732.4500000002</v>
          </cell>
        </row>
        <row r="837">
          <cell r="A837" t="str">
            <v>450WA</v>
          </cell>
          <cell r="B837" t="str">
            <v>450</v>
          </cell>
          <cell r="D837">
            <v>354599.1</v>
          </cell>
          <cell r="F837" t="str">
            <v>450WA</v>
          </cell>
          <cell r="G837" t="str">
            <v>450</v>
          </cell>
          <cell r="I837">
            <v>354599.1</v>
          </cell>
        </row>
        <row r="838">
          <cell r="A838" t="str">
            <v>450WYP</v>
          </cell>
          <cell r="B838" t="str">
            <v>450</v>
          </cell>
          <cell r="D838">
            <v>330622.67</v>
          </cell>
          <cell r="F838" t="str">
            <v>450WYP</v>
          </cell>
          <cell r="G838" t="str">
            <v>450</v>
          </cell>
          <cell r="I838">
            <v>330622.67</v>
          </cell>
        </row>
        <row r="839">
          <cell r="A839" t="str">
            <v>450WYU</v>
          </cell>
          <cell r="B839" t="str">
            <v>450</v>
          </cell>
          <cell r="D839">
            <v>67346.080000000002</v>
          </cell>
          <cell r="F839" t="str">
            <v>450WYU</v>
          </cell>
          <cell r="G839" t="str">
            <v>450</v>
          </cell>
          <cell r="I839">
            <v>67346.080000000002</v>
          </cell>
        </row>
        <row r="840">
          <cell r="A840" t="str">
            <v>451CA</v>
          </cell>
          <cell r="B840" t="str">
            <v>451</v>
          </cell>
          <cell r="D840">
            <v>62067.82</v>
          </cell>
          <cell r="F840" t="str">
            <v>451CA</v>
          </cell>
          <cell r="G840" t="str">
            <v>451</v>
          </cell>
          <cell r="I840">
            <v>62067.82</v>
          </cell>
        </row>
        <row r="841">
          <cell r="A841" t="str">
            <v>451IDU</v>
          </cell>
          <cell r="B841" t="str">
            <v>451</v>
          </cell>
          <cell r="D841">
            <v>134484.53</v>
          </cell>
          <cell r="F841" t="str">
            <v>451IDU</v>
          </cell>
          <cell r="G841" t="str">
            <v>451</v>
          </cell>
          <cell r="I841">
            <v>134484.53</v>
          </cell>
        </row>
        <row r="842">
          <cell r="A842" t="str">
            <v>451OR</v>
          </cell>
          <cell r="B842" t="str">
            <v>451</v>
          </cell>
          <cell r="D842">
            <v>1548968.56</v>
          </cell>
          <cell r="F842" t="str">
            <v>451OR</v>
          </cell>
          <cell r="G842" t="str">
            <v>451</v>
          </cell>
          <cell r="I842">
            <v>1548968.56</v>
          </cell>
        </row>
        <row r="843">
          <cell r="A843" t="str">
            <v>451UT</v>
          </cell>
          <cell r="B843" t="str">
            <v>451</v>
          </cell>
          <cell r="D843">
            <v>4428550.3600000003</v>
          </cell>
          <cell r="F843" t="str">
            <v>451UT</v>
          </cell>
          <cell r="G843" t="str">
            <v>451</v>
          </cell>
          <cell r="I843">
            <v>4428550.3600000003</v>
          </cell>
        </row>
        <row r="844">
          <cell r="A844" t="str">
            <v>451WA</v>
          </cell>
          <cell r="B844" t="str">
            <v>451</v>
          </cell>
          <cell r="D844">
            <v>256741.33</v>
          </cell>
          <cell r="F844" t="str">
            <v>451WA</v>
          </cell>
          <cell r="G844" t="str">
            <v>451</v>
          </cell>
          <cell r="I844">
            <v>256741.33</v>
          </cell>
        </row>
        <row r="845">
          <cell r="A845" t="str">
            <v>451WYP</v>
          </cell>
          <cell r="B845" t="str">
            <v>451</v>
          </cell>
          <cell r="D845">
            <v>185121.36</v>
          </cell>
          <cell r="F845" t="str">
            <v>451WYP</v>
          </cell>
          <cell r="G845" t="str">
            <v>451</v>
          </cell>
          <cell r="I845">
            <v>185121.36</v>
          </cell>
        </row>
        <row r="846">
          <cell r="A846" t="str">
            <v>451WYU</v>
          </cell>
          <cell r="B846" t="str">
            <v>451</v>
          </cell>
          <cell r="D846">
            <v>97566.8</v>
          </cell>
          <cell r="F846" t="str">
            <v>451WYU</v>
          </cell>
          <cell r="G846" t="str">
            <v>451</v>
          </cell>
          <cell r="I846">
            <v>97566.8</v>
          </cell>
        </row>
        <row r="847">
          <cell r="A847" t="str">
            <v>454CA</v>
          </cell>
          <cell r="B847" t="str">
            <v>454</v>
          </cell>
          <cell r="D847">
            <v>1217389.82</v>
          </cell>
          <cell r="F847" t="str">
            <v>454CA</v>
          </cell>
          <cell r="G847" t="str">
            <v>454</v>
          </cell>
          <cell r="I847">
            <v>1217389.82</v>
          </cell>
        </row>
        <row r="848">
          <cell r="A848" t="str">
            <v>454IDU</v>
          </cell>
          <cell r="B848" t="str">
            <v>454</v>
          </cell>
          <cell r="D848">
            <v>399070.75</v>
          </cell>
          <cell r="F848" t="str">
            <v>454IDU</v>
          </cell>
          <cell r="G848" t="str">
            <v>454</v>
          </cell>
          <cell r="I848">
            <v>399070.75</v>
          </cell>
        </row>
        <row r="849">
          <cell r="A849" t="str">
            <v>454OR</v>
          </cell>
          <cell r="B849" t="str">
            <v>454</v>
          </cell>
          <cell r="D849">
            <v>5114897.08</v>
          </cell>
          <cell r="F849" t="str">
            <v>454OR</v>
          </cell>
          <cell r="G849" t="str">
            <v>454</v>
          </cell>
          <cell r="I849">
            <v>5114897.08</v>
          </cell>
        </row>
        <row r="850">
          <cell r="A850" t="str">
            <v>454SG</v>
          </cell>
          <cell r="B850" t="str">
            <v>454</v>
          </cell>
          <cell r="D850">
            <v>4988017.32</v>
          </cell>
          <cell r="F850" t="str">
            <v>454SG</v>
          </cell>
          <cell r="G850" t="str">
            <v>454</v>
          </cell>
          <cell r="I850">
            <v>4988017.32</v>
          </cell>
        </row>
        <row r="851">
          <cell r="A851" t="str">
            <v>454SO</v>
          </cell>
          <cell r="B851" t="str">
            <v>454</v>
          </cell>
          <cell r="D851">
            <v>1499608.1</v>
          </cell>
          <cell r="F851" t="str">
            <v>454SO</v>
          </cell>
          <cell r="G851" t="str">
            <v>454</v>
          </cell>
          <cell r="I851">
            <v>1499608.1</v>
          </cell>
        </row>
        <row r="852">
          <cell r="A852" t="str">
            <v>454UT</v>
          </cell>
          <cell r="B852" t="str">
            <v>454</v>
          </cell>
          <cell r="D852">
            <v>5537954.2500000009</v>
          </cell>
          <cell r="F852" t="str">
            <v>454UT</v>
          </cell>
          <cell r="G852" t="str">
            <v>454</v>
          </cell>
          <cell r="I852">
            <v>5537954.2500000009</v>
          </cell>
        </row>
        <row r="853">
          <cell r="A853" t="str">
            <v>454WA</v>
          </cell>
          <cell r="B853" t="str">
            <v>454</v>
          </cell>
          <cell r="D853">
            <v>-120059.65</v>
          </cell>
          <cell r="F853" t="str">
            <v>454WA</v>
          </cell>
          <cell r="G853" t="str">
            <v>454</v>
          </cell>
          <cell r="I853">
            <v>-120059.65</v>
          </cell>
        </row>
        <row r="854">
          <cell r="A854" t="str">
            <v>454WYP</v>
          </cell>
          <cell r="B854" t="str">
            <v>454</v>
          </cell>
          <cell r="D854">
            <v>314642.46000000002</v>
          </cell>
          <cell r="F854" t="str">
            <v>454WYP</v>
          </cell>
          <cell r="G854" t="str">
            <v>454</v>
          </cell>
          <cell r="I854">
            <v>314642.46000000002</v>
          </cell>
        </row>
        <row r="855">
          <cell r="A855" t="str">
            <v>454WYU</v>
          </cell>
          <cell r="B855" t="str">
            <v>454</v>
          </cell>
          <cell r="D855">
            <v>167760.72</v>
          </cell>
          <cell r="F855" t="str">
            <v>454WYU</v>
          </cell>
          <cell r="G855" t="str">
            <v>454</v>
          </cell>
          <cell r="I855">
            <v>167760.72</v>
          </cell>
        </row>
        <row r="856">
          <cell r="A856" t="str">
            <v>453SG</v>
          </cell>
          <cell r="B856" t="str">
            <v>453</v>
          </cell>
          <cell r="D856">
            <v>0</v>
          </cell>
          <cell r="F856" t="str">
            <v>453SG</v>
          </cell>
          <cell r="G856" t="str">
            <v>453</v>
          </cell>
          <cell r="I856">
            <v>0</v>
          </cell>
        </row>
        <row r="857">
          <cell r="A857" t="str">
            <v>456CA</v>
          </cell>
          <cell r="B857" t="str">
            <v>456</v>
          </cell>
          <cell r="D857">
            <v>0</v>
          </cell>
          <cell r="F857" t="str">
            <v>456CA</v>
          </cell>
          <cell r="G857" t="str">
            <v>456</v>
          </cell>
          <cell r="I857">
            <v>0</v>
          </cell>
        </row>
        <row r="858">
          <cell r="A858" t="str">
            <v>456IDU</v>
          </cell>
          <cell r="B858" t="str">
            <v>456</v>
          </cell>
          <cell r="D858">
            <v>2805314.81</v>
          </cell>
          <cell r="F858" t="str">
            <v>456IDU</v>
          </cell>
          <cell r="G858" t="str">
            <v>456</v>
          </cell>
          <cell r="I858">
            <v>2805314.81</v>
          </cell>
        </row>
        <row r="859">
          <cell r="A859" t="str">
            <v>456OR</v>
          </cell>
          <cell r="B859" t="str">
            <v>456</v>
          </cell>
          <cell r="D859">
            <v>20923881.490000002</v>
          </cell>
          <cell r="F859" t="str">
            <v>456OR</v>
          </cell>
          <cell r="G859" t="str">
            <v>456</v>
          </cell>
          <cell r="I859">
            <v>20923881.490000002</v>
          </cell>
        </row>
        <row r="860">
          <cell r="A860" t="str">
            <v>456OTHER</v>
          </cell>
          <cell r="B860" t="str">
            <v>456</v>
          </cell>
          <cell r="D860">
            <v>24783383.239999998</v>
          </cell>
          <cell r="F860" t="str">
            <v>456OTHER</v>
          </cell>
          <cell r="G860" t="str">
            <v>456</v>
          </cell>
          <cell r="I860">
            <v>24783383.239999998</v>
          </cell>
        </row>
        <row r="861">
          <cell r="A861" t="str">
            <v>456SE</v>
          </cell>
          <cell r="B861" t="str">
            <v>456</v>
          </cell>
          <cell r="D861">
            <v>15918162.49</v>
          </cell>
          <cell r="F861" t="str">
            <v>456SE</v>
          </cell>
          <cell r="G861" t="str">
            <v>456</v>
          </cell>
          <cell r="I861">
            <v>15918162.49</v>
          </cell>
        </row>
        <row r="862">
          <cell r="A862" t="str">
            <v>456SG</v>
          </cell>
          <cell r="B862" t="str">
            <v>456</v>
          </cell>
          <cell r="D862">
            <v>42590070.766000003</v>
          </cell>
          <cell r="F862" t="str">
            <v>456SG</v>
          </cell>
          <cell r="G862" t="str">
            <v>456</v>
          </cell>
          <cell r="I862">
            <v>42590070.766000003</v>
          </cell>
        </row>
        <row r="863">
          <cell r="A863" t="str">
            <v>456SO</v>
          </cell>
          <cell r="B863" t="str">
            <v>456</v>
          </cell>
          <cell r="D863">
            <v>-111169.9000000018</v>
          </cell>
          <cell r="F863" t="str">
            <v>456SO</v>
          </cell>
          <cell r="G863" t="str">
            <v>456</v>
          </cell>
          <cell r="I863">
            <v>-111169.9000000018</v>
          </cell>
        </row>
        <row r="864">
          <cell r="A864" t="str">
            <v>456UT</v>
          </cell>
          <cell r="B864" t="str">
            <v>456</v>
          </cell>
          <cell r="D864">
            <v>555782.24</v>
          </cell>
          <cell r="F864" t="str">
            <v>456UT</v>
          </cell>
          <cell r="G864" t="str">
            <v>456</v>
          </cell>
          <cell r="I864">
            <v>555782.24</v>
          </cell>
        </row>
        <row r="865">
          <cell r="A865" t="str">
            <v>456WA</v>
          </cell>
          <cell r="B865" t="str">
            <v>456</v>
          </cell>
          <cell r="D865">
            <v>-40061.040000000001</v>
          </cell>
          <cell r="F865" t="str">
            <v>456WA</v>
          </cell>
          <cell r="G865" t="str">
            <v>456</v>
          </cell>
          <cell r="I865">
            <v>-40061.040000000001</v>
          </cell>
        </row>
        <row r="866">
          <cell r="A866" t="str">
            <v>456WYP</v>
          </cell>
          <cell r="B866" t="str">
            <v>456</v>
          </cell>
          <cell r="D866">
            <v>275995.34000000003</v>
          </cell>
          <cell r="F866" t="str">
            <v>456WYP</v>
          </cell>
          <cell r="G866" t="str">
            <v>456</v>
          </cell>
          <cell r="I866">
            <v>275995.34000000003</v>
          </cell>
        </row>
        <row r="867">
          <cell r="A867" t="str">
            <v>4118SE</v>
          </cell>
          <cell r="B867" t="str">
            <v>4118</v>
          </cell>
          <cell r="D867">
            <v>-2236688.2999999998</v>
          </cell>
          <cell r="F867" t="str">
            <v>4118SE</v>
          </cell>
          <cell r="G867" t="str">
            <v>4118</v>
          </cell>
          <cell r="I867">
            <v>-2236688.2999999998</v>
          </cell>
        </row>
        <row r="868">
          <cell r="A868" t="str">
            <v>421DGU</v>
          </cell>
          <cell r="B868" t="str">
            <v>421</v>
          </cell>
          <cell r="D868">
            <v>-130270.43</v>
          </cell>
          <cell r="F868" t="str">
            <v>421DGU</v>
          </cell>
          <cell r="G868" t="str">
            <v>421</v>
          </cell>
          <cell r="I868">
            <v>-130270.43</v>
          </cell>
        </row>
        <row r="869">
          <cell r="A869" t="str">
            <v>421IDU</v>
          </cell>
          <cell r="B869" t="str">
            <v>421</v>
          </cell>
          <cell r="D869">
            <v>0</v>
          </cell>
          <cell r="F869" t="str">
            <v>421IDU</v>
          </cell>
          <cell r="G869" t="str">
            <v>421</v>
          </cell>
          <cell r="I869">
            <v>0</v>
          </cell>
        </row>
        <row r="870">
          <cell r="A870" t="str">
            <v>421OR</v>
          </cell>
          <cell r="B870" t="str">
            <v>421</v>
          </cell>
          <cell r="D870">
            <v>128790.75</v>
          </cell>
          <cell r="F870" t="str">
            <v>421OR</v>
          </cell>
          <cell r="G870" t="str">
            <v>421</v>
          </cell>
          <cell r="I870">
            <v>128790.75</v>
          </cell>
        </row>
        <row r="871">
          <cell r="A871" t="str">
            <v>421SG</v>
          </cell>
          <cell r="B871" t="str">
            <v>421</v>
          </cell>
          <cell r="D871">
            <v>-1567017.49</v>
          </cell>
          <cell r="F871" t="str">
            <v>421SG</v>
          </cell>
          <cell r="G871" t="str">
            <v>421</v>
          </cell>
          <cell r="I871">
            <v>-1567017.49</v>
          </cell>
        </row>
        <row r="872">
          <cell r="A872" t="str">
            <v>421SO</v>
          </cell>
          <cell r="B872" t="str">
            <v>421</v>
          </cell>
          <cell r="D872">
            <v>0</v>
          </cell>
          <cell r="F872" t="str">
            <v>421SO</v>
          </cell>
          <cell r="G872" t="str">
            <v>421</v>
          </cell>
          <cell r="I872">
            <v>0</v>
          </cell>
        </row>
        <row r="873">
          <cell r="A873" t="str">
            <v>421UT</v>
          </cell>
          <cell r="B873" t="str">
            <v>421</v>
          </cell>
          <cell r="D873">
            <v>-14499.29</v>
          </cell>
          <cell r="F873" t="str">
            <v>421UT</v>
          </cell>
          <cell r="G873" t="str">
            <v>421</v>
          </cell>
          <cell r="I873">
            <v>-14499.29</v>
          </cell>
        </row>
        <row r="874">
          <cell r="A874" t="str">
            <v>421WYP</v>
          </cell>
          <cell r="B874" t="str">
            <v>421</v>
          </cell>
          <cell r="D874">
            <v>0</v>
          </cell>
          <cell r="F874" t="str">
            <v>421WYP</v>
          </cell>
          <cell r="G874" t="str">
            <v>421</v>
          </cell>
          <cell r="I874">
            <v>0</v>
          </cell>
        </row>
        <row r="875">
          <cell r="A875" t="str">
            <v>500SNPPS</v>
          </cell>
          <cell r="B875" t="str">
            <v>500</v>
          </cell>
          <cell r="D875">
            <v>19953035.094271019</v>
          </cell>
          <cell r="F875" t="str">
            <v>500SNPPS</v>
          </cell>
          <cell r="G875" t="str">
            <v>500</v>
          </cell>
          <cell r="I875">
            <v>19953035.094271019</v>
          </cell>
        </row>
        <row r="876">
          <cell r="A876" t="str">
            <v>500SSGCH</v>
          </cell>
          <cell r="B876" t="str">
            <v>500</v>
          </cell>
          <cell r="D876">
            <v>1477672.5572198934</v>
          </cell>
          <cell r="F876" t="str">
            <v>500SSGCH</v>
          </cell>
          <cell r="G876" t="str">
            <v>500</v>
          </cell>
          <cell r="I876">
            <v>1477672.5572198934</v>
          </cell>
        </row>
        <row r="877">
          <cell r="A877" t="str">
            <v>501SE</v>
          </cell>
          <cell r="B877" t="str">
            <v>501</v>
          </cell>
          <cell r="D877">
            <v>262695433.89428085</v>
          </cell>
          <cell r="F877" t="str">
            <v>501SE</v>
          </cell>
          <cell r="G877" t="str">
            <v>501</v>
          </cell>
          <cell r="I877">
            <v>262695433.89428085</v>
          </cell>
        </row>
        <row r="878">
          <cell r="A878" t="str">
            <v>501SE-C</v>
          </cell>
          <cell r="B878" t="str">
            <v>501</v>
          </cell>
          <cell r="D878">
            <v>171044967</v>
          </cell>
          <cell r="F878" t="str">
            <v>501SE-C</v>
          </cell>
          <cell r="G878" t="str">
            <v>501</v>
          </cell>
          <cell r="I878">
            <v>171044967</v>
          </cell>
        </row>
        <row r="879">
          <cell r="A879" t="str">
            <v>501SSECH</v>
          </cell>
          <cell r="B879" t="str">
            <v>501</v>
          </cell>
          <cell r="D879">
            <v>48608301.82</v>
          </cell>
          <cell r="F879" t="str">
            <v>501SSECH</v>
          </cell>
          <cell r="G879" t="str">
            <v>501</v>
          </cell>
          <cell r="I879">
            <v>48608301.82</v>
          </cell>
        </row>
        <row r="880">
          <cell r="A880" t="str">
            <v>502SNPPS</v>
          </cell>
          <cell r="B880" t="str">
            <v>502</v>
          </cell>
          <cell r="D880">
            <v>33550041.834949538</v>
          </cell>
          <cell r="F880" t="str">
            <v>502SNPPS</v>
          </cell>
          <cell r="G880" t="str">
            <v>502</v>
          </cell>
          <cell r="I880">
            <v>33550041.834949538</v>
          </cell>
        </row>
        <row r="881">
          <cell r="A881" t="str">
            <v>502SSGCH</v>
          </cell>
          <cell r="B881" t="str">
            <v>502</v>
          </cell>
          <cell r="D881">
            <v>2503191.0728868134</v>
          </cell>
          <cell r="F881" t="str">
            <v>502SSGCH</v>
          </cell>
          <cell r="G881" t="str">
            <v>502</v>
          </cell>
          <cell r="I881">
            <v>2503191.0728868134</v>
          </cell>
        </row>
        <row r="882">
          <cell r="A882" t="str">
            <v>503SE</v>
          </cell>
          <cell r="B882" t="str">
            <v>503</v>
          </cell>
          <cell r="D882">
            <v>4352619.8099999996</v>
          </cell>
          <cell r="F882" t="str">
            <v>503SE</v>
          </cell>
          <cell r="G882" t="str">
            <v>503</v>
          </cell>
          <cell r="I882">
            <v>4352619.8099999996</v>
          </cell>
        </row>
        <row r="883">
          <cell r="A883" t="str">
            <v>505SNPPS</v>
          </cell>
          <cell r="B883" t="str">
            <v>505</v>
          </cell>
          <cell r="D883">
            <v>2327306.4205959952</v>
          </cell>
          <cell r="F883" t="str">
            <v>505SNPPS</v>
          </cell>
          <cell r="G883" t="str">
            <v>505</v>
          </cell>
          <cell r="I883">
            <v>2327306.4205959952</v>
          </cell>
        </row>
        <row r="884">
          <cell r="A884" t="str">
            <v>505SSGCH</v>
          </cell>
          <cell r="B884" t="str">
            <v>505</v>
          </cell>
          <cell r="D884">
            <v>1200333.2544359756</v>
          </cell>
          <cell r="F884" t="str">
            <v>505SSGCH</v>
          </cell>
          <cell r="G884" t="str">
            <v>505</v>
          </cell>
          <cell r="I884">
            <v>1200333.2544359756</v>
          </cell>
        </row>
        <row r="885">
          <cell r="A885" t="str">
            <v>506SNPPS</v>
          </cell>
          <cell r="B885" t="str">
            <v>506</v>
          </cell>
          <cell r="D885">
            <v>31187578.843909536</v>
          </cell>
          <cell r="F885" t="str">
            <v>506SNPPS</v>
          </cell>
          <cell r="G885" t="str">
            <v>506</v>
          </cell>
          <cell r="I885">
            <v>31187578.843909536</v>
          </cell>
        </row>
        <row r="886">
          <cell r="A886" t="str">
            <v>506SSGCH</v>
          </cell>
          <cell r="B886" t="str">
            <v>506</v>
          </cell>
          <cell r="D886">
            <v>1579531.4417435215</v>
          </cell>
          <cell r="F886" t="str">
            <v>506SSGCH</v>
          </cell>
          <cell r="G886" t="str">
            <v>506</v>
          </cell>
          <cell r="I886">
            <v>1579531.4417435215</v>
          </cell>
        </row>
        <row r="887">
          <cell r="A887" t="str">
            <v>507SNPPS</v>
          </cell>
          <cell r="B887" t="str">
            <v>507</v>
          </cell>
          <cell r="D887">
            <v>1172389.8720588796</v>
          </cell>
          <cell r="F887" t="str">
            <v>507SNPPS</v>
          </cell>
          <cell r="G887" t="str">
            <v>507</v>
          </cell>
          <cell r="I887">
            <v>1172389.8720588796</v>
          </cell>
        </row>
        <row r="888">
          <cell r="A888" t="str">
            <v>507SSGCH</v>
          </cell>
          <cell r="B888" t="str">
            <v>507</v>
          </cell>
          <cell r="D888">
            <v>27729.841760670733</v>
          </cell>
          <cell r="F888" t="str">
            <v>507SSGCH</v>
          </cell>
          <cell r="G888" t="str">
            <v>507</v>
          </cell>
          <cell r="I888">
            <v>27729.841760670733</v>
          </cell>
        </row>
        <row r="889">
          <cell r="A889" t="str">
            <v>510SNPPS</v>
          </cell>
          <cell r="B889" t="str">
            <v>510</v>
          </cell>
          <cell r="D889">
            <v>5561594.9206428714</v>
          </cell>
          <cell r="F889" t="str">
            <v>510SNPPS</v>
          </cell>
          <cell r="G889" t="str">
            <v>510</v>
          </cell>
          <cell r="I889">
            <v>5561594.9206428714</v>
          </cell>
        </row>
        <row r="890">
          <cell r="A890" t="str">
            <v>510SSGCH</v>
          </cell>
          <cell r="B890" t="str">
            <v>510</v>
          </cell>
          <cell r="D890">
            <v>2609149.9680178887</v>
          </cell>
          <cell r="F890" t="str">
            <v>510SSGCH</v>
          </cell>
          <cell r="G890" t="str">
            <v>510</v>
          </cell>
          <cell r="I890">
            <v>2609149.9680178887</v>
          </cell>
        </row>
        <row r="891">
          <cell r="A891" t="str">
            <v>511SNPPS</v>
          </cell>
          <cell r="B891" t="str">
            <v>511</v>
          </cell>
          <cell r="D891">
            <v>18307253.932096332</v>
          </cell>
          <cell r="F891" t="str">
            <v>511SNPPS</v>
          </cell>
          <cell r="G891" t="str">
            <v>511</v>
          </cell>
          <cell r="I891">
            <v>18307253.932096332</v>
          </cell>
        </row>
        <row r="892">
          <cell r="A892" t="str">
            <v>511SSGCH</v>
          </cell>
          <cell r="B892" t="str">
            <v>511</v>
          </cell>
          <cell r="D892">
            <v>869387.76607039827</v>
          </cell>
          <cell r="F892" t="str">
            <v>511SSGCH</v>
          </cell>
          <cell r="G892" t="str">
            <v>511</v>
          </cell>
          <cell r="I892">
            <v>869387.76607039827</v>
          </cell>
        </row>
        <row r="893">
          <cell r="A893" t="str">
            <v>512SNPPS</v>
          </cell>
          <cell r="B893" t="str">
            <v>512</v>
          </cell>
          <cell r="D893">
            <v>79376175.545696512</v>
          </cell>
          <cell r="F893" t="str">
            <v>512SNPPS</v>
          </cell>
          <cell r="G893" t="str">
            <v>512</v>
          </cell>
          <cell r="I893">
            <v>79376175.545696512</v>
          </cell>
        </row>
        <row r="894">
          <cell r="A894" t="str">
            <v>512SSGCH</v>
          </cell>
          <cell r="B894" t="str">
            <v>512</v>
          </cell>
          <cell r="D894">
            <v>6277786.8734275838</v>
          </cell>
          <cell r="F894" t="str">
            <v>512SSGCH</v>
          </cell>
          <cell r="G894" t="str">
            <v>512</v>
          </cell>
          <cell r="I894">
            <v>6277786.8734275838</v>
          </cell>
        </row>
        <row r="895">
          <cell r="A895" t="str">
            <v>513SNPPS</v>
          </cell>
          <cell r="B895" t="str">
            <v>513</v>
          </cell>
          <cell r="D895">
            <v>28489436.114670005</v>
          </cell>
          <cell r="F895" t="str">
            <v>513SNPPS</v>
          </cell>
          <cell r="G895" t="str">
            <v>513</v>
          </cell>
          <cell r="I895">
            <v>28489436.114670005</v>
          </cell>
        </row>
        <row r="896">
          <cell r="A896" t="str">
            <v>513SSGCH</v>
          </cell>
          <cell r="B896" t="str">
            <v>513</v>
          </cell>
          <cell r="D896">
            <v>2533934.0634016162</v>
          </cell>
          <cell r="F896" t="str">
            <v>513SSGCH</v>
          </cell>
          <cell r="G896" t="str">
            <v>513</v>
          </cell>
          <cell r="I896">
            <v>2533934.0634016162</v>
          </cell>
        </row>
        <row r="897">
          <cell r="A897" t="str">
            <v>514SNPPS</v>
          </cell>
          <cell r="B897" t="str">
            <v>514</v>
          </cell>
          <cell r="D897">
            <v>25447113.307696175</v>
          </cell>
          <cell r="F897" t="str">
            <v>514SNPPS</v>
          </cell>
          <cell r="G897" t="str">
            <v>514</v>
          </cell>
          <cell r="I897">
            <v>25447113.307696175</v>
          </cell>
        </row>
        <row r="898">
          <cell r="A898" t="str">
            <v>514SSGCH</v>
          </cell>
          <cell r="B898" t="str">
            <v>514</v>
          </cell>
          <cell r="D898">
            <v>-2588705.7424176182</v>
          </cell>
          <cell r="F898" t="str">
            <v>514SSGCH</v>
          </cell>
          <cell r="G898" t="str">
            <v>514</v>
          </cell>
          <cell r="I898">
            <v>-2588705.7424176182</v>
          </cell>
        </row>
        <row r="899">
          <cell r="A899" t="str">
            <v>535SNPPH-P</v>
          </cell>
          <cell r="B899" t="str">
            <v>535</v>
          </cell>
          <cell r="D899">
            <v>3029357.6895779907</v>
          </cell>
          <cell r="F899" t="str">
            <v>535SNPPH-P</v>
          </cell>
          <cell r="G899" t="str">
            <v>535</v>
          </cell>
          <cell r="I899">
            <v>3029357.6895779907</v>
          </cell>
        </row>
        <row r="900">
          <cell r="A900" t="str">
            <v>535SNPPH-U</v>
          </cell>
          <cell r="B900" t="str">
            <v>535</v>
          </cell>
          <cell r="D900">
            <v>1360352.1764540139</v>
          </cell>
          <cell r="F900" t="str">
            <v>535SNPPH-U</v>
          </cell>
          <cell r="G900" t="str">
            <v>535</v>
          </cell>
          <cell r="I900">
            <v>1360352.1764540139</v>
          </cell>
        </row>
        <row r="901">
          <cell r="A901" t="str">
            <v>536SNPPH-P</v>
          </cell>
          <cell r="B901" t="str">
            <v>536</v>
          </cell>
          <cell r="D901">
            <v>53604.660859812866</v>
          </cell>
          <cell r="F901" t="str">
            <v>536SNPPH-P</v>
          </cell>
          <cell r="G901" t="str">
            <v>536</v>
          </cell>
          <cell r="I901">
            <v>53604.660859812866</v>
          </cell>
        </row>
        <row r="902">
          <cell r="A902" t="str">
            <v>536SNPPH-U</v>
          </cell>
          <cell r="B902" t="str">
            <v>536</v>
          </cell>
          <cell r="D902">
            <v>71566.860075516699</v>
          </cell>
          <cell r="F902" t="str">
            <v>536SNPPH-U</v>
          </cell>
          <cell r="G902" t="str">
            <v>536</v>
          </cell>
          <cell r="I902">
            <v>71566.860075516699</v>
          </cell>
        </row>
        <row r="903">
          <cell r="A903" t="str">
            <v>537SNPPH-P</v>
          </cell>
          <cell r="B903" t="str">
            <v>537</v>
          </cell>
          <cell r="D903">
            <v>3890702.6966905948</v>
          </cell>
          <cell r="F903" t="str">
            <v>537SNPPH-P</v>
          </cell>
          <cell r="G903" t="str">
            <v>537</v>
          </cell>
          <cell r="I903">
            <v>3890702.6966905948</v>
          </cell>
        </row>
        <row r="904">
          <cell r="A904" t="str">
            <v>537SNPPH-U</v>
          </cell>
          <cell r="B904" t="str">
            <v>537</v>
          </cell>
          <cell r="D904">
            <v>507285.67671111668</v>
          </cell>
          <cell r="F904" t="str">
            <v>537SNPPH-U</v>
          </cell>
          <cell r="G904" t="str">
            <v>537</v>
          </cell>
          <cell r="I904">
            <v>507285.67671111668</v>
          </cell>
        </row>
        <row r="905">
          <cell r="A905" t="str">
            <v>538SNPPH-P</v>
          </cell>
          <cell r="B905" t="str">
            <v>538</v>
          </cell>
          <cell r="D905">
            <v>597.15651361825212</v>
          </cell>
          <cell r="F905" t="str">
            <v>538SNPPH-P</v>
          </cell>
          <cell r="G905" t="str">
            <v>538</v>
          </cell>
          <cell r="I905">
            <v>597.15651361825212</v>
          </cell>
        </row>
        <row r="906">
          <cell r="A906" t="str">
            <v>538SNPPH-U</v>
          </cell>
          <cell r="B906" t="str">
            <v>538</v>
          </cell>
          <cell r="D906">
            <v>0</v>
          </cell>
          <cell r="F906" t="str">
            <v>538SNPPH-U</v>
          </cell>
          <cell r="G906" t="str">
            <v>538</v>
          </cell>
          <cell r="I906">
            <v>0</v>
          </cell>
        </row>
        <row r="907">
          <cell r="A907" t="str">
            <v>539SNPPH-P</v>
          </cell>
          <cell r="B907" t="str">
            <v>539</v>
          </cell>
          <cell r="D907">
            <v>11163042.004088722</v>
          </cell>
          <cell r="F907" t="str">
            <v>539SNPPH-P</v>
          </cell>
          <cell r="G907" t="str">
            <v>539</v>
          </cell>
          <cell r="I907">
            <v>11163042.004088722</v>
          </cell>
        </row>
        <row r="908">
          <cell r="A908" t="str">
            <v>539SNPPH-U</v>
          </cell>
          <cell r="B908" t="str">
            <v>539</v>
          </cell>
          <cell r="D908">
            <v>7411527.5120925885</v>
          </cell>
          <cell r="F908" t="str">
            <v>539SNPPH-U</v>
          </cell>
          <cell r="G908" t="str">
            <v>539</v>
          </cell>
          <cell r="I908">
            <v>7411527.5120925885</v>
          </cell>
        </row>
        <row r="909">
          <cell r="A909" t="str">
            <v>540SNPPH-P</v>
          </cell>
          <cell r="B909" t="str">
            <v>540</v>
          </cell>
          <cell r="D909">
            <v>113323.04286753574</v>
          </cell>
          <cell r="F909" t="str">
            <v>540SNPPH-P</v>
          </cell>
          <cell r="G909" t="str">
            <v>540</v>
          </cell>
          <cell r="I909">
            <v>113323.04286753574</v>
          </cell>
        </row>
        <row r="910">
          <cell r="A910" t="str">
            <v>540SNPPH-U</v>
          </cell>
          <cell r="B910" t="str">
            <v>540</v>
          </cell>
          <cell r="D910">
            <v>26250.9396263911</v>
          </cell>
          <cell r="F910" t="str">
            <v>540SNPPH-U</v>
          </cell>
          <cell r="G910" t="str">
            <v>540</v>
          </cell>
          <cell r="I910">
            <v>26250.9396263911</v>
          </cell>
        </row>
        <row r="911">
          <cell r="A911" t="str">
            <v>542SNPPH-P</v>
          </cell>
          <cell r="B911" t="str">
            <v>542</v>
          </cell>
          <cell r="D911">
            <v>977232.67334266345</v>
          </cell>
          <cell r="F911" t="str">
            <v>542SNPPH-P</v>
          </cell>
          <cell r="G911" t="str">
            <v>542</v>
          </cell>
          <cell r="I911">
            <v>977232.67334266345</v>
          </cell>
        </row>
        <row r="912">
          <cell r="A912" t="str">
            <v>542SNPPH-U</v>
          </cell>
          <cell r="B912" t="str">
            <v>542</v>
          </cell>
          <cell r="D912">
            <v>134456.22006506909</v>
          </cell>
          <cell r="F912" t="str">
            <v>542SNPPH-U</v>
          </cell>
          <cell r="G912" t="str">
            <v>542</v>
          </cell>
          <cell r="I912">
            <v>134456.22006506909</v>
          </cell>
        </row>
        <row r="913">
          <cell r="A913" t="str">
            <v>543SNPPH-P</v>
          </cell>
          <cell r="B913" t="str">
            <v>543</v>
          </cell>
          <cell r="D913">
            <v>1390124.981050367</v>
          </cell>
          <cell r="F913" t="str">
            <v>543SNPPH-P</v>
          </cell>
          <cell r="G913" t="str">
            <v>543</v>
          </cell>
          <cell r="I913">
            <v>1390124.981050367</v>
          </cell>
        </row>
        <row r="914">
          <cell r="A914" t="str">
            <v>543SNPPH-U</v>
          </cell>
          <cell r="B914" t="str">
            <v>543</v>
          </cell>
          <cell r="D914">
            <v>753681.73722513742</v>
          </cell>
          <cell r="F914" t="str">
            <v>543SNPPH-U</v>
          </cell>
          <cell r="G914" t="str">
            <v>543</v>
          </cell>
          <cell r="I914">
            <v>753681.73722513742</v>
          </cell>
        </row>
        <row r="915">
          <cell r="A915" t="str">
            <v>544SNPPH-P</v>
          </cell>
          <cell r="B915" t="str">
            <v>544</v>
          </cell>
          <cell r="D915">
            <v>1464214.6913041568</v>
          </cell>
          <cell r="F915" t="str">
            <v>544SNPPH-P</v>
          </cell>
          <cell r="G915" t="str">
            <v>544</v>
          </cell>
          <cell r="I915">
            <v>1464214.6913041568</v>
          </cell>
        </row>
        <row r="916">
          <cell r="A916" t="str">
            <v>544SNPPH-U</v>
          </cell>
          <cell r="B916" t="str">
            <v>544</v>
          </cell>
          <cell r="D916">
            <v>820806.69101361383</v>
          </cell>
          <cell r="F916" t="str">
            <v>544SNPPH-U</v>
          </cell>
          <cell r="G916" t="str">
            <v>544</v>
          </cell>
          <cell r="I916">
            <v>820806.69101361383</v>
          </cell>
        </row>
        <row r="917">
          <cell r="A917" t="str">
            <v>545SNPPH-P</v>
          </cell>
          <cell r="B917" t="str">
            <v>545</v>
          </cell>
          <cell r="D917">
            <v>3174874.3744490375</v>
          </cell>
          <cell r="F917" t="str">
            <v>545SNPPH-P</v>
          </cell>
          <cell r="G917" t="str">
            <v>545</v>
          </cell>
          <cell r="I917">
            <v>3174874.3744490375</v>
          </cell>
        </row>
        <row r="918">
          <cell r="A918" t="str">
            <v>545SNPPH-U</v>
          </cell>
          <cell r="B918" t="str">
            <v>545</v>
          </cell>
          <cell r="D918">
            <v>813665.3896782446</v>
          </cell>
          <cell r="F918" t="str">
            <v>545SNPPH-U</v>
          </cell>
          <cell r="G918" t="str">
            <v>545</v>
          </cell>
          <cell r="I918">
            <v>813665.3896782446</v>
          </cell>
        </row>
        <row r="919">
          <cell r="A919" t="str">
            <v>546SNPPO</v>
          </cell>
          <cell r="B919" t="str">
            <v>546</v>
          </cell>
          <cell r="D919">
            <v>14636.25312519872</v>
          </cell>
          <cell r="F919" t="str">
            <v>546SNPPO</v>
          </cell>
          <cell r="G919" t="str">
            <v>546</v>
          </cell>
          <cell r="I919">
            <v>14636.25312519872</v>
          </cell>
        </row>
        <row r="920">
          <cell r="A920" t="str">
            <v>547SE</v>
          </cell>
          <cell r="B920" t="str">
            <v>547</v>
          </cell>
          <cell r="D920">
            <v>136588696.75</v>
          </cell>
          <cell r="F920" t="str">
            <v>547SE</v>
          </cell>
          <cell r="G920" t="str">
            <v>547</v>
          </cell>
          <cell r="I920">
            <v>136588696.75</v>
          </cell>
        </row>
        <row r="921">
          <cell r="A921" t="str">
            <v>547SSECT</v>
          </cell>
          <cell r="B921" t="str">
            <v>547</v>
          </cell>
          <cell r="D921">
            <v>20116638.52</v>
          </cell>
          <cell r="F921" t="str">
            <v>547SSECT</v>
          </cell>
          <cell r="G921" t="str">
            <v>547</v>
          </cell>
          <cell r="I921">
            <v>20116638.52</v>
          </cell>
        </row>
        <row r="922">
          <cell r="A922" t="str">
            <v>548SNPPO</v>
          </cell>
          <cell r="B922" t="str">
            <v>548</v>
          </cell>
          <cell r="D922">
            <v>7301943.8464916609</v>
          </cell>
          <cell r="F922" t="str">
            <v>548SNPPO</v>
          </cell>
          <cell r="G922" t="str">
            <v>548</v>
          </cell>
          <cell r="I922">
            <v>7301943.8464916609</v>
          </cell>
        </row>
        <row r="923">
          <cell r="A923" t="str">
            <v>548SSGCT</v>
          </cell>
          <cell r="B923" t="str">
            <v>548</v>
          </cell>
          <cell r="D923">
            <v>3022595.0069391732</v>
          </cell>
          <cell r="F923" t="str">
            <v>548SSGCT</v>
          </cell>
          <cell r="G923" t="str">
            <v>548</v>
          </cell>
          <cell r="I923">
            <v>3022595.0069391732</v>
          </cell>
        </row>
        <row r="924">
          <cell r="A924" t="str">
            <v>549SNPPO</v>
          </cell>
          <cell r="B924" t="str">
            <v>549</v>
          </cell>
          <cell r="D924">
            <v>1557368.540210553</v>
          </cell>
          <cell r="F924" t="str">
            <v>549SNPPO</v>
          </cell>
          <cell r="G924" t="str">
            <v>549</v>
          </cell>
          <cell r="I924">
            <v>1557368.540210553</v>
          </cell>
        </row>
        <row r="925">
          <cell r="A925" t="str">
            <v>549SSGCT</v>
          </cell>
          <cell r="B925" t="str">
            <v>549</v>
          </cell>
          <cell r="D925">
            <v>917.24412678682404</v>
          </cell>
          <cell r="F925" t="str">
            <v>549SSGCT</v>
          </cell>
          <cell r="G925" t="str">
            <v>549</v>
          </cell>
          <cell r="I925">
            <v>917.24412678682404</v>
          </cell>
        </row>
        <row r="926">
          <cell r="A926" t="str">
            <v>550SNPPO</v>
          </cell>
          <cell r="B926" t="str">
            <v>550</v>
          </cell>
          <cell r="D926">
            <v>372694.38000400312</v>
          </cell>
          <cell r="F926" t="str">
            <v>550SNPPO</v>
          </cell>
          <cell r="G926" t="str">
            <v>550</v>
          </cell>
          <cell r="I926">
            <v>372694.38000400312</v>
          </cell>
        </row>
        <row r="927">
          <cell r="A927" t="str">
            <v>550SSGCT</v>
          </cell>
          <cell r="B927" t="str">
            <v>550</v>
          </cell>
          <cell r="D927">
            <v>17701764.901421133</v>
          </cell>
          <cell r="F927" t="str">
            <v>550SSGCT</v>
          </cell>
          <cell r="G927" t="str">
            <v>550</v>
          </cell>
          <cell r="I927">
            <v>17701764.901421133</v>
          </cell>
        </row>
        <row r="928">
          <cell r="A928" t="str">
            <v>552SNPPO</v>
          </cell>
          <cell r="B928" t="str">
            <v>552</v>
          </cell>
          <cell r="D928">
            <v>3900.3731709935882</v>
          </cell>
          <cell r="F928" t="str">
            <v>552SNPPO</v>
          </cell>
          <cell r="G928" t="str">
            <v>552</v>
          </cell>
          <cell r="I928">
            <v>3900.3731709935882</v>
          </cell>
        </row>
        <row r="929">
          <cell r="A929" t="str">
            <v>552SSGCT</v>
          </cell>
          <cell r="B929" t="str">
            <v>552</v>
          </cell>
          <cell r="D929">
            <v>145627.5068504207</v>
          </cell>
          <cell r="F929" t="str">
            <v>552SSGCT</v>
          </cell>
          <cell r="G929" t="str">
            <v>552</v>
          </cell>
          <cell r="I929">
            <v>145627.5068504207</v>
          </cell>
        </row>
        <row r="930">
          <cell r="A930" t="str">
            <v>553SNPPO</v>
          </cell>
          <cell r="B930" t="str">
            <v>553</v>
          </cell>
          <cell r="D930">
            <v>4150.2525313874439</v>
          </cell>
          <cell r="F930" t="str">
            <v>553SNPPO</v>
          </cell>
          <cell r="G930" t="str">
            <v>553</v>
          </cell>
          <cell r="I930">
            <v>4150.2525313874439</v>
          </cell>
        </row>
        <row r="931">
          <cell r="A931" t="str">
            <v>553SSGCT</v>
          </cell>
          <cell r="B931" t="str">
            <v>553</v>
          </cell>
          <cell r="D931">
            <v>955088.92235582159</v>
          </cell>
          <cell r="F931" t="str">
            <v>553SSGCT</v>
          </cell>
          <cell r="G931" t="str">
            <v>553</v>
          </cell>
          <cell r="I931">
            <v>955088.92235582159</v>
          </cell>
        </row>
        <row r="932">
          <cell r="A932" t="str">
            <v>554SNPPO</v>
          </cell>
          <cell r="B932" t="str">
            <v>554</v>
          </cell>
          <cell r="D932">
            <v>-871803.00672114699</v>
          </cell>
          <cell r="F932" t="str">
            <v>554SNPPO</v>
          </cell>
          <cell r="G932" t="str">
            <v>554</v>
          </cell>
          <cell r="I932">
            <v>-871803.00672114699</v>
          </cell>
        </row>
        <row r="933">
          <cell r="A933" t="str">
            <v>554SSGCT</v>
          </cell>
          <cell r="B933" t="str">
            <v>554</v>
          </cell>
          <cell r="D933">
            <v>207774.87194705795</v>
          </cell>
          <cell r="F933" t="str">
            <v>554SSGCT</v>
          </cell>
          <cell r="G933" t="str">
            <v>554</v>
          </cell>
          <cell r="I933">
            <v>207774.87194705795</v>
          </cell>
        </row>
        <row r="934">
          <cell r="A934" t="str">
            <v>555IDU</v>
          </cell>
          <cell r="B934" t="str">
            <v>555</v>
          </cell>
          <cell r="D934">
            <v>-1.9999995827674866E-2</v>
          </cell>
          <cell r="F934" t="str">
            <v>555IDU</v>
          </cell>
          <cell r="G934" t="str">
            <v>555</v>
          </cell>
          <cell r="I934">
            <v>-1.9999995827674866E-2</v>
          </cell>
        </row>
        <row r="935">
          <cell r="A935" t="str">
            <v>555OR</v>
          </cell>
          <cell r="B935" t="str">
            <v>555</v>
          </cell>
          <cell r="D935">
            <v>0.37999998778104782</v>
          </cell>
          <cell r="F935" t="str">
            <v>555OR</v>
          </cell>
          <cell r="G935" t="str">
            <v>555</v>
          </cell>
          <cell r="I935">
            <v>0.37999998778104782</v>
          </cell>
        </row>
        <row r="936">
          <cell r="A936" t="str">
            <v>555SE</v>
          </cell>
          <cell r="B936" t="str">
            <v>555</v>
          </cell>
          <cell r="D936">
            <v>115187424.41</v>
          </cell>
          <cell r="F936" t="str">
            <v>555SE</v>
          </cell>
          <cell r="G936" t="str">
            <v>555</v>
          </cell>
          <cell r="I936">
            <v>115187424.41</v>
          </cell>
        </row>
        <row r="937">
          <cell r="A937" t="str">
            <v>555SG</v>
          </cell>
          <cell r="B937" t="str">
            <v>555</v>
          </cell>
          <cell r="D937">
            <v>1014197686.9499999</v>
          </cell>
          <cell r="F937" t="str">
            <v>555SG</v>
          </cell>
          <cell r="G937" t="str">
            <v>555</v>
          </cell>
          <cell r="I937">
            <v>1014197686.9499999</v>
          </cell>
        </row>
        <row r="938">
          <cell r="A938" t="str">
            <v>555WA</v>
          </cell>
          <cell r="B938" t="str">
            <v>555</v>
          </cell>
          <cell r="D938">
            <v>-0.35999999940395355</v>
          </cell>
          <cell r="F938" t="str">
            <v>555WA</v>
          </cell>
          <cell r="G938" t="str">
            <v>555</v>
          </cell>
          <cell r="I938">
            <v>-0.35999999940395355</v>
          </cell>
        </row>
        <row r="939">
          <cell r="A939" t="str">
            <v>555SSGC</v>
          </cell>
          <cell r="B939" t="str">
            <v>555</v>
          </cell>
          <cell r="D939">
            <v>37406020</v>
          </cell>
          <cell r="F939" t="str">
            <v>555SSGC</v>
          </cell>
          <cell r="G939" t="str">
            <v>555</v>
          </cell>
          <cell r="I939">
            <v>37406020</v>
          </cell>
        </row>
        <row r="940">
          <cell r="A940" t="str">
            <v>556SG</v>
          </cell>
          <cell r="B940" t="str">
            <v>556</v>
          </cell>
          <cell r="D940">
            <v>1594846.6893924635</v>
          </cell>
          <cell r="F940" t="str">
            <v>556SG</v>
          </cell>
          <cell r="G940" t="str">
            <v>556</v>
          </cell>
          <cell r="I940">
            <v>1594846.6893924635</v>
          </cell>
        </row>
        <row r="941">
          <cell r="A941" t="str">
            <v>557SG</v>
          </cell>
          <cell r="B941" t="str">
            <v>557</v>
          </cell>
          <cell r="D941">
            <v>45496191.575765222</v>
          </cell>
          <cell r="F941" t="str">
            <v>557SG</v>
          </cell>
          <cell r="G941" t="str">
            <v>557</v>
          </cell>
          <cell r="I941">
            <v>45496191.575765222</v>
          </cell>
        </row>
        <row r="942">
          <cell r="A942" t="str">
            <v>557SSGCT</v>
          </cell>
          <cell r="B942" t="str">
            <v>557</v>
          </cell>
          <cell r="D942">
            <v>448534.52217837167</v>
          </cell>
          <cell r="F942" t="str">
            <v>557SSGCT</v>
          </cell>
          <cell r="G942" t="str">
            <v>557</v>
          </cell>
          <cell r="I942">
            <v>448534.52217837167</v>
          </cell>
        </row>
        <row r="943">
          <cell r="A943" t="str">
            <v>560SNPT</v>
          </cell>
          <cell r="B943" t="str">
            <v>560</v>
          </cell>
          <cell r="D943">
            <v>4388408.9092850881</v>
          </cell>
          <cell r="F943" t="str">
            <v>560SNPT</v>
          </cell>
          <cell r="G943" t="str">
            <v>560</v>
          </cell>
          <cell r="I943">
            <v>4388408.9092850881</v>
          </cell>
        </row>
        <row r="944">
          <cell r="A944" t="str">
            <v>561SNPT</v>
          </cell>
          <cell r="B944" t="str">
            <v>561</v>
          </cell>
          <cell r="D944">
            <v>5975235.8388717137</v>
          </cell>
          <cell r="F944" t="str">
            <v>561SNPT</v>
          </cell>
          <cell r="G944" t="str">
            <v>561</v>
          </cell>
          <cell r="I944">
            <v>5975235.8388717137</v>
          </cell>
        </row>
        <row r="945">
          <cell r="A945" t="str">
            <v>562SNPT</v>
          </cell>
          <cell r="B945" t="str">
            <v>562</v>
          </cell>
          <cell r="D945">
            <v>770529.78181156516</v>
          </cell>
          <cell r="F945" t="str">
            <v>562SNPT</v>
          </cell>
          <cell r="G945" t="str">
            <v>562</v>
          </cell>
          <cell r="I945">
            <v>770529.78181156516</v>
          </cell>
        </row>
        <row r="946">
          <cell r="A946" t="str">
            <v>563SNPT</v>
          </cell>
          <cell r="B946" t="str">
            <v>563</v>
          </cell>
          <cell r="D946">
            <v>2279443.2663829098</v>
          </cell>
          <cell r="F946" t="str">
            <v>563SNPT</v>
          </cell>
          <cell r="G946" t="str">
            <v>563</v>
          </cell>
          <cell r="I946">
            <v>2279443.2663829098</v>
          </cell>
        </row>
        <row r="947">
          <cell r="A947" t="str">
            <v>565SE</v>
          </cell>
          <cell r="B947" t="str">
            <v>565</v>
          </cell>
          <cell r="D947">
            <v>294050.71999999997</v>
          </cell>
          <cell r="F947" t="str">
            <v>565SE</v>
          </cell>
          <cell r="G947" t="str">
            <v>565</v>
          </cell>
          <cell r="I947">
            <v>294050.71999999997</v>
          </cell>
        </row>
        <row r="948">
          <cell r="A948" t="str">
            <v>565SG</v>
          </cell>
          <cell r="B948" t="str">
            <v>565</v>
          </cell>
          <cell r="D948">
            <v>81833398.090000004</v>
          </cell>
          <cell r="F948" t="str">
            <v>565SG</v>
          </cell>
          <cell r="G948" t="str">
            <v>565</v>
          </cell>
          <cell r="I948">
            <v>81833398.090000004</v>
          </cell>
        </row>
        <row r="949">
          <cell r="A949" t="str">
            <v>566SNPT</v>
          </cell>
          <cell r="B949" t="str">
            <v>566</v>
          </cell>
          <cell r="D949">
            <v>-1057.9481801501825</v>
          </cell>
          <cell r="F949" t="str">
            <v>566SNPT</v>
          </cell>
          <cell r="G949" t="str">
            <v>566</v>
          </cell>
          <cell r="I949">
            <v>-1057.9481801501825</v>
          </cell>
        </row>
        <row r="950">
          <cell r="A950" t="str">
            <v>567SNPT</v>
          </cell>
          <cell r="B950" t="str">
            <v>567</v>
          </cell>
          <cell r="D950">
            <v>498013.78100954555</v>
          </cell>
          <cell r="F950" t="str">
            <v>567SNPT</v>
          </cell>
          <cell r="G950" t="str">
            <v>567</v>
          </cell>
          <cell r="I950">
            <v>498013.78100954555</v>
          </cell>
        </row>
        <row r="951">
          <cell r="A951" t="str">
            <v>568SNPT</v>
          </cell>
          <cell r="B951" t="str">
            <v>568</v>
          </cell>
          <cell r="D951">
            <v>5002.0520540540556</v>
          </cell>
          <cell r="F951" t="str">
            <v>568SNPT</v>
          </cell>
          <cell r="G951" t="str">
            <v>568</v>
          </cell>
          <cell r="I951">
            <v>5002.0520540540556</v>
          </cell>
        </row>
        <row r="952">
          <cell r="A952" t="str">
            <v>569SNPT</v>
          </cell>
          <cell r="B952" t="str">
            <v>569</v>
          </cell>
          <cell r="D952">
            <v>517.56589768339779</v>
          </cell>
          <cell r="F952" t="str">
            <v>569SNPT</v>
          </cell>
          <cell r="G952" t="str">
            <v>569</v>
          </cell>
          <cell r="I952">
            <v>517.56589768339779</v>
          </cell>
        </row>
        <row r="953">
          <cell r="A953" t="str">
            <v>570SNPT</v>
          </cell>
          <cell r="B953" t="str">
            <v>570</v>
          </cell>
          <cell r="D953">
            <v>7637193.2298898194</v>
          </cell>
          <cell r="F953" t="str">
            <v>570SNPT</v>
          </cell>
          <cell r="G953" t="str">
            <v>570</v>
          </cell>
          <cell r="I953">
            <v>7637193.2298898194</v>
          </cell>
        </row>
        <row r="954">
          <cell r="A954" t="str">
            <v>571SNPT</v>
          </cell>
          <cell r="B954" t="str">
            <v>571</v>
          </cell>
          <cell r="D954">
            <v>7493719.0459565055</v>
          </cell>
          <cell r="F954" t="str">
            <v>571SNPT</v>
          </cell>
          <cell r="G954" t="str">
            <v>571</v>
          </cell>
          <cell r="I954">
            <v>7493719.0459565055</v>
          </cell>
        </row>
        <row r="955">
          <cell r="A955" t="str">
            <v>572SNPT</v>
          </cell>
          <cell r="B955" t="str">
            <v>572</v>
          </cell>
          <cell r="D955">
            <v>21516.503181403183</v>
          </cell>
          <cell r="F955" t="str">
            <v>572SNPT</v>
          </cell>
          <cell r="G955" t="str">
            <v>572</v>
          </cell>
          <cell r="I955">
            <v>21516.503181403183</v>
          </cell>
        </row>
        <row r="956">
          <cell r="A956" t="str">
            <v>573SNPT</v>
          </cell>
          <cell r="B956" t="str">
            <v>573</v>
          </cell>
          <cell r="D956">
            <v>522712.08526568353</v>
          </cell>
          <cell r="F956" t="str">
            <v>573SNPT</v>
          </cell>
          <cell r="G956" t="str">
            <v>573</v>
          </cell>
          <cell r="I956">
            <v>522712.08526568353</v>
          </cell>
        </row>
        <row r="957">
          <cell r="A957" t="str">
            <v>580CA</v>
          </cell>
          <cell r="B957" t="str">
            <v>580</v>
          </cell>
          <cell r="D957">
            <v>29949.692321917806</v>
          </cell>
          <cell r="F957" t="str">
            <v>580CA</v>
          </cell>
          <cell r="G957" t="str">
            <v>580</v>
          </cell>
          <cell r="I957">
            <v>29949.692321917806</v>
          </cell>
        </row>
        <row r="958">
          <cell r="A958" t="str">
            <v>580IDU</v>
          </cell>
          <cell r="B958" t="str">
            <v>580</v>
          </cell>
          <cell r="D958">
            <v>-24492.389732876713</v>
          </cell>
          <cell r="F958" t="str">
            <v>580IDU</v>
          </cell>
          <cell r="G958" t="str">
            <v>580</v>
          </cell>
          <cell r="I958">
            <v>-24492.389732876713</v>
          </cell>
        </row>
        <row r="959">
          <cell r="A959" t="str">
            <v>580OR</v>
          </cell>
          <cell r="B959" t="str">
            <v>580</v>
          </cell>
          <cell r="D959">
            <v>-11790.253185367459</v>
          </cell>
          <cell r="F959" t="str">
            <v>580OR</v>
          </cell>
          <cell r="G959" t="str">
            <v>580</v>
          </cell>
          <cell r="I959">
            <v>-11790.253185367459</v>
          </cell>
        </row>
        <row r="960">
          <cell r="A960" t="str">
            <v>580SNPD</v>
          </cell>
          <cell r="B960" t="str">
            <v>580</v>
          </cell>
          <cell r="D960">
            <v>26449247.265437204</v>
          </cell>
          <cell r="F960" t="str">
            <v>580SNPD</v>
          </cell>
          <cell r="G960" t="str">
            <v>580</v>
          </cell>
          <cell r="I960">
            <v>26449247.265437204</v>
          </cell>
        </row>
        <row r="961">
          <cell r="A961" t="str">
            <v>580UT</v>
          </cell>
          <cell r="B961" t="str">
            <v>580</v>
          </cell>
          <cell r="D961">
            <v>-1485126.4305614266</v>
          </cell>
          <cell r="F961" t="str">
            <v>580UT</v>
          </cell>
          <cell r="G961" t="str">
            <v>580</v>
          </cell>
          <cell r="I961">
            <v>-1485126.4305614266</v>
          </cell>
        </row>
        <row r="962">
          <cell r="A962" t="str">
            <v>580WA</v>
          </cell>
          <cell r="B962" t="str">
            <v>580</v>
          </cell>
          <cell r="D962">
            <v>-134056.20431115461</v>
          </cell>
          <cell r="F962" t="str">
            <v>580WA</v>
          </cell>
          <cell r="G962" t="str">
            <v>580</v>
          </cell>
          <cell r="I962">
            <v>-134056.20431115461</v>
          </cell>
        </row>
        <row r="963">
          <cell r="A963" t="str">
            <v>580WYP</v>
          </cell>
          <cell r="B963" t="str">
            <v>580</v>
          </cell>
          <cell r="D963">
            <v>-121.90247553816047</v>
          </cell>
          <cell r="F963" t="str">
            <v>580WYP</v>
          </cell>
          <cell r="G963" t="str">
            <v>580</v>
          </cell>
          <cell r="I963">
            <v>-121.90247553816047</v>
          </cell>
        </row>
        <row r="964">
          <cell r="A964" t="str">
            <v>581SNPD</v>
          </cell>
          <cell r="B964" t="str">
            <v>581</v>
          </cell>
          <cell r="D964">
            <v>8364485.975533681</v>
          </cell>
          <cell r="F964" t="str">
            <v>581SNPD</v>
          </cell>
          <cell r="G964" t="str">
            <v>581</v>
          </cell>
          <cell r="I964">
            <v>8364485.975533681</v>
          </cell>
        </row>
        <row r="965">
          <cell r="A965" t="str">
            <v>582CA</v>
          </cell>
          <cell r="B965" t="str">
            <v>582</v>
          </cell>
          <cell r="D965">
            <v>39879.934102809639</v>
          </cell>
          <cell r="F965" t="str">
            <v>582CA</v>
          </cell>
          <cell r="G965" t="str">
            <v>582</v>
          </cell>
          <cell r="I965">
            <v>39879.934102809639</v>
          </cell>
        </row>
        <row r="966">
          <cell r="A966" t="str">
            <v>582IDU</v>
          </cell>
          <cell r="B966" t="str">
            <v>582</v>
          </cell>
          <cell r="D966">
            <v>189800.52821784868</v>
          </cell>
          <cell r="F966" t="str">
            <v>582IDU</v>
          </cell>
          <cell r="G966" t="str">
            <v>582</v>
          </cell>
          <cell r="I966">
            <v>189800.52821784868</v>
          </cell>
        </row>
        <row r="967">
          <cell r="A967" t="str">
            <v>582OR</v>
          </cell>
          <cell r="B967" t="str">
            <v>582</v>
          </cell>
          <cell r="D967">
            <v>628194.65530750784</v>
          </cell>
          <cell r="F967" t="str">
            <v>582OR</v>
          </cell>
          <cell r="G967" t="str">
            <v>582</v>
          </cell>
          <cell r="I967">
            <v>628194.65530750784</v>
          </cell>
        </row>
        <row r="968">
          <cell r="A968" t="str">
            <v>582SNPD</v>
          </cell>
          <cell r="B968" t="str">
            <v>582</v>
          </cell>
          <cell r="D968">
            <v>416596.3148927915</v>
          </cell>
          <cell r="F968" t="str">
            <v>582SNPD</v>
          </cell>
          <cell r="G968" t="str">
            <v>582</v>
          </cell>
          <cell r="I968">
            <v>416596.3148927915</v>
          </cell>
        </row>
        <row r="969">
          <cell r="A969" t="str">
            <v>582UT</v>
          </cell>
          <cell r="B969" t="str">
            <v>582</v>
          </cell>
          <cell r="D969">
            <v>872680.53618876869</v>
          </cell>
          <cell r="F969" t="str">
            <v>582UT</v>
          </cell>
          <cell r="G969" t="str">
            <v>582</v>
          </cell>
          <cell r="I969">
            <v>872680.53618876869</v>
          </cell>
        </row>
        <row r="970">
          <cell r="A970" t="str">
            <v>582WA</v>
          </cell>
          <cell r="B970" t="str">
            <v>582</v>
          </cell>
          <cell r="D970">
            <v>148230.8011136541</v>
          </cell>
          <cell r="F970" t="str">
            <v>582WA</v>
          </cell>
          <cell r="G970" t="str">
            <v>582</v>
          </cell>
          <cell r="I970">
            <v>148230.8011136541</v>
          </cell>
        </row>
        <row r="971">
          <cell r="A971" t="str">
            <v>582WYP</v>
          </cell>
          <cell r="B971" t="str">
            <v>582</v>
          </cell>
          <cell r="D971">
            <v>344807.47175320011</v>
          </cell>
          <cell r="F971" t="str">
            <v>582WYP</v>
          </cell>
          <cell r="G971" t="str">
            <v>582</v>
          </cell>
          <cell r="I971">
            <v>344807.47175320011</v>
          </cell>
        </row>
        <row r="972">
          <cell r="A972" t="str">
            <v>583CA</v>
          </cell>
          <cell r="B972" t="str">
            <v>583</v>
          </cell>
          <cell r="D972">
            <v>1052297.5568905314</v>
          </cell>
          <cell r="F972" t="str">
            <v>583CA</v>
          </cell>
          <cell r="G972" t="str">
            <v>583</v>
          </cell>
          <cell r="I972">
            <v>1052297.5568905314</v>
          </cell>
        </row>
        <row r="973">
          <cell r="A973" t="str">
            <v>583IDU</v>
          </cell>
          <cell r="B973" t="str">
            <v>583</v>
          </cell>
          <cell r="D973">
            <v>1204272.2392740205</v>
          </cell>
          <cell r="F973" t="str">
            <v>583IDU</v>
          </cell>
          <cell r="G973" t="str">
            <v>583</v>
          </cell>
          <cell r="I973">
            <v>1204272.2392740205</v>
          </cell>
        </row>
        <row r="974">
          <cell r="A974" t="str">
            <v>583OR</v>
          </cell>
          <cell r="B974" t="str">
            <v>583</v>
          </cell>
          <cell r="D974">
            <v>6767802.673488196</v>
          </cell>
          <cell r="F974" t="str">
            <v>583OR</v>
          </cell>
          <cell r="G974" t="str">
            <v>583</v>
          </cell>
          <cell r="I974">
            <v>6767802.673488196</v>
          </cell>
        </row>
        <row r="975">
          <cell r="A975" t="str">
            <v>583SNPD</v>
          </cell>
          <cell r="B975" t="str">
            <v>583</v>
          </cell>
          <cell r="D975">
            <v>3944018.7973869145</v>
          </cell>
          <cell r="F975" t="str">
            <v>583SNPD</v>
          </cell>
          <cell r="G975" t="str">
            <v>583</v>
          </cell>
          <cell r="I975">
            <v>3944018.7973869145</v>
          </cell>
        </row>
        <row r="976">
          <cell r="A976" t="str">
            <v>583UT</v>
          </cell>
          <cell r="B976" t="str">
            <v>583</v>
          </cell>
          <cell r="D976">
            <v>6635697.281739586</v>
          </cell>
          <cell r="F976" t="str">
            <v>583UT</v>
          </cell>
          <cell r="G976" t="str">
            <v>583</v>
          </cell>
          <cell r="I976">
            <v>6635697.281739586</v>
          </cell>
        </row>
        <row r="977">
          <cell r="A977" t="str">
            <v>583WA</v>
          </cell>
          <cell r="B977" t="str">
            <v>583</v>
          </cell>
          <cell r="D977">
            <v>1718808.8835243238</v>
          </cell>
          <cell r="F977" t="str">
            <v>583WA</v>
          </cell>
          <cell r="G977" t="str">
            <v>583</v>
          </cell>
          <cell r="I977">
            <v>1718808.8835243238</v>
          </cell>
        </row>
        <row r="978">
          <cell r="A978" t="str">
            <v>583WYP</v>
          </cell>
          <cell r="B978" t="str">
            <v>583</v>
          </cell>
          <cell r="D978">
            <v>1219093.5815595102</v>
          </cell>
          <cell r="F978" t="str">
            <v>583WYP</v>
          </cell>
          <cell r="G978" t="str">
            <v>583</v>
          </cell>
          <cell r="I978">
            <v>1219093.5815595102</v>
          </cell>
        </row>
        <row r="979">
          <cell r="A979" t="str">
            <v>583WYU</v>
          </cell>
          <cell r="B979" t="str">
            <v>583</v>
          </cell>
          <cell r="D979">
            <v>253748.65572912263</v>
          </cell>
          <cell r="F979" t="str">
            <v>583WYU</v>
          </cell>
          <cell r="G979" t="str">
            <v>583</v>
          </cell>
          <cell r="I979">
            <v>253748.65572912263</v>
          </cell>
        </row>
        <row r="980">
          <cell r="A980" t="str">
            <v>584CA</v>
          </cell>
          <cell r="B980" t="str">
            <v>584</v>
          </cell>
          <cell r="D980">
            <v>27241.666047589486</v>
          </cell>
          <cell r="F980" t="str">
            <v>584CA</v>
          </cell>
          <cell r="G980" t="str">
            <v>584</v>
          </cell>
          <cell r="I980">
            <v>27241.666047589486</v>
          </cell>
        </row>
        <row r="981">
          <cell r="A981" t="str">
            <v>584IDU</v>
          </cell>
          <cell r="B981" t="str">
            <v>584</v>
          </cell>
          <cell r="D981">
            <v>25601.16976285728</v>
          </cell>
          <cell r="F981" t="str">
            <v>584IDU</v>
          </cell>
          <cell r="G981" t="str">
            <v>584</v>
          </cell>
          <cell r="I981">
            <v>25601.16976285728</v>
          </cell>
        </row>
        <row r="982">
          <cell r="A982" t="str">
            <v>584OR</v>
          </cell>
          <cell r="B982" t="str">
            <v>584</v>
          </cell>
          <cell r="D982">
            <v>621936.64796988748</v>
          </cell>
          <cell r="F982" t="str">
            <v>584OR</v>
          </cell>
          <cell r="G982" t="str">
            <v>584</v>
          </cell>
          <cell r="I982">
            <v>621936.64796988748</v>
          </cell>
        </row>
        <row r="983">
          <cell r="A983" t="str">
            <v>584SNPD</v>
          </cell>
          <cell r="B983" t="str">
            <v>584</v>
          </cell>
          <cell r="D983">
            <v>1274.2986457221111</v>
          </cell>
          <cell r="F983" t="str">
            <v>584SNPD</v>
          </cell>
          <cell r="G983" t="str">
            <v>584</v>
          </cell>
          <cell r="I983">
            <v>1274.2986457221111</v>
          </cell>
        </row>
        <row r="984">
          <cell r="A984" t="str">
            <v>584UT</v>
          </cell>
          <cell r="B984" t="str">
            <v>584</v>
          </cell>
          <cell r="D984">
            <v>493483.6022546828</v>
          </cell>
          <cell r="F984" t="str">
            <v>584UT</v>
          </cell>
          <cell r="G984" t="str">
            <v>584</v>
          </cell>
          <cell r="I984">
            <v>493483.6022546828</v>
          </cell>
        </row>
        <row r="985">
          <cell r="A985" t="str">
            <v>584WA</v>
          </cell>
          <cell r="B985" t="str">
            <v>584</v>
          </cell>
          <cell r="D985">
            <v>44117.88452515479</v>
          </cell>
          <cell r="F985" t="str">
            <v>584WA</v>
          </cell>
          <cell r="G985" t="str">
            <v>584</v>
          </cell>
          <cell r="I985">
            <v>44117.88452515479</v>
          </cell>
        </row>
        <row r="986">
          <cell r="A986" t="str">
            <v>584WYP</v>
          </cell>
          <cell r="B986" t="str">
            <v>584</v>
          </cell>
          <cell r="D986">
            <v>45104.431813156145</v>
          </cell>
          <cell r="F986" t="str">
            <v>584WYP</v>
          </cell>
          <cell r="G986" t="str">
            <v>584</v>
          </cell>
          <cell r="I986">
            <v>45104.431813156145</v>
          </cell>
        </row>
        <row r="987">
          <cell r="A987" t="str">
            <v>584WYU</v>
          </cell>
          <cell r="B987" t="str">
            <v>584</v>
          </cell>
          <cell r="D987">
            <v>33399.059815846857</v>
          </cell>
          <cell r="F987" t="str">
            <v>584WYU</v>
          </cell>
          <cell r="G987" t="str">
            <v>584</v>
          </cell>
          <cell r="I987">
            <v>33399.059815846857</v>
          </cell>
        </row>
        <row r="988">
          <cell r="A988" t="str">
            <v>585SNPD</v>
          </cell>
          <cell r="B988" t="str">
            <v>585</v>
          </cell>
          <cell r="D988">
            <v>325409.97649622825</v>
          </cell>
          <cell r="F988" t="str">
            <v>585SNPD</v>
          </cell>
          <cell r="G988" t="str">
            <v>585</v>
          </cell>
          <cell r="I988">
            <v>325409.97649622825</v>
          </cell>
        </row>
        <row r="989">
          <cell r="A989" t="str">
            <v>586CA</v>
          </cell>
          <cell r="B989" t="str">
            <v>586</v>
          </cell>
          <cell r="D989">
            <v>143490.40853533725</v>
          </cell>
          <cell r="F989" t="str">
            <v>586CA</v>
          </cell>
          <cell r="G989" t="str">
            <v>586</v>
          </cell>
          <cell r="I989">
            <v>143490.40853533725</v>
          </cell>
        </row>
        <row r="990">
          <cell r="A990" t="str">
            <v>586IDU</v>
          </cell>
          <cell r="B990" t="str">
            <v>586</v>
          </cell>
          <cell r="D990">
            <v>261429.04623685597</v>
          </cell>
          <cell r="F990" t="str">
            <v>586IDU</v>
          </cell>
          <cell r="G990" t="str">
            <v>586</v>
          </cell>
          <cell r="I990">
            <v>261429.04623685597</v>
          </cell>
        </row>
        <row r="991">
          <cell r="A991" t="str">
            <v>586OR</v>
          </cell>
          <cell r="B991" t="str">
            <v>586</v>
          </cell>
          <cell r="D991">
            <v>1431784.8741373583</v>
          </cell>
          <cell r="F991" t="str">
            <v>586OR</v>
          </cell>
          <cell r="G991" t="str">
            <v>586</v>
          </cell>
          <cell r="I991">
            <v>1431784.8741373583</v>
          </cell>
        </row>
        <row r="992">
          <cell r="A992" t="str">
            <v>586SNPD</v>
          </cell>
          <cell r="B992" t="str">
            <v>586</v>
          </cell>
          <cell r="D992">
            <v>1945726.4404829359</v>
          </cell>
          <cell r="F992" t="str">
            <v>586SNPD</v>
          </cell>
          <cell r="G992" t="str">
            <v>586</v>
          </cell>
          <cell r="I992">
            <v>1945726.4404829359</v>
          </cell>
        </row>
        <row r="993">
          <cell r="A993" t="str">
            <v>586UT</v>
          </cell>
          <cell r="B993" t="str">
            <v>586</v>
          </cell>
          <cell r="D993">
            <v>1043335.2586151332</v>
          </cell>
          <cell r="F993" t="str">
            <v>586UT</v>
          </cell>
          <cell r="G993" t="str">
            <v>586</v>
          </cell>
          <cell r="I993">
            <v>1043335.2586151332</v>
          </cell>
        </row>
        <row r="994">
          <cell r="A994" t="str">
            <v>586WA</v>
          </cell>
          <cell r="B994" t="str">
            <v>586</v>
          </cell>
          <cell r="D994">
            <v>420043.48172639892</v>
          </cell>
          <cell r="F994" t="str">
            <v>586WA</v>
          </cell>
          <cell r="G994" t="str">
            <v>586</v>
          </cell>
          <cell r="I994">
            <v>420043.48172639892</v>
          </cell>
        </row>
        <row r="995">
          <cell r="A995" t="str">
            <v>586WYP</v>
          </cell>
          <cell r="B995" t="str">
            <v>586</v>
          </cell>
          <cell r="D995">
            <v>259798.77156749822</v>
          </cell>
          <cell r="F995" t="str">
            <v>586WYP</v>
          </cell>
          <cell r="G995" t="str">
            <v>586</v>
          </cell>
          <cell r="I995">
            <v>259798.77156749822</v>
          </cell>
        </row>
        <row r="996">
          <cell r="A996" t="str">
            <v>586WYU</v>
          </cell>
          <cell r="B996" t="str">
            <v>586</v>
          </cell>
          <cell r="D996">
            <v>52394.52199254946</v>
          </cell>
          <cell r="F996" t="str">
            <v>586WYU</v>
          </cell>
          <cell r="G996" t="str">
            <v>586</v>
          </cell>
          <cell r="I996">
            <v>52394.52199254946</v>
          </cell>
        </row>
        <row r="997">
          <cell r="A997" t="str">
            <v>587OR</v>
          </cell>
          <cell r="B997" t="str">
            <v>587</v>
          </cell>
          <cell r="D997">
            <v>11911.459419291157</v>
          </cell>
          <cell r="F997" t="str">
            <v>587OR</v>
          </cell>
          <cell r="G997" t="str">
            <v>587</v>
          </cell>
          <cell r="I997">
            <v>11911.459419291157</v>
          </cell>
        </row>
        <row r="998">
          <cell r="A998" t="str">
            <v>587SNPD</v>
          </cell>
          <cell r="B998" t="str">
            <v>587</v>
          </cell>
          <cell r="D998">
            <v>67024.028106718979</v>
          </cell>
          <cell r="F998" t="str">
            <v>587SNPD</v>
          </cell>
          <cell r="G998" t="str">
            <v>587</v>
          </cell>
          <cell r="I998">
            <v>67024.028106718979</v>
          </cell>
        </row>
        <row r="999">
          <cell r="A999" t="str">
            <v>588CA</v>
          </cell>
          <cell r="B999" t="str">
            <v>588</v>
          </cell>
          <cell r="D999">
            <v>117023.5935352362</v>
          </cell>
          <cell r="F999" t="str">
            <v>588CA</v>
          </cell>
          <cell r="G999" t="str">
            <v>588</v>
          </cell>
          <cell r="I999">
            <v>117023.5935352362</v>
          </cell>
        </row>
        <row r="1000">
          <cell r="A1000" t="str">
            <v>588IDU</v>
          </cell>
          <cell r="B1000" t="str">
            <v>588</v>
          </cell>
          <cell r="D1000">
            <v>867617.53493521386</v>
          </cell>
          <cell r="F1000" t="str">
            <v>588IDU</v>
          </cell>
          <cell r="G1000" t="str">
            <v>588</v>
          </cell>
          <cell r="I1000">
            <v>867617.53493521386</v>
          </cell>
        </row>
        <row r="1001">
          <cell r="A1001" t="str">
            <v>588OR</v>
          </cell>
          <cell r="B1001" t="str">
            <v>588</v>
          </cell>
          <cell r="D1001">
            <v>4497433.2268166607</v>
          </cell>
          <cell r="F1001" t="str">
            <v>588OR</v>
          </cell>
          <cell r="G1001" t="str">
            <v>588</v>
          </cell>
          <cell r="I1001">
            <v>4497433.2268166607</v>
          </cell>
        </row>
        <row r="1002">
          <cell r="A1002" t="str">
            <v>588SNPD</v>
          </cell>
          <cell r="B1002" t="str">
            <v>588</v>
          </cell>
          <cell r="D1002">
            <v>13575560.126644596</v>
          </cell>
          <cell r="F1002" t="str">
            <v>588SNPD</v>
          </cell>
          <cell r="G1002" t="str">
            <v>588</v>
          </cell>
          <cell r="I1002">
            <v>13575560.126644596</v>
          </cell>
        </row>
        <row r="1003">
          <cell r="A1003" t="str">
            <v>588UT</v>
          </cell>
          <cell r="B1003" t="str">
            <v>588</v>
          </cell>
          <cell r="D1003">
            <v>5030015.1378090717</v>
          </cell>
          <cell r="F1003" t="str">
            <v>588UT</v>
          </cell>
          <cell r="G1003" t="str">
            <v>588</v>
          </cell>
          <cell r="I1003">
            <v>5030015.1378090717</v>
          </cell>
        </row>
        <row r="1004">
          <cell r="A1004" t="str">
            <v>588WA</v>
          </cell>
          <cell r="B1004" t="str">
            <v>588</v>
          </cell>
          <cell r="D1004">
            <v>462350.18320067145</v>
          </cell>
          <cell r="F1004" t="str">
            <v>588WA</v>
          </cell>
          <cell r="G1004" t="str">
            <v>588</v>
          </cell>
          <cell r="I1004">
            <v>462350.18320067145</v>
          </cell>
        </row>
        <row r="1005">
          <cell r="A1005" t="str">
            <v>588WYP</v>
          </cell>
          <cell r="B1005" t="str">
            <v>588</v>
          </cell>
          <cell r="D1005">
            <v>903412.43844312546</v>
          </cell>
          <cell r="F1005" t="str">
            <v>588WYP</v>
          </cell>
          <cell r="G1005" t="str">
            <v>588</v>
          </cell>
          <cell r="I1005">
            <v>903412.43844312546</v>
          </cell>
        </row>
        <row r="1006">
          <cell r="A1006" t="str">
            <v>588WYU</v>
          </cell>
          <cell r="B1006" t="str">
            <v>588</v>
          </cell>
          <cell r="D1006">
            <v>154263.27862978214</v>
          </cell>
          <cell r="F1006" t="str">
            <v>588WYU</v>
          </cell>
          <cell r="G1006" t="str">
            <v>588</v>
          </cell>
          <cell r="I1006">
            <v>154263.27862978214</v>
          </cell>
        </row>
        <row r="1007">
          <cell r="A1007" t="str">
            <v>589CA</v>
          </cell>
          <cell r="B1007" t="str">
            <v>589</v>
          </cell>
          <cell r="D1007">
            <v>123745.84258023485</v>
          </cell>
          <cell r="F1007" t="str">
            <v>589CA</v>
          </cell>
          <cell r="G1007" t="str">
            <v>589</v>
          </cell>
          <cell r="I1007">
            <v>123745.84258023485</v>
          </cell>
        </row>
        <row r="1008">
          <cell r="A1008" t="str">
            <v>589IDU</v>
          </cell>
          <cell r="B1008" t="str">
            <v>589</v>
          </cell>
          <cell r="D1008">
            <v>14151.806996086105</v>
          </cell>
          <cell r="F1008" t="str">
            <v>589IDU</v>
          </cell>
          <cell r="G1008" t="str">
            <v>589</v>
          </cell>
          <cell r="I1008">
            <v>14151.806996086105</v>
          </cell>
        </row>
        <row r="1009">
          <cell r="A1009" t="str">
            <v>589OR</v>
          </cell>
          <cell r="B1009" t="str">
            <v>589</v>
          </cell>
          <cell r="D1009">
            <v>1469424.7966624268</v>
          </cell>
          <cell r="F1009" t="str">
            <v>589OR</v>
          </cell>
          <cell r="G1009" t="str">
            <v>589</v>
          </cell>
          <cell r="I1009">
            <v>1469424.7966624268</v>
          </cell>
        </row>
        <row r="1010">
          <cell r="A1010" t="str">
            <v>589SNPD</v>
          </cell>
          <cell r="B1010" t="str">
            <v>589</v>
          </cell>
          <cell r="D1010">
            <v>1083820.9114902152</v>
          </cell>
          <cell r="F1010" t="str">
            <v>589SNPD</v>
          </cell>
          <cell r="G1010" t="str">
            <v>589</v>
          </cell>
          <cell r="I1010">
            <v>1083820.9114902152</v>
          </cell>
        </row>
        <row r="1011">
          <cell r="A1011" t="str">
            <v>589UT</v>
          </cell>
          <cell r="B1011" t="str">
            <v>589</v>
          </cell>
          <cell r="D1011">
            <v>508073.0357475538</v>
          </cell>
          <cell r="F1011" t="str">
            <v>589UT</v>
          </cell>
          <cell r="G1011" t="str">
            <v>589</v>
          </cell>
          <cell r="I1011">
            <v>508073.0357475538</v>
          </cell>
        </row>
        <row r="1012">
          <cell r="A1012" t="str">
            <v>589WA</v>
          </cell>
          <cell r="B1012" t="str">
            <v>589</v>
          </cell>
          <cell r="D1012">
            <v>267642.78790900193</v>
          </cell>
          <cell r="F1012" t="str">
            <v>589WA</v>
          </cell>
          <cell r="G1012" t="str">
            <v>589</v>
          </cell>
          <cell r="I1012">
            <v>267642.78790900193</v>
          </cell>
        </row>
        <row r="1013">
          <cell r="A1013" t="str">
            <v>589WYP</v>
          </cell>
          <cell r="B1013" t="str">
            <v>589</v>
          </cell>
          <cell r="D1013">
            <v>619890.70550782781</v>
          </cell>
          <cell r="F1013" t="str">
            <v>589WYP</v>
          </cell>
          <cell r="G1013" t="str">
            <v>589</v>
          </cell>
          <cell r="I1013">
            <v>619890.70550782781</v>
          </cell>
        </row>
        <row r="1014">
          <cell r="A1014" t="str">
            <v>589WYU</v>
          </cell>
          <cell r="B1014" t="str">
            <v>589</v>
          </cell>
          <cell r="D1014">
            <v>2079.3569324853229</v>
          </cell>
          <cell r="F1014" t="str">
            <v>589WYU</v>
          </cell>
          <cell r="G1014" t="str">
            <v>589</v>
          </cell>
          <cell r="I1014">
            <v>2079.3569324853229</v>
          </cell>
        </row>
        <row r="1015">
          <cell r="A1015" t="str">
            <v>590OR</v>
          </cell>
          <cell r="B1015" t="str">
            <v>590</v>
          </cell>
          <cell r="D1015">
            <v>355600.63668404095</v>
          </cell>
          <cell r="F1015" t="str">
            <v>590OR</v>
          </cell>
          <cell r="G1015" t="str">
            <v>590</v>
          </cell>
          <cell r="I1015">
            <v>355600.63668404095</v>
          </cell>
        </row>
        <row r="1016">
          <cell r="A1016" t="str">
            <v>590SNPD</v>
          </cell>
          <cell r="B1016" t="str">
            <v>590</v>
          </cell>
          <cell r="D1016">
            <v>342245.74273444334</v>
          </cell>
          <cell r="F1016" t="str">
            <v>590SNPD</v>
          </cell>
          <cell r="G1016" t="str">
            <v>590</v>
          </cell>
          <cell r="I1016">
            <v>342245.74273444334</v>
          </cell>
        </row>
        <row r="1017">
          <cell r="A1017" t="str">
            <v>590UT</v>
          </cell>
          <cell r="B1017" t="str">
            <v>590</v>
          </cell>
          <cell r="D1017">
            <v>285247.21686810232</v>
          </cell>
          <cell r="F1017" t="str">
            <v>590UT</v>
          </cell>
          <cell r="G1017" t="str">
            <v>590</v>
          </cell>
          <cell r="I1017">
            <v>285247.21686810232</v>
          </cell>
        </row>
        <row r="1018">
          <cell r="A1018" t="str">
            <v>590WYP</v>
          </cell>
          <cell r="B1018" t="str">
            <v>590</v>
          </cell>
          <cell r="D1018">
            <v>188082.32535234105</v>
          </cell>
          <cell r="F1018" t="str">
            <v>590WYP</v>
          </cell>
          <cell r="G1018" t="str">
            <v>590</v>
          </cell>
          <cell r="I1018">
            <v>188082.32535234105</v>
          </cell>
        </row>
        <row r="1019">
          <cell r="A1019" t="str">
            <v>591CA</v>
          </cell>
          <cell r="B1019" t="str">
            <v>591</v>
          </cell>
          <cell r="D1019">
            <v>46958.284557547726</v>
          </cell>
          <cell r="F1019" t="str">
            <v>591CA</v>
          </cell>
          <cell r="G1019" t="str">
            <v>591</v>
          </cell>
          <cell r="I1019">
            <v>46958.284557547726</v>
          </cell>
        </row>
        <row r="1020">
          <cell r="A1020" t="str">
            <v>591IDU</v>
          </cell>
          <cell r="B1020" t="str">
            <v>591</v>
          </cell>
          <cell r="D1020">
            <v>107628.96159629847</v>
          </cell>
          <cell r="F1020" t="str">
            <v>591IDU</v>
          </cell>
          <cell r="G1020" t="str">
            <v>591</v>
          </cell>
          <cell r="I1020">
            <v>107628.96159629847</v>
          </cell>
        </row>
        <row r="1021">
          <cell r="A1021" t="str">
            <v>591OR</v>
          </cell>
          <cell r="B1021" t="str">
            <v>591</v>
          </cell>
          <cell r="D1021">
            <v>384243.40737998846</v>
          </cell>
          <cell r="F1021" t="str">
            <v>591OR</v>
          </cell>
          <cell r="G1021" t="str">
            <v>591</v>
          </cell>
          <cell r="I1021">
            <v>384243.40737998846</v>
          </cell>
        </row>
        <row r="1022">
          <cell r="A1022" t="str">
            <v>591SNPD</v>
          </cell>
          <cell r="B1022" t="str">
            <v>591</v>
          </cell>
          <cell r="D1022">
            <v>536459.43493348768</v>
          </cell>
          <cell r="F1022" t="str">
            <v>591SNPD</v>
          </cell>
          <cell r="G1022" t="str">
            <v>591</v>
          </cell>
          <cell r="I1022">
            <v>536459.43493348768</v>
          </cell>
        </row>
        <row r="1023">
          <cell r="A1023" t="str">
            <v>591UT</v>
          </cell>
          <cell r="B1023" t="str">
            <v>591</v>
          </cell>
          <cell r="D1023">
            <v>843587.30785425124</v>
          </cell>
          <cell r="F1023" t="str">
            <v>591UT</v>
          </cell>
          <cell r="G1023" t="str">
            <v>591</v>
          </cell>
          <cell r="I1023">
            <v>843587.30785425124</v>
          </cell>
        </row>
        <row r="1024">
          <cell r="A1024" t="str">
            <v>591WA</v>
          </cell>
          <cell r="B1024" t="str">
            <v>591</v>
          </cell>
          <cell r="D1024">
            <v>92000.416818970523</v>
          </cell>
          <cell r="F1024" t="str">
            <v>591WA</v>
          </cell>
          <cell r="G1024" t="str">
            <v>591</v>
          </cell>
          <cell r="I1024">
            <v>92000.416818970523</v>
          </cell>
        </row>
        <row r="1025">
          <cell r="A1025" t="str">
            <v>591WYP</v>
          </cell>
          <cell r="B1025" t="str">
            <v>591</v>
          </cell>
          <cell r="D1025">
            <v>156691.26690572588</v>
          </cell>
          <cell r="F1025" t="str">
            <v>591WYP</v>
          </cell>
          <cell r="G1025" t="str">
            <v>591</v>
          </cell>
          <cell r="I1025">
            <v>156691.26690572588</v>
          </cell>
        </row>
        <row r="1026">
          <cell r="A1026" t="str">
            <v>591WYU</v>
          </cell>
          <cell r="B1026" t="str">
            <v>591</v>
          </cell>
          <cell r="D1026">
            <v>22557.08481203008</v>
          </cell>
          <cell r="F1026" t="str">
            <v>591WYU</v>
          </cell>
          <cell r="G1026" t="str">
            <v>591</v>
          </cell>
          <cell r="I1026">
            <v>22557.08481203008</v>
          </cell>
        </row>
        <row r="1027">
          <cell r="A1027" t="str">
            <v>592CA</v>
          </cell>
          <cell r="B1027" t="str">
            <v>592</v>
          </cell>
          <cell r="D1027">
            <v>150751.95200847302</v>
          </cell>
          <cell r="F1027" t="str">
            <v>592CA</v>
          </cell>
          <cell r="G1027" t="str">
            <v>592</v>
          </cell>
          <cell r="I1027">
            <v>150751.95200847302</v>
          </cell>
        </row>
        <row r="1028">
          <cell r="A1028" t="str">
            <v>592IDU</v>
          </cell>
          <cell r="B1028" t="str">
            <v>592</v>
          </cell>
          <cell r="D1028">
            <v>332365.28272341535</v>
          </cell>
          <cell r="F1028" t="str">
            <v>592IDU</v>
          </cell>
          <cell r="G1028" t="str">
            <v>592</v>
          </cell>
          <cell r="I1028">
            <v>332365.28272341535</v>
          </cell>
        </row>
        <row r="1029">
          <cell r="A1029" t="str">
            <v>592OR</v>
          </cell>
          <cell r="B1029" t="str">
            <v>592</v>
          </cell>
          <cell r="D1029">
            <v>2152219.2208677297</v>
          </cell>
          <cell r="F1029" t="str">
            <v>592OR</v>
          </cell>
          <cell r="G1029" t="str">
            <v>592</v>
          </cell>
          <cell r="I1029">
            <v>2152219.2208677297</v>
          </cell>
        </row>
        <row r="1030">
          <cell r="A1030" t="str">
            <v>592SNPD</v>
          </cell>
          <cell r="B1030" t="str">
            <v>592</v>
          </cell>
          <cell r="D1030">
            <v>1944595.9030356463</v>
          </cell>
          <cell r="F1030" t="str">
            <v>592SNPD</v>
          </cell>
          <cell r="G1030" t="str">
            <v>592</v>
          </cell>
          <cell r="I1030">
            <v>1944595.9030356463</v>
          </cell>
        </row>
        <row r="1031">
          <cell r="A1031" t="str">
            <v>592UT</v>
          </cell>
          <cell r="B1031" t="str">
            <v>592</v>
          </cell>
          <cell r="D1031">
            <v>2629501.001851758</v>
          </cell>
          <cell r="F1031" t="str">
            <v>592UT</v>
          </cell>
          <cell r="G1031" t="str">
            <v>592</v>
          </cell>
          <cell r="I1031">
            <v>2629501.001851758</v>
          </cell>
        </row>
        <row r="1032">
          <cell r="A1032" t="str">
            <v>592WA</v>
          </cell>
          <cell r="B1032" t="str">
            <v>592</v>
          </cell>
          <cell r="D1032">
            <v>757299.9242778637</v>
          </cell>
          <cell r="F1032" t="str">
            <v>592WA</v>
          </cell>
          <cell r="G1032" t="str">
            <v>592</v>
          </cell>
          <cell r="I1032">
            <v>757299.9242778637</v>
          </cell>
        </row>
        <row r="1033">
          <cell r="A1033" t="str">
            <v>592WYP</v>
          </cell>
          <cell r="B1033" t="str">
            <v>592</v>
          </cell>
          <cell r="D1033">
            <v>1084873.1514497853</v>
          </cell>
          <cell r="F1033" t="str">
            <v>592WYP</v>
          </cell>
          <cell r="G1033" t="str">
            <v>592</v>
          </cell>
          <cell r="I1033">
            <v>1084873.1514497853</v>
          </cell>
        </row>
        <row r="1034">
          <cell r="A1034" t="str">
            <v>592WYU</v>
          </cell>
          <cell r="B1034" t="str">
            <v>592</v>
          </cell>
          <cell r="D1034">
            <v>11362.831871048586</v>
          </cell>
          <cell r="F1034" t="str">
            <v>592WYU</v>
          </cell>
          <cell r="G1034" t="str">
            <v>592</v>
          </cell>
          <cell r="I1034">
            <v>11362.831871048586</v>
          </cell>
        </row>
        <row r="1035">
          <cell r="A1035" t="str">
            <v>593CA</v>
          </cell>
          <cell r="B1035" t="str">
            <v>593</v>
          </cell>
          <cell r="D1035">
            <v>5041221.9235233357</v>
          </cell>
          <cell r="F1035" t="str">
            <v>593CA</v>
          </cell>
          <cell r="G1035" t="str">
            <v>593</v>
          </cell>
          <cell r="I1035">
            <v>5041221.9235233357</v>
          </cell>
        </row>
        <row r="1036">
          <cell r="A1036" t="str">
            <v>593IDU</v>
          </cell>
          <cell r="B1036" t="str">
            <v>593</v>
          </cell>
          <cell r="D1036">
            <v>3327106.8554959726</v>
          </cell>
          <cell r="F1036" t="str">
            <v>593IDU</v>
          </cell>
          <cell r="G1036" t="str">
            <v>593</v>
          </cell>
          <cell r="I1036">
            <v>3327106.8554959726</v>
          </cell>
        </row>
        <row r="1037">
          <cell r="A1037" t="str">
            <v>593OR</v>
          </cell>
          <cell r="B1037" t="str">
            <v>593</v>
          </cell>
          <cell r="D1037">
            <v>36461455.990894392</v>
          </cell>
          <cell r="F1037" t="str">
            <v>593OR</v>
          </cell>
          <cell r="G1037" t="str">
            <v>593</v>
          </cell>
          <cell r="I1037">
            <v>36461455.990894392</v>
          </cell>
        </row>
        <row r="1038">
          <cell r="A1038" t="str">
            <v>593SNPD</v>
          </cell>
          <cell r="B1038" t="str">
            <v>593</v>
          </cell>
          <cell r="D1038">
            <v>-44729128.207754336</v>
          </cell>
          <cell r="F1038" t="str">
            <v>593SNPD</v>
          </cell>
          <cell r="G1038" t="str">
            <v>593</v>
          </cell>
          <cell r="I1038">
            <v>-44729128.207754336</v>
          </cell>
        </row>
        <row r="1039">
          <cell r="A1039" t="str">
            <v>593UT</v>
          </cell>
          <cell r="B1039" t="str">
            <v>593</v>
          </cell>
          <cell r="D1039">
            <v>42215586.797238238</v>
          </cell>
          <cell r="F1039" t="str">
            <v>593UT</v>
          </cell>
          <cell r="G1039" t="str">
            <v>593</v>
          </cell>
          <cell r="I1039">
            <v>42215586.797238238</v>
          </cell>
        </row>
        <row r="1040">
          <cell r="A1040" t="str">
            <v>593WA</v>
          </cell>
          <cell r="B1040" t="str">
            <v>593</v>
          </cell>
          <cell r="D1040">
            <v>5252377.0510306973</v>
          </cell>
          <cell r="F1040" t="str">
            <v>593WA</v>
          </cell>
          <cell r="G1040" t="str">
            <v>593</v>
          </cell>
          <cell r="I1040">
            <v>5252377.0510306973</v>
          </cell>
        </row>
        <row r="1041">
          <cell r="A1041" t="str">
            <v>593WYP</v>
          </cell>
          <cell r="B1041" t="str">
            <v>593</v>
          </cell>
          <cell r="D1041">
            <v>4550658.4990877844</v>
          </cell>
          <cell r="F1041" t="str">
            <v>593WYP</v>
          </cell>
          <cell r="G1041" t="str">
            <v>593</v>
          </cell>
          <cell r="I1041">
            <v>4550658.4990877844</v>
          </cell>
        </row>
        <row r="1042">
          <cell r="A1042" t="str">
            <v>593WYU</v>
          </cell>
          <cell r="B1042" t="str">
            <v>593</v>
          </cell>
          <cell r="D1042">
            <v>860323.86614763271</v>
          </cell>
          <cell r="F1042" t="str">
            <v>593WYU</v>
          </cell>
          <cell r="G1042" t="str">
            <v>593</v>
          </cell>
          <cell r="I1042">
            <v>860323.86614763271</v>
          </cell>
        </row>
        <row r="1043">
          <cell r="A1043" t="str">
            <v>594CA</v>
          </cell>
          <cell r="B1043" t="str">
            <v>594</v>
          </cell>
          <cell r="D1043">
            <v>623567.86746458197</v>
          </cell>
          <cell r="F1043" t="str">
            <v>594CA</v>
          </cell>
          <cell r="G1043" t="str">
            <v>594</v>
          </cell>
          <cell r="I1043">
            <v>623567.86746458197</v>
          </cell>
        </row>
        <row r="1044">
          <cell r="A1044" t="str">
            <v>594IDU</v>
          </cell>
          <cell r="B1044" t="str">
            <v>594</v>
          </cell>
          <cell r="D1044">
            <v>765088.70418300922</v>
          </cell>
          <cell r="F1044" t="str">
            <v>594IDU</v>
          </cell>
          <cell r="G1044" t="str">
            <v>594</v>
          </cell>
          <cell r="I1044">
            <v>765088.70418300922</v>
          </cell>
        </row>
        <row r="1045">
          <cell r="A1045" t="str">
            <v>594OR</v>
          </cell>
          <cell r="B1045" t="str">
            <v>594</v>
          </cell>
          <cell r="D1045">
            <v>6928718.1691250224</v>
          </cell>
          <cell r="F1045" t="str">
            <v>594OR</v>
          </cell>
          <cell r="G1045" t="str">
            <v>594</v>
          </cell>
          <cell r="I1045">
            <v>6928718.1691250224</v>
          </cell>
        </row>
        <row r="1046">
          <cell r="A1046" t="str">
            <v>594SNPD</v>
          </cell>
          <cell r="B1046" t="str">
            <v>594</v>
          </cell>
          <cell r="D1046">
            <v>1600349.1792522692</v>
          </cell>
          <cell r="F1046" t="str">
            <v>594SNPD</v>
          </cell>
          <cell r="G1046" t="str">
            <v>594</v>
          </cell>
          <cell r="I1046">
            <v>1600349.1792522692</v>
          </cell>
        </row>
        <row r="1047">
          <cell r="A1047" t="str">
            <v>594UT</v>
          </cell>
          <cell r="B1047" t="str">
            <v>594</v>
          </cell>
          <cell r="D1047">
            <v>11441548.081003001</v>
          </cell>
          <cell r="F1047" t="str">
            <v>594UT</v>
          </cell>
          <cell r="G1047" t="str">
            <v>594</v>
          </cell>
          <cell r="I1047">
            <v>11441548.081003001</v>
          </cell>
        </row>
        <row r="1048">
          <cell r="A1048" t="str">
            <v>594WA</v>
          </cell>
          <cell r="B1048" t="str">
            <v>594</v>
          </cell>
          <cell r="D1048">
            <v>1385916.529744775</v>
          </cell>
          <cell r="F1048" t="str">
            <v>594WA</v>
          </cell>
          <cell r="G1048" t="str">
            <v>594</v>
          </cell>
          <cell r="I1048">
            <v>1385916.529744775</v>
          </cell>
        </row>
        <row r="1049">
          <cell r="A1049" t="str">
            <v>594WYP</v>
          </cell>
          <cell r="B1049" t="str">
            <v>594</v>
          </cell>
          <cell r="D1049">
            <v>1343060.7274626577</v>
          </cell>
          <cell r="F1049" t="str">
            <v>594WYP</v>
          </cell>
          <cell r="G1049" t="str">
            <v>594</v>
          </cell>
          <cell r="I1049">
            <v>1343060.7274626577</v>
          </cell>
        </row>
        <row r="1050">
          <cell r="A1050" t="str">
            <v>594WYU</v>
          </cell>
          <cell r="B1050" t="str">
            <v>594</v>
          </cell>
          <cell r="D1050">
            <v>368713.8846674072</v>
          </cell>
          <cell r="F1050" t="str">
            <v>594WYU</v>
          </cell>
          <cell r="G1050" t="str">
            <v>594</v>
          </cell>
          <cell r="I1050">
            <v>368713.8846674072</v>
          </cell>
        </row>
        <row r="1051">
          <cell r="A1051" t="str">
            <v>595CA</v>
          </cell>
          <cell r="B1051" t="str">
            <v>595</v>
          </cell>
          <cell r="D1051">
            <v>26954.997834256334</v>
          </cell>
          <cell r="F1051" t="str">
            <v>595CA</v>
          </cell>
          <cell r="G1051" t="str">
            <v>595</v>
          </cell>
          <cell r="I1051">
            <v>26954.997834256334</v>
          </cell>
        </row>
        <row r="1052">
          <cell r="A1052" t="str">
            <v>595IDU</v>
          </cell>
          <cell r="B1052" t="str">
            <v>595</v>
          </cell>
          <cell r="D1052">
            <v>41828.41427020105</v>
          </cell>
          <cell r="F1052" t="str">
            <v>595IDU</v>
          </cell>
          <cell r="G1052" t="str">
            <v>595</v>
          </cell>
          <cell r="I1052">
            <v>41828.41427020105</v>
          </cell>
        </row>
        <row r="1053">
          <cell r="A1053" t="str">
            <v>595OR</v>
          </cell>
          <cell r="B1053" t="str">
            <v>595</v>
          </cell>
          <cell r="D1053">
            <v>675659.80885250773</v>
          </cell>
          <cell r="F1053" t="str">
            <v>595OR</v>
          </cell>
          <cell r="G1053" t="str">
            <v>595</v>
          </cell>
          <cell r="I1053">
            <v>675659.80885250773</v>
          </cell>
        </row>
        <row r="1054">
          <cell r="A1054" t="str">
            <v>595SNPD</v>
          </cell>
          <cell r="B1054" t="str">
            <v>595</v>
          </cell>
          <cell r="D1054">
            <v>23240.270880651835</v>
          </cell>
          <cell r="F1054" t="str">
            <v>595SNPD</v>
          </cell>
          <cell r="G1054" t="str">
            <v>595</v>
          </cell>
          <cell r="I1054">
            <v>23240.270880651835</v>
          </cell>
        </row>
        <row r="1055">
          <cell r="A1055" t="str">
            <v>595UT</v>
          </cell>
          <cell r="B1055" t="str">
            <v>595</v>
          </cell>
          <cell r="D1055">
            <v>48406.209932337966</v>
          </cell>
          <cell r="F1055" t="str">
            <v>595UT</v>
          </cell>
          <cell r="G1055" t="str">
            <v>595</v>
          </cell>
          <cell r="I1055">
            <v>48406.209932337966</v>
          </cell>
        </row>
        <row r="1056">
          <cell r="A1056" t="str">
            <v>595WA</v>
          </cell>
          <cell r="B1056" t="str">
            <v>595</v>
          </cell>
          <cell r="D1056">
            <v>129935.02635646329</v>
          </cell>
          <cell r="F1056" t="str">
            <v>595WA</v>
          </cell>
          <cell r="G1056" t="str">
            <v>595</v>
          </cell>
          <cell r="I1056">
            <v>129935.02635646329</v>
          </cell>
        </row>
        <row r="1057">
          <cell r="A1057" t="str">
            <v>595WYP</v>
          </cell>
          <cell r="B1057" t="str">
            <v>595</v>
          </cell>
          <cell r="D1057">
            <v>114885.92782438206</v>
          </cell>
          <cell r="F1057" t="str">
            <v>595WYP</v>
          </cell>
          <cell r="G1057" t="str">
            <v>595</v>
          </cell>
          <cell r="I1057">
            <v>114885.92782438206</v>
          </cell>
        </row>
        <row r="1058">
          <cell r="A1058" t="str">
            <v>596CA</v>
          </cell>
          <cell r="B1058" t="str">
            <v>596</v>
          </cell>
          <cell r="D1058">
            <v>60722.310002072692</v>
          </cell>
          <cell r="F1058" t="str">
            <v>596CA</v>
          </cell>
          <cell r="G1058" t="str">
            <v>596</v>
          </cell>
          <cell r="I1058">
            <v>60722.310002072692</v>
          </cell>
        </row>
        <row r="1059">
          <cell r="A1059" t="str">
            <v>596IDU</v>
          </cell>
          <cell r="B1059" t="str">
            <v>596</v>
          </cell>
          <cell r="D1059">
            <v>123047.59659631623</v>
          </cell>
          <cell r="F1059" t="str">
            <v>596IDU</v>
          </cell>
          <cell r="G1059" t="str">
            <v>596</v>
          </cell>
          <cell r="I1059">
            <v>123047.59659631623</v>
          </cell>
        </row>
        <row r="1060">
          <cell r="A1060" t="str">
            <v>596OR</v>
          </cell>
          <cell r="B1060" t="str">
            <v>596</v>
          </cell>
          <cell r="D1060">
            <v>729070.81022470072</v>
          </cell>
          <cell r="F1060" t="str">
            <v>596OR</v>
          </cell>
          <cell r="G1060" t="str">
            <v>596</v>
          </cell>
          <cell r="I1060">
            <v>729070.81022470072</v>
          </cell>
        </row>
        <row r="1061">
          <cell r="A1061" t="str">
            <v>596SNPD</v>
          </cell>
          <cell r="B1061" t="str">
            <v>596</v>
          </cell>
          <cell r="D1061">
            <v>787796.85935459961</v>
          </cell>
          <cell r="F1061" t="str">
            <v>596SNPD</v>
          </cell>
          <cell r="G1061" t="str">
            <v>596</v>
          </cell>
          <cell r="I1061">
            <v>787796.85935459961</v>
          </cell>
        </row>
        <row r="1062">
          <cell r="A1062" t="str">
            <v>596UT</v>
          </cell>
          <cell r="B1062" t="str">
            <v>596</v>
          </cell>
          <cell r="D1062">
            <v>2416493.7601779876</v>
          </cell>
          <cell r="F1062" t="str">
            <v>596UT</v>
          </cell>
          <cell r="G1062" t="str">
            <v>596</v>
          </cell>
          <cell r="I1062">
            <v>2416493.7601779876</v>
          </cell>
        </row>
        <row r="1063">
          <cell r="A1063" t="str">
            <v>596WA</v>
          </cell>
          <cell r="B1063" t="str">
            <v>596</v>
          </cell>
          <cell r="D1063">
            <v>158822.59149637516</v>
          </cell>
          <cell r="F1063" t="str">
            <v>596WA</v>
          </cell>
          <cell r="G1063" t="str">
            <v>596</v>
          </cell>
          <cell r="I1063">
            <v>158822.59149637516</v>
          </cell>
        </row>
        <row r="1064">
          <cell r="A1064" t="str">
            <v>596WYP</v>
          </cell>
          <cell r="B1064" t="str">
            <v>596</v>
          </cell>
          <cell r="D1064">
            <v>248597.30943350555</v>
          </cell>
          <cell r="F1064" t="str">
            <v>596WYP</v>
          </cell>
          <cell r="G1064" t="str">
            <v>596</v>
          </cell>
          <cell r="I1064">
            <v>248597.30943350555</v>
          </cell>
        </row>
        <row r="1065">
          <cell r="A1065" t="str">
            <v>596WYU</v>
          </cell>
          <cell r="B1065" t="str">
            <v>596</v>
          </cell>
          <cell r="D1065">
            <v>76313.756925574882</v>
          </cell>
          <cell r="F1065" t="str">
            <v>596WYU</v>
          </cell>
          <cell r="G1065" t="str">
            <v>596</v>
          </cell>
          <cell r="I1065">
            <v>76313.756925574882</v>
          </cell>
        </row>
        <row r="1066">
          <cell r="A1066" t="str">
            <v>597CA</v>
          </cell>
          <cell r="B1066" t="str">
            <v>597</v>
          </cell>
          <cell r="D1066">
            <v>30002.19019998076</v>
          </cell>
          <cell r="F1066" t="str">
            <v>597CA</v>
          </cell>
          <cell r="G1066" t="str">
            <v>597</v>
          </cell>
          <cell r="I1066">
            <v>30002.19019998076</v>
          </cell>
        </row>
        <row r="1067">
          <cell r="A1067" t="str">
            <v>597IDU</v>
          </cell>
          <cell r="B1067" t="str">
            <v>597</v>
          </cell>
          <cell r="D1067">
            <v>220112.88315558099</v>
          </cell>
          <cell r="F1067" t="str">
            <v>597IDU</v>
          </cell>
          <cell r="G1067" t="str">
            <v>597</v>
          </cell>
          <cell r="I1067">
            <v>220112.88315558099</v>
          </cell>
        </row>
        <row r="1068">
          <cell r="A1068" t="str">
            <v>597OR</v>
          </cell>
          <cell r="B1068" t="str">
            <v>597</v>
          </cell>
          <cell r="D1068">
            <v>906840.21533664432</v>
          </cell>
          <cell r="F1068" t="str">
            <v>597OR</v>
          </cell>
          <cell r="G1068" t="str">
            <v>597</v>
          </cell>
          <cell r="I1068">
            <v>906840.21533664432</v>
          </cell>
        </row>
        <row r="1069">
          <cell r="A1069" t="str">
            <v>597SNPD</v>
          </cell>
          <cell r="B1069" t="str">
            <v>597</v>
          </cell>
          <cell r="D1069">
            <v>1499592.773862828</v>
          </cell>
          <cell r="F1069" t="str">
            <v>597SNPD</v>
          </cell>
          <cell r="G1069" t="str">
            <v>597</v>
          </cell>
          <cell r="I1069">
            <v>1499592.773862828</v>
          </cell>
        </row>
        <row r="1070">
          <cell r="A1070" t="str">
            <v>597UT</v>
          </cell>
          <cell r="B1070" t="str">
            <v>597</v>
          </cell>
          <cell r="D1070">
            <v>1104068.0671082579</v>
          </cell>
          <cell r="F1070" t="str">
            <v>597UT</v>
          </cell>
          <cell r="G1070" t="str">
            <v>597</v>
          </cell>
          <cell r="I1070">
            <v>1104068.0671082579</v>
          </cell>
        </row>
        <row r="1071">
          <cell r="A1071" t="str">
            <v>597WA</v>
          </cell>
          <cell r="B1071" t="str">
            <v>597</v>
          </cell>
          <cell r="D1071">
            <v>268749.79440657777</v>
          </cell>
          <cell r="F1071" t="str">
            <v>597WA</v>
          </cell>
          <cell r="G1071" t="str">
            <v>597</v>
          </cell>
          <cell r="I1071">
            <v>268749.79440657777</v>
          </cell>
        </row>
        <row r="1072">
          <cell r="A1072" t="str">
            <v>597WYP</v>
          </cell>
          <cell r="B1072" t="str">
            <v>597</v>
          </cell>
          <cell r="D1072">
            <v>380400.66070110752</v>
          </cell>
          <cell r="F1072" t="str">
            <v>597WYP</v>
          </cell>
          <cell r="G1072" t="str">
            <v>597</v>
          </cell>
          <cell r="I1072">
            <v>380400.66070110752</v>
          </cell>
        </row>
        <row r="1073">
          <cell r="A1073" t="str">
            <v>597WYU</v>
          </cell>
          <cell r="B1073" t="str">
            <v>597</v>
          </cell>
          <cell r="D1073">
            <v>59738.224224123391</v>
          </cell>
          <cell r="F1073" t="str">
            <v>597WYU</v>
          </cell>
          <cell r="G1073" t="str">
            <v>597</v>
          </cell>
          <cell r="I1073">
            <v>59738.224224123391</v>
          </cell>
        </row>
        <row r="1074">
          <cell r="A1074" t="str">
            <v>598CA</v>
          </cell>
          <cell r="B1074" t="str">
            <v>598</v>
          </cell>
          <cell r="D1074">
            <v>221925.38869807599</v>
          </cell>
          <cell r="F1074" t="str">
            <v>598CA</v>
          </cell>
          <cell r="G1074" t="str">
            <v>598</v>
          </cell>
          <cell r="I1074">
            <v>221925.38869807599</v>
          </cell>
        </row>
        <row r="1075">
          <cell r="A1075" t="str">
            <v>598IDU</v>
          </cell>
          <cell r="B1075" t="str">
            <v>598</v>
          </cell>
          <cell r="D1075">
            <v>800684.05600804463</v>
          </cell>
          <cell r="F1075" t="str">
            <v>598IDU</v>
          </cell>
          <cell r="G1075" t="str">
            <v>598</v>
          </cell>
          <cell r="I1075">
            <v>800684.05600804463</v>
          </cell>
        </row>
        <row r="1076">
          <cell r="A1076" t="str">
            <v>598OR</v>
          </cell>
          <cell r="B1076" t="str">
            <v>598</v>
          </cell>
          <cell r="D1076">
            <v>2953309.2888040445</v>
          </cell>
          <cell r="F1076" t="str">
            <v>598OR</v>
          </cell>
          <cell r="G1076" t="str">
            <v>598</v>
          </cell>
          <cell r="I1076">
            <v>2953309.2888040445</v>
          </cell>
        </row>
        <row r="1077">
          <cell r="A1077" t="str">
            <v>598SNPD</v>
          </cell>
          <cell r="B1077" t="str">
            <v>598</v>
          </cell>
          <cell r="D1077">
            <v>19725319.362643916</v>
          </cell>
          <cell r="F1077" t="str">
            <v>598SNPD</v>
          </cell>
          <cell r="G1077" t="str">
            <v>598</v>
          </cell>
          <cell r="I1077">
            <v>19725319.362643916</v>
          </cell>
        </row>
        <row r="1078">
          <cell r="A1078" t="str">
            <v>598UT</v>
          </cell>
          <cell r="B1078" t="str">
            <v>598</v>
          </cell>
          <cell r="D1078">
            <v>4292195.3185811518</v>
          </cell>
          <cell r="F1078" t="str">
            <v>598UT</v>
          </cell>
          <cell r="G1078" t="str">
            <v>598</v>
          </cell>
          <cell r="I1078">
            <v>4292195.3185811518</v>
          </cell>
        </row>
        <row r="1079">
          <cell r="A1079" t="str">
            <v>598WA</v>
          </cell>
          <cell r="B1079" t="str">
            <v>598</v>
          </cell>
          <cell r="D1079">
            <v>853738.99713042262</v>
          </cell>
          <cell r="F1079" t="str">
            <v>598WA</v>
          </cell>
          <cell r="G1079" t="str">
            <v>598</v>
          </cell>
          <cell r="I1079">
            <v>853738.99713042262</v>
          </cell>
        </row>
        <row r="1080">
          <cell r="A1080" t="str">
            <v>598WYP</v>
          </cell>
          <cell r="B1080" t="str">
            <v>598</v>
          </cell>
          <cell r="D1080">
            <v>3198137.9131061225</v>
          </cell>
          <cell r="F1080" t="str">
            <v>598WYP</v>
          </cell>
          <cell r="G1080" t="str">
            <v>598</v>
          </cell>
          <cell r="I1080">
            <v>3198137.9131061225</v>
          </cell>
        </row>
        <row r="1081">
          <cell r="A1081" t="str">
            <v>598WYU</v>
          </cell>
          <cell r="B1081" t="str">
            <v>598</v>
          </cell>
          <cell r="D1081">
            <v>247583.37941694894</v>
          </cell>
          <cell r="F1081" t="str">
            <v>598WYU</v>
          </cell>
          <cell r="G1081" t="str">
            <v>598</v>
          </cell>
          <cell r="I1081">
            <v>247583.37941694894</v>
          </cell>
        </row>
        <row r="1082">
          <cell r="A1082" t="str">
            <v>901CA</v>
          </cell>
          <cell r="B1082" t="str">
            <v>901</v>
          </cell>
          <cell r="D1082">
            <v>35677.187099888622</v>
          </cell>
          <cell r="F1082" t="str">
            <v>901CA</v>
          </cell>
          <cell r="G1082" t="str">
            <v>901</v>
          </cell>
          <cell r="I1082">
            <v>35677.187099888622</v>
          </cell>
        </row>
        <row r="1083">
          <cell r="A1083" t="str">
            <v>901CN</v>
          </cell>
          <cell r="B1083" t="str">
            <v>901</v>
          </cell>
          <cell r="D1083">
            <v>6800098.1645740252</v>
          </cell>
          <cell r="F1083" t="str">
            <v>901CN</v>
          </cell>
          <cell r="G1083" t="str">
            <v>901</v>
          </cell>
          <cell r="I1083">
            <v>6800098.1645740252</v>
          </cell>
        </row>
        <row r="1084">
          <cell r="A1084" t="str">
            <v>901IDU</v>
          </cell>
          <cell r="B1084" t="str">
            <v>901</v>
          </cell>
          <cell r="D1084">
            <v>140351.85225576896</v>
          </cell>
          <cell r="F1084" t="str">
            <v>901IDU</v>
          </cell>
          <cell r="G1084" t="str">
            <v>901</v>
          </cell>
          <cell r="I1084">
            <v>140351.85225576896</v>
          </cell>
        </row>
        <row r="1085">
          <cell r="A1085" t="str">
            <v>901OR</v>
          </cell>
          <cell r="B1085" t="str">
            <v>901</v>
          </cell>
          <cell r="D1085">
            <v>1155419.215255118</v>
          </cell>
          <cell r="F1085" t="str">
            <v>901OR</v>
          </cell>
          <cell r="G1085" t="str">
            <v>901</v>
          </cell>
          <cell r="I1085">
            <v>1155419.215255118</v>
          </cell>
        </row>
        <row r="1086">
          <cell r="A1086" t="str">
            <v>901UT</v>
          </cell>
          <cell r="B1086" t="str">
            <v>901</v>
          </cell>
          <cell r="D1086">
            <v>-588721.78722021426</v>
          </cell>
          <cell r="F1086" t="str">
            <v>901UT</v>
          </cell>
          <cell r="G1086" t="str">
            <v>901</v>
          </cell>
          <cell r="I1086">
            <v>-588721.78722021426</v>
          </cell>
        </row>
        <row r="1087">
          <cell r="A1087" t="str">
            <v>901WA</v>
          </cell>
          <cell r="B1087" t="str">
            <v>901</v>
          </cell>
          <cell r="D1087">
            <v>205075.61564172595</v>
          </cell>
          <cell r="F1087" t="str">
            <v>901WA</v>
          </cell>
          <cell r="G1087" t="str">
            <v>901</v>
          </cell>
          <cell r="I1087">
            <v>205075.61564172595</v>
          </cell>
        </row>
        <row r="1088">
          <cell r="A1088" t="str">
            <v>901WYP</v>
          </cell>
          <cell r="B1088" t="str">
            <v>901</v>
          </cell>
          <cell r="D1088">
            <v>562804.31655206473</v>
          </cell>
          <cell r="F1088" t="str">
            <v>901WYP</v>
          </cell>
          <cell r="G1088" t="str">
            <v>901</v>
          </cell>
          <cell r="I1088">
            <v>562804.31655206473</v>
          </cell>
        </row>
        <row r="1089">
          <cell r="A1089" t="str">
            <v>901WYU</v>
          </cell>
          <cell r="B1089" t="str">
            <v>901</v>
          </cell>
          <cell r="D1089">
            <v>122590.96988675848</v>
          </cell>
          <cell r="F1089" t="str">
            <v>901WYU</v>
          </cell>
          <cell r="G1089" t="str">
            <v>901</v>
          </cell>
          <cell r="I1089">
            <v>122590.96988675848</v>
          </cell>
        </row>
        <row r="1090">
          <cell r="A1090" t="str">
            <v>902CA</v>
          </cell>
          <cell r="B1090" t="str">
            <v>902</v>
          </cell>
          <cell r="D1090">
            <v>750584.36182723322</v>
          </cell>
          <cell r="F1090" t="str">
            <v>902CA</v>
          </cell>
          <cell r="G1090" t="str">
            <v>902</v>
          </cell>
          <cell r="I1090">
            <v>750584.36182723322</v>
          </cell>
        </row>
        <row r="1091">
          <cell r="A1091" t="str">
            <v>902CN</v>
          </cell>
          <cell r="B1091" t="str">
            <v>902</v>
          </cell>
          <cell r="D1091">
            <v>358669.47354085918</v>
          </cell>
          <cell r="F1091" t="str">
            <v>902CN</v>
          </cell>
          <cell r="G1091" t="str">
            <v>902</v>
          </cell>
          <cell r="I1091">
            <v>358669.47354085918</v>
          </cell>
        </row>
        <row r="1092">
          <cell r="A1092" t="str">
            <v>902IDU</v>
          </cell>
          <cell r="B1092" t="str">
            <v>902</v>
          </cell>
          <cell r="D1092">
            <v>1119834.9815423393</v>
          </cell>
          <cell r="F1092" t="str">
            <v>902IDU</v>
          </cell>
          <cell r="G1092" t="str">
            <v>902</v>
          </cell>
          <cell r="I1092">
            <v>1119834.9815423393</v>
          </cell>
        </row>
        <row r="1093">
          <cell r="A1093" t="str">
            <v>902OR</v>
          </cell>
          <cell r="B1093" t="str">
            <v>902</v>
          </cell>
          <cell r="D1093">
            <v>7898252.2097671703</v>
          </cell>
          <cell r="F1093" t="str">
            <v>902OR</v>
          </cell>
          <cell r="G1093" t="str">
            <v>902</v>
          </cell>
          <cell r="I1093">
            <v>7898252.2097671703</v>
          </cell>
        </row>
        <row r="1094">
          <cell r="A1094" t="str">
            <v>902UT</v>
          </cell>
          <cell r="B1094" t="str">
            <v>902</v>
          </cell>
          <cell r="D1094">
            <v>11182218.494236499</v>
          </cell>
          <cell r="F1094" t="str">
            <v>902UT</v>
          </cell>
          <cell r="G1094" t="str">
            <v>902</v>
          </cell>
          <cell r="I1094">
            <v>11182218.494236499</v>
          </cell>
        </row>
        <row r="1095">
          <cell r="A1095" t="str">
            <v>902WA</v>
          </cell>
          <cell r="B1095" t="str">
            <v>902</v>
          </cell>
          <cell r="D1095">
            <v>2054047.2638706693</v>
          </cell>
          <cell r="F1095" t="str">
            <v>902WA</v>
          </cell>
          <cell r="G1095" t="str">
            <v>902</v>
          </cell>
          <cell r="I1095">
            <v>2054047.2638706693</v>
          </cell>
        </row>
        <row r="1096">
          <cell r="A1096" t="str">
            <v>902WYP</v>
          </cell>
          <cell r="B1096" t="str">
            <v>902</v>
          </cell>
          <cell r="D1096">
            <v>2164889.298828796</v>
          </cell>
          <cell r="F1096" t="str">
            <v>902WYP</v>
          </cell>
          <cell r="G1096" t="str">
            <v>902</v>
          </cell>
          <cell r="I1096">
            <v>2164889.298828796</v>
          </cell>
        </row>
        <row r="1097">
          <cell r="A1097" t="str">
            <v>902WYU</v>
          </cell>
          <cell r="B1097" t="str">
            <v>902</v>
          </cell>
          <cell r="D1097">
            <v>315670.27991828363</v>
          </cell>
          <cell r="F1097" t="str">
            <v>902WYU</v>
          </cell>
          <cell r="G1097" t="str">
            <v>902</v>
          </cell>
          <cell r="I1097">
            <v>315670.27991828363</v>
          </cell>
        </row>
        <row r="1098">
          <cell r="A1098" t="str">
            <v>903CA</v>
          </cell>
          <cell r="B1098" t="str">
            <v>903</v>
          </cell>
          <cell r="D1098">
            <v>213111.9285615191</v>
          </cell>
          <cell r="F1098" t="str">
            <v>903CA</v>
          </cell>
          <cell r="G1098" t="str">
            <v>903</v>
          </cell>
          <cell r="I1098">
            <v>213111.9285615191</v>
          </cell>
        </row>
        <row r="1099">
          <cell r="A1099" t="str">
            <v>903CN</v>
          </cell>
          <cell r="B1099" t="str">
            <v>903</v>
          </cell>
          <cell r="D1099">
            <v>45145290.196319342</v>
          </cell>
          <cell r="F1099" t="str">
            <v>903CN</v>
          </cell>
          <cell r="G1099" t="str">
            <v>903</v>
          </cell>
          <cell r="I1099">
            <v>45145290.196319342</v>
          </cell>
        </row>
        <row r="1100">
          <cell r="A1100" t="str">
            <v>903IDU</v>
          </cell>
          <cell r="B1100" t="str">
            <v>903</v>
          </cell>
          <cell r="D1100">
            <v>401505.92343629728</v>
          </cell>
          <cell r="F1100" t="str">
            <v>903IDU</v>
          </cell>
          <cell r="G1100" t="str">
            <v>903</v>
          </cell>
          <cell r="I1100">
            <v>401505.92343629728</v>
          </cell>
        </row>
        <row r="1101">
          <cell r="A1101" t="str">
            <v>903OR</v>
          </cell>
          <cell r="B1101" t="str">
            <v>903</v>
          </cell>
          <cell r="D1101">
            <v>2090919.4730065884</v>
          </cell>
          <cell r="F1101" t="str">
            <v>903OR</v>
          </cell>
          <cell r="G1101" t="str">
            <v>903</v>
          </cell>
          <cell r="I1101">
            <v>2090919.4730065884</v>
          </cell>
        </row>
        <row r="1102">
          <cell r="A1102" t="str">
            <v>903UT</v>
          </cell>
          <cell r="B1102" t="str">
            <v>903</v>
          </cell>
          <cell r="D1102">
            <v>3573460.6486932086</v>
          </cell>
          <cell r="F1102" t="str">
            <v>903UT</v>
          </cell>
          <cell r="G1102" t="str">
            <v>903</v>
          </cell>
          <cell r="I1102">
            <v>3573460.6486932086</v>
          </cell>
        </row>
        <row r="1103">
          <cell r="A1103" t="str">
            <v>903WA</v>
          </cell>
          <cell r="B1103" t="str">
            <v>903</v>
          </cell>
          <cell r="D1103">
            <v>527230.03037995123</v>
          </cell>
          <cell r="F1103" t="str">
            <v>903WA</v>
          </cell>
          <cell r="G1103" t="str">
            <v>903</v>
          </cell>
          <cell r="I1103">
            <v>527230.03037995123</v>
          </cell>
        </row>
        <row r="1104">
          <cell r="A1104" t="str">
            <v>903WYP</v>
          </cell>
          <cell r="B1104" t="str">
            <v>903</v>
          </cell>
          <cell r="D1104">
            <v>294088.51915462775</v>
          </cell>
          <cell r="F1104" t="str">
            <v>903WYP</v>
          </cell>
          <cell r="G1104" t="str">
            <v>903</v>
          </cell>
          <cell r="I1104">
            <v>294088.51915462775</v>
          </cell>
        </row>
        <row r="1105">
          <cell r="A1105" t="str">
            <v>903WYU</v>
          </cell>
          <cell r="B1105" t="str">
            <v>903</v>
          </cell>
          <cell r="D1105">
            <v>54501.912414606748</v>
          </cell>
          <cell r="F1105" t="str">
            <v>903WYU</v>
          </cell>
          <cell r="G1105" t="str">
            <v>903</v>
          </cell>
          <cell r="I1105">
            <v>54501.912414606748</v>
          </cell>
        </row>
        <row r="1106">
          <cell r="A1106" t="str">
            <v>904CA</v>
          </cell>
          <cell r="B1106" t="str">
            <v>904</v>
          </cell>
          <cell r="D1106">
            <v>604096.74480761751</v>
          </cell>
          <cell r="F1106" t="str">
            <v>904CA</v>
          </cell>
          <cell r="G1106" t="str">
            <v>904</v>
          </cell>
          <cell r="I1106">
            <v>604096.74480761751</v>
          </cell>
        </row>
        <row r="1107">
          <cell r="A1107" t="str">
            <v>904CN</v>
          </cell>
          <cell r="B1107" t="str">
            <v>904</v>
          </cell>
          <cell r="D1107">
            <v>384014.47115040786</v>
          </cell>
          <cell r="F1107" t="str">
            <v>904CN</v>
          </cell>
          <cell r="G1107" t="str">
            <v>904</v>
          </cell>
          <cell r="I1107">
            <v>384014.47115040786</v>
          </cell>
        </row>
        <row r="1108">
          <cell r="A1108" t="str">
            <v>904IDU</v>
          </cell>
          <cell r="B1108" t="str">
            <v>904</v>
          </cell>
          <cell r="D1108">
            <v>-36526.163109211033</v>
          </cell>
          <cell r="F1108" t="str">
            <v>904IDU</v>
          </cell>
          <cell r="G1108" t="str">
            <v>904</v>
          </cell>
          <cell r="I1108">
            <v>-36526.163109211033</v>
          </cell>
        </row>
        <row r="1109">
          <cell r="A1109" t="str">
            <v>904OR</v>
          </cell>
          <cell r="B1109" t="str">
            <v>904</v>
          </cell>
          <cell r="D1109">
            <v>5336079.8239992224</v>
          </cell>
          <cell r="F1109" t="str">
            <v>904OR</v>
          </cell>
          <cell r="G1109" t="str">
            <v>904</v>
          </cell>
          <cell r="I1109">
            <v>5336079.8239992224</v>
          </cell>
        </row>
        <row r="1110">
          <cell r="A1110" t="str">
            <v>904UT</v>
          </cell>
          <cell r="B1110" t="str">
            <v>904</v>
          </cell>
          <cell r="D1110">
            <v>3512505.5097434903</v>
          </cell>
          <cell r="F1110" t="str">
            <v>904UT</v>
          </cell>
          <cell r="G1110" t="str">
            <v>904</v>
          </cell>
          <cell r="I1110">
            <v>3512505.5097434903</v>
          </cell>
        </row>
        <row r="1111">
          <cell r="A1111" t="str">
            <v>904WA</v>
          </cell>
          <cell r="B1111" t="str">
            <v>904</v>
          </cell>
          <cell r="D1111">
            <v>1075502.9429576369</v>
          </cell>
          <cell r="F1111" t="str">
            <v>904WA</v>
          </cell>
          <cell r="G1111" t="str">
            <v>904</v>
          </cell>
          <cell r="I1111">
            <v>1075502.9429576369</v>
          </cell>
        </row>
        <row r="1112">
          <cell r="A1112" t="str">
            <v>904WYP</v>
          </cell>
          <cell r="B1112" t="str">
            <v>904</v>
          </cell>
          <cell r="D1112">
            <v>494586.60254566651</v>
          </cell>
          <cell r="F1112" t="str">
            <v>904WYP</v>
          </cell>
          <cell r="G1112" t="str">
            <v>904</v>
          </cell>
          <cell r="I1112">
            <v>494586.60254566651</v>
          </cell>
        </row>
        <row r="1113">
          <cell r="A1113" t="str">
            <v>905CA</v>
          </cell>
          <cell r="B1113" t="str">
            <v>905</v>
          </cell>
          <cell r="D1113">
            <v>0</v>
          </cell>
          <cell r="F1113" t="str">
            <v>905CA</v>
          </cell>
          <cell r="G1113" t="str">
            <v>905</v>
          </cell>
          <cell r="I1113">
            <v>0</v>
          </cell>
        </row>
        <row r="1114">
          <cell r="A1114" t="str">
            <v>905CN</v>
          </cell>
          <cell r="B1114" t="str">
            <v>905</v>
          </cell>
          <cell r="D1114">
            <v>1098365.258608669</v>
          </cell>
          <cell r="F1114" t="str">
            <v>905CN</v>
          </cell>
          <cell r="G1114" t="str">
            <v>905</v>
          </cell>
          <cell r="I1114">
            <v>1098365.258608669</v>
          </cell>
        </row>
        <row r="1115">
          <cell r="A1115" t="str">
            <v>905IDU</v>
          </cell>
          <cell r="B1115" t="str">
            <v>905</v>
          </cell>
          <cell r="D1115">
            <v>-70.12823163622231</v>
          </cell>
          <cell r="F1115" t="str">
            <v>905IDU</v>
          </cell>
          <cell r="G1115" t="str">
            <v>905</v>
          </cell>
          <cell r="I1115">
            <v>-70.12823163622231</v>
          </cell>
        </row>
        <row r="1116">
          <cell r="A1116" t="str">
            <v>905OR</v>
          </cell>
          <cell r="B1116" t="str">
            <v>905</v>
          </cell>
          <cell r="D1116">
            <v>8664.8442304702694</v>
          </cell>
          <cell r="F1116" t="str">
            <v>905OR</v>
          </cell>
          <cell r="G1116" t="str">
            <v>905</v>
          </cell>
          <cell r="I1116">
            <v>8664.8442304702694</v>
          </cell>
        </row>
        <row r="1117">
          <cell r="A1117" t="str">
            <v>905UT</v>
          </cell>
          <cell r="B1117" t="str">
            <v>905</v>
          </cell>
          <cell r="D1117">
            <v>4574.9661756704236</v>
          </cell>
          <cell r="F1117" t="str">
            <v>905UT</v>
          </cell>
          <cell r="G1117" t="str">
            <v>905</v>
          </cell>
          <cell r="I1117">
            <v>4574.9661756704236</v>
          </cell>
        </row>
        <row r="1118">
          <cell r="A1118" t="str">
            <v>905WYP</v>
          </cell>
          <cell r="B1118" t="str">
            <v>905</v>
          </cell>
          <cell r="D1118">
            <v>1312.1083268558104</v>
          </cell>
          <cell r="F1118" t="str">
            <v>905WYP</v>
          </cell>
          <cell r="G1118" t="str">
            <v>905</v>
          </cell>
          <cell r="I1118">
            <v>1312.1083268558104</v>
          </cell>
        </row>
        <row r="1119">
          <cell r="A1119" t="str">
            <v>907CN</v>
          </cell>
          <cell r="B1119" t="str">
            <v>907</v>
          </cell>
          <cell r="D1119">
            <v>2295255.9323568684</v>
          </cell>
          <cell r="F1119" t="str">
            <v>907CN</v>
          </cell>
          <cell r="G1119" t="str">
            <v>907</v>
          </cell>
          <cell r="I1119">
            <v>2295255.9323568684</v>
          </cell>
        </row>
        <row r="1120">
          <cell r="A1120" t="str">
            <v>908CA</v>
          </cell>
          <cell r="B1120" t="str">
            <v>908</v>
          </cell>
          <cell r="D1120">
            <v>346305.31231530057</v>
          </cell>
          <cell r="F1120" t="str">
            <v>908CA</v>
          </cell>
          <cell r="G1120" t="str">
            <v>908</v>
          </cell>
          <cell r="I1120">
            <v>346305.31231530057</v>
          </cell>
        </row>
        <row r="1121">
          <cell r="A1121" t="str">
            <v>908CN</v>
          </cell>
          <cell r="B1121" t="str">
            <v>908</v>
          </cell>
          <cell r="D1121">
            <v>1293202.0029428154</v>
          </cell>
          <cell r="F1121" t="str">
            <v>908CN</v>
          </cell>
          <cell r="G1121" t="str">
            <v>908</v>
          </cell>
          <cell r="I1121">
            <v>1293202.0029428154</v>
          </cell>
        </row>
        <row r="1122">
          <cell r="A1122" t="str">
            <v>908IDU</v>
          </cell>
          <cell r="B1122" t="str">
            <v>908</v>
          </cell>
          <cell r="D1122">
            <v>1258123.7725977465</v>
          </cell>
          <cell r="F1122" t="str">
            <v>908IDU</v>
          </cell>
          <cell r="G1122" t="str">
            <v>908</v>
          </cell>
          <cell r="I1122">
            <v>1258123.7725977465</v>
          </cell>
        </row>
        <row r="1123">
          <cell r="A1123" t="str">
            <v>908OR</v>
          </cell>
          <cell r="B1123" t="str">
            <v>908</v>
          </cell>
          <cell r="D1123">
            <v>1123289.0727369064</v>
          </cell>
          <cell r="F1123" t="str">
            <v>908OR</v>
          </cell>
          <cell r="G1123" t="str">
            <v>908</v>
          </cell>
          <cell r="I1123">
            <v>1123289.0727369064</v>
          </cell>
        </row>
        <row r="1124">
          <cell r="A1124" t="str">
            <v>908OTHER</v>
          </cell>
          <cell r="B1124" t="str">
            <v>908</v>
          </cell>
          <cell r="D1124">
            <v>48260.427133143909</v>
          </cell>
          <cell r="F1124" t="str">
            <v>908OTHER</v>
          </cell>
          <cell r="G1124" t="str">
            <v>908</v>
          </cell>
          <cell r="I1124">
            <v>48260.427133143909</v>
          </cell>
        </row>
        <row r="1125">
          <cell r="A1125" t="str">
            <v>908UT</v>
          </cell>
          <cell r="B1125" t="str">
            <v>908</v>
          </cell>
          <cell r="D1125">
            <v>33630382.245079435</v>
          </cell>
          <cell r="F1125" t="str">
            <v>908UT</v>
          </cell>
          <cell r="G1125" t="str">
            <v>908</v>
          </cell>
          <cell r="I1125">
            <v>33630382.245079435</v>
          </cell>
        </row>
        <row r="1126">
          <cell r="A1126" t="str">
            <v>908WA</v>
          </cell>
          <cell r="B1126" t="str">
            <v>908</v>
          </cell>
          <cell r="D1126">
            <v>4809565.2186166607</v>
          </cell>
          <cell r="F1126" t="str">
            <v>908WA</v>
          </cell>
          <cell r="G1126" t="str">
            <v>908</v>
          </cell>
          <cell r="I1126">
            <v>4809565.2186166607</v>
          </cell>
        </row>
        <row r="1127">
          <cell r="A1127" t="str">
            <v>908WYP</v>
          </cell>
          <cell r="B1127" t="str">
            <v>908</v>
          </cell>
          <cell r="D1127">
            <v>675512.89102836465</v>
          </cell>
          <cell r="F1127" t="str">
            <v>908WYP</v>
          </cell>
          <cell r="G1127" t="str">
            <v>908</v>
          </cell>
          <cell r="I1127">
            <v>675512.89102836465</v>
          </cell>
        </row>
        <row r="1128">
          <cell r="A1128" t="str">
            <v>909CA</v>
          </cell>
          <cell r="B1128" t="str">
            <v>909</v>
          </cell>
          <cell r="D1128">
            <v>4219.8422975441445</v>
          </cell>
          <cell r="F1128" t="str">
            <v>909CA</v>
          </cell>
          <cell r="G1128" t="str">
            <v>909</v>
          </cell>
          <cell r="I1128">
            <v>4219.8422975441445</v>
          </cell>
        </row>
        <row r="1129">
          <cell r="A1129" t="str">
            <v>909CN</v>
          </cell>
          <cell r="B1129" t="str">
            <v>909</v>
          </cell>
          <cell r="D1129">
            <v>685493.49096873053</v>
          </cell>
          <cell r="F1129" t="str">
            <v>909CN</v>
          </cell>
          <cell r="G1129" t="str">
            <v>909</v>
          </cell>
          <cell r="I1129">
            <v>685493.49096873053</v>
          </cell>
        </row>
        <row r="1130">
          <cell r="A1130" t="str">
            <v>909IDU</v>
          </cell>
          <cell r="B1130" t="str">
            <v>909</v>
          </cell>
          <cell r="D1130">
            <v>2333.8597980515528</v>
          </cell>
          <cell r="F1130" t="str">
            <v>909IDU</v>
          </cell>
          <cell r="G1130" t="str">
            <v>909</v>
          </cell>
          <cell r="I1130">
            <v>2333.8597980515528</v>
          </cell>
        </row>
        <row r="1131">
          <cell r="A1131" t="str">
            <v>909OR</v>
          </cell>
          <cell r="B1131" t="str">
            <v>909</v>
          </cell>
          <cell r="D1131">
            <v>7906.95290237467</v>
          </cell>
          <cell r="F1131" t="str">
            <v>909OR</v>
          </cell>
          <cell r="G1131" t="str">
            <v>909</v>
          </cell>
          <cell r="I1131">
            <v>7906.95290237467</v>
          </cell>
        </row>
        <row r="1132">
          <cell r="A1132" t="str">
            <v>909UT</v>
          </cell>
          <cell r="B1132" t="str">
            <v>909</v>
          </cell>
          <cell r="D1132">
            <v>11813.894621473513</v>
          </cell>
          <cell r="F1132" t="str">
            <v>909UT</v>
          </cell>
          <cell r="G1132" t="str">
            <v>909</v>
          </cell>
          <cell r="I1132">
            <v>11813.894621473513</v>
          </cell>
        </row>
        <row r="1133">
          <cell r="A1133" t="str">
            <v>909WA</v>
          </cell>
          <cell r="B1133" t="str">
            <v>909</v>
          </cell>
          <cell r="D1133">
            <v>2261.8063547797851</v>
          </cell>
          <cell r="F1133" t="str">
            <v>909WA</v>
          </cell>
          <cell r="G1133" t="str">
            <v>909</v>
          </cell>
          <cell r="I1133">
            <v>2261.8063547797851</v>
          </cell>
        </row>
        <row r="1134">
          <cell r="A1134" t="str">
            <v>909WYP</v>
          </cell>
          <cell r="B1134" t="str">
            <v>909</v>
          </cell>
          <cell r="D1134">
            <v>4901.0275847371631</v>
          </cell>
          <cell r="F1134" t="str">
            <v>909WYP</v>
          </cell>
          <cell r="G1134" t="str">
            <v>909</v>
          </cell>
          <cell r="I1134">
            <v>4901.0275847371631</v>
          </cell>
        </row>
        <row r="1135">
          <cell r="A1135" t="str">
            <v>910CN</v>
          </cell>
          <cell r="B1135" t="str">
            <v>910</v>
          </cell>
          <cell r="D1135">
            <v>142345.04758209796</v>
          </cell>
          <cell r="F1135" t="str">
            <v>910CN</v>
          </cell>
          <cell r="G1135" t="str">
            <v>910</v>
          </cell>
          <cell r="I1135">
            <v>142345.04758209796</v>
          </cell>
        </row>
        <row r="1136">
          <cell r="A1136" t="str">
            <v>910IDU</v>
          </cell>
          <cell r="B1136" t="str">
            <v>910</v>
          </cell>
          <cell r="D1136">
            <v>22626.673773087074</v>
          </cell>
          <cell r="F1136" t="str">
            <v>910IDU</v>
          </cell>
          <cell r="G1136" t="str">
            <v>910</v>
          </cell>
          <cell r="I1136">
            <v>22626.673773087074</v>
          </cell>
        </row>
        <row r="1137">
          <cell r="A1137" t="str">
            <v>910OR</v>
          </cell>
          <cell r="B1137" t="str">
            <v>910</v>
          </cell>
          <cell r="D1137">
            <v>55812.925761112238</v>
          </cell>
          <cell r="F1137" t="str">
            <v>910OR</v>
          </cell>
          <cell r="G1137" t="str">
            <v>910</v>
          </cell>
          <cell r="I1137">
            <v>55812.925761112238</v>
          </cell>
        </row>
        <row r="1138">
          <cell r="A1138" t="str">
            <v>910UT</v>
          </cell>
          <cell r="B1138" t="str">
            <v>910</v>
          </cell>
          <cell r="D1138">
            <v>71285.623319682927</v>
          </cell>
          <cell r="F1138" t="str">
            <v>910UT</v>
          </cell>
          <cell r="G1138" t="str">
            <v>910</v>
          </cell>
          <cell r="I1138">
            <v>71285.623319682927</v>
          </cell>
        </row>
        <row r="1139">
          <cell r="A1139" t="str">
            <v>910WA</v>
          </cell>
          <cell r="B1139" t="str">
            <v>910</v>
          </cell>
          <cell r="D1139">
            <v>6798.7191587172729</v>
          </cell>
          <cell r="F1139" t="str">
            <v>910WA</v>
          </cell>
          <cell r="G1139" t="str">
            <v>910</v>
          </cell>
          <cell r="I1139">
            <v>6798.7191587172729</v>
          </cell>
        </row>
        <row r="1140">
          <cell r="A1140" t="str">
            <v>910WYP</v>
          </cell>
          <cell r="B1140" t="str">
            <v>910</v>
          </cell>
          <cell r="D1140">
            <v>43903.944303836011</v>
          </cell>
          <cell r="F1140" t="str">
            <v>910WYP</v>
          </cell>
          <cell r="G1140" t="str">
            <v>910</v>
          </cell>
          <cell r="I1140">
            <v>43903.944303836011</v>
          </cell>
        </row>
        <row r="1141">
          <cell r="A1141" t="str">
            <v>920IDU</v>
          </cell>
          <cell r="B1141" t="str">
            <v>920</v>
          </cell>
          <cell r="D1141">
            <v>8440.320585477617</v>
          </cell>
          <cell r="F1141" t="str">
            <v>920IDU</v>
          </cell>
          <cell r="G1141" t="str">
            <v>920</v>
          </cell>
          <cell r="I1141">
            <v>8440.320585477617</v>
          </cell>
        </row>
        <row r="1142">
          <cell r="A1142" t="str">
            <v>920OR</v>
          </cell>
          <cell r="B1142" t="str">
            <v>920</v>
          </cell>
          <cell r="D1142">
            <v>187279.4884311966</v>
          </cell>
          <cell r="F1142" t="str">
            <v>920OR</v>
          </cell>
          <cell r="G1142" t="str">
            <v>920</v>
          </cell>
          <cell r="I1142">
            <v>187279.4884311966</v>
          </cell>
        </row>
        <row r="1143">
          <cell r="A1143" t="str">
            <v>920SO</v>
          </cell>
          <cell r="B1143" t="str">
            <v>920</v>
          </cell>
          <cell r="D1143">
            <v>138955193.76111209</v>
          </cell>
          <cell r="F1143" t="str">
            <v>920SO</v>
          </cell>
          <cell r="G1143" t="str">
            <v>920</v>
          </cell>
          <cell r="I1143">
            <v>138955193.76111209</v>
          </cell>
        </row>
        <row r="1144">
          <cell r="A1144" t="str">
            <v>920UT</v>
          </cell>
          <cell r="B1144" t="str">
            <v>920</v>
          </cell>
          <cell r="D1144">
            <v>591089.9145710381</v>
          </cell>
          <cell r="F1144" t="str">
            <v>920UT</v>
          </cell>
          <cell r="G1144" t="str">
            <v>920</v>
          </cell>
          <cell r="I1144">
            <v>591089.9145710381</v>
          </cell>
        </row>
        <row r="1145">
          <cell r="A1145" t="str">
            <v>920WA</v>
          </cell>
          <cell r="B1145" t="str">
            <v>920</v>
          </cell>
          <cell r="D1145">
            <v>1015.5267656661974</v>
          </cell>
          <cell r="F1145" t="str">
            <v>920WA</v>
          </cell>
          <cell r="G1145" t="str">
            <v>920</v>
          </cell>
          <cell r="I1145">
            <v>1015.5267656661974</v>
          </cell>
        </row>
        <row r="1146">
          <cell r="A1146" t="str">
            <v>920WYP</v>
          </cell>
          <cell r="B1146" t="str">
            <v>920</v>
          </cell>
          <cell r="D1146">
            <v>303131.58997357904</v>
          </cell>
          <cell r="F1146" t="str">
            <v>920WYP</v>
          </cell>
          <cell r="G1146" t="str">
            <v>920</v>
          </cell>
          <cell r="I1146">
            <v>303131.58997357904</v>
          </cell>
        </row>
        <row r="1147">
          <cell r="A1147" t="str">
            <v>921CA</v>
          </cell>
          <cell r="B1147" t="str">
            <v>921</v>
          </cell>
          <cell r="D1147">
            <v>167.54168730394588</v>
          </cell>
          <cell r="F1147" t="str">
            <v>921CA</v>
          </cell>
          <cell r="G1147" t="str">
            <v>921</v>
          </cell>
          <cell r="I1147">
            <v>167.54168730394588</v>
          </cell>
        </row>
        <row r="1148">
          <cell r="A1148" t="str">
            <v>921CN</v>
          </cell>
          <cell r="B1148" t="str">
            <v>921</v>
          </cell>
          <cell r="D1148">
            <v>7177.8942669638445</v>
          </cell>
          <cell r="F1148" t="str">
            <v>921CN</v>
          </cell>
          <cell r="G1148" t="str">
            <v>921</v>
          </cell>
          <cell r="I1148">
            <v>7177.8942669638445</v>
          </cell>
        </row>
        <row r="1149">
          <cell r="A1149" t="str">
            <v>921IDU</v>
          </cell>
          <cell r="B1149" t="str">
            <v>921</v>
          </cell>
          <cell r="D1149">
            <v>5081.9791728578521</v>
          </cell>
          <cell r="F1149" t="str">
            <v>921IDU</v>
          </cell>
          <cell r="G1149" t="str">
            <v>921</v>
          </cell>
          <cell r="I1149">
            <v>5081.9791728578521</v>
          </cell>
        </row>
        <row r="1150">
          <cell r="A1150" t="str">
            <v>921OR</v>
          </cell>
          <cell r="B1150" t="str">
            <v>921</v>
          </cell>
          <cell r="D1150">
            <v>14061.239776291897</v>
          </cell>
          <cell r="F1150" t="str">
            <v>921OR</v>
          </cell>
          <cell r="G1150" t="str">
            <v>921</v>
          </cell>
          <cell r="I1150">
            <v>14061.239776291897</v>
          </cell>
        </row>
        <row r="1151">
          <cell r="A1151" t="str">
            <v>921SO</v>
          </cell>
          <cell r="B1151" t="str">
            <v>921</v>
          </cell>
          <cell r="D1151">
            <v>11683489.584649991</v>
          </cell>
          <cell r="F1151" t="str">
            <v>921SO</v>
          </cell>
          <cell r="G1151" t="str">
            <v>921</v>
          </cell>
          <cell r="I1151">
            <v>11683489.584649991</v>
          </cell>
        </row>
        <row r="1152">
          <cell r="A1152" t="str">
            <v>921UT</v>
          </cell>
          <cell r="B1152" t="str">
            <v>921</v>
          </cell>
          <cell r="D1152">
            <v>32590.407970117223</v>
          </cell>
          <cell r="F1152" t="str">
            <v>921UT</v>
          </cell>
          <cell r="G1152" t="str">
            <v>921</v>
          </cell>
          <cell r="I1152">
            <v>32590.407970117223</v>
          </cell>
        </row>
        <row r="1153">
          <cell r="A1153" t="str">
            <v>921WA</v>
          </cell>
          <cell r="B1153" t="str">
            <v>921</v>
          </cell>
          <cell r="D1153">
            <v>2642.3418358923568</v>
          </cell>
          <cell r="F1153" t="str">
            <v>921WA</v>
          </cell>
          <cell r="G1153" t="str">
            <v>921</v>
          </cell>
          <cell r="I1153">
            <v>2642.3418358923568</v>
          </cell>
        </row>
        <row r="1154">
          <cell r="A1154" t="str">
            <v>921WYP</v>
          </cell>
          <cell r="B1154" t="str">
            <v>921</v>
          </cell>
          <cell r="D1154">
            <v>14509.706987782733</v>
          </cell>
          <cell r="F1154" t="str">
            <v>921WYP</v>
          </cell>
          <cell r="G1154" t="str">
            <v>921</v>
          </cell>
          <cell r="I1154">
            <v>14509.706987782733</v>
          </cell>
        </row>
        <row r="1155">
          <cell r="A1155" t="str">
            <v>921WYU</v>
          </cell>
          <cell r="B1155" t="str">
            <v>921</v>
          </cell>
          <cell r="D1155">
            <v>518.33209509658252</v>
          </cell>
          <cell r="F1155" t="str">
            <v>921WYU</v>
          </cell>
          <cell r="G1155" t="str">
            <v>921</v>
          </cell>
          <cell r="I1155">
            <v>518.33209509658252</v>
          </cell>
        </row>
        <row r="1156">
          <cell r="A1156" t="str">
            <v>922SO</v>
          </cell>
          <cell r="B1156" t="str">
            <v>922</v>
          </cell>
          <cell r="D1156">
            <v>-31433120.11733922</v>
          </cell>
          <cell r="F1156" t="str">
            <v>922SO</v>
          </cell>
          <cell r="G1156" t="str">
            <v>922</v>
          </cell>
          <cell r="I1156">
            <v>-31433120.11733922</v>
          </cell>
        </row>
        <row r="1157">
          <cell r="A1157" t="str">
            <v>923CA</v>
          </cell>
          <cell r="B1157" t="str">
            <v>923</v>
          </cell>
          <cell r="D1157">
            <v>0</v>
          </cell>
          <cell r="F1157" t="str">
            <v>923CA</v>
          </cell>
          <cell r="G1157" t="str">
            <v>923</v>
          </cell>
          <cell r="I1157">
            <v>0</v>
          </cell>
        </row>
        <row r="1158">
          <cell r="A1158" t="str">
            <v>923CN</v>
          </cell>
          <cell r="B1158" t="str">
            <v>923</v>
          </cell>
          <cell r="D1158">
            <v>0</v>
          </cell>
          <cell r="F1158" t="str">
            <v>923CN</v>
          </cell>
          <cell r="G1158" t="str">
            <v>923</v>
          </cell>
          <cell r="I1158">
            <v>0</v>
          </cell>
        </row>
        <row r="1159">
          <cell r="A1159" t="str">
            <v>923IDU</v>
          </cell>
          <cell r="B1159" t="str">
            <v>923</v>
          </cell>
          <cell r="D1159">
            <v>112.56707115733863</v>
          </cell>
          <cell r="F1159" t="str">
            <v>923IDU</v>
          </cell>
          <cell r="G1159" t="str">
            <v>923</v>
          </cell>
          <cell r="I1159">
            <v>112.56707115733863</v>
          </cell>
        </row>
        <row r="1160">
          <cell r="A1160" t="str">
            <v>923OR</v>
          </cell>
          <cell r="B1160" t="str">
            <v>923</v>
          </cell>
          <cell r="D1160">
            <v>13685.538013868254</v>
          </cell>
          <cell r="F1160" t="str">
            <v>923OR</v>
          </cell>
          <cell r="G1160" t="str">
            <v>923</v>
          </cell>
          <cell r="I1160">
            <v>13685.538013868254</v>
          </cell>
        </row>
        <row r="1161">
          <cell r="A1161" t="str">
            <v>923SO</v>
          </cell>
          <cell r="B1161" t="str">
            <v>923</v>
          </cell>
          <cell r="D1161">
            <v>35188638.700386614</v>
          </cell>
          <cell r="F1161" t="str">
            <v>923SO</v>
          </cell>
          <cell r="G1161" t="str">
            <v>923</v>
          </cell>
          <cell r="I1161">
            <v>35188638.700386614</v>
          </cell>
        </row>
        <row r="1162">
          <cell r="A1162" t="str">
            <v>923UT</v>
          </cell>
          <cell r="B1162" t="str">
            <v>923</v>
          </cell>
          <cell r="D1162">
            <v>18013.139796929172</v>
          </cell>
          <cell r="F1162" t="str">
            <v>923UT</v>
          </cell>
          <cell r="G1162" t="str">
            <v>923</v>
          </cell>
          <cell r="I1162">
            <v>18013.139796929172</v>
          </cell>
        </row>
        <row r="1163">
          <cell r="A1163" t="str">
            <v>923WA</v>
          </cell>
          <cell r="B1163" t="str">
            <v>923</v>
          </cell>
          <cell r="D1163">
            <v>0</v>
          </cell>
          <cell r="F1163" t="str">
            <v>923WA</v>
          </cell>
          <cell r="G1163" t="str">
            <v>923</v>
          </cell>
          <cell r="I1163">
            <v>0</v>
          </cell>
        </row>
        <row r="1164">
          <cell r="A1164" t="str">
            <v>923WYP</v>
          </cell>
          <cell r="B1164" t="str">
            <v>923</v>
          </cell>
          <cell r="D1164">
            <v>0</v>
          </cell>
          <cell r="F1164" t="str">
            <v>923WYP</v>
          </cell>
          <cell r="G1164" t="str">
            <v>923</v>
          </cell>
          <cell r="I1164">
            <v>0</v>
          </cell>
        </row>
        <row r="1165">
          <cell r="A1165" t="str">
            <v>924SO</v>
          </cell>
          <cell r="B1165" t="str">
            <v>924</v>
          </cell>
          <cell r="D1165">
            <v>23357500.93</v>
          </cell>
          <cell r="F1165" t="str">
            <v>924SO</v>
          </cell>
          <cell r="G1165" t="str">
            <v>924</v>
          </cell>
          <cell r="I1165">
            <v>23357500.93</v>
          </cell>
        </row>
        <row r="1166">
          <cell r="A1166" t="str">
            <v>925SO</v>
          </cell>
          <cell r="B1166" t="str">
            <v>925</v>
          </cell>
          <cell r="D1166">
            <v>13043133.540000001</v>
          </cell>
          <cell r="F1166" t="str">
            <v>925SO</v>
          </cell>
          <cell r="G1166" t="str">
            <v>925</v>
          </cell>
          <cell r="I1166">
            <v>13043133.540000001</v>
          </cell>
        </row>
        <row r="1167">
          <cell r="A1167" t="str">
            <v>926SO</v>
          </cell>
          <cell r="B1167" t="str">
            <v>926</v>
          </cell>
          <cell r="D1167">
            <v>0</v>
          </cell>
          <cell r="F1167" t="str">
            <v>926SO</v>
          </cell>
          <cell r="G1167" t="str">
            <v>926</v>
          </cell>
          <cell r="I1167">
            <v>0</v>
          </cell>
        </row>
        <row r="1168">
          <cell r="A1168" t="str">
            <v>928CA</v>
          </cell>
          <cell r="B1168" t="str">
            <v>928</v>
          </cell>
          <cell r="D1168">
            <v>106354.48926448739</v>
          </cell>
          <cell r="F1168" t="str">
            <v>928CA</v>
          </cell>
          <cell r="G1168" t="str">
            <v>928</v>
          </cell>
          <cell r="I1168">
            <v>106354.48926448739</v>
          </cell>
        </row>
        <row r="1169">
          <cell r="A1169" t="str">
            <v>928CN</v>
          </cell>
          <cell r="B1169" t="str">
            <v>928</v>
          </cell>
          <cell r="D1169">
            <v>0</v>
          </cell>
          <cell r="F1169" t="str">
            <v>928CN</v>
          </cell>
          <cell r="G1169" t="str">
            <v>928</v>
          </cell>
          <cell r="I1169">
            <v>0</v>
          </cell>
        </row>
        <row r="1170">
          <cell r="A1170" t="str">
            <v>928IDU</v>
          </cell>
          <cell r="B1170" t="str">
            <v>928</v>
          </cell>
          <cell r="D1170">
            <v>317902.78086924227</v>
          </cell>
          <cell r="F1170" t="str">
            <v>928IDU</v>
          </cell>
          <cell r="G1170" t="str">
            <v>928</v>
          </cell>
          <cell r="I1170">
            <v>317902.78086924227</v>
          </cell>
        </row>
        <row r="1171">
          <cell r="A1171" t="str">
            <v>928OR</v>
          </cell>
          <cell r="B1171" t="str">
            <v>928</v>
          </cell>
          <cell r="D1171">
            <v>2499016.425115569</v>
          </cell>
          <cell r="F1171" t="str">
            <v>928OR</v>
          </cell>
          <cell r="G1171" t="str">
            <v>928</v>
          </cell>
          <cell r="I1171">
            <v>2499016.425115569</v>
          </cell>
        </row>
        <row r="1172">
          <cell r="A1172" t="str">
            <v>928SG</v>
          </cell>
          <cell r="B1172" t="str">
            <v>928</v>
          </cell>
          <cell r="D1172">
            <v>953400.65229899297</v>
          </cell>
          <cell r="F1172" t="str">
            <v>928SG</v>
          </cell>
          <cell r="G1172" t="str">
            <v>928</v>
          </cell>
          <cell r="I1172">
            <v>953400.65229899297</v>
          </cell>
        </row>
        <row r="1173">
          <cell r="A1173" t="str">
            <v>928SO</v>
          </cell>
          <cell r="B1173" t="str">
            <v>928</v>
          </cell>
          <cell r="D1173">
            <v>0</v>
          </cell>
          <cell r="F1173" t="str">
            <v>928SO</v>
          </cell>
          <cell r="G1173" t="str">
            <v>928</v>
          </cell>
          <cell r="I1173">
            <v>0</v>
          </cell>
        </row>
        <row r="1174">
          <cell r="A1174" t="str">
            <v>928UT</v>
          </cell>
          <cell r="B1174" t="str">
            <v>928</v>
          </cell>
          <cell r="D1174">
            <v>3084470.2228289582</v>
          </cell>
          <cell r="F1174" t="str">
            <v>928UT</v>
          </cell>
          <cell r="G1174" t="str">
            <v>928</v>
          </cell>
          <cell r="I1174">
            <v>3084470.2228289582</v>
          </cell>
        </row>
        <row r="1175">
          <cell r="A1175" t="str">
            <v>928WA</v>
          </cell>
          <cell r="B1175" t="str">
            <v>928</v>
          </cell>
          <cell r="D1175">
            <v>405715.94469621935</v>
          </cell>
          <cell r="F1175" t="str">
            <v>928WA</v>
          </cell>
          <cell r="G1175" t="str">
            <v>928</v>
          </cell>
          <cell r="I1175">
            <v>405715.94469621935</v>
          </cell>
        </row>
        <row r="1176">
          <cell r="A1176" t="str">
            <v>928WYP</v>
          </cell>
          <cell r="B1176" t="str">
            <v>928</v>
          </cell>
          <cell r="D1176">
            <v>481164.83566947345</v>
          </cell>
          <cell r="F1176" t="str">
            <v>928WYP</v>
          </cell>
          <cell r="G1176" t="str">
            <v>928</v>
          </cell>
          <cell r="I1176">
            <v>481164.83566947345</v>
          </cell>
        </row>
        <row r="1177">
          <cell r="A1177" t="str">
            <v>928WYU</v>
          </cell>
          <cell r="B1177" t="str">
            <v>928</v>
          </cell>
          <cell r="D1177">
            <v>464365.92283721321</v>
          </cell>
          <cell r="F1177" t="str">
            <v>928WYU</v>
          </cell>
          <cell r="G1177" t="str">
            <v>928</v>
          </cell>
          <cell r="I1177">
            <v>464365.92283721321</v>
          </cell>
        </row>
        <row r="1178">
          <cell r="A1178" t="str">
            <v>929SO</v>
          </cell>
          <cell r="B1178" t="str">
            <v>929</v>
          </cell>
          <cell r="D1178">
            <v>-14080693.041385379</v>
          </cell>
          <cell r="F1178" t="str">
            <v>929SO</v>
          </cell>
          <cell r="G1178" t="str">
            <v>929</v>
          </cell>
          <cell r="I1178">
            <v>-14080693.041385379</v>
          </cell>
        </row>
        <row r="1179">
          <cell r="A1179" t="str">
            <v>930CA</v>
          </cell>
          <cell r="B1179" t="str">
            <v>930</v>
          </cell>
          <cell r="D1179">
            <v>-36800.625858510815</v>
          </cell>
          <cell r="F1179" t="str">
            <v>930CA</v>
          </cell>
          <cell r="G1179" t="str">
            <v>930</v>
          </cell>
          <cell r="I1179">
            <v>-36800.625858510815</v>
          </cell>
        </row>
        <row r="1180">
          <cell r="A1180" t="str">
            <v>930CN</v>
          </cell>
          <cell r="B1180" t="str">
            <v>930</v>
          </cell>
          <cell r="D1180">
            <v>140.31616311705466</v>
          </cell>
          <cell r="F1180" t="str">
            <v>930CN</v>
          </cell>
          <cell r="G1180" t="str">
            <v>930</v>
          </cell>
          <cell r="I1180">
            <v>140.31616311705466</v>
          </cell>
        </row>
        <row r="1181">
          <cell r="A1181" t="str">
            <v>930IDU</v>
          </cell>
          <cell r="B1181" t="str">
            <v>930</v>
          </cell>
          <cell r="D1181">
            <v>2938650.6189532774</v>
          </cell>
          <cell r="F1181" t="str">
            <v>930IDU</v>
          </cell>
          <cell r="G1181" t="str">
            <v>930</v>
          </cell>
          <cell r="I1181">
            <v>2938650.6189532774</v>
          </cell>
        </row>
        <row r="1182">
          <cell r="A1182" t="str">
            <v>930OR</v>
          </cell>
          <cell r="B1182" t="str">
            <v>930</v>
          </cell>
          <cell r="D1182">
            <v>7714950.5906636948</v>
          </cell>
          <cell r="F1182" t="str">
            <v>930OR</v>
          </cell>
          <cell r="G1182" t="str">
            <v>930</v>
          </cell>
          <cell r="I1182">
            <v>7714950.5906636948</v>
          </cell>
        </row>
        <row r="1183">
          <cell r="A1183" t="str">
            <v>930SO</v>
          </cell>
          <cell r="B1183" t="str">
            <v>930</v>
          </cell>
          <cell r="D1183">
            <v>20876844.263864126</v>
          </cell>
          <cell r="F1183" t="str">
            <v>930SO</v>
          </cell>
          <cell r="G1183" t="str">
            <v>930</v>
          </cell>
          <cell r="I1183">
            <v>20876844.263864126</v>
          </cell>
        </row>
        <row r="1184">
          <cell r="A1184" t="str">
            <v>930UT</v>
          </cell>
          <cell r="B1184" t="str">
            <v>930</v>
          </cell>
          <cell r="D1184">
            <v>4123999.1559765595</v>
          </cell>
          <cell r="F1184" t="str">
            <v>930UT</v>
          </cell>
          <cell r="G1184" t="str">
            <v>930</v>
          </cell>
          <cell r="I1184">
            <v>4123999.1559765595</v>
          </cell>
        </row>
        <row r="1185">
          <cell r="A1185" t="str">
            <v>930WA</v>
          </cell>
          <cell r="B1185" t="str">
            <v>930</v>
          </cell>
          <cell r="D1185">
            <v>1300113.493334159</v>
          </cell>
          <cell r="F1185" t="str">
            <v>930WA</v>
          </cell>
          <cell r="G1185" t="str">
            <v>930</v>
          </cell>
          <cell r="I1185">
            <v>1300113.493334159</v>
          </cell>
        </row>
        <row r="1186">
          <cell r="A1186" t="str">
            <v>930WYP</v>
          </cell>
          <cell r="B1186" t="str">
            <v>930</v>
          </cell>
          <cell r="D1186">
            <v>-6867.7431896979688</v>
          </cell>
          <cell r="F1186" t="str">
            <v>930WYP</v>
          </cell>
          <cell r="G1186" t="str">
            <v>930</v>
          </cell>
          <cell r="I1186">
            <v>-6867.7431896979688</v>
          </cell>
        </row>
        <row r="1187">
          <cell r="A1187" t="str">
            <v>931OR</v>
          </cell>
          <cell r="B1187" t="str">
            <v>931</v>
          </cell>
          <cell r="D1187">
            <v>16294.905551428103</v>
          </cell>
          <cell r="F1187" t="str">
            <v>931OR</v>
          </cell>
          <cell r="G1187" t="str">
            <v>931</v>
          </cell>
          <cell r="I1187">
            <v>16294.905551428103</v>
          </cell>
        </row>
        <row r="1188">
          <cell r="A1188" t="str">
            <v>931SO</v>
          </cell>
          <cell r="B1188" t="str">
            <v>931</v>
          </cell>
          <cell r="D1188">
            <v>7870242.9596541207</v>
          </cell>
          <cell r="F1188" t="str">
            <v>931SO</v>
          </cell>
          <cell r="G1188" t="str">
            <v>931</v>
          </cell>
          <cell r="I1188">
            <v>7870242.9596541207</v>
          </cell>
        </row>
        <row r="1189">
          <cell r="A1189" t="str">
            <v>931UT</v>
          </cell>
          <cell r="B1189" t="str">
            <v>931</v>
          </cell>
          <cell r="D1189">
            <v>-388.17314677232957</v>
          </cell>
          <cell r="F1189" t="str">
            <v>931UT</v>
          </cell>
          <cell r="G1189" t="str">
            <v>931</v>
          </cell>
          <cell r="I1189">
            <v>-388.17314677232957</v>
          </cell>
        </row>
        <row r="1190">
          <cell r="A1190" t="str">
            <v>935CA</v>
          </cell>
          <cell r="B1190" t="str">
            <v>935</v>
          </cell>
          <cell r="D1190">
            <v>33047.078515212925</v>
          </cell>
          <cell r="F1190" t="str">
            <v>935CA</v>
          </cell>
          <cell r="G1190" t="str">
            <v>935</v>
          </cell>
          <cell r="I1190">
            <v>33047.078515212925</v>
          </cell>
        </row>
        <row r="1191">
          <cell r="A1191" t="str">
            <v>935CN</v>
          </cell>
          <cell r="B1191" t="str">
            <v>935</v>
          </cell>
          <cell r="D1191">
            <v>77728.86323140093</v>
          </cell>
          <cell r="F1191" t="str">
            <v>935CN</v>
          </cell>
          <cell r="G1191" t="str">
            <v>935</v>
          </cell>
          <cell r="I1191">
            <v>77728.86323140093</v>
          </cell>
        </row>
        <row r="1192">
          <cell r="A1192" t="str">
            <v>935IDU</v>
          </cell>
          <cell r="B1192" t="str">
            <v>935</v>
          </cell>
          <cell r="D1192">
            <v>201131.28441462718</v>
          </cell>
          <cell r="F1192" t="str">
            <v>935IDU</v>
          </cell>
          <cell r="G1192" t="str">
            <v>935</v>
          </cell>
          <cell r="I1192">
            <v>201131.28441462718</v>
          </cell>
        </row>
        <row r="1193">
          <cell r="A1193" t="str">
            <v>935OR</v>
          </cell>
          <cell r="B1193" t="str">
            <v>935</v>
          </cell>
          <cell r="D1193">
            <v>396725.27524394164</v>
          </cell>
          <cell r="F1193" t="str">
            <v>935OR</v>
          </cell>
          <cell r="G1193" t="str">
            <v>935</v>
          </cell>
          <cell r="I1193">
            <v>396725.27524394164</v>
          </cell>
        </row>
        <row r="1194">
          <cell r="A1194" t="str">
            <v>935SO</v>
          </cell>
          <cell r="B1194" t="str">
            <v>935</v>
          </cell>
          <cell r="D1194">
            <v>17623884.042195369</v>
          </cell>
          <cell r="F1194" t="str">
            <v>935SO</v>
          </cell>
          <cell r="G1194" t="str">
            <v>935</v>
          </cell>
          <cell r="I1194">
            <v>17623884.042195369</v>
          </cell>
        </row>
        <row r="1195">
          <cell r="A1195" t="str">
            <v>935UT</v>
          </cell>
          <cell r="B1195" t="str">
            <v>935</v>
          </cell>
          <cell r="D1195">
            <v>459088.29129370791</v>
          </cell>
          <cell r="F1195" t="str">
            <v>935UT</v>
          </cell>
          <cell r="G1195" t="str">
            <v>935</v>
          </cell>
          <cell r="I1195">
            <v>459088.29129370791</v>
          </cell>
        </row>
        <row r="1196">
          <cell r="A1196" t="str">
            <v>935WA</v>
          </cell>
          <cell r="B1196" t="str">
            <v>935</v>
          </cell>
          <cell r="D1196">
            <v>101200.78780413455</v>
          </cell>
          <cell r="F1196" t="str">
            <v>935WA</v>
          </cell>
          <cell r="G1196" t="str">
            <v>935</v>
          </cell>
          <cell r="I1196">
            <v>101200.78780413455</v>
          </cell>
        </row>
        <row r="1197">
          <cell r="A1197" t="str">
            <v>935WYP</v>
          </cell>
          <cell r="B1197" t="str">
            <v>935</v>
          </cell>
          <cell r="D1197">
            <v>162386.32105927815</v>
          </cell>
          <cell r="F1197" t="str">
            <v>935WYP</v>
          </cell>
          <cell r="G1197" t="str">
            <v>935</v>
          </cell>
          <cell r="I1197">
            <v>162386.32105927815</v>
          </cell>
        </row>
        <row r="1198">
          <cell r="A1198" t="str">
            <v>935WYU</v>
          </cell>
          <cell r="B1198" t="str">
            <v>935</v>
          </cell>
          <cell r="D1198">
            <v>3985.8180955611865</v>
          </cell>
          <cell r="F1198" t="str">
            <v>935WYU</v>
          </cell>
          <cell r="G1198" t="str">
            <v>935</v>
          </cell>
          <cell r="I1198">
            <v>3985.8180955611865</v>
          </cell>
        </row>
        <row r="1199">
          <cell r="A1199" t="str">
            <v>DPCA</v>
          </cell>
          <cell r="B1199" t="str">
            <v>DP</v>
          </cell>
          <cell r="D1199">
            <v>554045.93999999994</v>
          </cell>
          <cell r="F1199" t="str">
            <v>DPCA</v>
          </cell>
          <cell r="G1199" t="str">
            <v>DP</v>
          </cell>
          <cell r="I1199">
            <v>554045.93999999994</v>
          </cell>
        </row>
        <row r="1200">
          <cell r="A1200" t="str">
            <v>DPIDU</v>
          </cell>
          <cell r="B1200" t="str">
            <v>DP</v>
          </cell>
          <cell r="D1200">
            <v>1018071.49</v>
          </cell>
          <cell r="F1200" t="str">
            <v>DPIDU</v>
          </cell>
          <cell r="G1200" t="str">
            <v>DP</v>
          </cell>
          <cell r="I1200">
            <v>1018071.49</v>
          </cell>
        </row>
        <row r="1201">
          <cell r="A1201" t="str">
            <v>DPOR</v>
          </cell>
          <cell r="B1201" t="str">
            <v>DP</v>
          </cell>
          <cell r="D1201">
            <v>5753238.8200000003</v>
          </cell>
          <cell r="F1201" t="str">
            <v>DPOR</v>
          </cell>
          <cell r="G1201" t="str">
            <v>DP</v>
          </cell>
          <cell r="I1201">
            <v>5753238.8200000003</v>
          </cell>
        </row>
        <row r="1202">
          <cell r="A1202" t="str">
            <v>DPUT</v>
          </cell>
          <cell r="B1202" t="str">
            <v>DP</v>
          </cell>
          <cell r="D1202">
            <v>11860061.689999999</v>
          </cell>
          <cell r="F1202" t="str">
            <v>DPUT</v>
          </cell>
          <cell r="G1202" t="str">
            <v>DP</v>
          </cell>
          <cell r="I1202">
            <v>11860061.689999999</v>
          </cell>
        </row>
        <row r="1203">
          <cell r="A1203" t="str">
            <v>DPWA</v>
          </cell>
          <cell r="B1203" t="str">
            <v>DP</v>
          </cell>
          <cell r="D1203">
            <v>1733166.48</v>
          </cell>
          <cell r="F1203" t="str">
            <v>DPWA</v>
          </cell>
          <cell r="G1203" t="str">
            <v>DP</v>
          </cell>
          <cell r="I1203">
            <v>1733166.48</v>
          </cell>
        </row>
        <row r="1204">
          <cell r="A1204" t="str">
            <v>DPWYP</v>
          </cell>
          <cell r="B1204" t="str">
            <v>DP</v>
          </cell>
          <cell r="D1204">
            <v>0</v>
          </cell>
          <cell r="F1204" t="str">
            <v>DPWYP</v>
          </cell>
          <cell r="G1204" t="str">
            <v>DP</v>
          </cell>
          <cell r="I1204">
            <v>0</v>
          </cell>
        </row>
        <row r="1205">
          <cell r="A1205" t="str">
            <v>DPWYU</v>
          </cell>
          <cell r="B1205" t="str">
            <v>DP</v>
          </cell>
          <cell r="D1205">
            <v>3299208.36</v>
          </cell>
          <cell r="F1205" t="str">
            <v>DPWYU</v>
          </cell>
          <cell r="G1205" t="str">
            <v>DP</v>
          </cell>
          <cell r="I1205">
            <v>3299208.36</v>
          </cell>
        </row>
        <row r="1206">
          <cell r="A1206" t="str">
            <v>GPSO</v>
          </cell>
          <cell r="B1206" t="str">
            <v>GP</v>
          </cell>
          <cell r="D1206">
            <v>77610.41</v>
          </cell>
          <cell r="F1206" t="str">
            <v>GPSO</v>
          </cell>
          <cell r="G1206" t="str">
            <v>GP</v>
          </cell>
          <cell r="I1206">
            <v>77610.41</v>
          </cell>
        </row>
        <row r="1207">
          <cell r="A1207" t="str">
            <v>HPSG-P</v>
          </cell>
          <cell r="B1207" t="str">
            <v>HP</v>
          </cell>
          <cell r="D1207">
            <v>192231.11</v>
          </cell>
          <cell r="F1207" t="str">
            <v>HPSG-P</v>
          </cell>
          <cell r="G1207" t="str">
            <v>HP</v>
          </cell>
          <cell r="I1207">
            <v>192231.11</v>
          </cell>
        </row>
        <row r="1208">
          <cell r="A1208" t="str">
            <v>IPSO</v>
          </cell>
          <cell r="B1208" t="str">
            <v>IP</v>
          </cell>
          <cell r="D1208">
            <v>0</v>
          </cell>
          <cell r="F1208" t="str">
            <v>IPSO</v>
          </cell>
          <cell r="G1208" t="str">
            <v>IP</v>
          </cell>
          <cell r="I1208">
            <v>0</v>
          </cell>
        </row>
        <row r="1209">
          <cell r="A1209" t="str">
            <v>OPSG</v>
          </cell>
          <cell r="B1209" t="str">
            <v>OP</v>
          </cell>
          <cell r="D1209">
            <v>990155.64</v>
          </cell>
          <cell r="F1209" t="str">
            <v>OPSG</v>
          </cell>
          <cell r="G1209" t="str">
            <v>OP</v>
          </cell>
          <cell r="I1209">
            <v>990155.64</v>
          </cell>
        </row>
        <row r="1210">
          <cell r="A1210" t="str">
            <v>SCHMAPNUTIL</v>
          </cell>
          <cell r="B1210" t="str">
            <v>SCHMAP</v>
          </cell>
          <cell r="D1210">
            <v>0</v>
          </cell>
          <cell r="F1210" t="str">
            <v>SCHMAPNUTIL</v>
          </cell>
          <cell r="G1210" t="str">
            <v>SCHMAP</v>
          </cell>
          <cell r="I1210">
            <v>0</v>
          </cell>
        </row>
        <row r="1211">
          <cell r="A1211" t="str">
            <v>SCHMAPNUTIL</v>
          </cell>
          <cell r="B1211" t="str">
            <v>SCHMAP</v>
          </cell>
          <cell r="D1211">
            <v>0</v>
          </cell>
          <cell r="F1211" t="str">
            <v>SCHMAPNUTIL</v>
          </cell>
          <cell r="G1211" t="str">
            <v>SCHMAP</v>
          </cell>
          <cell r="I1211">
            <v>0</v>
          </cell>
        </row>
        <row r="1212">
          <cell r="A1212" t="str">
            <v>SCHMAPOTHER</v>
          </cell>
          <cell r="B1212" t="str">
            <v>SCHMAP</v>
          </cell>
          <cell r="D1212">
            <v>0</v>
          </cell>
          <cell r="F1212" t="str">
            <v>SCHMAPOTHER</v>
          </cell>
          <cell r="G1212" t="str">
            <v>SCHMAP</v>
          </cell>
          <cell r="I1212">
            <v>0</v>
          </cell>
        </row>
        <row r="1213">
          <cell r="A1213" t="str">
            <v>SCHMAPSE</v>
          </cell>
          <cell r="B1213" t="str">
            <v>SCHMAP</v>
          </cell>
          <cell r="D1213">
            <v>1393973</v>
          </cell>
          <cell r="F1213" t="str">
            <v>SCHMAPSE</v>
          </cell>
          <cell r="G1213" t="str">
            <v>SCHMAP</v>
          </cell>
          <cell r="I1213">
            <v>1393973</v>
          </cell>
        </row>
        <row r="1214">
          <cell r="A1214" t="str">
            <v>SCHMAPSNP</v>
          </cell>
          <cell r="B1214" t="str">
            <v>SCHMAP</v>
          </cell>
          <cell r="D1214">
            <v>4157337</v>
          </cell>
          <cell r="F1214" t="str">
            <v>SCHMAPSNP</v>
          </cell>
          <cell r="G1214" t="str">
            <v>SCHMAP</v>
          </cell>
          <cell r="I1214">
            <v>4157337</v>
          </cell>
        </row>
        <row r="1215">
          <cell r="A1215" t="str">
            <v>SCHMAPSO</v>
          </cell>
          <cell r="B1215" t="str">
            <v>SCHMAP</v>
          </cell>
          <cell r="D1215">
            <v>823180</v>
          </cell>
          <cell r="F1215" t="str">
            <v>SCHMAPSO</v>
          </cell>
          <cell r="G1215" t="str">
            <v>SCHMAP</v>
          </cell>
          <cell r="I1215">
            <v>823180</v>
          </cell>
        </row>
        <row r="1216">
          <cell r="A1216" t="str">
            <v>SCHMATCA</v>
          </cell>
          <cell r="B1216" t="str">
            <v>SCHMAT</v>
          </cell>
          <cell r="D1216">
            <v>333105</v>
          </cell>
          <cell r="F1216" t="str">
            <v>SCHMATCA</v>
          </cell>
          <cell r="G1216" t="str">
            <v>SCHMAT</v>
          </cell>
          <cell r="I1216">
            <v>333105</v>
          </cell>
        </row>
        <row r="1217">
          <cell r="A1217" t="str">
            <v>SCHMATCIAC</v>
          </cell>
          <cell r="B1217" t="str">
            <v>SCHMAT</v>
          </cell>
          <cell r="D1217">
            <v>53173026</v>
          </cell>
          <cell r="F1217" t="str">
            <v>SCHMATCIAC</v>
          </cell>
          <cell r="G1217" t="str">
            <v>SCHMAT</v>
          </cell>
          <cell r="I1217">
            <v>53173026</v>
          </cell>
        </row>
        <row r="1218">
          <cell r="A1218" t="str">
            <v>SCHMATCN</v>
          </cell>
          <cell r="B1218" t="str">
            <v>SCHMAT</v>
          </cell>
          <cell r="D1218">
            <v>0</v>
          </cell>
          <cell r="F1218" t="str">
            <v>SCHMATCN</v>
          </cell>
          <cell r="G1218" t="str">
            <v>SCHMAT</v>
          </cell>
          <cell r="I1218">
            <v>0</v>
          </cell>
        </row>
        <row r="1219">
          <cell r="A1219" t="str">
            <v>SCHMATGPS</v>
          </cell>
          <cell r="B1219" t="str">
            <v>SCHMAT</v>
          </cell>
          <cell r="D1219">
            <v>-26365432</v>
          </cell>
          <cell r="F1219" t="str">
            <v>SCHMATGPS</v>
          </cell>
          <cell r="G1219" t="str">
            <v>SCHMAT</v>
          </cell>
          <cell r="I1219">
            <v>-26365432</v>
          </cell>
        </row>
        <row r="1220">
          <cell r="A1220" t="str">
            <v>SCHMATIDU</v>
          </cell>
          <cell r="B1220" t="str">
            <v>SCHMAT</v>
          </cell>
          <cell r="D1220">
            <v>0</v>
          </cell>
          <cell r="F1220" t="str">
            <v>SCHMATIDU</v>
          </cell>
          <cell r="G1220" t="str">
            <v>SCHMAT</v>
          </cell>
          <cell r="I1220">
            <v>0</v>
          </cell>
        </row>
        <row r="1221">
          <cell r="A1221" t="str">
            <v>SCHMATNUTIL</v>
          </cell>
          <cell r="B1221" t="str">
            <v>SCHMAT</v>
          </cell>
          <cell r="D1221">
            <v>0</v>
          </cell>
          <cell r="F1221" t="str">
            <v>SCHMATNUTIL</v>
          </cell>
          <cell r="G1221" t="str">
            <v>SCHMAT</v>
          </cell>
          <cell r="I1221">
            <v>0</v>
          </cell>
        </row>
        <row r="1222">
          <cell r="A1222" t="str">
            <v>SCHMATOR</v>
          </cell>
          <cell r="B1222" t="str">
            <v>SCHMAT</v>
          </cell>
          <cell r="D1222">
            <v>0</v>
          </cell>
          <cell r="F1222" t="str">
            <v>SCHMATOR</v>
          </cell>
          <cell r="G1222" t="str">
            <v>SCHMAT</v>
          </cell>
          <cell r="I1222">
            <v>0</v>
          </cell>
        </row>
        <row r="1223">
          <cell r="A1223" t="str">
            <v>SCHMATOTHER</v>
          </cell>
          <cell r="B1223" t="str">
            <v>SCHMAT</v>
          </cell>
          <cell r="D1223">
            <v>0</v>
          </cell>
          <cell r="F1223" t="str">
            <v>SCHMATOTHER</v>
          </cell>
          <cell r="G1223" t="str">
            <v>SCHMAT</v>
          </cell>
          <cell r="I1223">
            <v>0</v>
          </cell>
        </row>
        <row r="1224">
          <cell r="A1224" t="str">
            <v>SCHMATSCHMDEXP</v>
          </cell>
          <cell r="B1224" t="str">
            <v>SCHMAT</v>
          </cell>
          <cell r="D1224">
            <v>422593188</v>
          </cell>
          <cell r="F1224" t="str">
            <v>SCHMATSCHMDEXP</v>
          </cell>
          <cell r="G1224" t="str">
            <v>SCHMAT</v>
          </cell>
          <cell r="I1224">
            <v>422593188</v>
          </cell>
        </row>
        <row r="1225">
          <cell r="A1225" t="str">
            <v>SCHMATSE</v>
          </cell>
          <cell r="B1225" t="str">
            <v>SCHMAT</v>
          </cell>
          <cell r="D1225">
            <v>6363628</v>
          </cell>
          <cell r="F1225" t="str">
            <v>SCHMATSE</v>
          </cell>
          <cell r="G1225" t="str">
            <v>SCHMAT</v>
          </cell>
          <cell r="I1225">
            <v>6363628</v>
          </cell>
        </row>
        <row r="1226">
          <cell r="A1226" t="str">
            <v>SCHMATSG</v>
          </cell>
          <cell r="B1226" t="str">
            <v>SCHMAT</v>
          </cell>
          <cell r="D1226">
            <v>2721363</v>
          </cell>
          <cell r="F1226" t="str">
            <v>SCHMATSG</v>
          </cell>
          <cell r="G1226" t="str">
            <v>SCHMAT</v>
          </cell>
          <cell r="I1226">
            <v>2721363</v>
          </cell>
        </row>
        <row r="1227">
          <cell r="A1227" t="str">
            <v>SCHMATSGCT</v>
          </cell>
          <cell r="B1227" t="str">
            <v>SCHMAT</v>
          </cell>
          <cell r="D1227">
            <v>938633</v>
          </cell>
          <cell r="F1227" t="str">
            <v>SCHMATSGCT</v>
          </cell>
          <cell r="G1227" t="str">
            <v>SCHMAT</v>
          </cell>
          <cell r="I1227">
            <v>938633</v>
          </cell>
        </row>
        <row r="1228">
          <cell r="A1228" t="str">
            <v>SCHMATSNP</v>
          </cell>
          <cell r="B1228" t="str">
            <v>SCHMAT</v>
          </cell>
          <cell r="D1228">
            <v>18640972</v>
          </cell>
          <cell r="F1228" t="str">
            <v>SCHMATSNP</v>
          </cell>
          <cell r="G1228" t="str">
            <v>SCHMAT</v>
          </cell>
          <cell r="I1228">
            <v>18640972</v>
          </cell>
        </row>
        <row r="1229">
          <cell r="A1229" t="str">
            <v>SCHMATSNPD</v>
          </cell>
          <cell r="B1229" t="str">
            <v>SCHMAT</v>
          </cell>
          <cell r="D1229">
            <v>11272280</v>
          </cell>
          <cell r="F1229" t="str">
            <v>SCHMATSNPD</v>
          </cell>
          <cell r="G1229" t="str">
            <v>SCHMAT</v>
          </cell>
          <cell r="I1229">
            <v>11272280</v>
          </cell>
        </row>
        <row r="1230">
          <cell r="A1230" t="str">
            <v>SCHMATSO</v>
          </cell>
          <cell r="B1230" t="str">
            <v>SCHMAT</v>
          </cell>
          <cell r="D1230">
            <v>-1454639.8354325257</v>
          </cell>
          <cell r="F1230" t="str">
            <v>SCHMATSO</v>
          </cell>
          <cell r="G1230" t="str">
            <v>SCHMAT</v>
          </cell>
          <cell r="I1230">
            <v>-1454639.8354325257</v>
          </cell>
        </row>
        <row r="1231">
          <cell r="A1231" t="str">
            <v>SCHMATTROJD</v>
          </cell>
          <cell r="B1231" t="str">
            <v>SCHMAT</v>
          </cell>
          <cell r="D1231">
            <v>1566947</v>
          </cell>
          <cell r="F1231" t="str">
            <v>SCHMATTROJD</v>
          </cell>
          <cell r="G1231" t="str">
            <v>SCHMAT</v>
          </cell>
          <cell r="I1231">
            <v>1566947</v>
          </cell>
        </row>
        <row r="1232">
          <cell r="A1232" t="str">
            <v>SCHMATUT</v>
          </cell>
          <cell r="B1232" t="str">
            <v>SCHMAT</v>
          </cell>
          <cell r="D1232">
            <v>0</v>
          </cell>
          <cell r="F1232" t="str">
            <v>SCHMATUT</v>
          </cell>
          <cell r="G1232" t="str">
            <v>SCHMAT</v>
          </cell>
          <cell r="I1232">
            <v>0</v>
          </cell>
        </row>
        <row r="1233">
          <cell r="A1233" t="str">
            <v>SCHMATWA</v>
          </cell>
          <cell r="B1233" t="str">
            <v>SCHMAT</v>
          </cell>
          <cell r="D1233">
            <v>0</v>
          </cell>
          <cell r="F1233" t="str">
            <v>SCHMATWA</v>
          </cell>
          <cell r="G1233" t="str">
            <v>SCHMAT</v>
          </cell>
          <cell r="I1233">
            <v>0</v>
          </cell>
        </row>
        <row r="1234">
          <cell r="A1234" t="str">
            <v>SCHMATWYP</v>
          </cell>
          <cell r="B1234" t="str">
            <v>SCHMAT</v>
          </cell>
          <cell r="D1234">
            <v>0</v>
          </cell>
          <cell r="F1234" t="str">
            <v>SCHMATWYP</v>
          </cell>
          <cell r="G1234" t="str">
            <v>SCHMAT</v>
          </cell>
          <cell r="I1234">
            <v>0</v>
          </cell>
        </row>
        <row r="1235">
          <cell r="A1235" t="str">
            <v>SCHMATWYU</v>
          </cell>
          <cell r="B1235" t="str">
            <v>SCHMAT</v>
          </cell>
          <cell r="D1235">
            <v>0</v>
          </cell>
          <cell r="F1235" t="str">
            <v>SCHMATWYU</v>
          </cell>
          <cell r="G1235" t="str">
            <v>SCHMAT</v>
          </cell>
          <cell r="I1235">
            <v>0</v>
          </cell>
        </row>
        <row r="1236">
          <cell r="A1236" t="str">
            <v>SCHMDFDGP</v>
          </cell>
          <cell r="B1236" t="str">
            <v>SCHMDF</v>
          </cell>
          <cell r="D1236">
            <v>6423</v>
          </cell>
          <cell r="F1236" t="str">
            <v>SCHMDFDGP</v>
          </cell>
          <cell r="G1236" t="str">
            <v>SCHMDF</v>
          </cell>
          <cell r="I1236">
            <v>6423</v>
          </cell>
        </row>
        <row r="1237">
          <cell r="A1237" t="str">
            <v>SCHMDPSE</v>
          </cell>
          <cell r="B1237" t="str">
            <v>SCHMDP</v>
          </cell>
          <cell r="D1237">
            <v>7330652</v>
          </cell>
          <cell r="F1237" t="str">
            <v>SCHMDPSE</v>
          </cell>
          <cell r="G1237" t="str">
            <v>SCHMDP</v>
          </cell>
          <cell r="I1237">
            <v>7330652</v>
          </cell>
        </row>
        <row r="1238">
          <cell r="A1238" t="str">
            <v>SCHMDPSG</v>
          </cell>
          <cell r="B1238" t="str">
            <v>SCHMDP</v>
          </cell>
          <cell r="D1238">
            <v>3946595</v>
          </cell>
          <cell r="F1238" t="str">
            <v>SCHMDPSG</v>
          </cell>
          <cell r="G1238" t="str">
            <v>SCHMDP</v>
          </cell>
          <cell r="I1238">
            <v>3946595</v>
          </cell>
        </row>
        <row r="1239">
          <cell r="A1239" t="str">
            <v>SCHMDPSNP</v>
          </cell>
          <cell r="B1239" t="str">
            <v>SCHMDP</v>
          </cell>
          <cell r="D1239">
            <v>381063</v>
          </cell>
          <cell r="F1239" t="str">
            <v>SCHMDPSNP</v>
          </cell>
          <cell r="G1239" t="str">
            <v>SCHMDP</v>
          </cell>
          <cell r="I1239">
            <v>381063</v>
          </cell>
        </row>
        <row r="1240">
          <cell r="A1240" t="str">
            <v>SCHMDPSO</v>
          </cell>
          <cell r="B1240" t="str">
            <v>SCHMDP</v>
          </cell>
          <cell r="D1240">
            <v>9158887</v>
          </cell>
          <cell r="F1240" t="str">
            <v>SCHMDPSO</v>
          </cell>
          <cell r="G1240" t="str">
            <v>SCHMDP</v>
          </cell>
          <cell r="I1240">
            <v>9158887</v>
          </cell>
        </row>
        <row r="1241">
          <cell r="A1241" t="str">
            <v>SCHMDTBADDEBT</v>
          </cell>
          <cell r="B1241" t="str">
            <v>SCHMDT</v>
          </cell>
          <cell r="D1241">
            <v>-5205950</v>
          </cell>
          <cell r="F1241" t="str">
            <v>SCHMDTBADDEBT</v>
          </cell>
          <cell r="G1241" t="str">
            <v>SCHMDT</v>
          </cell>
          <cell r="I1241">
            <v>-5205950</v>
          </cell>
        </row>
        <row r="1242">
          <cell r="A1242" t="str">
            <v>SCHMDTGPS</v>
          </cell>
          <cell r="B1242" t="str">
            <v>SCHMDT</v>
          </cell>
          <cell r="D1242">
            <v>26111935</v>
          </cell>
          <cell r="F1242" t="str">
            <v>SCHMDTGPS</v>
          </cell>
          <cell r="G1242" t="str">
            <v>SCHMDT</v>
          </cell>
          <cell r="I1242">
            <v>26111935</v>
          </cell>
        </row>
        <row r="1243">
          <cell r="A1243" t="str">
            <v>SCHMDTIDU</v>
          </cell>
          <cell r="B1243" t="str">
            <v>SCHMDT</v>
          </cell>
          <cell r="D1243">
            <v>14146</v>
          </cell>
          <cell r="F1243" t="str">
            <v>SCHMDTIDU</v>
          </cell>
          <cell r="G1243" t="str">
            <v>SCHMDT</v>
          </cell>
          <cell r="I1243">
            <v>14146</v>
          </cell>
        </row>
        <row r="1244">
          <cell r="A1244" t="str">
            <v>SCHMDTNUTIL</v>
          </cell>
          <cell r="B1244" t="str">
            <v>SCHMDT</v>
          </cell>
          <cell r="D1244">
            <v>0</v>
          </cell>
          <cell r="F1244" t="str">
            <v>SCHMDTNUTIL</v>
          </cell>
          <cell r="G1244" t="str">
            <v>SCHMDT</v>
          </cell>
          <cell r="I1244">
            <v>0</v>
          </cell>
        </row>
        <row r="1245">
          <cell r="A1245" t="str">
            <v>SCHMDTOR</v>
          </cell>
          <cell r="B1245" t="str">
            <v>SCHMDT</v>
          </cell>
          <cell r="D1245">
            <v>821541</v>
          </cell>
          <cell r="F1245" t="str">
            <v>SCHMDTOR</v>
          </cell>
          <cell r="G1245" t="str">
            <v>SCHMDT</v>
          </cell>
          <cell r="I1245">
            <v>821541</v>
          </cell>
        </row>
        <row r="1246">
          <cell r="A1246" t="str">
            <v>SCHMDTOTHER</v>
          </cell>
          <cell r="B1246" t="str">
            <v>SCHMDT</v>
          </cell>
          <cell r="D1246">
            <v>0</v>
          </cell>
          <cell r="F1246" t="str">
            <v>SCHMDTOTHER</v>
          </cell>
          <cell r="G1246" t="str">
            <v>SCHMDT</v>
          </cell>
          <cell r="I1246">
            <v>0</v>
          </cell>
        </row>
        <row r="1247">
          <cell r="A1247" t="str">
            <v>SCHMDTSE</v>
          </cell>
          <cell r="B1247" t="str">
            <v>SCHMDT</v>
          </cell>
          <cell r="D1247">
            <v>9888131</v>
          </cell>
          <cell r="F1247" t="str">
            <v>SCHMDTSE</v>
          </cell>
          <cell r="G1247" t="str">
            <v>SCHMDT</v>
          </cell>
          <cell r="I1247">
            <v>9888131</v>
          </cell>
        </row>
        <row r="1248">
          <cell r="A1248" t="str">
            <v>SCHMDTSG</v>
          </cell>
          <cell r="B1248" t="str">
            <v>SCHMDT</v>
          </cell>
          <cell r="D1248">
            <v>3067997</v>
          </cell>
          <cell r="F1248" t="str">
            <v>SCHMDTSG</v>
          </cell>
          <cell r="G1248" t="str">
            <v>SCHMDT</v>
          </cell>
          <cell r="I1248">
            <v>3067997</v>
          </cell>
        </row>
        <row r="1249">
          <cell r="A1249" t="str">
            <v>SCHMDTSNP</v>
          </cell>
          <cell r="B1249" t="str">
            <v>SCHMDT</v>
          </cell>
          <cell r="D1249">
            <v>40229607.969198525</v>
          </cell>
          <cell r="F1249" t="str">
            <v>SCHMDTSNP</v>
          </cell>
          <cell r="G1249" t="str">
            <v>SCHMDT</v>
          </cell>
          <cell r="I1249">
            <v>40229607.969198525</v>
          </cell>
        </row>
        <row r="1250">
          <cell r="A1250" t="str">
            <v>SCHMDTSNPD</v>
          </cell>
          <cell r="B1250" t="str">
            <v>SCHMDT</v>
          </cell>
          <cell r="D1250">
            <v>0</v>
          </cell>
          <cell r="F1250" t="str">
            <v>SCHMDTSNPD</v>
          </cell>
          <cell r="G1250" t="str">
            <v>SCHMDT</v>
          </cell>
          <cell r="I1250">
            <v>0</v>
          </cell>
        </row>
        <row r="1251">
          <cell r="A1251" t="str">
            <v>SCHMDTSO</v>
          </cell>
          <cell r="B1251" t="str">
            <v>SCHMDT</v>
          </cell>
          <cell r="D1251">
            <v>-54769182.447416462</v>
          </cell>
          <cell r="F1251" t="str">
            <v>SCHMDTSO</v>
          </cell>
          <cell r="G1251" t="str">
            <v>SCHMDT</v>
          </cell>
          <cell r="I1251">
            <v>-54769182.447416462</v>
          </cell>
        </row>
        <row r="1252">
          <cell r="A1252" t="str">
            <v>SCHMDTTAXDEPR</v>
          </cell>
          <cell r="B1252" t="str">
            <v>SCHMDT</v>
          </cell>
          <cell r="D1252">
            <v>460953562</v>
          </cell>
          <cell r="F1252" t="str">
            <v>SCHMDTTAXDEPR</v>
          </cell>
          <cell r="G1252" t="str">
            <v>SCHMDT</v>
          </cell>
          <cell r="I1252">
            <v>460953562</v>
          </cell>
        </row>
        <row r="1253">
          <cell r="A1253" t="str">
            <v>SCHMDTUT</v>
          </cell>
          <cell r="B1253" t="str">
            <v>SCHMDT</v>
          </cell>
          <cell r="D1253">
            <v>931</v>
          </cell>
          <cell r="F1253" t="str">
            <v>SCHMDTUT</v>
          </cell>
          <cell r="G1253" t="str">
            <v>SCHMDT</v>
          </cell>
          <cell r="I1253">
            <v>931</v>
          </cell>
        </row>
        <row r="1254">
          <cell r="A1254" t="str">
            <v>SCHMDTWYP</v>
          </cell>
          <cell r="B1254" t="str">
            <v>SCHMDT</v>
          </cell>
          <cell r="D1254">
            <v>9993</v>
          </cell>
          <cell r="F1254" t="str">
            <v>SCHMDTWYP</v>
          </cell>
          <cell r="G1254" t="str">
            <v>SCHMDT</v>
          </cell>
          <cell r="I1254">
            <v>9993</v>
          </cell>
        </row>
        <row r="1255">
          <cell r="A1255" t="str">
            <v>TPSG</v>
          </cell>
          <cell r="B1255" t="str">
            <v>TP</v>
          </cell>
          <cell r="D1255">
            <v>5696340.3599999994</v>
          </cell>
          <cell r="F1255" t="str">
            <v>TPSG</v>
          </cell>
          <cell r="G1255" t="str">
            <v>TP</v>
          </cell>
          <cell r="I1255">
            <v>5696340.3599999994</v>
          </cell>
        </row>
        <row r="1256">
          <cell r="A1256" t="str">
            <v>SCHMDTSG</v>
          </cell>
          <cell r="B1256" t="str">
            <v>SCHMDT</v>
          </cell>
          <cell r="D1256">
            <v>3067997</v>
          </cell>
          <cell r="F1256" t="str">
            <v>SCHMDTSG</v>
          </cell>
          <cell r="G1256" t="str">
            <v>SCHMDT</v>
          </cell>
          <cell r="I1256">
            <v>3067997</v>
          </cell>
        </row>
        <row r="1257">
          <cell r="A1257" t="str">
            <v>SCHMDTSNP</v>
          </cell>
          <cell r="B1257" t="str">
            <v>SCHMDT</v>
          </cell>
          <cell r="D1257">
            <v>40229607.969198525</v>
          </cell>
          <cell r="F1257" t="str">
            <v>SCHMDTSNP</v>
          </cell>
          <cell r="G1257" t="str">
            <v>SCHMDT</v>
          </cell>
          <cell r="I1257">
            <v>40229607.969198525</v>
          </cell>
        </row>
        <row r="1258">
          <cell r="A1258" t="str">
            <v>SCHMDTSNPD</v>
          </cell>
          <cell r="B1258" t="str">
            <v>SCHMDT</v>
          </cell>
          <cell r="D1258">
            <v>0</v>
          </cell>
          <cell r="F1258" t="str">
            <v>SCHMDTSNPD</v>
          </cell>
          <cell r="G1258" t="str">
            <v>SCHMDT</v>
          </cell>
          <cell r="I1258">
            <v>0</v>
          </cell>
        </row>
        <row r="1259">
          <cell r="A1259" t="str">
            <v>SCHMDTSO</v>
          </cell>
          <cell r="B1259" t="str">
            <v>SCHMDT</v>
          </cell>
          <cell r="D1259">
            <v>-51000271</v>
          </cell>
          <cell r="F1259" t="str">
            <v>SCHMDTSO</v>
          </cell>
          <cell r="G1259" t="str">
            <v>SCHMDT</v>
          </cell>
          <cell r="I1259">
            <v>-51000271</v>
          </cell>
        </row>
        <row r="1260">
          <cell r="A1260" t="str">
            <v>SCHMDTTAXDEPR</v>
          </cell>
          <cell r="B1260" t="str">
            <v>SCHMDT</v>
          </cell>
          <cell r="D1260">
            <v>460953562</v>
          </cell>
          <cell r="F1260" t="str">
            <v>SCHMDTTAXDEPR</v>
          </cell>
          <cell r="G1260" t="str">
            <v>SCHMDT</v>
          </cell>
          <cell r="I1260">
            <v>460953562</v>
          </cell>
        </row>
        <row r="1261">
          <cell r="A1261" t="str">
            <v>SCHMDTUT</v>
          </cell>
          <cell r="B1261" t="str">
            <v>SCHMDT</v>
          </cell>
          <cell r="D1261">
            <v>931</v>
          </cell>
          <cell r="F1261" t="str">
            <v>SCHMDTUT</v>
          </cell>
          <cell r="G1261" t="str">
            <v>SCHMDT</v>
          </cell>
          <cell r="I1261">
            <v>931</v>
          </cell>
        </row>
        <row r="1262">
          <cell r="A1262" t="str">
            <v>SCHMDTWYU</v>
          </cell>
          <cell r="B1262" t="str">
            <v>SCHMDT</v>
          </cell>
          <cell r="D1262">
            <v>9993</v>
          </cell>
          <cell r="F1262" t="str">
            <v>SCHMDTWYU</v>
          </cell>
          <cell r="G1262" t="str">
            <v>SCHMDT</v>
          </cell>
          <cell r="I1262">
            <v>9993</v>
          </cell>
        </row>
        <row r="1263">
          <cell r="A1263" t="str">
            <v>TPSG</v>
          </cell>
          <cell r="B1263" t="str">
            <v>TP</v>
          </cell>
          <cell r="D1263">
            <v>5696340.3599999994</v>
          </cell>
          <cell r="F1263" t="str">
            <v>TPSG</v>
          </cell>
          <cell r="G1263" t="str">
            <v>TP</v>
          </cell>
          <cell r="I1263">
            <v>5696340.3599999994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PPL_901_Pg 1 (Func RR)"/>
      <sheetName val="PPL_901_ Pg 2 (Func RR)"/>
      <sheetName val="PPL_902 (Func Results)"/>
      <sheetName val="PPL_903 (Ancillary)"/>
      <sheetName val="PPL_904 (Marginal Costs)"/>
      <sheetName val="PPL_905_Pg1 (RR by Class)"/>
      <sheetName val="PPL_905_Pg2 (RR Earned)"/>
      <sheetName val="PPL_905_Pg3 (RR Target)"/>
      <sheetName val="PPL_905_Pg4 (FERC Trans)"/>
      <sheetName val="Dist Split"/>
      <sheetName val="Results - Not Exhibit"/>
      <sheetName val="&lt;&lt;&lt; Exhibits File"/>
      <sheetName val="Variables"/>
      <sheetName val="Table of Conte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Avoided Costs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Circuit Model &gt;&gt;&gt;"/>
      <sheetName val="Circuit Model Intro"/>
      <sheetName val="PC 4"/>
      <sheetName val="PC 5"/>
      <sheetName val="PC 6"/>
      <sheetName val="PC 7"/>
      <sheetName val="PC 8"/>
      <sheetName val="PC 9"/>
      <sheetName val="PC 10"/>
      <sheetName val="PC 11"/>
      <sheetName val="PC 12"/>
      <sheetName val="PC 13"/>
      <sheetName val="PC 14"/>
      <sheetName val="&lt;&lt;&lt; Circuit Model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Escalation Factors"/>
      <sheetName val="Index"/>
      <sheetName val="SumTable"/>
      <sheetName val="Dialog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>
        <row r="37">
          <cell r="C37">
            <v>681451.07185323874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0">
          <cell r="C10" t="str">
            <v>Oregon</v>
          </cell>
        </row>
        <row r="11">
          <cell r="C11" t="str">
            <v>December 2011</v>
          </cell>
        </row>
        <row r="18">
          <cell r="C18">
            <v>2009</v>
          </cell>
          <cell r="D18">
            <v>2011</v>
          </cell>
        </row>
        <row r="19">
          <cell r="C19">
            <v>2009</v>
          </cell>
          <cell r="D19">
            <v>2011</v>
          </cell>
        </row>
        <row r="20">
          <cell r="C20">
            <v>2009</v>
          </cell>
          <cell r="D20">
            <v>2011</v>
          </cell>
        </row>
        <row r="21">
          <cell r="C21">
            <v>2009</v>
          </cell>
          <cell r="D21">
            <v>2011</v>
          </cell>
        </row>
        <row r="22">
          <cell r="C22">
            <v>2010</v>
          </cell>
          <cell r="D22">
            <v>2011</v>
          </cell>
        </row>
        <row r="23">
          <cell r="C23">
            <v>2009</v>
          </cell>
          <cell r="D23">
            <v>2011</v>
          </cell>
        </row>
        <row r="24">
          <cell r="C24">
            <v>2009</v>
          </cell>
          <cell r="D24">
            <v>2011</v>
          </cell>
        </row>
      </sheetData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">
          <cell r="A3" t="str">
            <v>PacifiCorp</v>
          </cell>
        </row>
        <row r="4">
          <cell r="A4" t="str">
            <v>Marginal Generation Costs</v>
          </cell>
        </row>
        <row r="5">
          <cell r="A5" t="str">
            <v>Filed</v>
          </cell>
        </row>
        <row r="6">
          <cell r="B6" t="str">
            <v xml:space="preserve">                  12 Months Ended December</v>
          </cell>
          <cell r="E6" t="str">
            <v>12 Months Ended December</v>
          </cell>
        </row>
        <row r="7">
          <cell r="B7" t="str">
            <v xml:space="preserve">Avoided Simple Cycle </v>
          </cell>
          <cell r="C7" t="str">
            <v xml:space="preserve">Avoided Combined Cycle </v>
          </cell>
          <cell r="D7" t="str">
            <v>Gas</v>
          </cell>
          <cell r="E7" t="str">
            <v>Avoided Firm</v>
          </cell>
          <cell r="F7" t="str">
            <v>Combined</v>
          </cell>
          <cell r="G7" t="str">
            <v>Gas</v>
          </cell>
        </row>
        <row r="8">
          <cell r="A8" t="str">
            <v>Calendar</v>
          </cell>
          <cell r="B8" t="str">
            <v xml:space="preserve">CT Fixed </v>
          </cell>
          <cell r="C8" t="str">
            <v xml:space="preserve">CT Fixed </v>
          </cell>
          <cell r="D8" t="str">
            <v>Price</v>
          </cell>
          <cell r="E8" t="str">
            <v>Capacity</v>
          </cell>
          <cell r="F8" t="str">
            <v>Cycle CT</v>
          </cell>
          <cell r="G8" t="str">
            <v>Price</v>
          </cell>
        </row>
        <row r="9">
          <cell r="A9" t="str">
            <v>Year</v>
          </cell>
          <cell r="B9" t="str">
            <v>Costs</v>
          </cell>
          <cell r="C9" t="str">
            <v>Costs</v>
          </cell>
          <cell r="E9" t="str">
            <v>Costs</v>
          </cell>
          <cell r="F9" t="str">
            <v>Fixed Cost</v>
          </cell>
        </row>
        <row r="10">
          <cell r="B10" t="str">
            <v>($/kW-yr)</v>
          </cell>
          <cell r="C10" t="str">
            <v>($/kW-yr)</v>
          </cell>
          <cell r="D10" t="str">
            <v>($/MMBtu)</v>
          </cell>
          <cell r="E10" t="str">
            <v>($/kW-yr)</v>
          </cell>
          <cell r="F10" t="str">
            <v>($/kW-yr)</v>
          </cell>
          <cell r="G10" t="str">
            <v>($/MMBtu)</v>
          </cell>
        </row>
        <row r="14">
          <cell r="A14">
            <v>2011</v>
          </cell>
          <cell r="B14">
            <v>79.2</v>
          </cell>
          <cell r="C14">
            <v>124.47</v>
          </cell>
          <cell r="D14">
            <v>6.74</v>
          </cell>
          <cell r="E14">
            <v>79.2</v>
          </cell>
          <cell r="F14">
            <v>124.47</v>
          </cell>
          <cell r="G14">
            <v>6.74</v>
          </cell>
        </row>
        <row r="15">
          <cell r="A15">
            <v>2012</v>
          </cell>
          <cell r="B15">
            <v>80.62</v>
          </cell>
          <cell r="C15">
            <v>126.71</v>
          </cell>
          <cell r="D15">
            <v>7.08</v>
          </cell>
          <cell r="E15">
            <v>80.62</v>
          </cell>
          <cell r="F15">
            <v>126.71</v>
          </cell>
          <cell r="G15">
            <v>7.08</v>
          </cell>
        </row>
        <row r="16">
          <cell r="A16">
            <v>2013</v>
          </cell>
          <cell r="B16">
            <v>82.17</v>
          </cell>
          <cell r="C16">
            <v>129.13</v>
          </cell>
          <cell r="D16">
            <v>7.23</v>
          </cell>
          <cell r="E16">
            <v>82.17</v>
          </cell>
          <cell r="F16">
            <v>129.13</v>
          </cell>
          <cell r="G16">
            <v>7.23</v>
          </cell>
        </row>
        <row r="17">
          <cell r="A17">
            <v>2014</v>
          </cell>
          <cell r="B17">
            <v>83.73</v>
          </cell>
          <cell r="C17">
            <v>131.59</v>
          </cell>
          <cell r="D17">
            <v>7.38</v>
          </cell>
          <cell r="E17">
            <v>83.73</v>
          </cell>
          <cell r="F17">
            <v>131.59</v>
          </cell>
          <cell r="G17">
            <v>7.38</v>
          </cell>
        </row>
        <row r="18">
          <cell r="A18">
            <v>2015</v>
          </cell>
          <cell r="B18">
            <v>85.32</v>
          </cell>
          <cell r="C18">
            <v>134.09</v>
          </cell>
          <cell r="D18">
            <v>7.38</v>
          </cell>
          <cell r="E18">
            <v>85.32</v>
          </cell>
          <cell r="F18">
            <v>134.09</v>
          </cell>
          <cell r="G18">
            <v>7.38</v>
          </cell>
        </row>
        <row r="19">
          <cell r="A19">
            <v>2016</v>
          </cell>
          <cell r="B19">
            <v>86.95</v>
          </cell>
          <cell r="C19">
            <v>136.65</v>
          </cell>
          <cell r="D19">
            <v>7.14</v>
          </cell>
          <cell r="E19">
            <v>86.95</v>
          </cell>
          <cell r="F19">
            <v>136.65</v>
          </cell>
          <cell r="G19">
            <v>7.14</v>
          </cell>
        </row>
        <row r="20">
          <cell r="A20">
            <v>2017</v>
          </cell>
          <cell r="B20">
            <v>88.61</v>
          </cell>
          <cell r="C20">
            <v>139.26</v>
          </cell>
          <cell r="D20">
            <v>7.07</v>
          </cell>
          <cell r="E20">
            <v>88.61</v>
          </cell>
          <cell r="F20">
            <v>139.26</v>
          </cell>
          <cell r="G20">
            <v>7.07</v>
          </cell>
        </row>
        <row r="21">
          <cell r="A21">
            <v>2018</v>
          </cell>
          <cell r="B21">
            <v>90.3</v>
          </cell>
          <cell r="C21">
            <v>141.91</v>
          </cell>
          <cell r="D21">
            <v>7.15</v>
          </cell>
          <cell r="E21">
            <v>90.3</v>
          </cell>
          <cell r="F21">
            <v>141.91</v>
          </cell>
          <cell r="G21">
            <v>7.15</v>
          </cell>
        </row>
        <row r="22">
          <cell r="A22">
            <v>2019</v>
          </cell>
          <cell r="B22">
            <v>92.03</v>
          </cell>
          <cell r="C22">
            <v>144.63</v>
          </cell>
          <cell r="D22">
            <v>7.5</v>
          </cell>
          <cell r="E22">
            <v>92.03</v>
          </cell>
          <cell r="F22">
            <v>144.63</v>
          </cell>
          <cell r="G22">
            <v>7.5</v>
          </cell>
        </row>
        <row r="23">
          <cell r="A23">
            <v>2020</v>
          </cell>
          <cell r="B23">
            <v>93.79</v>
          </cell>
          <cell r="C23">
            <v>147.38999999999999</v>
          </cell>
          <cell r="D23">
            <v>7.93</v>
          </cell>
          <cell r="E23">
            <v>93.79</v>
          </cell>
          <cell r="F23">
            <v>147.38999999999999</v>
          </cell>
          <cell r="G23">
            <v>7.93</v>
          </cell>
        </row>
        <row r="24">
          <cell r="A24">
            <v>2021</v>
          </cell>
          <cell r="B24">
            <v>95.57</v>
          </cell>
          <cell r="C24">
            <v>150.21</v>
          </cell>
          <cell r="D24">
            <v>8.44</v>
          </cell>
          <cell r="E24">
            <v>95.57</v>
          </cell>
          <cell r="F24">
            <v>150.21</v>
          </cell>
          <cell r="G24">
            <v>8.44</v>
          </cell>
        </row>
        <row r="25">
          <cell r="A25">
            <v>2022</v>
          </cell>
          <cell r="B25">
            <v>97.4</v>
          </cell>
          <cell r="C25">
            <v>153.07</v>
          </cell>
          <cell r="D25">
            <v>8.42</v>
          </cell>
          <cell r="E25">
            <v>97.4</v>
          </cell>
          <cell r="F25">
            <v>153.07</v>
          </cell>
          <cell r="G25">
            <v>8.42</v>
          </cell>
        </row>
        <row r="26">
          <cell r="A26">
            <v>2023</v>
          </cell>
          <cell r="B26">
            <v>99.26</v>
          </cell>
          <cell r="C26">
            <v>155.99</v>
          </cell>
          <cell r="D26">
            <v>8.5</v>
          </cell>
          <cell r="E26">
            <v>99.26</v>
          </cell>
          <cell r="F26">
            <v>155.99</v>
          </cell>
          <cell r="G26">
            <v>8.5</v>
          </cell>
        </row>
        <row r="27">
          <cell r="A27">
            <v>2024</v>
          </cell>
          <cell r="B27">
            <v>101.16</v>
          </cell>
          <cell r="C27">
            <v>158.97</v>
          </cell>
          <cell r="D27">
            <v>7.3</v>
          </cell>
          <cell r="E27">
            <v>101.16</v>
          </cell>
          <cell r="F27">
            <v>158.97</v>
          </cell>
          <cell r="G27">
            <v>7.3</v>
          </cell>
        </row>
        <row r="28">
          <cell r="A28">
            <v>2025</v>
          </cell>
          <cell r="B28">
            <v>103.08</v>
          </cell>
          <cell r="C28">
            <v>162.01</v>
          </cell>
          <cell r="D28">
            <v>7.66</v>
          </cell>
          <cell r="E28">
            <v>103.08</v>
          </cell>
          <cell r="F28">
            <v>162.01</v>
          </cell>
          <cell r="G28">
            <v>7.66</v>
          </cell>
        </row>
        <row r="29">
          <cell r="A29">
            <v>2026</v>
          </cell>
          <cell r="B29">
            <v>105.05</v>
          </cell>
          <cell r="C29">
            <v>165.1</v>
          </cell>
          <cell r="D29">
            <v>8.2200000000000006</v>
          </cell>
          <cell r="E29">
            <v>105.05</v>
          </cell>
          <cell r="F29">
            <v>165.1</v>
          </cell>
          <cell r="G29">
            <v>8.2200000000000006</v>
          </cell>
        </row>
        <row r="30">
          <cell r="A30">
            <v>2027</v>
          </cell>
          <cell r="B30">
            <v>107.06</v>
          </cell>
          <cell r="C30">
            <v>168.25</v>
          </cell>
          <cell r="D30">
            <v>8.33</v>
          </cell>
          <cell r="E30">
            <v>107.06</v>
          </cell>
          <cell r="F30">
            <v>168.25</v>
          </cell>
          <cell r="G30">
            <v>8.33</v>
          </cell>
        </row>
        <row r="31">
          <cell r="A31">
            <v>2028</v>
          </cell>
          <cell r="B31">
            <v>109.1</v>
          </cell>
          <cell r="C31">
            <v>171.46</v>
          </cell>
          <cell r="D31">
            <v>8.7200000000000006</v>
          </cell>
          <cell r="E31">
            <v>109.1</v>
          </cell>
          <cell r="F31">
            <v>171.46</v>
          </cell>
          <cell r="G31">
            <v>8.7200000000000006</v>
          </cell>
        </row>
        <row r="32">
          <cell r="A32">
            <v>2029</v>
          </cell>
          <cell r="B32">
            <v>111.18</v>
          </cell>
          <cell r="C32">
            <v>174.74</v>
          </cell>
          <cell r="D32">
            <v>9.02</v>
          </cell>
          <cell r="E32">
            <v>111.18</v>
          </cell>
          <cell r="F32">
            <v>174.74</v>
          </cell>
          <cell r="G32">
            <v>9.02</v>
          </cell>
        </row>
        <row r="33">
          <cell r="A33">
            <v>2030</v>
          </cell>
          <cell r="B33">
            <v>113.31</v>
          </cell>
          <cell r="C33">
            <v>178.07</v>
          </cell>
          <cell r="D33">
            <v>9.52</v>
          </cell>
          <cell r="E33">
            <v>113.31</v>
          </cell>
          <cell r="F33">
            <v>178.07</v>
          </cell>
          <cell r="G33">
            <v>9.52</v>
          </cell>
        </row>
        <row r="35">
          <cell r="A35" t="str">
            <v>CCCT Capacity Factor</v>
          </cell>
          <cell r="B35">
            <v>0.51500000000000001</v>
          </cell>
        </row>
        <row r="36">
          <cell r="A36" t="str">
            <v>CCCT Heat Rate (Btu/kWh)</v>
          </cell>
          <cell r="B36">
            <v>7150</v>
          </cell>
        </row>
        <row r="38">
          <cell r="A38" t="str">
            <v xml:space="preserve">Source:  </v>
          </cell>
          <cell r="E38" t="str">
            <v>(Fiscal Year):</v>
          </cell>
        </row>
      </sheetData>
      <sheetData sheetId="35" refreshError="1"/>
      <sheetData sheetId="36" refreshError="1"/>
      <sheetData sheetId="37" refreshError="1"/>
      <sheetData sheetId="38">
        <row r="23">
          <cell r="E23">
            <v>0.79351793004909776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14">
          <cell r="B14" t="str">
            <v>3 Phase - 447 AAC &amp; 4\0 AAC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>
        <row r="46">
          <cell r="G46">
            <v>0.1081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>
        <row r="32">
          <cell r="G32">
            <v>137.13321646485971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</row>
        <row r="29">
          <cell r="AL29" t="str">
            <v>WY-ALL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ADVN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acros"/>
      <sheetName val="Att1"/>
      <sheetName val="Att2"/>
      <sheetName val="Att3a"/>
      <sheetName val="Att3b"/>
      <sheetName val="Att4"/>
      <sheetName val="Att5"/>
      <sheetName val="Att6"/>
      <sheetName val="Att7"/>
      <sheetName val="Att8"/>
      <sheetName val="Att9"/>
      <sheetName val="Att10"/>
      <sheetName val="Att 11"/>
      <sheetName val="Att 12"/>
      <sheetName val="Att 13"/>
      <sheetName val="Int"/>
      <sheetName val="OM"/>
      <sheetName val="Adj2"/>
      <sheetName val="Adj1"/>
      <sheetName val="OM 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Oreg WZAMRT97"/>
      <sheetName val="WZ AMORT TO EXP"/>
      <sheetName val="Oreg WZAMRT00  1999"/>
      <sheetName val="Oreg WZAMRT00"/>
      <sheetName val="Other States WZAMRT00"/>
      <sheetName val="2002 Projection"/>
      <sheetName val="Oreg WZAMRT98"/>
      <sheetName val="Other States WZAMRT98"/>
      <sheetName val="Utah CC Amort"/>
      <sheetName val="Utah NLR Am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OTC Gas Quotes"/>
      <sheetName val="Futures"/>
      <sheetName val="MarketData"/>
      <sheetName val="GasCurveSummary"/>
      <sheetName val="GasVolsSummary"/>
      <sheetName val="YieldCurveSummary"/>
      <sheetName val="GAS CURVE Engine"/>
      <sheetName val="Options"/>
      <sheetName val="Calcoutput (futures)"/>
      <sheetName val="Shaped Gas Quotes"/>
      <sheetName val="Henry Contract Specifications"/>
    </sheetNames>
    <sheetDataSet>
      <sheetData sheetId="0" refreshError="1"/>
      <sheetData sheetId="1" refreshError="1">
        <row r="2">
          <cell r="M2">
            <v>1</v>
          </cell>
        </row>
        <row r="5">
          <cell r="G5" t="str">
            <v>Sumas</v>
          </cell>
          <cell r="H5" t="str">
            <v>Rockies/Opal</v>
          </cell>
          <cell r="I5" t="str">
            <v>Stanfield</v>
          </cell>
          <cell r="J5" t="str">
            <v>SO CAL Bdr</v>
          </cell>
          <cell r="K5" t="str">
            <v>San Juan</v>
          </cell>
        </row>
        <row r="6">
          <cell r="L6">
            <v>1</v>
          </cell>
        </row>
        <row r="7">
          <cell r="L7">
            <v>2</v>
          </cell>
        </row>
        <row r="8">
          <cell r="L8">
            <v>3</v>
          </cell>
        </row>
        <row r="9">
          <cell r="L9">
            <v>1</v>
          </cell>
        </row>
        <row r="10">
          <cell r="L10">
            <v>4</v>
          </cell>
        </row>
        <row r="11">
          <cell r="L11">
            <v>11</v>
          </cell>
        </row>
        <row r="12">
          <cell r="L12">
            <v>16</v>
          </cell>
        </row>
        <row r="13">
          <cell r="L13">
            <v>1</v>
          </cell>
        </row>
        <row r="14">
          <cell r="L14">
            <v>13</v>
          </cell>
        </row>
        <row r="15">
          <cell r="L15">
            <v>25</v>
          </cell>
        </row>
      </sheetData>
      <sheetData sheetId="2" refreshError="1">
        <row r="2">
          <cell r="A2" t="str">
            <v>CL112</v>
          </cell>
          <cell r="B2" t="str">
            <v>CL</v>
          </cell>
          <cell r="C2">
            <v>1</v>
          </cell>
          <cell r="D2">
            <v>3</v>
          </cell>
          <cell r="E2">
            <v>37609</v>
          </cell>
          <cell r="F2">
            <v>27.29</v>
          </cell>
          <cell r="G2">
            <v>26.71</v>
          </cell>
          <cell r="H2">
            <v>68103</v>
          </cell>
          <cell r="I2">
            <v>27.45</v>
          </cell>
          <cell r="J2">
            <v>26.71</v>
          </cell>
        </row>
        <row r="3">
          <cell r="A3" t="str">
            <v>CL122</v>
          </cell>
          <cell r="B3" t="str">
            <v>CL</v>
          </cell>
          <cell r="C3">
            <v>2</v>
          </cell>
          <cell r="D3">
            <v>3</v>
          </cell>
          <cell r="E3">
            <v>37642</v>
          </cell>
          <cell r="F3">
            <v>27.17</v>
          </cell>
          <cell r="G3">
            <v>26.59</v>
          </cell>
          <cell r="H3">
            <v>38783</v>
          </cell>
          <cell r="I3">
            <v>27.32</v>
          </cell>
          <cell r="J3">
            <v>26.63</v>
          </cell>
        </row>
        <row r="4">
          <cell r="A4" t="str">
            <v>CL13</v>
          </cell>
          <cell r="B4" t="str">
            <v>CL</v>
          </cell>
          <cell r="C4">
            <v>3</v>
          </cell>
          <cell r="D4">
            <v>3</v>
          </cell>
          <cell r="E4">
            <v>37672</v>
          </cell>
          <cell r="F4">
            <v>26.8</v>
          </cell>
          <cell r="G4">
            <v>26.28</v>
          </cell>
          <cell r="H4">
            <v>21182</v>
          </cell>
          <cell r="I4">
            <v>26.95</v>
          </cell>
          <cell r="J4">
            <v>26.37</v>
          </cell>
        </row>
        <row r="5">
          <cell r="A5" t="str">
            <v>CL23</v>
          </cell>
          <cell r="B5" t="str">
            <v>CL</v>
          </cell>
          <cell r="C5">
            <v>4</v>
          </cell>
          <cell r="D5">
            <v>3</v>
          </cell>
          <cell r="E5">
            <v>37700</v>
          </cell>
          <cell r="F5">
            <v>26.47</v>
          </cell>
          <cell r="G5">
            <v>25.95</v>
          </cell>
          <cell r="H5">
            <v>7944</v>
          </cell>
          <cell r="I5">
            <v>26.55</v>
          </cell>
          <cell r="J5">
            <v>26.12</v>
          </cell>
        </row>
        <row r="6">
          <cell r="A6" t="str">
            <v>CL33</v>
          </cell>
          <cell r="B6" t="str">
            <v>CL</v>
          </cell>
          <cell r="C6">
            <v>5</v>
          </cell>
          <cell r="D6">
            <v>3</v>
          </cell>
          <cell r="E6">
            <v>37733</v>
          </cell>
          <cell r="F6">
            <v>26.14</v>
          </cell>
          <cell r="G6">
            <v>25.63</v>
          </cell>
          <cell r="H6">
            <v>1719</v>
          </cell>
          <cell r="I6">
            <v>26.2</v>
          </cell>
          <cell r="J6">
            <v>25.79</v>
          </cell>
        </row>
        <row r="7">
          <cell r="A7" t="str">
            <v>CL43</v>
          </cell>
          <cell r="B7" t="str">
            <v>CL</v>
          </cell>
          <cell r="C7">
            <v>6</v>
          </cell>
          <cell r="D7">
            <v>3</v>
          </cell>
          <cell r="E7">
            <v>37761</v>
          </cell>
          <cell r="F7">
            <v>25.81</v>
          </cell>
          <cell r="G7">
            <v>25.31</v>
          </cell>
          <cell r="H7">
            <v>2664</v>
          </cell>
          <cell r="I7">
            <v>25.84</v>
          </cell>
          <cell r="J7">
            <v>25.45</v>
          </cell>
        </row>
        <row r="8">
          <cell r="A8" t="str">
            <v>CL53</v>
          </cell>
          <cell r="B8" t="str">
            <v>CL</v>
          </cell>
          <cell r="C8">
            <v>7</v>
          </cell>
          <cell r="D8">
            <v>3</v>
          </cell>
          <cell r="E8">
            <v>37792</v>
          </cell>
          <cell r="F8">
            <v>25.48</v>
          </cell>
          <cell r="G8">
            <v>25</v>
          </cell>
          <cell r="H8">
            <v>870</v>
          </cell>
          <cell r="I8">
            <v>25.47</v>
          </cell>
          <cell r="J8">
            <v>25.11</v>
          </cell>
        </row>
        <row r="9">
          <cell r="A9" t="str">
            <v>CL63</v>
          </cell>
          <cell r="B9" t="str">
            <v>CL</v>
          </cell>
          <cell r="C9">
            <v>8</v>
          </cell>
          <cell r="D9">
            <v>3</v>
          </cell>
          <cell r="E9">
            <v>37824</v>
          </cell>
          <cell r="F9">
            <v>25.18</v>
          </cell>
          <cell r="G9">
            <v>24.72</v>
          </cell>
          <cell r="H9">
            <v>1451</v>
          </cell>
          <cell r="I9">
            <v>25.1</v>
          </cell>
          <cell r="J9">
            <v>25</v>
          </cell>
        </row>
        <row r="10">
          <cell r="A10" t="str">
            <v>CL73</v>
          </cell>
          <cell r="B10" t="str">
            <v>CL</v>
          </cell>
          <cell r="C10">
            <v>9</v>
          </cell>
          <cell r="D10">
            <v>3</v>
          </cell>
          <cell r="E10">
            <v>37853</v>
          </cell>
          <cell r="F10">
            <v>24.92</v>
          </cell>
          <cell r="G10">
            <v>24.48</v>
          </cell>
          <cell r="H10">
            <v>1428</v>
          </cell>
          <cell r="I10">
            <v>24.84</v>
          </cell>
          <cell r="J10">
            <v>24.68</v>
          </cell>
        </row>
        <row r="11">
          <cell r="A11" t="str">
            <v>CL83</v>
          </cell>
          <cell r="B11" t="str">
            <v>CL</v>
          </cell>
          <cell r="C11">
            <v>10</v>
          </cell>
          <cell r="D11">
            <v>3</v>
          </cell>
          <cell r="E11">
            <v>37886</v>
          </cell>
          <cell r="F11">
            <v>24.68</v>
          </cell>
          <cell r="G11">
            <v>24.25</v>
          </cell>
          <cell r="H11">
            <v>18</v>
          </cell>
          <cell r="I11">
            <v>0</v>
          </cell>
          <cell r="J11">
            <v>0</v>
          </cell>
        </row>
        <row r="12">
          <cell r="A12" t="str">
            <v>CL93</v>
          </cell>
          <cell r="B12" t="str">
            <v>CL</v>
          </cell>
          <cell r="C12">
            <v>11</v>
          </cell>
          <cell r="D12">
            <v>3</v>
          </cell>
          <cell r="E12">
            <v>37915</v>
          </cell>
          <cell r="F12">
            <v>24.5</v>
          </cell>
          <cell r="G12">
            <v>24.07</v>
          </cell>
          <cell r="H12">
            <v>495</v>
          </cell>
          <cell r="I12">
            <v>24.45</v>
          </cell>
          <cell r="J12">
            <v>24.35</v>
          </cell>
        </row>
        <row r="13">
          <cell r="A13" t="str">
            <v>CL103</v>
          </cell>
          <cell r="B13" t="str">
            <v>CL</v>
          </cell>
          <cell r="C13">
            <v>12</v>
          </cell>
          <cell r="D13">
            <v>3</v>
          </cell>
          <cell r="E13">
            <v>37945</v>
          </cell>
          <cell r="F13">
            <v>24.34</v>
          </cell>
          <cell r="G13">
            <v>23.92</v>
          </cell>
          <cell r="H13">
            <v>2389</v>
          </cell>
          <cell r="I13">
            <v>24.35</v>
          </cell>
          <cell r="J13">
            <v>24.05</v>
          </cell>
        </row>
        <row r="14">
          <cell r="A14" t="str">
            <v>CL113</v>
          </cell>
          <cell r="B14" t="str">
            <v>CL</v>
          </cell>
          <cell r="C14">
            <v>1</v>
          </cell>
          <cell r="D14">
            <v>4</v>
          </cell>
          <cell r="E14">
            <v>37974</v>
          </cell>
          <cell r="F14">
            <v>24.19</v>
          </cell>
          <cell r="G14">
            <v>23.77</v>
          </cell>
          <cell r="H14">
            <v>50</v>
          </cell>
          <cell r="I14">
            <v>0</v>
          </cell>
          <cell r="J14">
            <v>0</v>
          </cell>
        </row>
        <row r="15">
          <cell r="A15" t="str">
            <v>CL123</v>
          </cell>
          <cell r="B15" t="str">
            <v>CL</v>
          </cell>
          <cell r="C15">
            <v>2</v>
          </cell>
          <cell r="D15">
            <v>4</v>
          </cell>
          <cell r="E15">
            <v>38006</v>
          </cell>
          <cell r="F15">
            <v>24.06</v>
          </cell>
          <cell r="G15">
            <v>23.64</v>
          </cell>
          <cell r="H15">
            <v>0</v>
          </cell>
          <cell r="I15">
            <v>0</v>
          </cell>
          <cell r="J15">
            <v>0</v>
          </cell>
        </row>
        <row r="16">
          <cell r="A16" t="str">
            <v>CL14</v>
          </cell>
          <cell r="B16" t="str">
            <v>CL</v>
          </cell>
          <cell r="C16">
            <v>3</v>
          </cell>
          <cell r="D16">
            <v>4</v>
          </cell>
          <cell r="E16">
            <v>38037</v>
          </cell>
          <cell r="F16">
            <v>23.93</v>
          </cell>
          <cell r="G16">
            <v>23.51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CL24</v>
          </cell>
          <cell r="B17" t="str">
            <v>CL</v>
          </cell>
          <cell r="C17">
            <v>4</v>
          </cell>
          <cell r="D17">
            <v>4</v>
          </cell>
          <cell r="E17">
            <v>38068</v>
          </cell>
          <cell r="F17">
            <v>23.8</v>
          </cell>
          <cell r="G17">
            <v>23.38</v>
          </cell>
          <cell r="H17">
            <v>360</v>
          </cell>
          <cell r="I17">
            <v>0</v>
          </cell>
          <cell r="J17">
            <v>0</v>
          </cell>
        </row>
        <row r="18">
          <cell r="A18" t="str">
            <v>CL34</v>
          </cell>
          <cell r="B18" t="str">
            <v>CL</v>
          </cell>
          <cell r="C18">
            <v>5</v>
          </cell>
          <cell r="D18">
            <v>4</v>
          </cell>
          <cell r="E18">
            <v>38097</v>
          </cell>
          <cell r="F18">
            <v>23.68</v>
          </cell>
          <cell r="G18">
            <v>23.26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CL44</v>
          </cell>
          <cell r="B19" t="str">
            <v>CL</v>
          </cell>
          <cell r="C19">
            <v>6</v>
          </cell>
          <cell r="D19">
            <v>4</v>
          </cell>
          <cell r="E19">
            <v>38127</v>
          </cell>
          <cell r="F19">
            <v>23.59</v>
          </cell>
          <cell r="G19">
            <v>23.17</v>
          </cell>
          <cell r="H19">
            <v>483</v>
          </cell>
          <cell r="I19">
            <v>23.5</v>
          </cell>
          <cell r="J19">
            <v>23.5</v>
          </cell>
        </row>
        <row r="20">
          <cell r="A20" t="str">
            <v>CL54</v>
          </cell>
          <cell r="B20" t="str">
            <v>CL</v>
          </cell>
          <cell r="C20">
            <v>7</v>
          </cell>
          <cell r="D20">
            <v>4</v>
          </cell>
          <cell r="E20">
            <v>38160</v>
          </cell>
          <cell r="F20">
            <v>23.54</v>
          </cell>
          <cell r="G20">
            <v>23.12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CL64</v>
          </cell>
          <cell r="B21" t="str">
            <v>CL</v>
          </cell>
          <cell r="C21">
            <v>8</v>
          </cell>
          <cell r="D21">
            <v>4</v>
          </cell>
          <cell r="E21">
            <v>38188</v>
          </cell>
          <cell r="F21">
            <v>23.5</v>
          </cell>
          <cell r="G21">
            <v>23.08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>CL74</v>
          </cell>
          <cell r="B22" t="str">
            <v>CL</v>
          </cell>
          <cell r="C22">
            <v>9</v>
          </cell>
          <cell r="D22">
            <v>4</v>
          </cell>
          <cell r="E22">
            <v>38219</v>
          </cell>
          <cell r="F22">
            <v>23.47</v>
          </cell>
          <cell r="G22">
            <v>23.05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CL84</v>
          </cell>
          <cell r="B23" t="str">
            <v>CL</v>
          </cell>
          <cell r="C23">
            <v>10</v>
          </cell>
          <cell r="D23">
            <v>4</v>
          </cell>
          <cell r="E23">
            <v>38251</v>
          </cell>
          <cell r="F23">
            <v>23.44</v>
          </cell>
          <cell r="G23">
            <v>23.02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CL94</v>
          </cell>
          <cell r="B24" t="str">
            <v>CL</v>
          </cell>
          <cell r="C24">
            <v>11</v>
          </cell>
          <cell r="D24">
            <v>4</v>
          </cell>
          <cell r="E24">
            <v>38280</v>
          </cell>
          <cell r="F24">
            <v>23.41</v>
          </cell>
          <cell r="G24">
            <v>22.99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CL104</v>
          </cell>
          <cell r="B25" t="str">
            <v>CL</v>
          </cell>
          <cell r="C25">
            <v>12</v>
          </cell>
          <cell r="D25">
            <v>4</v>
          </cell>
          <cell r="E25">
            <v>38310</v>
          </cell>
          <cell r="F25">
            <v>23.38</v>
          </cell>
          <cell r="G25">
            <v>22.97</v>
          </cell>
          <cell r="H25">
            <v>1092</v>
          </cell>
          <cell r="I25">
            <v>23.19</v>
          </cell>
          <cell r="J25">
            <v>23.15</v>
          </cell>
        </row>
        <row r="26">
          <cell r="A26" t="str">
            <v>CL114</v>
          </cell>
          <cell r="B26" t="str">
            <v>CL</v>
          </cell>
          <cell r="C26">
            <v>1</v>
          </cell>
          <cell r="D26">
            <v>5</v>
          </cell>
          <cell r="E26">
            <v>38341</v>
          </cell>
          <cell r="F26">
            <v>23.35</v>
          </cell>
          <cell r="G26">
            <v>22.95</v>
          </cell>
          <cell r="H26">
            <v>1</v>
          </cell>
          <cell r="I26">
            <v>0</v>
          </cell>
          <cell r="J26">
            <v>0</v>
          </cell>
        </row>
        <row r="27">
          <cell r="A27" t="str">
            <v>CL124</v>
          </cell>
          <cell r="B27" t="str">
            <v>CL</v>
          </cell>
          <cell r="C27">
            <v>2</v>
          </cell>
          <cell r="D27">
            <v>5</v>
          </cell>
          <cell r="E27">
            <v>38372</v>
          </cell>
          <cell r="F27">
            <v>23.32</v>
          </cell>
          <cell r="G27">
            <v>22.93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CL15</v>
          </cell>
          <cell r="B28" t="str">
            <v>CL</v>
          </cell>
          <cell r="C28">
            <v>3</v>
          </cell>
          <cell r="D28">
            <v>5</v>
          </cell>
          <cell r="E28">
            <v>38405</v>
          </cell>
          <cell r="F28">
            <v>23.3</v>
          </cell>
          <cell r="G28">
            <v>22.91</v>
          </cell>
          <cell r="H28">
            <v>0</v>
          </cell>
          <cell r="I28">
            <v>0</v>
          </cell>
          <cell r="J28">
            <v>0</v>
          </cell>
        </row>
        <row r="29">
          <cell r="A29" t="str">
            <v>CL25</v>
          </cell>
          <cell r="B29" t="str">
            <v>CL</v>
          </cell>
          <cell r="C29">
            <v>4</v>
          </cell>
          <cell r="D29">
            <v>5</v>
          </cell>
          <cell r="E29">
            <v>38432</v>
          </cell>
          <cell r="F29">
            <v>23.28</v>
          </cell>
          <cell r="G29">
            <v>22.89</v>
          </cell>
          <cell r="H29">
            <v>0</v>
          </cell>
          <cell r="I29">
            <v>0</v>
          </cell>
          <cell r="J29">
            <v>0</v>
          </cell>
        </row>
        <row r="30">
          <cell r="A30" t="str">
            <v>CL35</v>
          </cell>
          <cell r="B30" t="str">
            <v>CL</v>
          </cell>
          <cell r="C30">
            <v>5</v>
          </cell>
          <cell r="D30">
            <v>5</v>
          </cell>
          <cell r="E30">
            <v>38462</v>
          </cell>
          <cell r="F30">
            <v>23.26</v>
          </cell>
          <cell r="G30">
            <v>22.87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CL65</v>
          </cell>
          <cell r="B31" t="str">
            <v>CL</v>
          </cell>
          <cell r="C31">
            <v>6</v>
          </cell>
          <cell r="D31">
            <v>5</v>
          </cell>
          <cell r="E31">
            <v>38492</v>
          </cell>
          <cell r="F31">
            <v>23.23</v>
          </cell>
          <cell r="G31">
            <v>22.84</v>
          </cell>
          <cell r="H31">
            <v>90</v>
          </cell>
          <cell r="I31">
            <v>0</v>
          </cell>
          <cell r="J31">
            <v>0</v>
          </cell>
        </row>
        <row r="32">
          <cell r="A32" t="str">
            <v>CL125</v>
          </cell>
          <cell r="B32" t="str">
            <v>CL</v>
          </cell>
          <cell r="C32">
            <v>12</v>
          </cell>
          <cell r="D32">
            <v>5</v>
          </cell>
          <cell r="E32">
            <v>38674</v>
          </cell>
          <cell r="F32">
            <v>23.14</v>
          </cell>
          <cell r="G32">
            <v>22.75</v>
          </cell>
          <cell r="H32">
            <v>536</v>
          </cell>
          <cell r="I32">
            <v>23.05</v>
          </cell>
          <cell r="J32">
            <v>23.05</v>
          </cell>
        </row>
        <row r="33">
          <cell r="A33" t="str">
            <v>CL126</v>
          </cell>
          <cell r="B33" t="str">
            <v>CL</v>
          </cell>
          <cell r="C33">
            <v>12</v>
          </cell>
          <cell r="D33">
            <v>6</v>
          </cell>
          <cell r="E33">
            <v>39038</v>
          </cell>
          <cell r="F33">
            <v>23.04</v>
          </cell>
          <cell r="G33">
            <v>22.65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CL127</v>
          </cell>
          <cell r="B34" t="str">
            <v>CL</v>
          </cell>
          <cell r="C34">
            <v>12</v>
          </cell>
          <cell r="D34">
            <v>7</v>
          </cell>
          <cell r="E34">
            <v>39402</v>
          </cell>
          <cell r="F34">
            <v>22.94</v>
          </cell>
          <cell r="G34">
            <v>22.55</v>
          </cell>
          <cell r="H34">
            <v>1</v>
          </cell>
          <cell r="I34">
            <v>0</v>
          </cell>
          <cell r="J34">
            <v>0</v>
          </cell>
        </row>
        <row r="35">
          <cell r="A35" t="str">
            <v>CL128</v>
          </cell>
          <cell r="B35" t="str">
            <v>CL</v>
          </cell>
          <cell r="C35">
            <v>12</v>
          </cell>
          <cell r="D35">
            <v>8</v>
          </cell>
          <cell r="E35">
            <v>39772</v>
          </cell>
          <cell r="F35">
            <v>22.88</v>
          </cell>
          <cell r="G35">
            <v>22.49</v>
          </cell>
          <cell r="H35">
            <v>1</v>
          </cell>
          <cell r="I35">
            <v>0</v>
          </cell>
          <cell r="J35">
            <v>0</v>
          </cell>
        </row>
        <row r="36">
          <cell r="A36" t="str">
            <v>HO112</v>
          </cell>
          <cell r="B36" t="str">
            <v>CL</v>
          </cell>
          <cell r="C36">
            <v>12</v>
          </cell>
          <cell r="D36">
            <v>9</v>
          </cell>
          <cell r="E36">
            <v>40137</v>
          </cell>
          <cell r="F36">
            <v>22.82</v>
          </cell>
          <cell r="G36">
            <v>22.43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HO122</v>
          </cell>
          <cell r="B37" t="str">
            <v>HO</v>
          </cell>
          <cell r="C37">
            <v>1</v>
          </cell>
          <cell r="D37">
            <v>3</v>
          </cell>
          <cell r="E37">
            <v>37621</v>
          </cell>
          <cell r="F37">
            <v>0.75619999999999998</v>
          </cell>
          <cell r="G37">
            <v>0.74539999999999995</v>
          </cell>
          <cell r="H37">
            <v>23589</v>
          </cell>
          <cell r="I37">
            <v>0.76400000000000001</v>
          </cell>
          <cell r="J37">
            <v>0.74550000000000005</v>
          </cell>
        </row>
        <row r="38">
          <cell r="A38" t="str">
            <v>HO13</v>
          </cell>
          <cell r="B38" t="str">
            <v>HO</v>
          </cell>
          <cell r="C38">
            <v>2</v>
          </cell>
          <cell r="D38">
            <v>3</v>
          </cell>
          <cell r="E38">
            <v>37652</v>
          </cell>
          <cell r="F38">
            <v>0.75190000000000001</v>
          </cell>
          <cell r="G38">
            <v>0.73970000000000002</v>
          </cell>
          <cell r="H38">
            <v>13901</v>
          </cell>
          <cell r="I38">
            <v>0.75900000000000001</v>
          </cell>
          <cell r="J38">
            <v>0.74199999999999999</v>
          </cell>
        </row>
        <row r="39">
          <cell r="A39" t="str">
            <v>HO23</v>
          </cell>
          <cell r="B39" t="str">
            <v>HO</v>
          </cell>
          <cell r="C39">
            <v>3</v>
          </cell>
          <cell r="D39">
            <v>3</v>
          </cell>
          <cell r="E39">
            <v>37680</v>
          </cell>
          <cell r="F39">
            <v>0.72840000000000005</v>
          </cell>
          <cell r="G39">
            <v>0.71619999999999995</v>
          </cell>
          <cell r="H39">
            <v>5228</v>
          </cell>
          <cell r="I39">
            <v>0.73399999999999999</v>
          </cell>
          <cell r="J39">
            <v>0.72070000000000001</v>
          </cell>
        </row>
        <row r="40">
          <cell r="A40" t="str">
            <v>HO33</v>
          </cell>
          <cell r="B40" t="str">
            <v>HO</v>
          </cell>
          <cell r="C40">
            <v>4</v>
          </cell>
          <cell r="D40">
            <v>3</v>
          </cell>
          <cell r="E40">
            <v>37711</v>
          </cell>
          <cell r="F40">
            <v>0.70589999999999997</v>
          </cell>
          <cell r="G40">
            <v>0.69269999999999998</v>
          </cell>
          <cell r="H40">
            <v>2873</v>
          </cell>
          <cell r="I40">
            <v>0.71199999999999997</v>
          </cell>
          <cell r="J40">
            <v>0.69750000000000001</v>
          </cell>
        </row>
        <row r="41">
          <cell r="A41" t="str">
            <v>HO43</v>
          </cell>
          <cell r="B41" t="str">
            <v>HO</v>
          </cell>
          <cell r="C41">
            <v>5</v>
          </cell>
          <cell r="D41">
            <v>3</v>
          </cell>
          <cell r="E41">
            <v>37741</v>
          </cell>
          <cell r="F41">
            <v>0.68540000000000001</v>
          </cell>
          <cell r="G41">
            <v>0.67220000000000002</v>
          </cell>
          <cell r="H41">
            <v>813</v>
          </cell>
          <cell r="I41">
            <v>0.69099999999999995</v>
          </cell>
          <cell r="J41">
            <v>0.68200000000000005</v>
          </cell>
        </row>
        <row r="42">
          <cell r="A42" t="str">
            <v>HO53</v>
          </cell>
          <cell r="B42" t="str">
            <v>HO</v>
          </cell>
          <cell r="C42">
            <v>6</v>
          </cell>
          <cell r="D42">
            <v>3</v>
          </cell>
          <cell r="E42">
            <v>37771</v>
          </cell>
          <cell r="F42">
            <v>0.6764</v>
          </cell>
          <cell r="G42">
            <v>0.66320000000000001</v>
          </cell>
          <cell r="H42">
            <v>321</v>
          </cell>
          <cell r="I42">
            <v>0.67900000000000005</v>
          </cell>
          <cell r="J42">
            <v>0.67700000000000005</v>
          </cell>
        </row>
        <row r="43">
          <cell r="A43" t="str">
            <v>HO63</v>
          </cell>
          <cell r="B43" t="str">
            <v>HO</v>
          </cell>
          <cell r="C43">
            <v>7</v>
          </cell>
          <cell r="D43">
            <v>3</v>
          </cell>
          <cell r="E43">
            <v>37802</v>
          </cell>
          <cell r="F43">
            <v>0.67390000000000005</v>
          </cell>
          <cell r="G43">
            <v>0.66069999999999995</v>
          </cell>
          <cell r="H43">
            <v>133</v>
          </cell>
          <cell r="I43">
            <v>0</v>
          </cell>
          <cell r="J43">
            <v>0</v>
          </cell>
        </row>
        <row r="44">
          <cell r="A44" t="str">
            <v>HO73</v>
          </cell>
          <cell r="B44" t="str">
            <v>HO</v>
          </cell>
          <cell r="C44">
            <v>8</v>
          </cell>
          <cell r="D44">
            <v>3</v>
          </cell>
          <cell r="E44">
            <v>37833</v>
          </cell>
          <cell r="F44">
            <v>0.67390000000000005</v>
          </cell>
          <cell r="G44">
            <v>0.66069999999999995</v>
          </cell>
          <cell r="H44">
            <v>10</v>
          </cell>
          <cell r="I44">
            <v>0.67500000000000004</v>
          </cell>
          <cell r="J44">
            <v>0.67149999999999999</v>
          </cell>
        </row>
        <row r="45">
          <cell r="A45" t="str">
            <v>HO83</v>
          </cell>
          <cell r="B45" t="str">
            <v>HO</v>
          </cell>
          <cell r="C45">
            <v>9</v>
          </cell>
          <cell r="D45">
            <v>3</v>
          </cell>
          <cell r="E45">
            <v>37862</v>
          </cell>
          <cell r="F45">
            <v>0.67789999999999995</v>
          </cell>
          <cell r="G45">
            <v>0.66469999999999996</v>
          </cell>
          <cell r="H45">
            <v>37</v>
          </cell>
          <cell r="I45">
            <v>0.67369999999999997</v>
          </cell>
          <cell r="J45">
            <v>0.67369999999999997</v>
          </cell>
        </row>
        <row r="46">
          <cell r="A46" t="str">
            <v>HO93</v>
          </cell>
          <cell r="B46" t="str">
            <v>HO</v>
          </cell>
          <cell r="C46">
            <v>10</v>
          </cell>
          <cell r="D46">
            <v>3</v>
          </cell>
          <cell r="E46">
            <v>37894</v>
          </cell>
          <cell r="F46">
            <v>0.68240000000000001</v>
          </cell>
          <cell r="G46">
            <v>0.66920000000000002</v>
          </cell>
          <cell r="H46">
            <v>6</v>
          </cell>
          <cell r="I46">
            <v>0.6825</v>
          </cell>
          <cell r="J46">
            <v>0.6825</v>
          </cell>
        </row>
        <row r="47">
          <cell r="A47" t="str">
            <v>HO103</v>
          </cell>
          <cell r="B47" t="str">
            <v>HO</v>
          </cell>
          <cell r="C47">
            <v>11</v>
          </cell>
          <cell r="D47">
            <v>3</v>
          </cell>
          <cell r="E47">
            <v>37925</v>
          </cell>
          <cell r="F47">
            <v>0.68689999999999996</v>
          </cell>
          <cell r="G47">
            <v>0.67369999999999997</v>
          </cell>
          <cell r="H47">
            <v>2</v>
          </cell>
          <cell r="I47">
            <v>0.68269999999999997</v>
          </cell>
          <cell r="J47">
            <v>0.68269999999999997</v>
          </cell>
        </row>
        <row r="48">
          <cell r="A48" t="str">
            <v>HO113</v>
          </cell>
          <cell r="B48" t="str">
            <v>HO</v>
          </cell>
          <cell r="C48">
            <v>12</v>
          </cell>
          <cell r="D48">
            <v>3</v>
          </cell>
          <cell r="E48">
            <v>37951</v>
          </cell>
          <cell r="F48">
            <v>0.69089999999999996</v>
          </cell>
          <cell r="G48">
            <v>0.67769999999999997</v>
          </cell>
          <cell r="H48">
            <v>26</v>
          </cell>
          <cell r="I48">
            <v>0</v>
          </cell>
          <cell r="J48">
            <v>0</v>
          </cell>
        </row>
        <row r="49">
          <cell r="A49" t="str">
            <v>HO123</v>
          </cell>
          <cell r="B49" t="str">
            <v>HO</v>
          </cell>
          <cell r="C49">
            <v>1</v>
          </cell>
          <cell r="D49">
            <v>4</v>
          </cell>
          <cell r="E49">
            <v>37986</v>
          </cell>
          <cell r="F49">
            <v>0.69240000000000002</v>
          </cell>
          <cell r="G49">
            <v>0.67920000000000003</v>
          </cell>
          <cell r="H49">
            <v>2</v>
          </cell>
          <cell r="I49">
            <v>0.68820000000000003</v>
          </cell>
          <cell r="J49">
            <v>0.68820000000000003</v>
          </cell>
        </row>
        <row r="50">
          <cell r="A50" t="str">
            <v>HO14</v>
          </cell>
          <cell r="B50" t="str">
            <v>HO</v>
          </cell>
          <cell r="C50">
            <v>2</v>
          </cell>
          <cell r="D50">
            <v>4</v>
          </cell>
          <cell r="E50">
            <v>38016</v>
          </cell>
          <cell r="F50">
            <v>0.68740000000000001</v>
          </cell>
          <cell r="G50">
            <v>0.67420000000000002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HO24</v>
          </cell>
          <cell r="B51" t="str">
            <v>HO</v>
          </cell>
          <cell r="C51">
            <v>3</v>
          </cell>
          <cell r="D51">
            <v>4</v>
          </cell>
          <cell r="E51">
            <v>38044</v>
          </cell>
          <cell r="F51">
            <v>0.6724</v>
          </cell>
          <cell r="G51">
            <v>0.65920000000000001</v>
          </cell>
          <cell r="H51">
            <v>1</v>
          </cell>
          <cell r="I51">
            <v>0.66820000000000002</v>
          </cell>
          <cell r="J51">
            <v>0.66820000000000002</v>
          </cell>
        </row>
        <row r="52">
          <cell r="A52" t="str">
            <v>HO34</v>
          </cell>
          <cell r="B52" t="str">
            <v>HO</v>
          </cell>
          <cell r="C52">
            <v>4</v>
          </cell>
          <cell r="D52">
            <v>4</v>
          </cell>
          <cell r="E52">
            <v>38077</v>
          </cell>
          <cell r="F52">
            <v>0.65739999999999998</v>
          </cell>
          <cell r="G52">
            <v>0.64419999999999999</v>
          </cell>
          <cell r="H52">
            <v>18</v>
          </cell>
          <cell r="I52">
            <v>0</v>
          </cell>
          <cell r="J52">
            <v>0</v>
          </cell>
        </row>
        <row r="53">
          <cell r="A53" t="str">
            <v>HO44</v>
          </cell>
          <cell r="B53" t="str">
            <v>HO</v>
          </cell>
          <cell r="C53">
            <v>5</v>
          </cell>
          <cell r="D53">
            <v>4</v>
          </cell>
          <cell r="E53">
            <v>38107</v>
          </cell>
          <cell r="F53">
            <v>0.64190000000000003</v>
          </cell>
          <cell r="G53">
            <v>0.62870000000000004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HU112</v>
          </cell>
          <cell r="B54" t="str">
            <v>HO</v>
          </cell>
          <cell r="C54">
            <v>6</v>
          </cell>
          <cell r="D54">
            <v>4</v>
          </cell>
          <cell r="E54">
            <v>38135</v>
          </cell>
          <cell r="F54">
            <v>0.63839999999999997</v>
          </cell>
          <cell r="G54">
            <v>0.62519999999999998</v>
          </cell>
          <cell r="H54">
            <v>0</v>
          </cell>
          <cell r="I54">
            <v>0</v>
          </cell>
          <cell r="J54">
            <v>0</v>
          </cell>
        </row>
        <row r="55">
          <cell r="A55" t="str">
            <v>HU122</v>
          </cell>
          <cell r="B55" t="str">
            <v>HU</v>
          </cell>
          <cell r="C55">
            <v>1</v>
          </cell>
          <cell r="D55">
            <v>3</v>
          </cell>
          <cell r="E55">
            <v>37621</v>
          </cell>
          <cell r="F55">
            <v>0.75270000000000004</v>
          </cell>
          <cell r="G55">
            <v>0.72929999999999995</v>
          </cell>
          <cell r="H55">
            <v>21070</v>
          </cell>
          <cell r="I55">
            <v>0.75700000000000001</v>
          </cell>
          <cell r="J55">
            <v>0.73129999999999995</v>
          </cell>
        </row>
        <row r="56">
          <cell r="A56" t="str">
            <v>HU13</v>
          </cell>
          <cell r="B56" t="str">
            <v>HU</v>
          </cell>
          <cell r="C56">
            <v>2</v>
          </cell>
          <cell r="D56">
            <v>3</v>
          </cell>
          <cell r="E56">
            <v>37652</v>
          </cell>
          <cell r="F56">
            <v>0.75039999999999996</v>
          </cell>
          <cell r="G56">
            <v>0.73080000000000001</v>
          </cell>
          <cell r="H56">
            <v>10942</v>
          </cell>
          <cell r="I56">
            <v>0.75649999999999995</v>
          </cell>
          <cell r="J56">
            <v>0.73380000000000001</v>
          </cell>
        </row>
        <row r="57">
          <cell r="A57" t="str">
            <v>HU23</v>
          </cell>
          <cell r="B57" t="str">
            <v>HU</v>
          </cell>
          <cell r="C57">
            <v>3</v>
          </cell>
          <cell r="D57">
            <v>3</v>
          </cell>
          <cell r="E57">
            <v>37680</v>
          </cell>
          <cell r="F57">
            <v>0.75290000000000001</v>
          </cell>
          <cell r="G57">
            <v>0.73480000000000001</v>
          </cell>
          <cell r="H57">
            <v>2613</v>
          </cell>
          <cell r="I57">
            <v>0.75749999999999995</v>
          </cell>
          <cell r="J57">
            <v>0.74</v>
          </cell>
        </row>
        <row r="58">
          <cell r="A58" t="str">
            <v>HU33</v>
          </cell>
          <cell r="B58" t="str">
            <v>HU</v>
          </cell>
          <cell r="C58">
            <v>4</v>
          </cell>
          <cell r="D58">
            <v>3</v>
          </cell>
          <cell r="E58">
            <v>37711</v>
          </cell>
          <cell r="F58">
            <v>0.81689999999999996</v>
          </cell>
          <cell r="G58">
            <v>0.80010000000000003</v>
          </cell>
          <cell r="H58">
            <v>922</v>
          </cell>
          <cell r="I58">
            <v>0.81499999999999995</v>
          </cell>
          <cell r="J58">
            <v>0.81499999999999995</v>
          </cell>
        </row>
        <row r="59">
          <cell r="A59" t="str">
            <v>HU43</v>
          </cell>
          <cell r="B59" t="str">
            <v>HU</v>
          </cell>
          <cell r="C59">
            <v>5</v>
          </cell>
          <cell r="D59">
            <v>3</v>
          </cell>
          <cell r="E59">
            <v>37741</v>
          </cell>
          <cell r="F59">
            <v>0.81389999999999996</v>
          </cell>
          <cell r="G59">
            <v>0.79759999999999998</v>
          </cell>
          <cell r="H59">
            <v>210</v>
          </cell>
          <cell r="I59">
            <v>0.81499999999999995</v>
          </cell>
          <cell r="J59">
            <v>0.81499999999999995</v>
          </cell>
        </row>
        <row r="60">
          <cell r="A60" t="str">
            <v>HU53</v>
          </cell>
          <cell r="B60" t="str">
            <v>HU</v>
          </cell>
          <cell r="C60">
            <v>6</v>
          </cell>
          <cell r="D60">
            <v>3</v>
          </cell>
          <cell r="E60">
            <v>37771</v>
          </cell>
          <cell r="F60">
            <v>0.80369999999999997</v>
          </cell>
          <cell r="G60">
            <v>0.78790000000000004</v>
          </cell>
          <cell r="H60">
            <v>363</v>
          </cell>
          <cell r="I60">
            <v>0.80800000000000005</v>
          </cell>
          <cell r="J60">
            <v>0.80800000000000005</v>
          </cell>
        </row>
        <row r="61">
          <cell r="A61" t="str">
            <v>HU63</v>
          </cell>
          <cell r="B61" t="str">
            <v>HU</v>
          </cell>
          <cell r="C61">
            <v>7</v>
          </cell>
          <cell r="D61">
            <v>3</v>
          </cell>
          <cell r="E61">
            <v>37802</v>
          </cell>
          <cell r="F61">
            <v>0.78769999999999996</v>
          </cell>
          <cell r="G61">
            <v>0.77239999999999998</v>
          </cell>
          <cell r="H61">
            <v>150</v>
          </cell>
          <cell r="I61">
            <v>0</v>
          </cell>
          <cell r="J61">
            <v>0</v>
          </cell>
        </row>
        <row r="62">
          <cell r="A62" t="str">
            <v>HU73</v>
          </cell>
          <cell r="B62" t="str">
            <v>HU</v>
          </cell>
          <cell r="C62">
            <v>8</v>
          </cell>
          <cell r="D62">
            <v>3</v>
          </cell>
          <cell r="E62">
            <v>37833</v>
          </cell>
          <cell r="F62">
            <v>0.76670000000000005</v>
          </cell>
          <cell r="G62">
            <v>0.75190000000000001</v>
          </cell>
          <cell r="H62">
            <v>50</v>
          </cell>
          <cell r="I62">
            <v>0</v>
          </cell>
          <cell r="J62">
            <v>0</v>
          </cell>
        </row>
        <row r="63">
          <cell r="A63" t="str">
            <v>HU83</v>
          </cell>
          <cell r="B63" t="str">
            <v>HU</v>
          </cell>
          <cell r="C63">
            <v>9</v>
          </cell>
          <cell r="D63">
            <v>3</v>
          </cell>
          <cell r="E63">
            <v>37862</v>
          </cell>
          <cell r="F63">
            <v>0.74</v>
          </cell>
          <cell r="G63">
            <v>0.72540000000000004</v>
          </cell>
          <cell r="H63">
            <v>170</v>
          </cell>
          <cell r="I63">
            <v>0</v>
          </cell>
          <cell r="J63">
            <v>0</v>
          </cell>
        </row>
        <row r="64">
          <cell r="A64" t="str">
            <v>HU93</v>
          </cell>
          <cell r="B64" t="str">
            <v>HU</v>
          </cell>
          <cell r="C64">
            <v>10</v>
          </cell>
          <cell r="D64">
            <v>3</v>
          </cell>
          <cell r="E64">
            <v>37894</v>
          </cell>
          <cell r="F64">
            <v>0.70399999999999996</v>
          </cell>
          <cell r="G64">
            <v>0.68989999999999996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HU103</v>
          </cell>
          <cell r="B65" t="str">
            <v>HU</v>
          </cell>
          <cell r="C65">
            <v>11</v>
          </cell>
          <cell r="D65">
            <v>3</v>
          </cell>
          <cell r="E65">
            <v>37925</v>
          </cell>
          <cell r="F65">
            <v>0.6895</v>
          </cell>
          <cell r="G65">
            <v>0.6754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NG112</v>
          </cell>
          <cell r="B66" t="str">
            <v>HU</v>
          </cell>
          <cell r="C66">
            <v>12</v>
          </cell>
          <cell r="D66">
            <v>3</v>
          </cell>
          <cell r="E66">
            <v>37951</v>
          </cell>
          <cell r="F66">
            <v>0.6835</v>
          </cell>
          <cell r="G66">
            <v>0.6694</v>
          </cell>
          <cell r="H66">
            <v>0</v>
          </cell>
          <cell r="I66">
            <v>0</v>
          </cell>
          <cell r="J66">
            <v>0</v>
          </cell>
        </row>
        <row r="67">
          <cell r="A67" t="str">
            <v>NG122</v>
          </cell>
          <cell r="B67" t="str">
            <v>KA</v>
          </cell>
          <cell r="C67">
            <v>1</v>
          </cell>
          <cell r="D67">
            <v>3</v>
          </cell>
          <cell r="E67">
            <v>37621</v>
          </cell>
          <cell r="F67">
            <v>41.87</v>
          </cell>
          <cell r="G67">
            <v>41.38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NG13</v>
          </cell>
          <cell r="B68" t="str">
            <v>KA</v>
          </cell>
          <cell r="C68">
            <v>2</v>
          </cell>
          <cell r="D68">
            <v>3</v>
          </cell>
          <cell r="E68">
            <v>37652</v>
          </cell>
          <cell r="F68">
            <v>41.87</v>
          </cell>
          <cell r="G68">
            <v>41.44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>NG23</v>
          </cell>
          <cell r="B69" t="str">
            <v>KA</v>
          </cell>
          <cell r="C69">
            <v>5</v>
          </cell>
          <cell r="D69">
            <v>3</v>
          </cell>
          <cell r="E69">
            <v>37741</v>
          </cell>
          <cell r="F69">
            <v>40.26</v>
          </cell>
          <cell r="G69">
            <v>39.75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NG33</v>
          </cell>
          <cell r="B70" t="str">
            <v>KA</v>
          </cell>
          <cell r="C70">
            <v>6</v>
          </cell>
          <cell r="D70">
            <v>3</v>
          </cell>
          <cell r="E70">
            <v>37771</v>
          </cell>
          <cell r="F70">
            <v>46</v>
          </cell>
          <cell r="G70">
            <v>45.63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NG43</v>
          </cell>
          <cell r="B71" t="str">
            <v>KA</v>
          </cell>
          <cell r="C71">
            <v>7</v>
          </cell>
          <cell r="D71">
            <v>3</v>
          </cell>
          <cell r="E71">
            <v>37802</v>
          </cell>
          <cell r="F71">
            <v>59.02</v>
          </cell>
          <cell r="G71">
            <v>58.69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NG53</v>
          </cell>
          <cell r="B72" t="str">
            <v>KA</v>
          </cell>
          <cell r="C72">
            <v>8</v>
          </cell>
          <cell r="D72">
            <v>3</v>
          </cell>
          <cell r="E72">
            <v>37833</v>
          </cell>
          <cell r="F72">
            <v>59.02</v>
          </cell>
          <cell r="G72">
            <v>58.69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NG63</v>
          </cell>
          <cell r="B73" t="str">
            <v>KA</v>
          </cell>
          <cell r="C73">
            <v>10</v>
          </cell>
          <cell r="D73">
            <v>3</v>
          </cell>
          <cell r="E73">
            <v>37894</v>
          </cell>
          <cell r="F73">
            <v>38.49</v>
          </cell>
          <cell r="G73">
            <v>37.75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NG73</v>
          </cell>
          <cell r="B74" t="str">
            <v>KA</v>
          </cell>
          <cell r="C74">
            <v>11</v>
          </cell>
          <cell r="D74">
            <v>3</v>
          </cell>
          <cell r="E74">
            <v>37925</v>
          </cell>
          <cell r="F74">
            <v>38.49</v>
          </cell>
          <cell r="G74">
            <v>37.75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NG83</v>
          </cell>
          <cell r="B75" t="str">
            <v>KA</v>
          </cell>
          <cell r="C75">
            <v>12</v>
          </cell>
          <cell r="D75">
            <v>3</v>
          </cell>
          <cell r="E75">
            <v>37951</v>
          </cell>
          <cell r="F75">
            <v>38.49</v>
          </cell>
          <cell r="G75">
            <v>37.75</v>
          </cell>
          <cell r="H75">
            <v>0</v>
          </cell>
          <cell r="I75">
            <v>0</v>
          </cell>
          <cell r="J75">
            <v>0</v>
          </cell>
        </row>
        <row r="76">
          <cell r="A76" t="str">
            <v>NG93</v>
          </cell>
          <cell r="B76" t="str">
            <v>KG</v>
          </cell>
          <cell r="C76">
            <v>1</v>
          </cell>
          <cell r="D76">
            <v>3</v>
          </cell>
          <cell r="E76">
            <v>37621</v>
          </cell>
          <cell r="F76">
            <v>50.75</v>
          </cell>
          <cell r="G76">
            <v>49.96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>NG103</v>
          </cell>
          <cell r="B77" t="str">
            <v>KG</v>
          </cell>
          <cell r="C77">
            <v>2</v>
          </cell>
          <cell r="D77">
            <v>3</v>
          </cell>
          <cell r="E77">
            <v>37652</v>
          </cell>
          <cell r="F77">
            <v>50.75</v>
          </cell>
          <cell r="G77">
            <v>49.96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>NG113</v>
          </cell>
          <cell r="B78" t="str">
            <v>KG</v>
          </cell>
          <cell r="C78">
            <v>3</v>
          </cell>
          <cell r="D78">
            <v>3</v>
          </cell>
          <cell r="E78">
            <v>37680</v>
          </cell>
          <cell r="F78">
            <v>47</v>
          </cell>
          <cell r="G78">
            <v>46.07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NG123</v>
          </cell>
          <cell r="B79" t="str">
            <v>KG</v>
          </cell>
          <cell r="C79">
            <v>4</v>
          </cell>
          <cell r="D79">
            <v>3</v>
          </cell>
          <cell r="E79">
            <v>37711</v>
          </cell>
          <cell r="F79">
            <v>47</v>
          </cell>
          <cell r="G79">
            <v>46.07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NG14</v>
          </cell>
          <cell r="B80" t="str">
            <v>KG</v>
          </cell>
          <cell r="C80">
            <v>5</v>
          </cell>
          <cell r="D80">
            <v>3</v>
          </cell>
          <cell r="E80">
            <v>37741</v>
          </cell>
          <cell r="F80">
            <v>49.15</v>
          </cell>
          <cell r="G80">
            <v>48.38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NG24</v>
          </cell>
          <cell r="B81" t="str">
            <v>KG</v>
          </cell>
          <cell r="C81">
            <v>6</v>
          </cell>
          <cell r="D81">
            <v>3</v>
          </cell>
          <cell r="E81">
            <v>37771</v>
          </cell>
          <cell r="F81">
            <v>55</v>
          </cell>
          <cell r="G81">
            <v>54.38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NG34</v>
          </cell>
          <cell r="B82" t="str">
            <v>KG</v>
          </cell>
          <cell r="C82">
            <v>7</v>
          </cell>
          <cell r="D82">
            <v>3</v>
          </cell>
          <cell r="E82">
            <v>37802</v>
          </cell>
          <cell r="F82">
            <v>69.349999999999994</v>
          </cell>
          <cell r="G82">
            <v>69.25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NG44</v>
          </cell>
          <cell r="B83" t="str">
            <v>KG</v>
          </cell>
          <cell r="C83">
            <v>8</v>
          </cell>
          <cell r="D83">
            <v>3</v>
          </cell>
          <cell r="E83">
            <v>37833</v>
          </cell>
          <cell r="F83">
            <v>69.349999999999994</v>
          </cell>
          <cell r="G83">
            <v>69.25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NG54</v>
          </cell>
          <cell r="B84" t="str">
            <v>KG</v>
          </cell>
          <cell r="C84">
            <v>9</v>
          </cell>
          <cell r="D84">
            <v>3</v>
          </cell>
          <cell r="E84">
            <v>37862</v>
          </cell>
          <cell r="F84">
            <v>48.93</v>
          </cell>
          <cell r="G84">
            <v>48.75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NG64</v>
          </cell>
          <cell r="B85" t="str">
            <v>KG</v>
          </cell>
          <cell r="C85">
            <v>10</v>
          </cell>
          <cell r="D85">
            <v>3</v>
          </cell>
          <cell r="E85">
            <v>37894</v>
          </cell>
          <cell r="F85">
            <v>45.5</v>
          </cell>
          <cell r="G85">
            <v>45.13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NG74</v>
          </cell>
          <cell r="B86" t="str">
            <v>KG</v>
          </cell>
          <cell r="C86">
            <v>11</v>
          </cell>
          <cell r="D86">
            <v>3</v>
          </cell>
          <cell r="E86">
            <v>37925</v>
          </cell>
          <cell r="F86">
            <v>45.5</v>
          </cell>
          <cell r="G86">
            <v>45.13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NG84</v>
          </cell>
          <cell r="B87" t="str">
            <v>KG</v>
          </cell>
          <cell r="C87">
            <v>12</v>
          </cell>
          <cell r="D87">
            <v>3</v>
          </cell>
          <cell r="E87">
            <v>37951</v>
          </cell>
          <cell r="F87">
            <v>45.5</v>
          </cell>
          <cell r="G87">
            <v>45.13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NG94</v>
          </cell>
          <cell r="B88" t="str">
            <v>KG</v>
          </cell>
          <cell r="C88">
            <v>1</v>
          </cell>
          <cell r="D88">
            <v>4</v>
          </cell>
          <cell r="E88">
            <v>37986</v>
          </cell>
          <cell r="F88">
            <v>51.5</v>
          </cell>
          <cell r="G88">
            <v>51.25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NG104</v>
          </cell>
          <cell r="B89" t="str">
            <v>KG</v>
          </cell>
          <cell r="C89">
            <v>2</v>
          </cell>
          <cell r="D89">
            <v>4</v>
          </cell>
          <cell r="E89">
            <v>38016</v>
          </cell>
          <cell r="F89">
            <v>51.5</v>
          </cell>
          <cell r="G89">
            <v>51.25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NG114</v>
          </cell>
          <cell r="B90" t="str">
            <v>KG</v>
          </cell>
          <cell r="C90">
            <v>3</v>
          </cell>
          <cell r="D90">
            <v>4</v>
          </cell>
          <cell r="E90">
            <v>38044</v>
          </cell>
          <cell r="F90">
            <v>51.5</v>
          </cell>
          <cell r="G90">
            <v>51.25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NG124</v>
          </cell>
          <cell r="B91" t="str">
            <v>KG</v>
          </cell>
          <cell r="C91">
            <v>4</v>
          </cell>
          <cell r="D91">
            <v>4</v>
          </cell>
          <cell r="E91">
            <v>38077</v>
          </cell>
          <cell r="F91">
            <v>51.5</v>
          </cell>
          <cell r="G91">
            <v>51.25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NG15</v>
          </cell>
          <cell r="B92" t="str">
            <v>KG</v>
          </cell>
          <cell r="C92">
            <v>5</v>
          </cell>
          <cell r="D92">
            <v>4</v>
          </cell>
          <cell r="E92">
            <v>38107</v>
          </cell>
          <cell r="F92">
            <v>51.5</v>
          </cell>
          <cell r="G92">
            <v>51.25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NG25</v>
          </cell>
          <cell r="B93" t="str">
            <v>KG</v>
          </cell>
          <cell r="C93">
            <v>6</v>
          </cell>
          <cell r="D93">
            <v>4</v>
          </cell>
          <cell r="E93">
            <v>38135</v>
          </cell>
          <cell r="F93">
            <v>51.5</v>
          </cell>
          <cell r="G93">
            <v>51.25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NG35</v>
          </cell>
          <cell r="B94" t="str">
            <v>KG</v>
          </cell>
          <cell r="C94">
            <v>7</v>
          </cell>
          <cell r="D94">
            <v>4</v>
          </cell>
          <cell r="E94">
            <v>38168</v>
          </cell>
          <cell r="F94">
            <v>51.5</v>
          </cell>
          <cell r="G94">
            <v>51.25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NG45</v>
          </cell>
          <cell r="B95" t="str">
            <v>KG</v>
          </cell>
          <cell r="C95">
            <v>8</v>
          </cell>
          <cell r="D95">
            <v>4</v>
          </cell>
          <cell r="E95">
            <v>38198</v>
          </cell>
          <cell r="F95">
            <v>51.5</v>
          </cell>
          <cell r="G95">
            <v>51.25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NG55</v>
          </cell>
          <cell r="B96" t="str">
            <v>KG</v>
          </cell>
          <cell r="C96">
            <v>9</v>
          </cell>
          <cell r="D96">
            <v>4</v>
          </cell>
          <cell r="E96">
            <v>38230</v>
          </cell>
          <cell r="F96">
            <v>51.5</v>
          </cell>
          <cell r="G96">
            <v>51.25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NG65</v>
          </cell>
          <cell r="B97" t="str">
            <v>KG</v>
          </cell>
          <cell r="C97">
            <v>10</v>
          </cell>
          <cell r="D97">
            <v>4</v>
          </cell>
          <cell r="E97">
            <v>38260</v>
          </cell>
          <cell r="F97">
            <v>51.5</v>
          </cell>
          <cell r="G97">
            <v>51.25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NG75</v>
          </cell>
          <cell r="B98" t="str">
            <v>KG</v>
          </cell>
          <cell r="C98">
            <v>11</v>
          </cell>
          <cell r="D98">
            <v>4</v>
          </cell>
          <cell r="E98">
            <v>38289</v>
          </cell>
          <cell r="F98">
            <v>51.5</v>
          </cell>
          <cell r="G98">
            <v>51.25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NG85</v>
          </cell>
          <cell r="B99" t="str">
            <v>KG</v>
          </cell>
          <cell r="C99">
            <v>12</v>
          </cell>
          <cell r="D99">
            <v>4</v>
          </cell>
          <cell r="E99">
            <v>38321</v>
          </cell>
          <cell r="F99">
            <v>51.5</v>
          </cell>
          <cell r="G99">
            <v>51.25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NG95</v>
          </cell>
          <cell r="B100" t="str">
            <v>KJ</v>
          </cell>
          <cell r="C100">
            <v>1</v>
          </cell>
          <cell r="D100">
            <v>3</v>
          </cell>
          <cell r="E100">
            <v>37621</v>
          </cell>
          <cell r="F100">
            <v>63.8</v>
          </cell>
          <cell r="G100">
            <v>63.15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NG105</v>
          </cell>
          <cell r="B101" t="str">
            <v>KJ</v>
          </cell>
          <cell r="C101">
            <v>2</v>
          </cell>
          <cell r="D101">
            <v>3</v>
          </cell>
          <cell r="E101">
            <v>37652</v>
          </cell>
          <cell r="F101">
            <v>63.8</v>
          </cell>
          <cell r="G101">
            <v>63.15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NG115</v>
          </cell>
          <cell r="B102" t="str">
            <v>KJ</v>
          </cell>
          <cell r="C102">
            <v>5</v>
          </cell>
          <cell r="D102">
            <v>3</v>
          </cell>
          <cell r="E102">
            <v>37741</v>
          </cell>
          <cell r="F102">
            <v>58.75</v>
          </cell>
          <cell r="G102">
            <v>57.87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NG125</v>
          </cell>
          <cell r="B103" t="str">
            <v>KJ</v>
          </cell>
          <cell r="C103">
            <v>6</v>
          </cell>
          <cell r="D103">
            <v>3</v>
          </cell>
          <cell r="E103">
            <v>37771</v>
          </cell>
          <cell r="F103">
            <v>69.45</v>
          </cell>
          <cell r="G103">
            <v>68.63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NG16</v>
          </cell>
          <cell r="B104" t="str">
            <v>NA</v>
          </cell>
          <cell r="C104">
            <v>4</v>
          </cell>
          <cell r="D104">
            <v>3</v>
          </cell>
          <cell r="E104">
            <v>37712</v>
          </cell>
          <cell r="F104">
            <v>-0.55500000000000005</v>
          </cell>
          <cell r="G104">
            <v>-0.5575</v>
          </cell>
          <cell r="H104">
            <v>120</v>
          </cell>
          <cell r="I104">
            <v>0</v>
          </cell>
          <cell r="J104">
            <v>0</v>
          </cell>
        </row>
        <row r="105">
          <cell r="A105" t="str">
            <v>NG26</v>
          </cell>
          <cell r="B105" t="str">
            <v>NA</v>
          </cell>
          <cell r="C105">
            <v>5</v>
          </cell>
          <cell r="D105">
            <v>3</v>
          </cell>
          <cell r="E105">
            <v>37742</v>
          </cell>
          <cell r="F105">
            <v>-0.55500000000000005</v>
          </cell>
          <cell r="G105">
            <v>-0.5575</v>
          </cell>
          <cell r="H105">
            <v>124</v>
          </cell>
          <cell r="I105">
            <v>0</v>
          </cell>
          <cell r="J105">
            <v>0</v>
          </cell>
        </row>
        <row r="106">
          <cell r="A106" t="str">
            <v>NG36</v>
          </cell>
          <cell r="B106" t="str">
            <v>NA</v>
          </cell>
          <cell r="C106">
            <v>6</v>
          </cell>
          <cell r="D106">
            <v>3</v>
          </cell>
          <cell r="E106">
            <v>37774</v>
          </cell>
          <cell r="F106">
            <v>-0.55500000000000005</v>
          </cell>
          <cell r="G106">
            <v>-0.5575</v>
          </cell>
          <cell r="H106">
            <v>120</v>
          </cell>
          <cell r="I106">
            <v>0</v>
          </cell>
          <cell r="J106">
            <v>0</v>
          </cell>
        </row>
        <row r="107">
          <cell r="A107" t="str">
            <v>NG46</v>
          </cell>
          <cell r="B107" t="str">
            <v>NA</v>
          </cell>
          <cell r="C107">
            <v>7</v>
          </cell>
          <cell r="D107">
            <v>3</v>
          </cell>
          <cell r="E107">
            <v>37803</v>
          </cell>
          <cell r="F107">
            <v>-0.55500000000000005</v>
          </cell>
          <cell r="G107">
            <v>-0.5575</v>
          </cell>
          <cell r="H107">
            <v>124</v>
          </cell>
          <cell r="I107">
            <v>0</v>
          </cell>
          <cell r="J107">
            <v>0</v>
          </cell>
        </row>
        <row r="108">
          <cell r="A108" t="str">
            <v>NG56</v>
          </cell>
          <cell r="B108" t="str">
            <v>NA</v>
          </cell>
          <cell r="C108">
            <v>8</v>
          </cell>
          <cell r="D108">
            <v>3</v>
          </cell>
          <cell r="E108">
            <v>37834</v>
          </cell>
          <cell r="F108">
            <v>-0.55500000000000005</v>
          </cell>
          <cell r="G108">
            <v>-0.5575</v>
          </cell>
          <cell r="H108">
            <v>124</v>
          </cell>
          <cell r="I108">
            <v>0</v>
          </cell>
          <cell r="J108">
            <v>0</v>
          </cell>
        </row>
        <row r="109">
          <cell r="A109" t="str">
            <v>NG66</v>
          </cell>
          <cell r="B109" t="str">
            <v>NA</v>
          </cell>
          <cell r="C109">
            <v>9</v>
          </cell>
          <cell r="D109">
            <v>3</v>
          </cell>
          <cell r="E109">
            <v>37866</v>
          </cell>
          <cell r="F109">
            <v>-0.55500000000000005</v>
          </cell>
          <cell r="G109">
            <v>-0.5575</v>
          </cell>
          <cell r="H109">
            <v>120</v>
          </cell>
          <cell r="I109">
            <v>0</v>
          </cell>
          <cell r="J109">
            <v>0</v>
          </cell>
        </row>
        <row r="110">
          <cell r="A110" t="str">
            <v>NG76</v>
          </cell>
          <cell r="B110" t="str">
            <v>NA</v>
          </cell>
          <cell r="C110">
            <v>10</v>
          </cell>
          <cell r="D110">
            <v>3</v>
          </cell>
          <cell r="E110">
            <v>37895</v>
          </cell>
          <cell r="F110">
            <v>-0.55500000000000005</v>
          </cell>
          <cell r="G110">
            <v>-0.5575</v>
          </cell>
          <cell r="H110">
            <v>124</v>
          </cell>
          <cell r="I110">
            <v>0</v>
          </cell>
          <cell r="J110">
            <v>0</v>
          </cell>
        </row>
        <row r="111">
          <cell r="A111" t="str">
            <v>NG86</v>
          </cell>
          <cell r="B111" t="str">
            <v>NA</v>
          </cell>
          <cell r="C111">
            <v>4</v>
          </cell>
          <cell r="D111">
            <v>4</v>
          </cell>
          <cell r="E111">
            <v>38078</v>
          </cell>
          <cell r="F111">
            <v>-0.5</v>
          </cell>
          <cell r="G111">
            <v>-0.495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NG96</v>
          </cell>
          <cell r="B112" t="str">
            <v>NA</v>
          </cell>
          <cell r="C112">
            <v>5</v>
          </cell>
          <cell r="D112">
            <v>4</v>
          </cell>
          <cell r="E112">
            <v>38110</v>
          </cell>
          <cell r="F112">
            <v>-0.5</v>
          </cell>
          <cell r="G112">
            <v>-0.495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NG106</v>
          </cell>
          <cell r="B113" t="str">
            <v>NA</v>
          </cell>
          <cell r="C113">
            <v>6</v>
          </cell>
          <cell r="D113">
            <v>4</v>
          </cell>
          <cell r="E113">
            <v>38139</v>
          </cell>
          <cell r="F113">
            <v>-0.5</v>
          </cell>
          <cell r="G113">
            <v>-0.495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NG116</v>
          </cell>
          <cell r="B114" t="str">
            <v>NA</v>
          </cell>
          <cell r="C114">
            <v>7</v>
          </cell>
          <cell r="D114">
            <v>4</v>
          </cell>
          <cell r="E114">
            <v>38169</v>
          </cell>
          <cell r="F114">
            <v>-0.5</v>
          </cell>
          <cell r="G114">
            <v>-0.495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NG126</v>
          </cell>
          <cell r="B115" t="str">
            <v>NA</v>
          </cell>
          <cell r="C115">
            <v>8</v>
          </cell>
          <cell r="D115">
            <v>4</v>
          </cell>
          <cell r="E115">
            <v>38201</v>
          </cell>
          <cell r="F115">
            <v>-0.5</v>
          </cell>
          <cell r="G115">
            <v>-0.495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NG17</v>
          </cell>
          <cell r="B116" t="str">
            <v>NA</v>
          </cell>
          <cell r="C116">
            <v>9</v>
          </cell>
          <cell r="D116">
            <v>4</v>
          </cell>
          <cell r="E116">
            <v>38231</v>
          </cell>
          <cell r="F116">
            <v>-0.5</v>
          </cell>
          <cell r="G116">
            <v>-0.495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NG27</v>
          </cell>
          <cell r="B117" t="str">
            <v>NA</v>
          </cell>
          <cell r="C117">
            <v>10</v>
          </cell>
          <cell r="D117">
            <v>4</v>
          </cell>
          <cell r="E117">
            <v>38261</v>
          </cell>
          <cell r="F117">
            <v>-0.5</v>
          </cell>
          <cell r="G117">
            <v>-0.495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NG37</v>
          </cell>
          <cell r="B118" t="str">
            <v>NB</v>
          </cell>
          <cell r="C118">
            <v>1</v>
          </cell>
          <cell r="D118">
            <v>3</v>
          </cell>
          <cell r="E118">
            <v>37623</v>
          </cell>
          <cell r="F118">
            <v>8.5000000000000006E-2</v>
          </cell>
          <cell r="G118">
            <v>8.7499999999999994E-2</v>
          </cell>
          <cell r="H118">
            <v>62</v>
          </cell>
          <cell r="I118">
            <v>0</v>
          </cell>
          <cell r="J118">
            <v>0</v>
          </cell>
        </row>
        <row r="119">
          <cell r="A119" t="str">
            <v>NG47</v>
          </cell>
          <cell r="B119" t="str">
            <v>NB</v>
          </cell>
          <cell r="C119">
            <v>2</v>
          </cell>
          <cell r="D119">
            <v>3</v>
          </cell>
          <cell r="E119">
            <v>37655</v>
          </cell>
          <cell r="F119">
            <v>9.5000000000000001E-2</v>
          </cell>
          <cell r="G119">
            <v>9.7500000000000003E-2</v>
          </cell>
          <cell r="H119">
            <v>56</v>
          </cell>
          <cell r="I119">
            <v>0</v>
          </cell>
          <cell r="J119">
            <v>0</v>
          </cell>
        </row>
        <row r="120">
          <cell r="A120" t="str">
            <v>NG57</v>
          </cell>
          <cell r="B120" t="str">
            <v>NB</v>
          </cell>
          <cell r="C120">
            <v>3</v>
          </cell>
          <cell r="D120">
            <v>3</v>
          </cell>
          <cell r="E120">
            <v>37683</v>
          </cell>
          <cell r="F120">
            <v>9.2499999999999999E-2</v>
          </cell>
          <cell r="G120">
            <v>9.2499999999999999E-2</v>
          </cell>
          <cell r="H120">
            <v>62</v>
          </cell>
          <cell r="I120">
            <v>0</v>
          </cell>
          <cell r="J120">
            <v>0</v>
          </cell>
        </row>
        <row r="121">
          <cell r="A121" t="str">
            <v>NG67</v>
          </cell>
          <cell r="B121" t="str">
            <v>NB</v>
          </cell>
          <cell r="C121">
            <v>4</v>
          </cell>
          <cell r="D121">
            <v>3</v>
          </cell>
          <cell r="E121">
            <v>37712</v>
          </cell>
          <cell r="F121">
            <v>0.05</v>
          </cell>
          <cell r="G121">
            <v>4.7500000000000001E-2</v>
          </cell>
          <cell r="H121">
            <v>60</v>
          </cell>
          <cell r="I121">
            <v>0</v>
          </cell>
          <cell r="J121">
            <v>0</v>
          </cell>
        </row>
        <row r="122">
          <cell r="A122" t="str">
            <v>NG77</v>
          </cell>
          <cell r="B122" t="str">
            <v>NB</v>
          </cell>
          <cell r="C122">
            <v>5</v>
          </cell>
          <cell r="D122">
            <v>3</v>
          </cell>
          <cell r="E122">
            <v>37742</v>
          </cell>
          <cell r="F122">
            <v>0.05</v>
          </cell>
          <cell r="G122">
            <v>4.7500000000000001E-2</v>
          </cell>
          <cell r="H122">
            <v>62</v>
          </cell>
          <cell r="I122">
            <v>0</v>
          </cell>
          <cell r="J122">
            <v>0</v>
          </cell>
        </row>
        <row r="123">
          <cell r="A123" t="str">
            <v>NG87</v>
          </cell>
          <cell r="B123" t="str">
            <v>NB</v>
          </cell>
          <cell r="C123">
            <v>6</v>
          </cell>
          <cell r="D123">
            <v>3</v>
          </cell>
          <cell r="E123">
            <v>37774</v>
          </cell>
          <cell r="F123">
            <v>0.05</v>
          </cell>
          <cell r="G123">
            <v>4.7500000000000001E-2</v>
          </cell>
          <cell r="H123">
            <v>60</v>
          </cell>
          <cell r="I123">
            <v>0</v>
          </cell>
          <cell r="J123">
            <v>0</v>
          </cell>
        </row>
        <row r="124">
          <cell r="A124" t="str">
            <v>NG97</v>
          </cell>
          <cell r="B124" t="str">
            <v>NB</v>
          </cell>
          <cell r="C124">
            <v>7</v>
          </cell>
          <cell r="D124">
            <v>3</v>
          </cell>
          <cell r="E124">
            <v>37803</v>
          </cell>
          <cell r="F124">
            <v>0.05</v>
          </cell>
          <cell r="G124">
            <v>4.7500000000000001E-2</v>
          </cell>
          <cell r="H124">
            <v>62</v>
          </cell>
          <cell r="I124">
            <v>0</v>
          </cell>
          <cell r="J124">
            <v>0</v>
          </cell>
        </row>
        <row r="125">
          <cell r="A125" t="str">
            <v>NG107</v>
          </cell>
          <cell r="B125" t="str">
            <v>NB</v>
          </cell>
          <cell r="C125">
            <v>8</v>
          </cell>
          <cell r="D125">
            <v>3</v>
          </cell>
          <cell r="E125">
            <v>37834</v>
          </cell>
          <cell r="F125">
            <v>0.05</v>
          </cell>
          <cell r="G125">
            <v>4.7500000000000001E-2</v>
          </cell>
          <cell r="H125">
            <v>62</v>
          </cell>
          <cell r="I125">
            <v>0</v>
          </cell>
          <cell r="J125">
            <v>0</v>
          </cell>
        </row>
        <row r="126">
          <cell r="A126" t="str">
            <v>NG117</v>
          </cell>
          <cell r="B126" t="str">
            <v>NB</v>
          </cell>
          <cell r="C126">
            <v>9</v>
          </cell>
          <cell r="D126">
            <v>3</v>
          </cell>
          <cell r="E126">
            <v>37866</v>
          </cell>
          <cell r="F126">
            <v>0.05</v>
          </cell>
          <cell r="G126">
            <v>4.7500000000000001E-2</v>
          </cell>
          <cell r="H126">
            <v>60</v>
          </cell>
          <cell r="I126">
            <v>0</v>
          </cell>
          <cell r="J126">
            <v>0</v>
          </cell>
        </row>
        <row r="127">
          <cell r="A127" t="str">
            <v>NG127</v>
          </cell>
          <cell r="B127" t="str">
            <v>NB</v>
          </cell>
          <cell r="C127">
            <v>10</v>
          </cell>
          <cell r="D127">
            <v>3</v>
          </cell>
          <cell r="E127">
            <v>37895</v>
          </cell>
          <cell r="F127">
            <v>0.05</v>
          </cell>
          <cell r="G127">
            <v>4.7500000000000001E-2</v>
          </cell>
          <cell r="H127">
            <v>62</v>
          </cell>
          <cell r="I127">
            <v>0</v>
          </cell>
          <cell r="J127">
            <v>0</v>
          </cell>
        </row>
        <row r="128">
          <cell r="A128" t="str">
            <v>NG18</v>
          </cell>
          <cell r="B128" t="str">
            <v>NE</v>
          </cell>
          <cell r="C128">
            <v>4</v>
          </cell>
          <cell r="D128">
            <v>3</v>
          </cell>
          <cell r="E128">
            <v>37712</v>
          </cell>
          <cell r="F128">
            <v>-0.14499999999999999</v>
          </cell>
          <cell r="G128">
            <v>-0.14249999999999999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NG28</v>
          </cell>
          <cell r="B129" t="str">
            <v>NE</v>
          </cell>
          <cell r="C129">
            <v>5</v>
          </cell>
          <cell r="D129">
            <v>3</v>
          </cell>
          <cell r="E129">
            <v>37742</v>
          </cell>
          <cell r="F129">
            <v>-0.14499999999999999</v>
          </cell>
          <cell r="G129">
            <v>-0.14249999999999999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NG38</v>
          </cell>
          <cell r="B130" t="str">
            <v>NE</v>
          </cell>
          <cell r="C130">
            <v>6</v>
          </cell>
          <cell r="D130">
            <v>3</v>
          </cell>
          <cell r="E130">
            <v>37774</v>
          </cell>
          <cell r="F130">
            <v>-0.14499999999999999</v>
          </cell>
          <cell r="G130">
            <v>-0.14249999999999999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NG48</v>
          </cell>
          <cell r="B131" t="str">
            <v>NE</v>
          </cell>
          <cell r="C131">
            <v>7</v>
          </cell>
          <cell r="D131">
            <v>3</v>
          </cell>
          <cell r="E131">
            <v>37803</v>
          </cell>
          <cell r="F131">
            <v>-0.14499999999999999</v>
          </cell>
          <cell r="G131">
            <v>-0.14249999999999999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NG58</v>
          </cell>
          <cell r="B132" t="str">
            <v>NE</v>
          </cell>
          <cell r="C132">
            <v>8</v>
          </cell>
          <cell r="D132">
            <v>3</v>
          </cell>
          <cell r="E132">
            <v>37834</v>
          </cell>
          <cell r="F132">
            <v>-0.14499999999999999</v>
          </cell>
          <cell r="G132">
            <v>-0.14249999999999999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NG68</v>
          </cell>
          <cell r="B133" t="str">
            <v>NE</v>
          </cell>
          <cell r="C133">
            <v>9</v>
          </cell>
          <cell r="D133">
            <v>3</v>
          </cell>
          <cell r="E133">
            <v>37866</v>
          </cell>
          <cell r="F133">
            <v>-0.14499999999999999</v>
          </cell>
          <cell r="G133">
            <v>-0.14249999999999999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NG78</v>
          </cell>
          <cell r="B134" t="str">
            <v>NE</v>
          </cell>
          <cell r="C134">
            <v>10</v>
          </cell>
          <cell r="D134">
            <v>3</v>
          </cell>
          <cell r="E134">
            <v>37895</v>
          </cell>
          <cell r="F134">
            <v>-0.14499999999999999</v>
          </cell>
          <cell r="G134">
            <v>-0.14249999999999999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NG88</v>
          </cell>
          <cell r="B135" t="str">
            <v>NG</v>
          </cell>
          <cell r="C135">
            <v>1</v>
          </cell>
          <cell r="D135">
            <v>3</v>
          </cell>
          <cell r="E135">
            <v>37617</v>
          </cell>
          <cell r="F135">
            <v>4.383</v>
          </cell>
          <cell r="G135">
            <v>4.4059999999999997</v>
          </cell>
          <cell r="H135">
            <v>40005</v>
          </cell>
          <cell r="I135">
            <v>4.41</v>
          </cell>
          <cell r="J135">
            <v>4.24</v>
          </cell>
        </row>
        <row r="136">
          <cell r="A136" t="str">
            <v>NG98</v>
          </cell>
          <cell r="B136" t="str">
            <v>NG</v>
          </cell>
          <cell r="C136">
            <v>2</v>
          </cell>
          <cell r="D136">
            <v>3</v>
          </cell>
          <cell r="E136">
            <v>37650</v>
          </cell>
          <cell r="F136">
            <v>4.351</v>
          </cell>
          <cell r="G136">
            <v>4.359</v>
          </cell>
          <cell r="H136">
            <v>9421</v>
          </cell>
          <cell r="I136">
            <v>4.3650000000000002</v>
          </cell>
          <cell r="J136">
            <v>4.2</v>
          </cell>
        </row>
        <row r="137">
          <cell r="A137" t="str">
            <v>NG108</v>
          </cell>
          <cell r="B137" t="str">
            <v>NG</v>
          </cell>
          <cell r="C137">
            <v>3</v>
          </cell>
          <cell r="D137">
            <v>3</v>
          </cell>
          <cell r="E137">
            <v>37678</v>
          </cell>
          <cell r="F137">
            <v>4.2759999999999998</v>
          </cell>
          <cell r="G137">
            <v>4.2629999999999999</v>
          </cell>
          <cell r="H137">
            <v>4955</v>
          </cell>
          <cell r="I137">
            <v>4.28</v>
          </cell>
          <cell r="J137">
            <v>4.12</v>
          </cell>
        </row>
        <row r="138">
          <cell r="A138" t="str">
            <v>NN112</v>
          </cell>
          <cell r="B138" t="str">
            <v>NG</v>
          </cell>
          <cell r="C138">
            <v>4</v>
          </cell>
          <cell r="D138">
            <v>3</v>
          </cell>
          <cell r="E138">
            <v>37707</v>
          </cell>
          <cell r="F138">
            <v>4.1310000000000002</v>
          </cell>
          <cell r="G138">
            <v>4.1150000000000002</v>
          </cell>
          <cell r="H138">
            <v>3700</v>
          </cell>
          <cell r="I138">
            <v>4.13</v>
          </cell>
          <cell r="J138">
            <v>3.96</v>
          </cell>
        </row>
        <row r="139">
          <cell r="A139" t="str">
            <v>NN122</v>
          </cell>
          <cell r="B139" t="str">
            <v>NG</v>
          </cell>
          <cell r="C139">
            <v>5</v>
          </cell>
          <cell r="D139">
            <v>3</v>
          </cell>
          <cell r="E139">
            <v>37739</v>
          </cell>
          <cell r="F139">
            <v>4.0659999999999998</v>
          </cell>
          <cell r="G139">
            <v>4.0549999999999997</v>
          </cell>
          <cell r="H139">
            <v>1828</v>
          </cell>
          <cell r="I139">
            <v>4.0750000000000002</v>
          </cell>
          <cell r="J139">
            <v>3.9649999999999999</v>
          </cell>
        </row>
        <row r="140">
          <cell r="A140" t="str">
            <v>NN13</v>
          </cell>
          <cell r="B140" t="str">
            <v>NG</v>
          </cell>
          <cell r="C140">
            <v>6</v>
          </cell>
          <cell r="D140">
            <v>3</v>
          </cell>
          <cell r="E140">
            <v>37769</v>
          </cell>
          <cell r="F140">
            <v>4.0659999999999998</v>
          </cell>
          <cell r="G140">
            <v>4.0599999999999996</v>
          </cell>
          <cell r="H140">
            <v>646</v>
          </cell>
          <cell r="I140">
            <v>4.05</v>
          </cell>
          <cell r="J140">
            <v>3.97</v>
          </cell>
        </row>
        <row r="141">
          <cell r="A141" t="str">
            <v>NN23</v>
          </cell>
          <cell r="B141" t="str">
            <v>NG</v>
          </cell>
          <cell r="C141">
            <v>7</v>
          </cell>
          <cell r="D141">
            <v>3</v>
          </cell>
          <cell r="E141">
            <v>37798</v>
          </cell>
          <cell r="F141">
            <v>4.0860000000000003</v>
          </cell>
          <cell r="G141">
            <v>4.08</v>
          </cell>
          <cell r="H141">
            <v>454</v>
          </cell>
          <cell r="I141">
            <v>4.07</v>
          </cell>
          <cell r="J141">
            <v>3.99</v>
          </cell>
        </row>
        <row r="142">
          <cell r="A142" t="str">
            <v>NN33</v>
          </cell>
          <cell r="B142" t="str">
            <v>NG</v>
          </cell>
          <cell r="C142">
            <v>8</v>
          </cell>
          <cell r="D142">
            <v>3</v>
          </cell>
          <cell r="E142">
            <v>37831</v>
          </cell>
          <cell r="F142">
            <v>4.0960000000000001</v>
          </cell>
          <cell r="G142">
            <v>4.0949999999999998</v>
          </cell>
          <cell r="H142">
            <v>621</v>
          </cell>
          <cell r="I142">
            <v>4.0599999999999996</v>
          </cell>
          <cell r="J142">
            <v>3.99</v>
          </cell>
        </row>
        <row r="143">
          <cell r="A143" t="str">
            <v>NN43</v>
          </cell>
          <cell r="B143" t="str">
            <v>NG</v>
          </cell>
          <cell r="C143">
            <v>9</v>
          </cell>
          <cell r="D143">
            <v>3</v>
          </cell>
          <cell r="E143">
            <v>37860</v>
          </cell>
          <cell r="F143">
            <v>4.0759999999999996</v>
          </cell>
          <cell r="G143">
            <v>4.0750000000000002</v>
          </cell>
          <cell r="H143">
            <v>787</v>
          </cell>
          <cell r="I143">
            <v>4.05</v>
          </cell>
          <cell r="J143">
            <v>3.9849999999999999</v>
          </cell>
        </row>
        <row r="144">
          <cell r="A144" t="str">
            <v>NN53</v>
          </cell>
          <cell r="B144" t="str">
            <v>NG</v>
          </cell>
          <cell r="C144">
            <v>10</v>
          </cell>
          <cell r="D144">
            <v>3</v>
          </cell>
          <cell r="E144">
            <v>37890</v>
          </cell>
          <cell r="F144">
            <v>4.0759999999999996</v>
          </cell>
          <cell r="G144">
            <v>4.07</v>
          </cell>
          <cell r="H144">
            <v>411</v>
          </cell>
          <cell r="I144">
            <v>4.05</v>
          </cell>
          <cell r="J144">
            <v>3.98</v>
          </cell>
        </row>
        <row r="145">
          <cell r="A145" t="str">
            <v>NN63</v>
          </cell>
          <cell r="B145" t="str">
            <v>NG</v>
          </cell>
          <cell r="C145">
            <v>11</v>
          </cell>
          <cell r="D145">
            <v>3</v>
          </cell>
          <cell r="E145">
            <v>37923</v>
          </cell>
          <cell r="F145">
            <v>4.2329999999999997</v>
          </cell>
          <cell r="G145">
            <v>4.2329999999999997</v>
          </cell>
          <cell r="H145">
            <v>290</v>
          </cell>
          <cell r="I145">
            <v>4.2</v>
          </cell>
          <cell r="J145">
            <v>4.1500000000000004</v>
          </cell>
        </row>
        <row r="146">
          <cell r="A146" t="str">
            <v>NN73</v>
          </cell>
          <cell r="B146" t="str">
            <v>NG</v>
          </cell>
          <cell r="C146">
            <v>12</v>
          </cell>
          <cell r="D146">
            <v>3</v>
          </cell>
          <cell r="E146">
            <v>37950</v>
          </cell>
          <cell r="F146">
            <v>4.3659999999999997</v>
          </cell>
          <cell r="G146">
            <v>4.3730000000000002</v>
          </cell>
          <cell r="H146">
            <v>75</v>
          </cell>
          <cell r="I146">
            <v>4.33</v>
          </cell>
          <cell r="J146">
            <v>4.2699999999999996</v>
          </cell>
        </row>
        <row r="147">
          <cell r="A147" t="str">
            <v>NN83</v>
          </cell>
          <cell r="B147" t="str">
            <v>NG</v>
          </cell>
          <cell r="C147">
            <v>1</v>
          </cell>
          <cell r="D147">
            <v>4</v>
          </cell>
          <cell r="E147">
            <v>37984</v>
          </cell>
          <cell r="F147">
            <v>4.4279999999999999</v>
          </cell>
          <cell r="G147">
            <v>4.4349999999999996</v>
          </cell>
          <cell r="H147">
            <v>129</v>
          </cell>
          <cell r="I147">
            <v>4.4000000000000004</v>
          </cell>
          <cell r="J147">
            <v>4.3440000000000003</v>
          </cell>
        </row>
        <row r="148">
          <cell r="A148" t="str">
            <v>NN93</v>
          </cell>
          <cell r="B148" t="str">
            <v>NG</v>
          </cell>
          <cell r="C148">
            <v>2</v>
          </cell>
          <cell r="D148">
            <v>4</v>
          </cell>
          <cell r="E148">
            <v>38014</v>
          </cell>
          <cell r="F148">
            <v>4.298</v>
          </cell>
          <cell r="G148">
            <v>4.3049999999999997</v>
          </cell>
          <cell r="H148">
            <v>65</v>
          </cell>
          <cell r="I148">
            <v>4.2169999999999996</v>
          </cell>
          <cell r="J148">
            <v>4.2169999999999996</v>
          </cell>
        </row>
        <row r="149">
          <cell r="A149" t="str">
            <v>NN103</v>
          </cell>
          <cell r="B149" t="str">
            <v>NG</v>
          </cell>
          <cell r="C149">
            <v>3</v>
          </cell>
          <cell r="D149">
            <v>4</v>
          </cell>
          <cell r="E149">
            <v>38042</v>
          </cell>
          <cell r="F149">
            <v>4.1130000000000004</v>
          </cell>
          <cell r="G149">
            <v>4.12</v>
          </cell>
          <cell r="H149">
            <v>25</v>
          </cell>
          <cell r="I149">
            <v>4.03</v>
          </cell>
          <cell r="J149">
            <v>4.03</v>
          </cell>
        </row>
        <row r="150">
          <cell r="A150" t="str">
            <v>NN113</v>
          </cell>
          <cell r="B150" t="str">
            <v>NG</v>
          </cell>
          <cell r="C150">
            <v>4</v>
          </cell>
          <cell r="D150">
            <v>4</v>
          </cell>
          <cell r="E150">
            <v>38075</v>
          </cell>
          <cell r="F150">
            <v>3.8530000000000002</v>
          </cell>
          <cell r="G150">
            <v>3.87</v>
          </cell>
          <cell r="H150">
            <v>46</v>
          </cell>
          <cell r="I150">
            <v>3.83</v>
          </cell>
          <cell r="J150">
            <v>3.82</v>
          </cell>
        </row>
        <row r="151">
          <cell r="A151" t="str">
            <v>NN123</v>
          </cell>
          <cell r="B151" t="str">
            <v>NG</v>
          </cell>
          <cell r="C151">
            <v>5</v>
          </cell>
          <cell r="D151">
            <v>4</v>
          </cell>
          <cell r="E151">
            <v>38105</v>
          </cell>
          <cell r="F151">
            <v>3.7930000000000001</v>
          </cell>
          <cell r="G151">
            <v>3.82</v>
          </cell>
          <cell r="H151">
            <v>19</v>
          </cell>
          <cell r="I151">
            <v>0</v>
          </cell>
          <cell r="J151">
            <v>0</v>
          </cell>
        </row>
        <row r="152">
          <cell r="A152" t="str">
            <v>NN14</v>
          </cell>
          <cell r="B152" t="str">
            <v>NG</v>
          </cell>
          <cell r="C152">
            <v>6</v>
          </cell>
          <cell r="D152">
            <v>4</v>
          </cell>
          <cell r="E152">
            <v>38133</v>
          </cell>
          <cell r="F152">
            <v>3.7930000000000001</v>
          </cell>
          <cell r="G152">
            <v>3.8330000000000002</v>
          </cell>
          <cell r="H152">
            <v>19</v>
          </cell>
          <cell r="I152">
            <v>0</v>
          </cell>
          <cell r="J152">
            <v>0</v>
          </cell>
        </row>
        <row r="153">
          <cell r="A153" t="str">
            <v>NN24</v>
          </cell>
          <cell r="B153" t="str">
            <v>NG</v>
          </cell>
          <cell r="C153">
            <v>7</v>
          </cell>
          <cell r="D153">
            <v>4</v>
          </cell>
          <cell r="E153">
            <v>38166</v>
          </cell>
          <cell r="F153">
            <v>3.8029999999999999</v>
          </cell>
          <cell r="G153">
            <v>3.843</v>
          </cell>
          <cell r="H153">
            <v>16</v>
          </cell>
          <cell r="I153">
            <v>0</v>
          </cell>
          <cell r="J153">
            <v>0</v>
          </cell>
        </row>
        <row r="154">
          <cell r="A154" t="str">
            <v>NN34</v>
          </cell>
          <cell r="B154" t="str">
            <v>NG</v>
          </cell>
          <cell r="C154">
            <v>8</v>
          </cell>
          <cell r="D154">
            <v>4</v>
          </cell>
          <cell r="E154">
            <v>38196</v>
          </cell>
          <cell r="F154">
            <v>3.8130000000000002</v>
          </cell>
          <cell r="G154">
            <v>3.85</v>
          </cell>
          <cell r="H154">
            <v>16</v>
          </cell>
          <cell r="I154">
            <v>0</v>
          </cell>
          <cell r="J154">
            <v>0</v>
          </cell>
        </row>
        <row r="155">
          <cell r="A155" t="str">
            <v>NN44</v>
          </cell>
          <cell r="B155" t="str">
            <v>NG</v>
          </cell>
          <cell r="C155">
            <v>9</v>
          </cell>
          <cell r="D155">
            <v>4</v>
          </cell>
          <cell r="E155">
            <v>38226</v>
          </cell>
          <cell r="F155">
            <v>3.798</v>
          </cell>
          <cell r="G155">
            <v>3.84</v>
          </cell>
          <cell r="H155">
            <v>20</v>
          </cell>
          <cell r="I155">
            <v>3.7450000000000001</v>
          </cell>
          <cell r="J155">
            <v>3.7450000000000001</v>
          </cell>
        </row>
        <row r="156">
          <cell r="A156" t="str">
            <v>NN54</v>
          </cell>
          <cell r="B156" t="str">
            <v>NG</v>
          </cell>
          <cell r="C156">
            <v>10</v>
          </cell>
          <cell r="D156">
            <v>4</v>
          </cell>
          <cell r="E156">
            <v>38258</v>
          </cell>
          <cell r="F156">
            <v>3.823</v>
          </cell>
          <cell r="G156">
            <v>3.8620000000000001</v>
          </cell>
          <cell r="H156">
            <v>17</v>
          </cell>
          <cell r="I156">
            <v>3.76</v>
          </cell>
          <cell r="J156">
            <v>3.76</v>
          </cell>
        </row>
        <row r="157">
          <cell r="A157" t="str">
            <v>NN64</v>
          </cell>
          <cell r="B157" t="str">
            <v>NG</v>
          </cell>
          <cell r="C157">
            <v>11</v>
          </cell>
          <cell r="D157">
            <v>4</v>
          </cell>
          <cell r="E157">
            <v>38287</v>
          </cell>
          <cell r="F157">
            <v>3.9809999999999999</v>
          </cell>
          <cell r="G157">
            <v>4.0199999999999996</v>
          </cell>
          <cell r="H157">
            <v>217</v>
          </cell>
          <cell r="I157">
            <v>3.93</v>
          </cell>
          <cell r="J157">
            <v>3.93</v>
          </cell>
        </row>
        <row r="158">
          <cell r="A158" t="str">
            <v>NN74</v>
          </cell>
          <cell r="B158" t="str">
            <v>NG</v>
          </cell>
          <cell r="C158">
            <v>12</v>
          </cell>
          <cell r="D158">
            <v>4</v>
          </cell>
          <cell r="E158">
            <v>38315</v>
          </cell>
          <cell r="F158">
            <v>4.1550000000000002</v>
          </cell>
          <cell r="G158">
            <v>4.194</v>
          </cell>
          <cell r="H158">
            <v>16</v>
          </cell>
          <cell r="I158">
            <v>0</v>
          </cell>
          <cell r="J158">
            <v>0</v>
          </cell>
        </row>
        <row r="159">
          <cell r="A159" t="str">
            <v>NN84</v>
          </cell>
          <cell r="B159" t="str">
            <v>NG</v>
          </cell>
          <cell r="C159">
            <v>1</v>
          </cell>
          <cell r="D159">
            <v>5</v>
          </cell>
          <cell r="E159">
            <v>38349</v>
          </cell>
          <cell r="F159">
            <v>4.2149999999999999</v>
          </cell>
          <cell r="G159">
            <v>4.2539999999999996</v>
          </cell>
          <cell r="H159">
            <v>3</v>
          </cell>
          <cell r="I159">
            <v>4.1950000000000003</v>
          </cell>
          <cell r="J159">
            <v>4.1900000000000004</v>
          </cell>
        </row>
        <row r="160">
          <cell r="A160" t="str">
            <v>NN94</v>
          </cell>
          <cell r="B160" t="str">
            <v>NG</v>
          </cell>
          <cell r="C160">
            <v>2</v>
          </cell>
          <cell r="D160">
            <v>5</v>
          </cell>
          <cell r="E160">
            <v>38379</v>
          </cell>
          <cell r="F160">
            <v>4.1050000000000004</v>
          </cell>
          <cell r="G160">
            <v>4.1440000000000001</v>
          </cell>
          <cell r="H160">
            <v>1</v>
          </cell>
          <cell r="I160">
            <v>0</v>
          </cell>
          <cell r="J160">
            <v>0</v>
          </cell>
        </row>
        <row r="161">
          <cell r="A161" t="str">
            <v>NN104</v>
          </cell>
          <cell r="B161" t="str">
            <v>NG</v>
          </cell>
          <cell r="C161">
            <v>3</v>
          </cell>
          <cell r="D161">
            <v>5</v>
          </cell>
          <cell r="E161">
            <v>38407</v>
          </cell>
          <cell r="F161">
            <v>3.9350000000000001</v>
          </cell>
          <cell r="G161">
            <v>3.9780000000000002</v>
          </cell>
          <cell r="H161">
            <v>202</v>
          </cell>
          <cell r="I161">
            <v>3.89</v>
          </cell>
          <cell r="J161">
            <v>3.89</v>
          </cell>
        </row>
        <row r="162">
          <cell r="A162" t="str">
            <v>NN114</v>
          </cell>
          <cell r="B162" t="str">
            <v>NG</v>
          </cell>
          <cell r="C162">
            <v>4</v>
          </cell>
          <cell r="D162">
            <v>5</v>
          </cell>
          <cell r="E162">
            <v>38440</v>
          </cell>
          <cell r="F162">
            <v>3.6749999999999998</v>
          </cell>
          <cell r="G162">
            <v>3.7280000000000002</v>
          </cell>
          <cell r="H162">
            <v>1</v>
          </cell>
          <cell r="I162">
            <v>0</v>
          </cell>
          <cell r="J162">
            <v>0</v>
          </cell>
        </row>
        <row r="163">
          <cell r="A163" t="str">
            <v>NN124</v>
          </cell>
          <cell r="B163" t="str">
            <v>NG</v>
          </cell>
          <cell r="C163">
            <v>5</v>
          </cell>
          <cell r="D163">
            <v>5</v>
          </cell>
          <cell r="E163">
            <v>38469</v>
          </cell>
          <cell r="F163">
            <v>3.61</v>
          </cell>
          <cell r="G163">
            <v>3.6629999999999998</v>
          </cell>
          <cell r="H163">
            <v>1</v>
          </cell>
          <cell r="I163">
            <v>0</v>
          </cell>
          <cell r="J163">
            <v>0</v>
          </cell>
        </row>
        <row r="164">
          <cell r="A164" t="str">
            <v>NR112</v>
          </cell>
          <cell r="B164" t="str">
            <v>NG</v>
          </cell>
          <cell r="C164">
            <v>6</v>
          </cell>
          <cell r="D164">
            <v>5</v>
          </cell>
          <cell r="E164">
            <v>38498</v>
          </cell>
          <cell r="F164">
            <v>3.625</v>
          </cell>
          <cell r="G164">
            <v>3.6779999999999999</v>
          </cell>
          <cell r="H164">
            <v>1</v>
          </cell>
          <cell r="I164">
            <v>0</v>
          </cell>
          <cell r="J164">
            <v>0</v>
          </cell>
        </row>
        <row r="165">
          <cell r="A165" t="str">
            <v>NR122</v>
          </cell>
          <cell r="B165" t="str">
            <v>NG</v>
          </cell>
          <cell r="C165">
            <v>7</v>
          </cell>
          <cell r="D165">
            <v>5</v>
          </cell>
          <cell r="E165">
            <v>38531</v>
          </cell>
          <cell r="F165">
            <v>3.66</v>
          </cell>
          <cell r="G165">
            <v>3.7130000000000001</v>
          </cell>
          <cell r="H165">
            <v>1</v>
          </cell>
          <cell r="I165">
            <v>0</v>
          </cell>
          <cell r="J165">
            <v>0</v>
          </cell>
        </row>
        <row r="166">
          <cell r="A166" t="str">
            <v>NR13</v>
          </cell>
          <cell r="B166" t="str">
            <v>NG</v>
          </cell>
          <cell r="C166">
            <v>8</v>
          </cell>
          <cell r="D166">
            <v>5</v>
          </cell>
          <cell r="E166">
            <v>38560</v>
          </cell>
          <cell r="F166">
            <v>3.67</v>
          </cell>
          <cell r="G166">
            <v>3.7229999999999999</v>
          </cell>
          <cell r="H166">
            <v>1</v>
          </cell>
          <cell r="I166">
            <v>0</v>
          </cell>
          <cell r="J166">
            <v>0</v>
          </cell>
        </row>
        <row r="167">
          <cell r="A167" t="str">
            <v>NR23</v>
          </cell>
          <cell r="B167" t="str">
            <v>NG</v>
          </cell>
          <cell r="C167">
            <v>9</v>
          </cell>
          <cell r="D167">
            <v>5</v>
          </cell>
          <cell r="E167">
            <v>38593</v>
          </cell>
          <cell r="F167">
            <v>3.65</v>
          </cell>
          <cell r="G167">
            <v>3.7029999999999998</v>
          </cell>
          <cell r="H167">
            <v>1</v>
          </cell>
          <cell r="I167">
            <v>0</v>
          </cell>
          <cell r="J167">
            <v>0</v>
          </cell>
        </row>
        <row r="168">
          <cell r="A168" t="str">
            <v>NR33</v>
          </cell>
          <cell r="B168" t="str">
            <v>NG</v>
          </cell>
          <cell r="C168">
            <v>10</v>
          </cell>
          <cell r="D168">
            <v>5</v>
          </cell>
          <cell r="E168">
            <v>38623</v>
          </cell>
          <cell r="F168">
            <v>3.6720000000000002</v>
          </cell>
          <cell r="G168">
            <v>3.7250000000000001</v>
          </cell>
          <cell r="H168">
            <v>1</v>
          </cell>
          <cell r="I168">
            <v>0</v>
          </cell>
          <cell r="J168">
            <v>0</v>
          </cell>
        </row>
        <row r="169">
          <cell r="A169" t="str">
            <v>NS112</v>
          </cell>
          <cell r="B169" t="str">
            <v>NG</v>
          </cell>
          <cell r="C169">
            <v>11</v>
          </cell>
          <cell r="D169">
            <v>5</v>
          </cell>
          <cell r="E169">
            <v>38652</v>
          </cell>
          <cell r="F169">
            <v>3.8340000000000001</v>
          </cell>
          <cell r="G169">
            <v>3.887</v>
          </cell>
          <cell r="H169">
            <v>2</v>
          </cell>
          <cell r="I169">
            <v>3.8</v>
          </cell>
          <cell r="J169">
            <v>3.8</v>
          </cell>
        </row>
        <row r="170">
          <cell r="A170" t="str">
            <v>NS122</v>
          </cell>
          <cell r="B170" t="str">
            <v>NG</v>
          </cell>
          <cell r="C170">
            <v>12</v>
          </cell>
          <cell r="D170">
            <v>5</v>
          </cell>
          <cell r="E170">
            <v>38684</v>
          </cell>
          <cell r="F170">
            <v>4.0039999999999996</v>
          </cell>
          <cell r="G170">
            <v>4.0570000000000004</v>
          </cell>
          <cell r="H170">
            <v>1</v>
          </cell>
          <cell r="I170">
            <v>0</v>
          </cell>
          <cell r="J170">
            <v>0</v>
          </cell>
        </row>
        <row r="171">
          <cell r="A171" t="str">
            <v>NS13</v>
          </cell>
          <cell r="B171" t="str">
            <v>NG</v>
          </cell>
          <cell r="C171">
            <v>1</v>
          </cell>
          <cell r="D171">
            <v>6</v>
          </cell>
          <cell r="E171">
            <v>38714</v>
          </cell>
          <cell r="F171">
            <v>4.0590000000000002</v>
          </cell>
          <cell r="G171">
            <v>4.1120000000000001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NS23</v>
          </cell>
          <cell r="B172" t="str">
            <v>NG</v>
          </cell>
          <cell r="C172">
            <v>2</v>
          </cell>
          <cell r="D172">
            <v>6</v>
          </cell>
          <cell r="E172">
            <v>38744</v>
          </cell>
          <cell r="F172">
            <v>3.9590000000000001</v>
          </cell>
          <cell r="G172">
            <v>4.0119999999999996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NS33</v>
          </cell>
          <cell r="B173" t="str">
            <v>NG</v>
          </cell>
          <cell r="C173">
            <v>3</v>
          </cell>
          <cell r="D173">
            <v>6</v>
          </cell>
          <cell r="E173">
            <v>38772</v>
          </cell>
          <cell r="F173">
            <v>3.8330000000000002</v>
          </cell>
          <cell r="G173">
            <v>3.8860000000000001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NS43</v>
          </cell>
          <cell r="B174" t="str">
            <v>NG</v>
          </cell>
          <cell r="C174">
            <v>4</v>
          </cell>
          <cell r="D174">
            <v>6</v>
          </cell>
          <cell r="E174">
            <v>38805</v>
          </cell>
          <cell r="F174">
            <v>3.6379999999999999</v>
          </cell>
          <cell r="G174">
            <v>3.6909999999999998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NS113</v>
          </cell>
          <cell r="B175" t="str">
            <v>NG</v>
          </cell>
          <cell r="C175">
            <v>5</v>
          </cell>
          <cell r="D175">
            <v>6</v>
          </cell>
          <cell r="E175">
            <v>38833</v>
          </cell>
          <cell r="F175">
            <v>3.6230000000000002</v>
          </cell>
          <cell r="G175">
            <v>3.6760000000000002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NS123</v>
          </cell>
          <cell r="B176" t="str">
            <v>NG</v>
          </cell>
          <cell r="C176">
            <v>6</v>
          </cell>
          <cell r="D176">
            <v>6</v>
          </cell>
          <cell r="E176">
            <v>38863</v>
          </cell>
          <cell r="F176">
            <v>3.6549999999999998</v>
          </cell>
          <cell r="G176">
            <v>3.7080000000000002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NS14</v>
          </cell>
          <cell r="B177" t="str">
            <v>NG</v>
          </cell>
          <cell r="C177">
            <v>7</v>
          </cell>
          <cell r="D177">
            <v>6</v>
          </cell>
          <cell r="E177">
            <v>38896</v>
          </cell>
          <cell r="F177">
            <v>3.6869999999999998</v>
          </cell>
          <cell r="G177">
            <v>3.74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NS24</v>
          </cell>
          <cell r="B178" t="str">
            <v>NG</v>
          </cell>
          <cell r="C178">
            <v>8</v>
          </cell>
          <cell r="D178">
            <v>6</v>
          </cell>
          <cell r="E178">
            <v>38925</v>
          </cell>
          <cell r="F178">
            <v>3.722</v>
          </cell>
          <cell r="G178">
            <v>3.7749999999999999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NS34</v>
          </cell>
          <cell r="B179" t="str">
            <v>NG</v>
          </cell>
          <cell r="C179">
            <v>9</v>
          </cell>
          <cell r="D179">
            <v>6</v>
          </cell>
          <cell r="E179">
            <v>38958</v>
          </cell>
          <cell r="F179">
            <v>3.7269999999999999</v>
          </cell>
          <cell r="G179">
            <v>3.78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NZ112</v>
          </cell>
          <cell r="B180" t="str">
            <v>NG</v>
          </cell>
          <cell r="C180">
            <v>10</v>
          </cell>
          <cell r="D180">
            <v>6</v>
          </cell>
          <cell r="E180">
            <v>38987</v>
          </cell>
          <cell r="F180">
            <v>3.7519999999999998</v>
          </cell>
          <cell r="G180">
            <v>3.8050000000000002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NZ122</v>
          </cell>
          <cell r="B181" t="str">
            <v>NG</v>
          </cell>
          <cell r="C181">
            <v>11</v>
          </cell>
          <cell r="D181">
            <v>6</v>
          </cell>
          <cell r="E181">
            <v>39017</v>
          </cell>
          <cell r="F181">
            <v>3.9369999999999998</v>
          </cell>
          <cell r="G181">
            <v>3.98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NZ13</v>
          </cell>
          <cell r="B182" t="str">
            <v>NG</v>
          </cell>
          <cell r="C182">
            <v>12</v>
          </cell>
          <cell r="D182">
            <v>6</v>
          </cell>
          <cell r="E182">
            <v>39049</v>
          </cell>
          <cell r="F182">
            <v>4.1020000000000003</v>
          </cell>
          <cell r="G182">
            <v>4.1399999999999997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NZ23</v>
          </cell>
          <cell r="B183" t="str">
            <v>NG</v>
          </cell>
          <cell r="C183">
            <v>1</v>
          </cell>
          <cell r="D183">
            <v>7</v>
          </cell>
          <cell r="E183">
            <v>39078</v>
          </cell>
          <cell r="F183">
            <v>4.1719999999999997</v>
          </cell>
          <cell r="G183">
            <v>4.21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NZ33</v>
          </cell>
          <cell r="B184" t="str">
            <v>NG</v>
          </cell>
          <cell r="C184">
            <v>2</v>
          </cell>
          <cell r="D184">
            <v>7</v>
          </cell>
          <cell r="E184">
            <v>39111</v>
          </cell>
          <cell r="F184">
            <v>4.0620000000000003</v>
          </cell>
          <cell r="G184">
            <v>4.0999999999999996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NZ43</v>
          </cell>
          <cell r="B185" t="str">
            <v>NG</v>
          </cell>
          <cell r="C185">
            <v>3</v>
          </cell>
          <cell r="D185">
            <v>7</v>
          </cell>
          <cell r="E185">
            <v>39139</v>
          </cell>
          <cell r="F185">
            <v>3.9169999999999998</v>
          </cell>
          <cell r="G185">
            <v>3.9550000000000001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NZ113</v>
          </cell>
          <cell r="B186" t="str">
            <v>NG</v>
          </cell>
          <cell r="C186">
            <v>4</v>
          </cell>
          <cell r="D186">
            <v>7</v>
          </cell>
          <cell r="E186">
            <v>39169</v>
          </cell>
          <cell r="F186">
            <v>3.7370000000000001</v>
          </cell>
          <cell r="G186">
            <v>3.7749999999999999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NZ123</v>
          </cell>
          <cell r="B187" t="str">
            <v>NG</v>
          </cell>
          <cell r="C187">
            <v>5</v>
          </cell>
          <cell r="D187">
            <v>7</v>
          </cell>
          <cell r="E187">
            <v>39198</v>
          </cell>
          <cell r="F187">
            <v>3.7269999999999999</v>
          </cell>
          <cell r="G187">
            <v>3.7650000000000001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NZ14</v>
          </cell>
          <cell r="B188" t="str">
            <v>NG</v>
          </cell>
          <cell r="C188">
            <v>6</v>
          </cell>
          <cell r="D188">
            <v>7</v>
          </cell>
          <cell r="E188">
            <v>39231</v>
          </cell>
          <cell r="F188">
            <v>3.7570000000000001</v>
          </cell>
          <cell r="G188">
            <v>3.7949999999999999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NZ24</v>
          </cell>
          <cell r="B189" t="str">
            <v>NG</v>
          </cell>
          <cell r="C189">
            <v>7</v>
          </cell>
          <cell r="D189">
            <v>7</v>
          </cell>
          <cell r="E189">
            <v>39260</v>
          </cell>
          <cell r="F189">
            <v>3.7869999999999999</v>
          </cell>
          <cell r="G189">
            <v>3.8250000000000002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NZ34</v>
          </cell>
          <cell r="B190" t="str">
            <v>NG</v>
          </cell>
          <cell r="C190">
            <v>8</v>
          </cell>
          <cell r="D190">
            <v>7</v>
          </cell>
          <cell r="E190">
            <v>39290</v>
          </cell>
          <cell r="F190">
            <v>3.8220000000000001</v>
          </cell>
          <cell r="G190">
            <v>3.86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PA122</v>
          </cell>
          <cell r="B191" t="str">
            <v>NG</v>
          </cell>
          <cell r="C191">
            <v>9</v>
          </cell>
          <cell r="D191">
            <v>7</v>
          </cell>
          <cell r="E191">
            <v>39323</v>
          </cell>
          <cell r="F191">
            <v>3.8220000000000001</v>
          </cell>
          <cell r="G191">
            <v>3.86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PA33</v>
          </cell>
          <cell r="B192" t="str">
            <v>NG</v>
          </cell>
          <cell r="C192">
            <v>10</v>
          </cell>
          <cell r="D192">
            <v>7</v>
          </cell>
          <cell r="E192">
            <v>39351</v>
          </cell>
          <cell r="F192">
            <v>3.847</v>
          </cell>
          <cell r="G192">
            <v>3.8849999999999998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PL102</v>
          </cell>
          <cell r="B193" t="str">
            <v>NG</v>
          </cell>
          <cell r="C193">
            <v>11</v>
          </cell>
          <cell r="D193">
            <v>7</v>
          </cell>
          <cell r="E193">
            <v>39384</v>
          </cell>
          <cell r="F193">
            <v>3.9969999999999999</v>
          </cell>
          <cell r="G193">
            <v>4.0350000000000001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PL13</v>
          </cell>
          <cell r="B194" t="str">
            <v>NG</v>
          </cell>
          <cell r="C194">
            <v>12</v>
          </cell>
          <cell r="D194">
            <v>7</v>
          </cell>
          <cell r="E194">
            <v>39414</v>
          </cell>
          <cell r="F194">
            <v>4.1470000000000002</v>
          </cell>
          <cell r="G194">
            <v>4.1849999999999996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PL43</v>
          </cell>
          <cell r="B195" t="str">
            <v>NG</v>
          </cell>
          <cell r="C195">
            <v>1</v>
          </cell>
          <cell r="D195">
            <v>8</v>
          </cell>
          <cell r="E195">
            <v>39443</v>
          </cell>
          <cell r="F195">
            <v>4.1970000000000001</v>
          </cell>
          <cell r="G195">
            <v>4.2350000000000003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PL73</v>
          </cell>
          <cell r="B196" t="str">
            <v>NG</v>
          </cell>
          <cell r="C196">
            <v>2</v>
          </cell>
          <cell r="D196">
            <v>8</v>
          </cell>
          <cell r="E196">
            <v>39476</v>
          </cell>
          <cell r="F196">
            <v>4.0970000000000004</v>
          </cell>
          <cell r="G196">
            <v>4.1349999999999998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PN112</v>
          </cell>
          <cell r="B197" t="str">
            <v>NG</v>
          </cell>
          <cell r="C197">
            <v>3</v>
          </cell>
          <cell r="D197">
            <v>8</v>
          </cell>
          <cell r="E197">
            <v>39505</v>
          </cell>
          <cell r="F197">
            <v>3.9470000000000001</v>
          </cell>
          <cell r="G197">
            <v>3.9849999999999999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PN122</v>
          </cell>
          <cell r="B198" t="str">
            <v>NG</v>
          </cell>
          <cell r="C198">
            <v>4</v>
          </cell>
          <cell r="D198">
            <v>8</v>
          </cell>
          <cell r="E198">
            <v>39534</v>
          </cell>
          <cell r="F198">
            <v>3.7970000000000002</v>
          </cell>
          <cell r="G198">
            <v>3.835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PN13</v>
          </cell>
          <cell r="B199" t="str">
            <v>NG</v>
          </cell>
          <cell r="C199">
            <v>5</v>
          </cell>
          <cell r="D199">
            <v>8</v>
          </cell>
          <cell r="E199">
            <v>39566</v>
          </cell>
          <cell r="F199">
            <v>3.7669999999999999</v>
          </cell>
          <cell r="G199">
            <v>3.8050000000000002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PN23</v>
          </cell>
          <cell r="B200" t="str">
            <v>NG</v>
          </cell>
          <cell r="C200">
            <v>6</v>
          </cell>
          <cell r="D200">
            <v>8</v>
          </cell>
          <cell r="E200">
            <v>39596</v>
          </cell>
          <cell r="F200">
            <v>3.7970000000000002</v>
          </cell>
          <cell r="G200">
            <v>3.835</v>
          </cell>
          <cell r="H200">
            <v>0</v>
          </cell>
          <cell r="I200">
            <v>0</v>
          </cell>
          <cell r="J200">
            <v>0</v>
          </cell>
        </row>
        <row r="201">
          <cell r="A201" t="str">
            <v>PN33</v>
          </cell>
          <cell r="B201" t="str">
            <v>NG</v>
          </cell>
          <cell r="C201">
            <v>7</v>
          </cell>
          <cell r="D201">
            <v>8</v>
          </cell>
          <cell r="E201">
            <v>39625</v>
          </cell>
          <cell r="F201">
            <v>3.827</v>
          </cell>
          <cell r="G201">
            <v>3.8650000000000002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PN43</v>
          </cell>
          <cell r="B202" t="str">
            <v>NG</v>
          </cell>
          <cell r="C202">
            <v>8</v>
          </cell>
          <cell r="D202">
            <v>8</v>
          </cell>
          <cell r="E202">
            <v>39658</v>
          </cell>
          <cell r="F202">
            <v>3.8570000000000002</v>
          </cell>
          <cell r="G202">
            <v>3.895</v>
          </cell>
          <cell r="H202">
            <v>0</v>
          </cell>
          <cell r="I202">
            <v>0</v>
          </cell>
          <cell r="J202">
            <v>0</v>
          </cell>
        </row>
        <row r="203">
          <cell r="A203" t="str">
            <v>PN53</v>
          </cell>
          <cell r="B203" t="str">
            <v>NG</v>
          </cell>
          <cell r="C203">
            <v>9</v>
          </cell>
          <cell r="D203">
            <v>8</v>
          </cell>
          <cell r="E203">
            <v>39687</v>
          </cell>
          <cell r="F203">
            <v>3.8570000000000002</v>
          </cell>
          <cell r="G203">
            <v>3.895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PN63</v>
          </cell>
          <cell r="B204" t="str">
            <v>NG</v>
          </cell>
          <cell r="C204">
            <v>10</v>
          </cell>
          <cell r="D204">
            <v>8</v>
          </cell>
          <cell r="E204">
            <v>39717</v>
          </cell>
          <cell r="F204">
            <v>3.8820000000000001</v>
          </cell>
          <cell r="G204">
            <v>3.92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PN73</v>
          </cell>
          <cell r="B205" t="str">
            <v>NG</v>
          </cell>
          <cell r="C205">
            <v>11</v>
          </cell>
          <cell r="D205">
            <v>8</v>
          </cell>
          <cell r="E205">
            <v>39750</v>
          </cell>
          <cell r="F205">
            <v>4.032</v>
          </cell>
          <cell r="G205">
            <v>4.07</v>
          </cell>
          <cell r="H205">
            <v>0</v>
          </cell>
          <cell r="I205">
            <v>0</v>
          </cell>
          <cell r="J205">
            <v>0</v>
          </cell>
        </row>
        <row r="206">
          <cell r="A206" t="str">
            <v>PN83</v>
          </cell>
          <cell r="B206" t="str">
            <v>NG</v>
          </cell>
          <cell r="C206">
            <v>12</v>
          </cell>
          <cell r="D206">
            <v>8</v>
          </cell>
          <cell r="E206">
            <v>39776</v>
          </cell>
          <cell r="F206">
            <v>4.1820000000000004</v>
          </cell>
          <cell r="G206">
            <v>4.22</v>
          </cell>
          <cell r="H206">
            <v>0</v>
          </cell>
          <cell r="I206">
            <v>0</v>
          </cell>
          <cell r="J206">
            <v>0</v>
          </cell>
        </row>
        <row r="207">
          <cell r="A207" t="str">
            <v>PN93</v>
          </cell>
          <cell r="B207" t="str">
            <v>NH</v>
          </cell>
          <cell r="C207">
            <v>1</v>
          </cell>
          <cell r="D207">
            <v>3</v>
          </cell>
          <cell r="E207">
            <v>37623</v>
          </cell>
          <cell r="F207">
            <v>-8.7499999999999994E-2</v>
          </cell>
          <cell r="G207">
            <v>-0.09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PN103</v>
          </cell>
          <cell r="B208" t="str">
            <v>NH</v>
          </cell>
          <cell r="C208">
            <v>2</v>
          </cell>
          <cell r="D208">
            <v>3</v>
          </cell>
          <cell r="E208">
            <v>37655</v>
          </cell>
          <cell r="F208">
            <v>-7.0000000000000007E-2</v>
          </cell>
          <cell r="G208">
            <v>-6.7500000000000004E-2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PN113</v>
          </cell>
          <cell r="B209" t="str">
            <v>NH</v>
          </cell>
          <cell r="C209">
            <v>3</v>
          </cell>
          <cell r="D209">
            <v>3</v>
          </cell>
          <cell r="E209">
            <v>37683</v>
          </cell>
          <cell r="F209">
            <v>-5.7500000000000002E-2</v>
          </cell>
          <cell r="G209">
            <v>-5.7500000000000002E-2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PN123</v>
          </cell>
          <cell r="B210" t="str">
            <v>NJ</v>
          </cell>
          <cell r="C210">
            <v>1</v>
          </cell>
          <cell r="D210">
            <v>3</v>
          </cell>
          <cell r="E210">
            <v>37623</v>
          </cell>
          <cell r="F210">
            <v>-0.55000000000000004</v>
          </cell>
          <cell r="G210">
            <v>-0.51500000000000001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PN14</v>
          </cell>
          <cell r="B211" t="str">
            <v>NJ</v>
          </cell>
          <cell r="C211">
            <v>2</v>
          </cell>
          <cell r="D211">
            <v>3</v>
          </cell>
          <cell r="E211">
            <v>37655</v>
          </cell>
          <cell r="F211">
            <v>-0.55500000000000005</v>
          </cell>
          <cell r="G211">
            <v>-0.51500000000000001</v>
          </cell>
          <cell r="H211">
            <v>0</v>
          </cell>
          <cell r="I211">
            <v>0</v>
          </cell>
          <cell r="J211">
            <v>0</v>
          </cell>
        </row>
        <row r="212">
          <cell r="A212" t="str">
            <v>QG112</v>
          </cell>
          <cell r="B212" t="str">
            <v>NJ</v>
          </cell>
          <cell r="C212">
            <v>3</v>
          </cell>
          <cell r="D212">
            <v>3</v>
          </cell>
          <cell r="E212">
            <v>37683</v>
          </cell>
          <cell r="F212">
            <v>-0.51</v>
          </cell>
          <cell r="G212">
            <v>-0.54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QJ112</v>
          </cell>
          <cell r="B213" t="str">
            <v>NJ</v>
          </cell>
          <cell r="C213">
            <v>4</v>
          </cell>
          <cell r="D213">
            <v>3</v>
          </cell>
          <cell r="E213">
            <v>37712</v>
          </cell>
          <cell r="F213">
            <v>-0.5</v>
          </cell>
          <cell r="G213">
            <v>-0.53</v>
          </cell>
          <cell r="H213">
            <v>0</v>
          </cell>
          <cell r="I213">
            <v>0</v>
          </cell>
          <cell r="J213">
            <v>0</v>
          </cell>
        </row>
        <row r="214">
          <cell r="A214" t="str">
            <v>QJ122</v>
          </cell>
          <cell r="B214" t="str">
            <v>NJ</v>
          </cell>
          <cell r="C214">
            <v>5</v>
          </cell>
          <cell r="D214">
            <v>3</v>
          </cell>
          <cell r="E214">
            <v>37742</v>
          </cell>
          <cell r="F214">
            <v>-0.5</v>
          </cell>
          <cell r="G214">
            <v>-0.53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QL112</v>
          </cell>
          <cell r="B215" t="str">
            <v>NJ</v>
          </cell>
          <cell r="C215">
            <v>6</v>
          </cell>
          <cell r="D215">
            <v>3</v>
          </cell>
          <cell r="E215">
            <v>37774</v>
          </cell>
          <cell r="F215">
            <v>-0.5</v>
          </cell>
          <cell r="G215">
            <v>-0.53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QL122</v>
          </cell>
          <cell r="B216" t="str">
            <v>NJ</v>
          </cell>
          <cell r="C216">
            <v>7</v>
          </cell>
          <cell r="D216">
            <v>3</v>
          </cell>
          <cell r="E216">
            <v>37803</v>
          </cell>
          <cell r="F216">
            <v>-0.49</v>
          </cell>
          <cell r="G216">
            <v>-0.51249999999999996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QL13</v>
          </cell>
          <cell r="B217" t="str">
            <v>NJ</v>
          </cell>
          <cell r="C217">
            <v>8</v>
          </cell>
          <cell r="D217">
            <v>3</v>
          </cell>
          <cell r="E217">
            <v>37834</v>
          </cell>
          <cell r="F217">
            <v>-0.49</v>
          </cell>
          <cell r="G217">
            <v>-0.51249999999999996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QL23</v>
          </cell>
          <cell r="B218" t="str">
            <v>NJ</v>
          </cell>
          <cell r="C218">
            <v>9</v>
          </cell>
          <cell r="D218">
            <v>3</v>
          </cell>
          <cell r="E218">
            <v>37866</v>
          </cell>
          <cell r="F218">
            <v>-0.49</v>
          </cell>
          <cell r="G218">
            <v>-0.51249999999999996</v>
          </cell>
          <cell r="H218">
            <v>0</v>
          </cell>
          <cell r="I218">
            <v>0</v>
          </cell>
          <cell r="J218">
            <v>0</v>
          </cell>
        </row>
        <row r="219">
          <cell r="A219" t="str">
            <v>QL33</v>
          </cell>
          <cell r="B219" t="str">
            <v>NJ</v>
          </cell>
          <cell r="C219">
            <v>10</v>
          </cell>
          <cell r="D219">
            <v>3</v>
          </cell>
          <cell r="E219">
            <v>37895</v>
          </cell>
          <cell r="F219">
            <v>-0.49</v>
          </cell>
          <cell r="G219">
            <v>-0.51249999999999996</v>
          </cell>
          <cell r="H219">
            <v>0</v>
          </cell>
          <cell r="I219">
            <v>0</v>
          </cell>
          <cell r="J219">
            <v>0</v>
          </cell>
        </row>
        <row r="220">
          <cell r="A220" t="str">
            <v>QL43</v>
          </cell>
          <cell r="B220" t="str">
            <v>NJ</v>
          </cell>
          <cell r="C220">
            <v>11</v>
          </cell>
          <cell r="D220">
            <v>3</v>
          </cell>
          <cell r="E220">
            <v>37928</v>
          </cell>
          <cell r="F220">
            <v>-0.4</v>
          </cell>
          <cell r="G220">
            <v>-0.38</v>
          </cell>
          <cell r="H220">
            <v>0</v>
          </cell>
          <cell r="I220">
            <v>0</v>
          </cell>
          <cell r="J220">
            <v>0</v>
          </cell>
        </row>
        <row r="221">
          <cell r="A221" t="str">
            <v>QL53</v>
          </cell>
          <cell r="B221" t="str">
            <v>NJ</v>
          </cell>
          <cell r="C221">
            <v>12</v>
          </cell>
          <cell r="D221">
            <v>3</v>
          </cell>
          <cell r="E221">
            <v>37956</v>
          </cell>
          <cell r="F221">
            <v>-0.4</v>
          </cell>
          <cell r="G221">
            <v>-0.38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QL63</v>
          </cell>
          <cell r="B222" t="str">
            <v>NJ</v>
          </cell>
          <cell r="C222">
            <v>1</v>
          </cell>
          <cell r="D222">
            <v>4</v>
          </cell>
          <cell r="E222">
            <v>37988</v>
          </cell>
          <cell r="F222">
            <v>-0.36</v>
          </cell>
          <cell r="G222">
            <v>-0.36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QL73</v>
          </cell>
          <cell r="B223" t="str">
            <v>NJ</v>
          </cell>
          <cell r="C223">
            <v>2</v>
          </cell>
          <cell r="D223">
            <v>4</v>
          </cell>
          <cell r="E223">
            <v>38019</v>
          </cell>
          <cell r="F223">
            <v>-0.36</v>
          </cell>
          <cell r="G223">
            <v>-0.36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QL83</v>
          </cell>
          <cell r="B224" t="str">
            <v>NJ</v>
          </cell>
          <cell r="C224">
            <v>3</v>
          </cell>
          <cell r="D224">
            <v>4</v>
          </cell>
          <cell r="E224">
            <v>38047</v>
          </cell>
          <cell r="F224">
            <v>-0.36</v>
          </cell>
          <cell r="G224">
            <v>-0.36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QL93</v>
          </cell>
          <cell r="B225" t="str">
            <v>NK</v>
          </cell>
          <cell r="C225">
            <v>1</v>
          </cell>
          <cell r="D225">
            <v>3</v>
          </cell>
          <cell r="E225">
            <v>37623</v>
          </cell>
          <cell r="F225">
            <v>-0.33</v>
          </cell>
          <cell r="G225">
            <v>-0.3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QL103</v>
          </cell>
          <cell r="B226" t="str">
            <v>NK</v>
          </cell>
          <cell r="C226">
            <v>2</v>
          </cell>
          <cell r="D226">
            <v>3</v>
          </cell>
          <cell r="E226">
            <v>37655</v>
          </cell>
          <cell r="F226">
            <v>-0.33</v>
          </cell>
          <cell r="G226">
            <v>-0.3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QL113</v>
          </cell>
          <cell r="B227" t="str">
            <v>NK</v>
          </cell>
          <cell r="C227">
            <v>3</v>
          </cell>
          <cell r="D227">
            <v>3</v>
          </cell>
          <cell r="E227">
            <v>37683</v>
          </cell>
          <cell r="F227">
            <v>-0.33</v>
          </cell>
          <cell r="G227">
            <v>-0.3</v>
          </cell>
          <cell r="H227">
            <v>0</v>
          </cell>
          <cell r="I227">
            <v>0</v>
          </cell>
          <cell r="J227">
            <v>0</v>
          </cell>
        </row>
        <row r="228">
          <cell r="A228" t="str">
            <v>QL123</v>
          </cell>
          <cell r="B228" t="str">
            <v>NK</v>
          </cell>
          <cell r="C228">
            <v>4</v>
          </cell>
          <cell r="D228">
            <v>3</v>
          </cell>
          <cell r="E228">
            <v>37712</v>
          </cell>
          <cell r="F228">
            <v>-0.46</v>
          </cell>
          <cell r="G228">
            <v>-0.46</v>
          </cell>
          <cell r="H228">
            <v>0</v>
          </cell>
          <cell r="I228">
            <v>0</v>
          </cell>
          <cell r="J228">
            <v>0</v>
          </cell>
        </row>
        <row r="229">
          <cell r="A229" t="str">
            <v>QL14</v>
          </cell>
          <cell r="B229" t="str">
            <v>NK</v>
          </cell>
          <cell r="C229">
            <v>5</v>
          </cell>
          <cell r="D229">
            <v>3</v>
          </cell>
          <cell r="E229">
            <v>37742</v>
          </cell>
          <cell r="F229">
            <v>-0.46</v>
          </cell>
          <cell r="G229">
            <v>-0.46</v>
          </cell>
          <cell r="H229">
            <v>0</v>
          </cell>
          <cell r="I229">
            <v>0</v>
          </cell>
          <cell r="J229">
            <v>0</v>
          </cell>
        </row>
        <row r="230">
          <cell r="A230" t="str">
            <v>QL24</v>
          </cell>
          <cell r="B230" t="str">
            <v>NK</v>
          </cell>
          <cell r="C230">
            <v>6</v>
          </cell>
          <cell r="D230">
            <v>3</v>
          </cell>
          <cell r="E230">
            <v>37774</v>
          </cell>
          <cell r="F230">
            <v>-0.46</v>
          </cell>
          <cell r="G230">
            <v>-0.46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QL34</v>
          </cell>
          <cell r="B231" t="str">
            <v>NK</v>
          </cell>
          <cell r="C231">
            <v>7</v>
          </cell>
          <cell r="D231">
            <v>3</v>
          </cell>
          <cell r="E231">
            <v>37803</v>
          </cell>
          <cell r="F231">
            <v>-0.46</v>
          </cell>
          <cell r="G231">
            <v>-0.46</v>
          </cell>
          <cell r="H231">
            <v>0</v>
          </cell>
          <cell r="I231">
            <v>0</v>
          </cell>
          <cell r="J231">
            <v>0</v>
          </cell>
        </row>
        <row r="232">
          <cell r="A232" t="str">
            <v>QL44</v>
          </cell>
          <cell r="B232" t="str">
            <v>NK</v>
          </cell>
          <cell r="C232">
            <v>8</v>
          </cell>
          <cell r="D232">
            <v>3</v>
          </cell>
          <cell r="E232">
            <v>37834</v>
          </cell>
          <cell r="F232">
            <v>-0.46</v>
          </cell>
          <cell r="G232">
            <v>-0.46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QL54</v>
          </cell>
          <cell r="B233" t="str">
            <v>NK</v>
          </cell>
          <cell r="C233">
            <v>9</v>
          </cell>
          <cell r="D233">
            <v>3</v>
          </cell>
          <cell r="E233">
            <v>37866</v>
          </cell>
          <cell r="F233">
            <v>-0.46</v>
          </cell>
          <cell r="G233">
            <v>-0.46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QL64</v>
          </cell>
          <cell r="B234" t="str">
            <v>NK</v>
          </cell>
          <cell r="C234">
            <v>10</v>
          </cell>
          <cell r="D234">
            <v>3</v>
          </cell>
          <cell r="E234">
            <v>37895</v>
          </cell>
          <cell r="F234">
            <v>-0.46</v>
          </cell>
          <cell r="G234">
            <v>-0.46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QL74</v>
          </cell>
          <cell r="B235" t="str">
            <v>NK</v>
          </cell>
          <cell r="C235">
            <v>11</v>
          </cell>
          <cell r="D235">
            <v>3</v>
          </cell>
          <cell r="E235">
            <v>37928</v>
          </cell>
          <cell r="F235">
            <v>-0.02</v>
          </cell>
          <cell r="G235">
            <v>-0.04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QL84</v>
          </cell>
          <cell r="B236" t="str">
            <v>NK</v>
          </cell>
          <cell r="C236">
            <v>12</v>
          </cell>
          <cell r="D236">
            <v>3</v>
          </cell>
          <cell r="E236">
            <v>37956</v>
          </cell>
          <cell r="F236">
            <v>-0.02</v>
          </cell>
          <cell r="G236">
            <v>-0.04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QL94</v>
          </cell>
          <cell r="B237" t="str">
            <v>NK</v>
          </cell>
          <cell r="C237">
            <v>1</v>
          </cell>
          <cell r="D237">
            <v>4</v>
          </cell>
          <cell r="E237">
            <v>37988</v>
          </cell>
          <cell r="F237">
            <v>-0.02</v>
          </cell>
          <cell r="G237">
            <v>-0.04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QL104</v>
          </cell>
          <cell r="B238" t="str">
            <v>NK</v>
          </cell>
          <cell r="C238">
            <v>2</v>
          </cell>
          <cell r="D238">
            <v>4</v>
          </cell>
          <cell r="E238">
            <v>38019</v>
          </cell>
          <cell r="F238">
            <v>-0.02</v>
          </cell>
          <cell r="G238">
            <v>-0.04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QL114</v>
          </cell>
          <cell r="B239" t="str">
            <v>NK</v>
          </cell>
          <cell r="C239">
            <v>3</v>
          </cell>
          <cell r="D239">
            <v>4</v>
          </cell>
          <cell r="E239">
            <v>38047</v>
          </cell>
          <cell r="F239">
            <v>-0.02</v>
          </cell>
          <cell r="G239">
            <v>-0.04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QL124</v>
          </cell>
          <cell r="B240" t="str">
            <v>NN</v>
          </cell>
          <cell r="C240">
            <v>1</v>
          </cell>
          <cell r="D240">
            <v>3</v>
          </cell>
          <cell r="E240">
            <v>37617</v>
          </cell>
          <cell r="F240">
            <v>4.4059999999999997</v>
          </cell>
          <cell r="G240">
            <v>4.298</v>
          </cell>
          <cell r="H240">
            <v>620</v>
          </cell>
          <cell r="I240">
            <v>0</v>
          </cell>
          <cell r="J240">
            <v>0</v>
          </cell>
        </row>
        <row r="241">
          <cell r="A241" t="str">
            <v>QM112</v>
          </cell>
          <cell r="B241" t="str">
            <v>NN</v>
          </cell>
          <cell r="C241">
            <v>2</v>
          </cell>
          <cell r="D241">
            <v>3</v>
          </cell>
          <cell r="E241">
            <v>37650</v>
          </cell>
          <cell r="F241">
            <v>4.359</v>
          </cell>
          <cell r="G241">
            <v>4.2430000000000003</v>
          </cell>
          <cell r="H241">
            <v>168</v>
          </cell>
          <cell r="I241">
            <v>0</v>
          </cell>
          <cell r="J241">
            <v>0</v>
          </cell>
        </row>
        <row r="242">
          <cell r="A242" t="str">
            <v>QM122</v>
          </cell>
          <cell r="B242" t="str">
            <v>NN</v>
          </cell>
          <cell r="C242">
            <v>3</v>
          </cell>
          <cell r="D242">
            <v>3</v>
          </cell>
          <cell r="E242">
            <v>37678</v>
          </cell>
          <cell r="F242">
            <v>4.2629999999999999</v>
          </cell>
          <cell r="G242">
            <v>4.1440000000000001</v>
          </cell>
          <cell r="H242">
            <v>186</v>
          </cell>
          <cell r="I242">
            <v>0</v>
          </cell>
          <cell r="J242">
            <v>0</v>
          </cell>
        </row>
        <row r="243">
          <cell r="A243" t="str">
            <v>SC122</v>
          </cell>
          <cell r="B243" t="str">
            <v>NN</v>
          </cell>
          <cell r="C243">
            <v>4</v>
          </cell>
          <cell r="D243">
            <v>3</v>
          </cell>
          <cell r="E243">
            <v>37707</v>
          </cell>
          <cell r="F243">
            <v>4.1150000000000002</v>
          </cell>
          <cell r="G243">
            <v>3.9990000000000001</v>
          </cell>
          <cell r="H243">
            <v>360</v>
          </cell>
          <cell r="I243">
            <v>0</v>
          </cell>
          <cell r="J243">
            <v>0</v>
          </cell>
        </row>
        <row r="244">
          <cell r="A244" t="str">
            <v>SC13</v>
          </cell>
          <cell r="B244" t="str">
            <v>NN</v>
          </cell>
          <cell r="C244">
            <v>5</v>
          </cell>
          <cell r="D244">
            <v>3</v>
          </cell>
          <cell r="E244">
            <v>37739</v>
          </cell>
          <cell r="F244">
            <v>4.0549999999999997</v>
          </cell>
          <cell r="G244">
            <v>3.9489999999999998</v>
          </cell>
          <cell r="H244">
            <v>372</v>
          </cell>
          <cell r="I244">
            <v>0</v>
          </cell>
          <cell r="J244">
            <v>0</v>
          </cell>
        </row>
        <row r="245">
          <cell r="A245" t="str">
            <v>SC23</v>
          </cell>
          <cell r="B245" t="str">
            <v>NN</v>
          </cell>
          <cell r="C245">
            <v>6</v>
          </cell>
          <cell r="D245">
            <v>3</v>
          </cell>
          <cell r="E245">
            <v>37769</v>
          </cell>
          <cell r="F245">
            <v>4.0599999999999996</v>
          </cell>
          <cell r="G245">
            <v>3.9540000000000002</v>
          </cell>
          <cell r="H245">
            <v>360</v>
          </cell>
          <cell r="I245">
            <v>0</v>
          </cell>
          <cell r="J245">
            <v>0</v>
          </cell>
        </row>
        <row r="246">
          <cell r="A246" t="str">
            <v>SC33</v>
          </cell>
          <cell r="B246" t="str">
            <v>NN</v>
          </cell>
          <cell r="C246">
            <v>7</v>
          </cell>
          <cell r="D246">
            <v>3</v>
          </cell>
          <cell r="E246">
            <v>37798</v>
          </cell>
          <cell r="F246">
            <v>4.08</v>
          </cell>
          <cell r="G246">
            <v>3.9769999999999999</v>
          </cell>
          <cell r="H246">
            <v>372</v>
          </cell>
          <cell r="I246">
            <v>0</v>
          </cell>
          <cell r="J246">
            <v>0</v>
          </cell>
        </row>
        <row r="247">
          <cell r="A247" t="str">
            <v>SC43</v>
          </cell>
          <cell r="B247" t="str">
            <v>NN</v>
          </cell>
          <cell r="C247">
            <v>8</v>
          </cell>
          <cell r="D247">
            <v>3</v>
          </cell>
          <cell r="E247">
            <v>37831</v>
          </cell>
          <cell r="F247">
            <v>4.0949999999999998</v>
          </cell>
          <cell r="G247">
            <v>3.9940000000000002</v>
          </cell>
          <cell r="H247">
            <v>372</v>
          </cell>
          <cell r="I247">
            <v>0</v>
          </cell>
          <cell r="J247">
            <v>0</v>
          </cell>
        </row>
        <row r="248">
          <cell r="A248" t="str">
            <v>SC53</v>
          </cell>
          <cell r="B248" t="str">
            <v>NN</v>
          </cell>
          <cell r="C248">
            <v>9</v>
          </cell>
          <cell r="D248">
            <v>3</v>
          </cell>
          <cell r="E248">
            <v>37860</v>
          </cell>
          <cell r="F248">
            <v>4.0750000000000002</v>
          </cell>
          <cell r="G248">
            <v>3.9740000000000002</v>
          </cell>
          <cell r="H248">
            <v>360</v>
          </cell>
          <cell r="I248">
            <v>0</v>
          </cell>
          <cell r="J248">
            <v>0</v>
          </cell>
        </row>
        <row r="249">
          <cell r="A249" t="str">
            <v>SC63</v>
          </cell>
          <cell r="B249" t="str">
            <v>NN</v>
          </cell>
          <cell r="C249">
            <v>10</v>
          </cell>
          <cell r="D249">
            <v>3</v>
          </cell>
          <cell r="E249">
            <v>37890</v>
          </cell>
          <cell r="F249">
            <v>4.07</v>
          </cell>
          <cell r="G249">
            <v>3.9740000000000002</v>
          </cell>
          <cell r="H249">
            <v>372</v>
          </cell>
          <cell r="I249">
            <v>0</v>
          </cell>
          <cell r="J249">
            <v>0</v>
          </cell>
        </row>
        <row r="250">
          <cell r="A250" t="str">
            <v>SC73</v>
          </cell>
          <cell r="B250" t="str">
            <v>NN</v>
          </cell>
          <cell r="C250">
            <v>11</v>
          </cell>
          <cell r="D250">
            <v>3</v>
          </cell>
          <cell r="E250">
            <v>37923</v>
          </cell>
          <cell r="F250">
            <v>4.2329999999999997</v>
          </cell>
          <cell r="G250">
            <v>4.1369999999999996</v>
          </cell>
          <cell r="H250">
            <v>150</v>
          </cell>
          <cell r="I250">
            <v>0</v>
          </cell>
          <cell r="J250">
            <v>0</v>
          </cell>
        </row>
        <row r="251">
          <cell r="A251" t="str">
            <v>SC83</v>
          </cell>
          <cell r="B251" t="str">
            <v>NN</v>
          </cell>
          <cell r="C251">
            <v>12</v>
          </cell>
          <cell r="D251">
            <v>3</v>
          </cell>
          <cell r="E251">
            <v>37949</v>
          </cell>
          <cell r="F251">
            <v>4.3730000000000002</v>
          </cell>
          <cell r="G251">
            <v>4.2770000000000001</v>
          </cell>
          <cell r="H251">
            <v>155</v>
          </cell>
          <cell r="I251">
            <v>0</v>
          </cell>
          <cell r="J251">
            <v>0</v>
          </cell>
        </row>
        <row r="252">
          <cell r="A252" t="str">
            <v>SC93</v>
          </cell>
          <cell r="B252" t="str">
            <v>NN</v>
          </cell>
          <cell r="C252">
            <v>1</v>
          </cell>
          <cell r="D252">
            <v>4</v>
          </cell>
          <cell r="E252">
            <v>37984</v>
          </cell>
          <cell r="F252">
            <v>4.4349999999999996</v>
          </cell>
          <cell r="G252">
            <v>4.3440000000000003</v>
          </cell>
          <cell r="H252">
            <v>62</v>
          </cell>
          <cell r="I252">
            <v>0</v>
          </cell>
          <cell r="J252">
            <v>0</v>
          </cell>
        </row>
        <row r="253">
          <cell r="A253" t="str">
            <v/>
          </cell>
          <cell r="B253" t="str">
            <v>NN</v>
          </cell>
          <cell r="C253">
            <v>2</v>
          </cell>
          <cell r="D253">
            <v>4</v>
          </cell>
          <cell r="E253">
            <v>38014</v>
          </cell>
          <cell r="F253">
            <v>4.3049999999999997</v>
          </cell>
          <cell r="G253">
            <v>4.2169999999999996</v>
          </cell>
          <cell r="H253">
            <v>58</v>
          </cell>
          <cell r="I253">
            <v>0</v>
          </cell>
          <cell r="J253">
            <v>0</v>
          </cell>
        </row>
        <row r="254">
          <cell r="A254" t="str">
            <v/>
          </cell>
          <cell r="B254" t="str">
            <v>NN</v>
          </cell>
          <cell r="C254">
            <v>3</v>
          </cell>
          <cell r="D254">
            <v>4</v>
          </cell>
          <cell r="E254">
            <v>38042</v>
          </cell>
          <cell r="F254">
            <v>4.12</v>
          </cell>
          <cell r="G254">
            <v>4.0339999999999998</v>
          </cell>
          <cell r="H254">
            <v>62</v>
          </cell>
          <cell r="I254">
            <v>0</v>
          </cell>
          <cell r="J254">
            <v>0</v>
          </cell>
        </row>
        <row r="255">
          <cell r="A255" t="str">
            <v/>
          </cell>
          <cell r="B255" t="str">
            <v>NN</v>
          </cell>
          <cell r="C255">
            <v>4</v>
          </cell>
          <cell r="D255">
            <v>4</v>
          </cell>
          <cell r="E255">
            <v>38075</v>
          </cell>
          <cell r="F255">
            <v>3.87</v>
          </cell>
          <cell r="G255">
            <v>3.794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/>
          </cell>
          <cell r="B256" t="str">
            <v>NN</v>
          </cell>
          <cell r="C256">
            <v>5</v>
          </cell>
          <cell r="D256">
            <v>4</v>
          </cell>
          <cell r="E256">
            <v>38105</v>
          </cell>
          <cell r="F256">
            <v>3.82</v>
          </cell>
          <cell r="G256">
            <v>3.7440000000000002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/>
          </cell>
          <cell r="B257" t="str">
            <v>NN</v>
          </cell>
          <cell r="C257">
            <v>6</v>
          </cell>
          <cell r="D257">
            <v>4</v>
          </cell>
          <cell r="E257">
            <v>38133</v>
          </cell>
          <cell r="F257">
            <v>3.8330000000000002</v>
          </cell>
          <cell r="G257">
            <v>3.7570000000000001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/>
          </cell>
          <cell r="B258" t="str">
            <v>NN</v>
          </cell>
          <cell r="C258">
            <v>7</v>
          </cell>
          <cell r="D258">
            <v>4</v>
          </cell>
          <cell r="E258">
            <v>38166</v>
          </cell>
          <cell r="F258">
            <v>3.843</v>
          </cell>
          <cell r="G258">
            <v>3.7669999999999999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/>
          </cell>
          <cell r="B259" t="str">
            <v>NN</v>
          </cell>
          <cell r="C259">
            <v>8</v>
          </cell>
          <cell r="D259">
            <v>4</v>
          </cell>
          <cell r="E259">
            <v>38196</v>
          </cell>
          <cell r="F259">
            <v>3.85</v>
          </cell>
          <cell r="G259">
            <v>3.774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/>
          </cell>
          <cell r="B260" t="str">
            <v>NN</v>
          </cell>
          <cell r="C260">
            <v>9</v>
          </cell>
          <cell r="D260">
            <v>4</v>
          </cell>
          <cell r="E260">
            <v>38226</v>
          </cell>
          <cell r="F260">
            <v>3.84</v>
          </cell>
          <cell r="G260">
            <v>3.7639999999999998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/>
          </cell>
          <cell r="B261" t="str">
            <v>NN</v>
          </cell>
          <cell r="C261">
            <v>10</v>
          </cell>
          <cell r="D261">
            <v>4</v>
          </cell>
          <cell r="E261">
            <v>38258</v>
          </cell>
          <cell r="F261">
            <v>3.8620000000000001</v>
          </cell>
          <cell r="G261">
            <v>3.786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/>
          </cell>
          <cell r="B262" t="str">
            <v>NN</v>
          </cell>
          <cell r="C262">
            <v>11</v>
          </cell>
          <cell r="D262">
            <v>4</v>
          </cell>
          <cell r="E262">
            <v>38287</v>
          </cell>
          <cell r="F262">
            <v>4.0199999999999996</v>
          </cell>
          <cell r="G262">
            <v>3.944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/>
          </cell>
          <cell r="B263" t="str">
            <v>NN</v>
          </cell>
          <cell r="C263">
            <v>12</v>
          </cell>
          <cell r="D263">
            <v>4</v>
          </cell>
          <cell r="E263">
            <v>38315</v>
          </cell>
          <cell r="F263">
            <v>4.194</v>
          </cell>
          <cell r="G263">
            <v>4.1180000000000003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/>
          </cell>
          <cell r="B264" t="str">
            <v>NN</v>
          </cell>
          <cell r="C264">
            <v>1</v>
          </cell>
          <cell r="D264">
            <v>5</v>
          </cell>
          <cell r="E264">
            <v>38349</v>
          </cell>
          <cell r="F264">
            <v>4.2539999999999996</v>
          </cell>
          <cell r="G264">
            <v>4.1779999999999999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/>
          </cell>
          <cell r="B265" t="str">
            <v>NN</v>
          </cell>
          <cell r="C265">
            <v>2</v>
          </cell>
          <cell r="D265">
            <v>5</v>
          </cell>
          <cell r="E265">
            <v>38379</v>
          </cell>
          <cell r="F265">
            <v>4.1440000000000001</v>
          </cell>
          <cell r="G265">
            <v>4.0739999999999998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/>
          </cell>
          <cell r="B266" t="str">
            <v>NN</v>
          </cell>
          <cell r="C266">
            <v>3</v>
          </cell>
          <cell r="D266">
            <v>5</v>
          </cell>
          <cell r="E266">
            <v>38407</v>
          </cell>
          <cell r="F266">
            <v>3.9780000000000002</v>
          </cell>
          <cell r="G266">
            <v>3.9119999999999999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/>
          </cell>
          <cell r="B267" t="str">
            <v>NN</v>
          </cell>
          <cell r="C267">
            <v>4</v>
          </cell>
          <cell r="D267">
            <v>5</v>
          </cell>
          <cell r="E267">
            <v>38440</v>
          </cell>
          <cell r="F267">
            <v>3.7280000000000002</v>
          </cell>
          <cell r="G267">
            <v>3.6669999999999998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/>
          </cell>
          <cell r="B268" t="str">
            <v>NN</v>
          </cell>
          <cell r="C268">
            <v>5</v>
          </cell>
          <cell r="D268">
            <v>5</v>
          </cell>
          <cell r="E268">
            <v>38469</v>
          </cell>
          <cell r="F268">
            <v>3.6629999999999998</v>
          </cell>
          <cell r="G268">
            <v>3.6019999999999999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/>
          </cell>
          <cell r="B269" t="str">
            <v>NN</v>
          </cell>
          <cell r="C269">
            <v>6</v>
          </cell>
          <cell r="D269">
            <v>5</v>
          </cell>
          <cell r="E269">
            <v>38498</v>
          </cell>
          <cell r="F269">
            <v>3.6779999999999999</v>
          </cell>
          <cell r="G269">
            <v>3.617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/>
          </cell>
          <cell r="B270" t="str">
            <v>NN</v>
          </cell>
          <cell r="C270">
            <v>7</v>
          </cell>
          <cell r="D270">
            <v>5</v>
          </cell>
          <cell r="E270">
            <v>38531</v>
          </cell>
          <cell r="F270">
            <v>3.7130000000000001</v>
          </cell>
          <cell r="G270">
            <v>3.6520000000000001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/>
          </cell>
          <cell r="B271" t="str">
            <v>NN</v>
          </cell>
          <cell r="C271">
            <v>8</v>
          </cell>
          <cell r="D271">
            <v>5</v>
          </cell>
          <cell r="E271">
            <v>38560</v>
          </cell>
          <cell r="F271">
            <v>3.7229999999999999</v>
          </cell>
          <cell r="G271">
            <v>3.6619999999999999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/>
          </cell>
          <cell r="B272" t="str">
            <v>NN</v>
          </cell>
          <cell r="C272">
            <v>9</v>
          </cell>
          <cell r="D272">
            <v>5</v>
          </cell>
          <cell r="E272">
            <v>38593</v>
          </cell>
          <cell r="F272">
            <v>3.7029999999999998</v>
          </cell>
          <cell r="G272">
            <v>3.6419999999999999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/>
          </cell>
          <cell r="B273" t="str">
            <v>NN</v>
          </cell>
          <cell r="C273">
            <v>10</v>
          </cell>
          <cell r="D273">
            <v>5</v>
          </cell>
          <cell r="E273">
            <v>38623</v>
          </cell>
          <cell r="F273">
            <v>3.7250000000000001</v>
          </cell>
          <cell r="G273">
            <v>3.6640000000000001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/>
          </cell>
          <cell r="B274" t="str">
            <v>NN</v>
          </cell>
          <cell r="C274">
            <v>11</v>
          </cell>
          <cell r="D274">
            <v>5</v>
          </cell>
          <cell r="E274">
            <v>38652</v>
          </cell>
          <cell r="F274">
            <v>3.887</v>
          </cell>
          <cell r="G274">
            <v>3.8260000000000001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/>
          </cell>
          <cell r="B275" t="str">
            <v>NN</v>
          </cell>
          <cell r="C275">
            <v>12</v>
          </cell>
          <cell r="D275">
            <v>5</v>
          </cell>
          <cell r="E275">
            <v>38684</v>
          </cell>
          <cell r="F275">
            <v>4.0570000000000004</v>
          </cell>
          <cell r="G275">
            <v>3.996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/>
          </cell>
          <cell r="B276" t="str">
            <v>NN</v>
          </cell>
          <cell r="C276">
            <v>1</v>
          </cell>
          <cell r="D276">
            <v>6</v>
          </cell>
          <cell r="E276">
            <v>38714</v>
          </cell>
          <cell r="F276">
            <v>4.1120000000000001</v>
          </cell>
          <cell r="G276">
            <v>4.0510000000000002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/>
          </cell>
          <cell r="B277" t="str">
            <v>NN</v>
          </cell>
          <cell r="C277">
            <v>2</v>
          </cell>
          <cell r="D277">
            <v>6</v>
          </cell>
          <cell r="E277">
            <v>38744</v>
          </cell>
          <cell r="F277">
            <v>4.0119999999999996</v>
          </cell>
          <cell r="G277">
            <v>3.9510000000000001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/>
          </cell>
          <cell r="B278" t="str">
            <v>NN</v>
          </cell>
          <cell r="C278">
            <v>3</v>
          </cell>
          <cell r="D278">
            <v>6</v>
          </cell>
          <cell r="E278">
            <v>38772</v>
          </cell>
          <cell r="F278">
            <v>3.8860000000000001</v>
          </cell>
          <cell r="G278">
            <v>3.8250000000000002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/>
          </cell>
          <cell r="B279" t="str">
            <v>NN</v>
          </cell>
          <cell r="C279">
            <v>4</v>
          </cell>
          <cell r="D279">
            <v>6</v>
          </cell>
          <cell r="E279">
            <v>38805</v>
          </cell>
          <cell r="F279">
            <v>3.6909999999999998</v>
          </cell>
          <cell r="G279">
            <v>3.63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/>
          </cell>
          <cell r="B280" t="str">
            <v>NN</v>
          </cell>
          <cell r="C280">
            <v>5</v>
          </cell>
          <cell r="D280">
            <v>6</v>
          </cell>
          <cell r="E280">
            <v>38833</v>
          </cell>
          <cell r="F280">
            <v>3.6760000000000002</v>
          </cell>
          <cell r="G280">
            <v>3.6150000000000002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/>
          </cell>
          <cell r="B281" t="str">
            <v>NN</v>
          </cell>
          <cell r="C281">
            <v>6</v>
          </cell>
          <cell r="D281">
            <v>6</v>
          </cell>
          <cell r="E281">
            <v>38863</v>
          </cell>
          <cell r="F281">
            <v>3.7080000000000002</v>
          </cell>
          <cell r="G281">
            <v>3.6469999999999998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/>
          </cell>
          <cell r="B282" t="str">
            <v>NN</v>
          </cell>
          <cell r="C282">
            <v>7</v>
          </cell>
          <cell r="D282">
            <v>6</v>
          </cell>
          <cell r="E282">
            <v>38896</v>
          </cell>
          <cell r="F282">
            <v>3.74</v>
          </cell>
          <cell r="G282">
            <v>3.6789999999999998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/>
          </cell>
          <cell r="B283" t="str">
            <v>NN</v>
          </cell>
          <cell r="C283">
            <v>8</v>
          </cell>
          <cell r="D283">
            <v>6</v>
          </cell>
          <cell r="E283">
            <v>38925</v>
          </cell>
          <cell r="F283">
            <v>3.7749999999999999</v>
          </cell>
          <cell r="G283">
            <v>3.714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/>
          </cell>
          <cell r="B284" t="str">
            <v>NN</v>
          </cell>
          <cell r="C284">
            <v>9</v>
          </cell>
          <cell r="D284">
            <v>6</v>
          </cell>
          <cell r="E284">
            <v>38958</v>
          </cell>
          <cell r="F284">
            <v>3.78</v>
          </cell>
          <cell r="G284">
            <v>3.7189999999999999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/>
          </cell>
          <cell r="B285" t="str">
            <v>NN</v>
          </cell>
          <cell r="C285">
            <v>10</v>
          </cell>
          <cell r="D285">
            <v>6</v>
          </cell>
          <cell r="E285">
            <v>38987</v>
          </cell>
          <cell r="F285">
            <v>3.8050000000000002</v>
          </cell>
          <cell r="G285">
            <v>3.7440000000000002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/>
          </cell>
          <cell r="B286" t="str">
            <v>NN</v>
          </cell>
          <cell r="C286">
            <v>11</v>
          </cell>
          <cell r="D286">
            <v>6</v>
          </cell>
          <cell r="E286">
            <v>39017</v>
          </cell>
          <cell r="F286">
            <v>3.98</v>
          </cell>
          <cell r="G286">
            <v>3.919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/>
          </cell>
          <cell r="B287" t="str">
            <v>NN</v>
          </cell>
          <cell r="C287">
            <v>12</v>
          </cell>
          <cell r="D287">
            <v>6</v>
          </cell>
          <cell r="E287">
            <v>39049</v>
          </cell>
          <cell r="F287">
            <v>4.1399999999999997</v>
          </cell>
          <cell r="G287">
            <v>4.0789999999999997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/>
          </cell>
          <cell r="B288" t="str">
            <v>NN</v>
          </cell>
          <cell r="C288">
            <v>1</v>
          </cell>
          <cell r="D288">
            <v>7</v>
          </cell>
          <cell r="E288">
            <v>39078</v>
          </cell>
          <cell r="F288">
            <v>4.21</v>
          </cell>
          <cell r="G288">
            <v>4.149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/>
          </cell>
          <cell r="B289" t="str">
            <v>NN</v>
          </cell>
          <cell r="C289">
            <v>2</v>
          </cell>
          <cell r="D289">
            <v>7</v>
          </cell>
          <cell r="E289">
            <v>39111</v>
          </cell>
          <cell r="F289">
            <v>4.0999999999999996</v>
          </cell>
          <cell r="G289">
            <v>4.0389999999999997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/>
          </cell>
          <cell r="B290" t="str">
            <v>NN</v>
          </cell>
          <cell r="C290">
            <v>3</v>
          </cell>
          <cell r="D290">
            <v>7</v>
          </cell>
          <cell r="E290">
            <v>39139</v>
          </cell>
          <cell r="F290">
            <v>3.9550000000000001</v>
          </cell>
          <cell r="G290">
            <v>3.8940000000000001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/>
          </cell>
          <cell r="B291" t="str">
            <v>NN</v>
          </cell>
          <cell r="C291">
            <v>4</v>
          </cell>
          <cell r="D291">
            <v>7</v>
          </cell>
          <cell r="E291">
            <v>39169</v>
          </cell>
          <cell r="F291">
            <v>3.7749999999999999</v>
          </cell>
          <cell r="G291">
            <v>3.714</v>
          </cell>
          <cell r="H291">
            <v>0</v>
          </cell>
          <cell r="I291">
            <v>0</v>
          </cell>
          <cell r="J291">
            <v>0</v>
          </cell>
        </row>
        <row r="292">
          <cell r="A292" t="str">
            <v/>
          </cell>
          <cell r="B292" t="str">
            <v>NN</v>
          </cell>
          <cell r="C292">
            <v>5</v>
          </cell>
          <cell r="D292">
            <v>7</v>
          </cell>
          <cell r="E292">
            <v>39198</v>
          </cell>
          <cell r="F292">
            <v>3.7650000000000001</v>
          </cell>
          <cell r="G292">
            <v>3.7040000000000002</v>
          </cell>
          <cell r="H292">
            <v>0</v>
          </cell>
          <cell r="I292">
            <v>0</v>
          </cell>
          <cell r="J292">
            <v>0</v>
          </cell>
        </row>
        <row r="293">
          <cell r="A293" t="str">
            <v/>
          </cell>
          <cell r="B293" t="str">
            <v>NN</v>
          </cell>
          <cell r="C293">
            <v>6</v>
          </cell>
          <cell r="D293">
            <v>7</v>
          </cell>
          <cell r="E293">
            <v>39231</v>
          </cell>
          <cell r="F293">
            <v>3.7949999999999999</v>
          </cell>
          <cell r="G293">
            <v>3.734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/>
          </cell>
          <cell r="B294" t="str">
            <v>NN</v>
          </cell>
          <cell r="C294">
            <v>7</v>
          </cell>
          <cell r="D294">
            <v>7</v>
          </cell>
          <cell r="E294">
            <v>39260</v>
          </cell>
          <cell r="F294">
            <v>3.8250000000000002</v>
          </cell>
          <cell r="G294">
            <v>3.7639999999999998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/>
          </cell>
          <cell r="B295" t="str">
            <v>NN</v>
          </cell>
          <cell r="C295">
            <v>8</v>
          </cell>
          <cell r="D295">
            <v>7</v>
          </cell>
          <cell r="E295">
            <v>39290</v>
          </cell>
          <cell r="F295">
            <v>3.86</v>
          </cell>
          <cell r="G295">
            <v>3.7989999999999999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/>
          </cell>
          <cell r="B296" t="str">
            <v>NN</v>
          </cell>
          <cell r="C296">
            <v>9</v>
          </cell>
          <cell r="D296">
            <v>7</v>
          </cell>
          <cell r="E296">
            <v>39323</v>
          </cell>
          <cell r="F296">
            <v>3.86</v>
          </cell>
          <cell r="G296">
            <v>3.7989999999999999</v>
          </cell>
          <cell r="H296">
            <v>0</v>
          </cell>
          <cell r="I296">
            <v>0</v>
          </cell>
          <cell r="J296">
            <v>0</v>
          </cell>
        </row>
        <row r="297">
          <cell r="A297" t="str">
            <v/>
          </cell>
          <cell r="B297" t="str">
            <v>NN</v>
          </cell>
          <cell r="C297">
            <v>10</v>
          </cell>
          <cell r="D297">
            <v>7</v>
          </cell>
          <cell r="E297">
            <v>39351</v>
          </cell>
          <cell r="F297">
            <v>3.8849999999999998</v>
          </cell>
          <cell r="G297">
            <v>3.8239999999999998</v>
          </cell>
          <cell r="H297">
            <v>0</v>
          </cell>
          <cell r="I297">
            <v>0</v>
          </cell>
          <cell r="J297">
            <v>0</v>
          </cell>
        </row>
        <row r="298">
          <cell r="A298" t="str">
            <v/>
          </cell>
          <cell r="B298" t="str">
            <v>NN</v>
          </cell>
          <cell r="C298">
            <v>11</v>
          </cell>
          <cell r="D298">
            <v>7</v>
          </cell>
          <cell r="E298">
            <v>39384</v>
          </cell>
          <cell r="F298">
            <v>4.0350000000000001</v>
          </cell>
          <cell r="G298">
            <v>3.9740000000000002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/>
          </cell>
          <cell r="B299" t="str">
            <v>NN</v>
          </cell>
          <cell r="C299">
            <v>12</v>
          </cell>
          <cell r="D299">
            <v>7</v>
          </cell>
          <cell r="E299">
            <v>39414</v>
          </cell>
          <cell r="F299">
            <v>4.1849999999999996</v>
          </cell>
          <cell r="G299">
            <v>4.1239999999999997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/>
          </cell>
          <cell r="B300" t="str">
            <v>NN</v>
          </cell>
          <cell r="C300">
            <v>1</v>
          </cell>
          <cell r="D300">
            <v>8</v>
          </cell>
          <cell r="E300">
            <v>39443</v>
          </cell>
          <cell r="F300">
            <v>4.2350000000000003</v>
          </cell>
          <cell r="G300">
            <v>4.1740000000000004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/>
          </cell>
          <cell r="B301" t="str">
            <v>NN</v>
          </cell>
          <cell r="C301">
            <v>2</v>
          </cell>
          <cell r="D301">
            <v>8</v>
          </cell>
          <cell r="E301">
            <v>39476</v>
          </cell>
          <cell r="F301">
            <v>4.1349999999999998</v>
          </cell>
          <cell r="G301">
            <v>4.0739999999999998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/>
          </cell>
          <cell r="B302" t="str">
            <v>NN</v>
          </cell>
          <cell r="C302">
            <v>3</v>
          </cell>
          <cell r="D302">
            <v>8</v>
          </cell>
          <cell r="E302">
            <v>39505</v>
          </cell>
          <cell r="F302">
            <v>3.9849999999999999</v>
          </cell>
          <cell r="G302">
            <v>3.9239999999999999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/>
          </cell>
          <cell r="B303" t="str">
            <v>NN</v>
          </cell>
          <cell r="C303">
            <v>4</v>
          </cell>
          <cell r="D303">
            <v>8</v>
          </cell>
          <cell r="E303">
            <v>39534</v>
          </cell>
          <cell r="F303">
            <v>3.835</v>
          </cell>
          <cell r="G303">
            <v>3.774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/>
          </cell>
          <cell r="B304" t="str">
            <v>NN</v>
          </cell>
          <cell r="C304">
            <v>5</v>
          </cell>
          <cell r="D304">
            <v>8</v>
          </cell>
          <cell r="E304">
            <v>39566</v>
          </cell>
          <cell r="F304">
            <v>3.8050000000000002</v>
          </cell>
          <cell r="G304">
            <v>3.7440000000000002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/>
          </cell>
          <cell r="B305" t="str">
            <v>NN</v>
          </cell>
          <cell r="C305">
            <v>6</v>
          </cell>
          <cell r="D305">
            <v>8</v>
          </cell>
          <cell r="E305">
            <v>39596</v>
          </cell>
          <cell r="F305">
            <v>3.835</v>
          </cell>
          <cell r="G305">
            <v>3.774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/>
          </cell>
          <cell r="B306" t="str">
            <v>NN</v>
          </cell>
          <cell r="C306">
            <v>7</v>
          </cell>
          <cell r="D306">
            <v>8</v>
          </cell>
          <cell r="E306">
            <v>39625</v>
          </cell>
          <cell r="F306">
            <v>3.8650000000000002</v>
          </cell>
          <cell r="G306">
            <v>3.8039999999999998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/>
          </cell>
          <cell r="B307" t="str">
            <v>NN</v>
          </cell>
          <cell r="C307">
            <v>8</v>
          </cell>
          <cell r="D307">
            <v>8</v>
          </cell>
          <cell r="E307">
            <v>39658</v>
          </cell>
          <cell r="F307">
            <v>3.895</v>
          </cell>
          <cell r="G307">
            <v>3.8340000000000001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/>
          </cell>
          <cell r="B308" t="str">
            <v>NN</v>
          </cell>
          <cell r="C308">
            <v>9</v>
          </cell>
          <cell r="D308">
            <v>8</v>
          </cell>
          <cell r="E308">
            <v>39687</v>
          </cell>
          <cell r="F308">
            <v>3.895</v>
          </cell>
          <cell r="G308">
            <v>3.8340000000000001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/>
          </cell>
          <cell r="B309" t="str">
            <v>NN</v>
          </cell>
          <cell r="C309">
            <v>10</v>
          </cell>
          <cell r="D309">
            <v>8</v>
          </cell>
          <cell r="E309">
            <v>39717</v>
          </cell>
          <cell r="F309">
            <v>3.92</v>
          </cell>
          <cell r="G309">
            <v>3.859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/>
          </cell>
          <cell r="B310" t="str">
            <v>NN</v>
          </cell>
          <cell r="C310">
            <v>11</v>
          </cell>
          <cell r="D310">
            <v>8</v>
          </cell>
          <cell r="E310">
            <v>39750</v>
          </cell>
          <cell r="F310">
            <v>4.07</v>
          </cell>
          <cell r="G310">
            <v>4.0090000000000003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/>
          </cell>
          <cell r="B311" t="str">
            <v>NN</v>
          </cell>
          <cell r="C311">
            <v>12</v>
          </cell>
          <cell r="D311">
            <v>8</v>
          </cell>
          <cell r="E311">
            <v>39776</v>
          </cell>
          <cell r="F311">
            <v>4.22</v>
          </cell>
          <cell r="G311">
            <v>4.1589999999999998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/>
          </cell>
          <cell r="B312" t="str">
            <v>NR</v>
          </cell>
          <cell r="C312">
            <v>1</v>
          </cell>
          <cell r="D312">
            <v>3</v>
          </cell>
          <cell r="E312">
            <v>37623</v>
          </cell>
          <cell r="F312">
            <v>-0.95499999999999996</v>
          </cell>
          <cell r="G312">
            <v>-0.91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/>
          </cell>
          <cell r="B313" t="str">
            <v>NR</v>
          </cell>
          <cell r="C313">
            <v>2</v>
          </cell>
          <cell r="D313">
            <v>3</v>
          </cell>
          <cell r="E313">
            <v>37655</v>
          </cell>
          <cell r="F313">
            <v>-0.94499999999999995</v>
          </cell>
          <cell r="G313">
            <v>-0.94499999999999995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/>
          </cell>
          <cell r="B314" t="str">
            <v>NR</v>
          </cell>
          <cell r="C314">
            <v>3</v>
          </cell>
          <cell r="D314">
            <v>3</v>
          </cell>
          <cell r="E314">
            <v>37683</v>
          </cell>
          <cell r="F314">
            <v>-0.96499999999999997</v>
          </cell>
          <cell r="G314">
            <v>-0.96499999999999997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/>
          </cell>
          <cell r="B315" t="str">
            <v>NR</v>
          </cell>
          <cell r="C315">
            <v>4</v>
          </cell>
          <cell r="D315">
            <v>3</v>
          </cell>
          <cell r="E315">
            <v>37712</v>
          </cell>
          <cell r="F315">
            <v>-0.96</v>
          </cell>
          <cell r="G315">
            <v>-0.94499999999999995</v>
          </cell>
          <cell r="H315">
            <v>120</v>
          </cell>
          <cell r="I315">
            <v>0</v>
          </cell>
          <cell r="J315">
            <v>0</v>
          </cell>
        </row>
        <row r="316">
          <cell r="A316" t="str">
            <v/>
          </cell>
          <cell r="B316" t="str">
            <v>NR</v>
          </cell>
          <cell r="C316">
            <v>5</v>
          </cell>
          <cell r="D316">
            <v>3</v>
          </cell>
          <cell r="E316">
            <v>37742</v>
          </cell>
          <cell r="F316">
            <v>-0.92</v>
          </cell>
          <cell r="G316">
            <v>-0.86499999999999999</v>
          </cell>
          <cell r="H316">
            <v>124</v>
          </cell>
          <cell r="I316">
            <v>0</v>
          </cell>
          <cell r="J316">
            <v>0</v>
          </cell>
        </row>
        <row r="317">
          <cell r="A317" t="str">
            <v/>
          </cell>
          <cell r="B317" t="str">
            <v>NR</v>
          </cell>
          <cell r="C317">
            <v>6</v>
          </cell>
          <cell r="D317">
            <v>3</v>
          </cell>
          <cell r="E317">
            <v>37774</v>
          </cell>
          <cell r="F317">
            <v>-0.87</v>
          </cell>
          <cell r="G317">
            <v>-0.83499999999999996</v>
          </cell>
          <cell r="H317">
            <v>120</v>
          </cell>
          <cell r="I317">
            <v>0</v>
          </cell>
          <cell r="J317">
            <v>0</v>
          </cell>
        </row>
        <row r="318">
          <cell r="A318" t="str">
            <v/>
          </cell>
          <cell r="B318" t="str">
            <v>NR</v>
          </cell>
          <cell r="C318">
            <v>7</v>
          </cell>
          <cell r="D318">
            <v>3</v>
          </cell>
          <cell r="E318">
            <v>37803</v>
          </cell>
          <cell r="F318">
            <v>-0.81</v>
          </cell>
          <cell r="G318">
            <v>-0.83499999999999996</v>
          </cell>
          <cell r="H318">
            <v>186</v>
          </cell>
          <cell r="I318">
            <v>0</v>
          </cell>
          <cell r="J318">
            <v>0</v>
          </cell>
        </row>
        <row r="319">
          <cell r="A319" t="str">
            <v/>
          </cell>
          <cell r="B319" t="str">
            <v>NR</v>
          </cell>
          <cell r="C319">
            <v>8</v>
          </cell>
          <cell r="D319">
            <v>3</v>
          </cell>
          <cell r="E319">
            <v>37834</v>
          </cell>
          <cell r="F319">
            <v>-0.81</v>
          </cell>
          <cell r="G319">
            <v>-0.83499999999999996</v>
          </cell>
          <cell r="H319">
            <v>186</v>
          </cell>
          <cell r="I319">
            <v>0</v>
          </cell>
          <cell r="J319">
            <v>0</v>
          </cell>
        </row>
        <row r="320">
          <cell r="A320" t="str">
            <v/>
          </cell>
          <cell r="B320" t="str">
            <v>NR</v>
          </cell>
          <cell r="C320">
            <v>9</v>
          </cell>
          <cell r="D320">
            <v>3</v>
          </cell>
          <cell r="E320">
            <v>37866</v>
          </cell>
          <cell r="F320">
            <v>-0.81</v>
          </cell>
          <cell r="G320">
            <v>-0.83499999999999996</v>
          </cell>
          <cell r="H320">
            <v>180</v>
          </cell>
          <cell r="I320">
            <v>0</v>
          </cell>
          <cell r="J320">
            <v>0</v>
          </cell>
        </row>
        <row r="321">
          <cell r="A321" t="str">
            <v/>
          </cell>
          <cell r="B321" t="str">
            <v>NR</v>
          </cell>
          <cell r="C321">
            <v>10</v>
          </cell>
          <cell r="D321">
            <v>3</v>
          </cell>
          <cell r="E321">
            <v>37895</v>
          </cell>
          <cell r="F321">
            <v>-0.85</v>
          </cell>
          <cell r="G321">
            <v>-0.83499999999999996</v>
          </cell>
          <cell r="H321">
            <v>124</v>
          </cell>
          <cell r="I321">
            <v>0</v>
          </cell>
          <cell r="J321">
            <v>0</v>
          </cell>
        </row>
        <row r="322">
          <cell r="A322" t="str">
            <v/>
          </cell>
          <cell r="B322" t="str">
            <v>NR</v>
          </cell>
          <cell r="C322">
            <v>1</v>
          </cell>
          <cell r="D322">
            <v>4</v>
          </cell>
          <cell r="E322">
            <v>37988</v>
          </cell>
          <cell r="F322">
            <v>-0.65500000000000003</v>
          </cell>
          <cell r="G322">
            <v>-0.67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/>
          </cell>
          <cell r="B323" t="str">
            <v>NR</v>
          </cell>
          <cell r="C323">
            <v>2</v>
          </cell>
          <cell r="D323">
            <v>4</v>
          </cell>
          <cell r="E323">
            <v>38019</v>
          </cell>
          <cell r="F323">
            <v>-0.65500000000000003</v>
          </cell>
          <cell r="G323">
            <v>-0.67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/>
          </cell>
          <cell r="B324" t="str">
            <v>NR</v>
          </cell>
          <cell r="C324">
            <v>3</v>
          </cell>
          <cell r="D324">
            <v>4</v>
          </cell>
          <cell r="E324">
            <v>38047</v>
          </cell>
          <cell r="F324">
            <v>-0.65500000000000003</v>
          </cell>
          <cell r="G324">
            <v>-0.67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/>
          </cell>
          <cell r="B325" t="str">
            <v>NR</v>
          </cell>
          <cell r="C325">
            <v>4</v>
          </cell>
          <cell r="D325">
            <v>4</v>
          </cell>
          <cell r="E325">
            <v>38078</v>
          </cell>
          <cell r="F325">
            <v>-0.73</v>
          </cell>
          <cell r="G325">
            <v>-0.745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/>
          </cell>
          <cell r="B326" t="str">
            <v>NR</v>
          </cell>
          <cell r="C326">
            <v>5</v>
          </cell>
          <cell r="D326">
            <v>4</v>
          </cell>
          <cell r="E326">
            <v>38110</v>
          </cell>
          <cell r="F326">
            <v>-0.73</v>
          </cell>
          <cell r="G326">
            <v>-0.745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/>
          </cell>
          <cell r="B327" t="str">
            <v>NR</v>
          </cell>
          <cell r="C327">
            <v>6</v>
          </cell>
          <cell r="D327">
            <v>4</v>
          </cell>
          <cell r="E327">
            <v>38139</v>
          </cell>
          <cell r="F327">
            <v>-0.73</v>
          </cell>
          <cell r="G327">
            <v>-0.745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/>
          </cell>
          <cell r="B328" t="str">
            <v>NR</v>
          </cell>
          <cell r="C328">
            <v>7</v>
          </cell>
          <cell r="D328">
            <v>4</v>
          </cell>
          <cell r="E328">
            <v>38169</v>
          </cell>
          <cell r="F328">
            <v>-0.73</v>
          </cell>
          <cell r="G328">
            <v>-0.745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/>
          </cell>
          <cell r="B329" t="str">
            <v>NR</v>
          </cell>
          <cell r="C329">
            <v>8</v>
          </cell>
          <cell r="D329">
            <v>4</v>
          </cell>
          <cell r="E329">
            <v>38201</v>
          </cell>
          <cell r="F329">
            <v>-0.73</v>
          </cell>
          <cell r="G329">
            <v>-0.745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/>
          </cell>
          <cell r="B330" t="str">
            <v>NR</v>
          </cell>
          <cell r="C330">
            <v>9</v>
          </cell>
          <cell r="D330">
            <v>4</v>
          </cell>
          <cell r="E330">
            <v>38231</v>
          </cell>
          <cell r="F330">
            <v>-0.73</v>
          </cell>
          <cell r="G330">
            <v>-0.745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/>
          </cell>
          <cell r="B331" t="str">
            <v>NR</v>
          </cell>
          <cell r="C331">
            <v>10</v>
          </cell>
          <cell r="D331">
            <v>4</v>
          </cell>
          <cell r="E331">
            <v>38261</v>
          </cell>
          <cell r="F331">
            <v>-0.73</v>
          </cell>
          <cell r="G331">
            <v>-0.745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/>
          </cell>
          <cell r="B332" t="str">
            <v>NR</v>
          </cell>
          <cell r="C332">
            <v>11</v>
          </cell>
          <cell r="D332">
            <v>4</v>
          </cell>
          <cell r="E332">
            <v>38292</v>
          </cell>
          <cell r="F332">
            <v>-0.56000000000000005</v>
          </cell>
          <cell r="G332">
            <v>-0.57499999999999996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/>
          </cell>
          <cell r="B333" t="str">
            <v>NR</v>
          </cell>
          <cell r="C333">
            <v>12</v>
          </cell>
          <cell r="D333">
            <v>4</v>
          </cell>
          <cell r="E333">
            <v>38322</v>
          </cell>
          <cell r="F333">
            <v>-0.56000000000000005</v>
          </cell>
          <cell r="G333">
            <v>-0.57499999999999996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/>
          </cell>
          <cell r="B334" t="str">
            <v>NS</v>
          </cell>
          <cell r="C334">
            <v>1</v>
          </cell>
          <cell r="D334">
            <v>3</v>
          </cell>
          <cell r="E334">
            <v>37623</v>
          </cell>
          <cell r="F334">
            <v>-0.18</v>
          </cell>
          <cell r="G334">
            <v>-0.18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/>
          </cell>
          <cell r="B335" t="str">
            <v>NS</v>
          </cell>
          <cell r="C335">
            <v>2</v>
          </cell>
          <cell r="D335">
            <v>3</v>
          </cell>
          <cell r="E335">
            <v>37655</v>
          </cell>
          <cell r="F335">
            <v>-0.19</v>
          </cell>
          <cell r="G335">
            <v>-0.19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/>
          </cell>
          <cell r="B336" t="str">
            <v>NS</v>
          </cell>
          <cell r="C336">
            <v>3</v>
          </cell>
          <cell r="D336">
            <v>3</v>
          </cell>
          <cell r="E336">
            <v>37683</v>
          </cell>
          <cell r="F336">
            <v>-0.21</v>
          </cell>
          <cell r="G336">
            <v>-0.21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/>
          </cell>
          <cell r="B337" t="str">
            <v>NS</v>
          </cell>
          <cell r="C337">
            <v>4</v>
          </cell>
          <cell r="D337">
            <v>3</v>
          </cell>
          <cell r="E337">
            <v>37712</v>
          </cell>
          <cell r="F337">
            <v>-0.16</v>
          </cell>
          <cell r="G337">
            <v>-0.16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/>
          </cell>
          <cell r="B338" t="str">
            <v>NS</v>
          </cell>
          <cell r="C338">
            <v>5</v>
          </cell>
          <cell r="D338">
            <v>3</v>
          </cell>
          <cell r="E338">
            <v>37742</v>
          </cell>
          <cell r="F338">
            <v>-0.16</v>
          </cell>
          <cell r="G338">
            <v>-0.16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/>
          </cell>
          <cell r="B339" t="str">
            <v>NS</v>
          </cell>
          <cell r="C339">
            <v>6</v>
          </cell>
          <cell r="D339">
            <v>3</v>
          </cell>
          <cell r="E339">
            <v>37774</v>
          </cell>
          <cell r="F339">
            <v>-0.16</v>
          </cell>
          <cell r="G339">
            <v>-0.16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/>
          </cell>
          <cell r="B340" t="str">
            <v>NS</v>
          </cell>
          <cell r="C340">
            <v>7</v>
          </cell>
          <cell r="D340">
            <v>3</v>
          </cell>
          <cell r="E340">
            <v>37803</v>
          </cell>
          <cell r="F340">
            <v>-0.16</v>
          </cell>
          <cell r="G340">
            <v>-0.16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/>
          </cell>
          <cell r="B341" t="str">
            <v>NS</v>
          </cell>
          <cell r="C341">
            <v>8</v>
          </cell>
          <cell r="D341">
            <v>3</v>
          </cell>
          <cell r="E341">
            <v>37834</v>
          </cell>
          <cell r="F341">
            <v>-0.16</v>
          </cell>
          <cell r="G341">
            <v>-0.16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/>
          </cell>
          <cell r="B342" t="str">
            <v>NS</v>
          </cell>
          <cell r="C342">
            <v>9</v>
          </cell>
          <cell r="D342">
            <v>3</v>
          </cell>
          <cell r="E342">
            <v>37866</v>
          </cell>
          <cell r="F342">
            <v>-0.16</v>
          </cell>
          <cell r="G342">
            <v>-0.16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/>
          </cell>
          <cell r="B343" t="str">
            <v>NS</v>
          </cell>
          <cell r="C343">
            <v>10</v>
          </cell>
          <cell r="D343">
            <v>3</v>
          </cell>
          <cell r="E343">
            <v>37895</v>
          </cell>
          <cell r="F343">
            <v>-0.16</v>
          </cell>
          <cell r="G343">
            <v>-0.16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/>
          </cell>
          <cell r="B344" t="str">
            <v>NS</v>
          </cell>
          <cell r="C344">
            <v>11</v>
          </cell>
          <cell r="D344">
            <v>3</v>
          </cell>
          <cell r="E344">
            <v>37928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/>
          </cell>
          <cell r="B345" t="str">
            <v>NS</v>
          </cell>
          <cell r="C345">
            <v>12</v>
          </cell>
          <cell r="D345">
            <v>3</v>
          </cell>
          <cell r="E345">
            <v>37956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/>
          </cell>
          <cell r="B346" t="str">
            <v>NS</v>
          </cell>
          <cell r="C346">
            <v>1</v>
          </cell>
          <cell r="D346">
            <v>4</v>
          </cell>
          <cell r="E346">
            <v>37988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/>
          </cell>
          <cell r="B347" t="str">
            <v>NS</v>
          </cell>
          <cell r="C347">
            <v>2</v>
          </cell>
          <cell r="D347">
            <v>4</v>
          </cell>
          <cell r="E347">
            <v>38019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/>
          </cell>
          <cell r="B348" t="str">
            <v>NS</v>
          </cell>
          <cell r="C348">
            <v>3</v>
          </cell>
          <cell r="D348">
            <v>4</v>
          </cell>
          <cell r="E348">
            <v>38047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/>
          </cell>
          <cell r="B349" t="str">
            <v>NS</v>
          </cell>
          <cell r="C349">
            <v>4</v>
          </cell>
          <cell r="D349">
            <v>4</v>
          </cell>
          <cell r="E349">
            <v>38078</v>
          </cell>
          <cell r="F349">
            <v>-7.0000000000000007E-2</v>
          </cell>
          <cell r="G349">
            <v>-7.0000000000000007E-2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/>
          </cell>
          <cell r="B350" t="str">
            <v>NS</v>
          </cell>
          <cell r="C350">
            <v>5</v>
          </cell>
          <cell r="D350">
            <v>4</v>
          </cell>
          <cell r="E350">
            <v>38110</v>
          </cell>
          <cell r="F350">
            <v>-7.0000000000000007E-2</v>
          </cell>
          <cell r="G350">
            <v>-7.0000000000000007E-2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/>
          </cell>
          <cell r="B351" t="str">
            <v>NS</v>
          </cell>
          <cell r="C351">
            <v>6</v>
          </cell>
          <cell r="D351">
            <v>4</v>
          </cell>
          <cell r="E351">
            <v>38139</v>
          </cell>
          <cell r="F351">
            <v>-7.0000000000000007E-2</v>
          </cell>
          <cell r="G351">
            <v>-7.0000000000000007E-2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/>
          </cell>
          <cell r="B352" t="str">
            <v>NS</v>
          </cell>
          <cell r="C352">
            <v>7</v>
          </cell>
          <cell r="D352">
            <v>4</v>
          </cell>
          <cell r="E352">
            <v>38169</v>
          </cell>
          <cell r="F352">
            <v>-7.0000000000000007E-2</v>
          </cell>
          <cell r="G352">
            <v>-7.0000000000000007E-2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/>
          </cell>
          <cell r="B353" t="str">
            <v>NS</v>
          </cell>
          <cell r="C353">
            <v>8</v>
          </cell>
          <cell r="D353">
            <v>4</v>
          </cell>
          <cell r="E353">
            <v>38201</v>
          </cell>
          <cell r="F353">
            <v>-7.0000000000000007E-2</v>
          </cell>
          <cell r="G353">
            <v>-7.0000000000000007E-2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/>
          </cell>
          <cell r="B354" t="str">
            <v>NS</v>
          </cell>
          <cell r="C354">
            <v>9</v>
          </cell>
          <cell r="D354">
            <v>4</v>
          </cell>
          <cell r="E354">
            <v>38231</v>
          </cell>
          <cell r="F354">
            <v>-7.0000000000000007E-2</v>
          </cell>
          <cell r="G354">
            <v>-7.0000000000000007E-2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/>
          </cell>
          <cell r="B355" t="str">
            <v>NS</v>
          </cell>
          <cell r="C355">
            <v>10</v>
          </cell>
          <cell r="D355">
            <v>4</v>
          </cell>
          <cell r="E355">
            <v>38261</v>
          </cell>
          <cell r="F355">
            <v>-7.0000000000000007E-2</v>
          </cell>
          <cell r="G355">
            <v>-7.0000000000000007E-2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/>
          </cell>
          <cell r="B356" t="str">
            <v>NX</v>
          </cell>
          <cell r="C356">
            <v>1</v>
          </cell>
          <cell r="D356">
            <v>3</v>
          </cell>
          <cell r="E356">
            <v>37623</v>
          </cell>
          <cell r="F356">
            <v>0.90500000000000003</v>
          </cell>
          <cell r="G356">
            <v>0.88</v>
          </cell>
          <cell r="H356">
            <v>62</v>
          </cell>
          <cell r="I356">
            <v>0</v>
          </cell>
          <cell r="J356">
            <v>0</v>
          </cell>
        </row>
        <row r="357">
          <cell r="A357" t="str">
            <v/>
          </cell>
          <cell r="B357" t="str">
            <v>NX</v>
          </cell>
          <cell r="C357">
            <v>2</v>
          </cell>
          <cell r="D357">
            <v>3</v>
          </cell>
          <cell r="E357">
            <v>37655</v>
          </cell>
          <cell r="F357">
            <v>0.87</v>
          </cell>
          <cell r="G357">
            <v>0.86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/>
          </cell>
          <cell r="B358" t="str">
            <v>NX</v>
          </cell>
          <cell r="C358">
            <v>3</v>
          </cell>
          <cell r="D358">
            <v>3</v>
          </cell>
          <cell r="E358">
            <v>37683</v>
          </cell>
          <cell r="F358">
            <v>0.55000000000000004</v>
          </cell>
          <cell r="G358">
            <v>0.55000000000000004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/>
          </cell>
          <cell r="B359" t="str">
            <v>NX</v>
          </cell>
          <cell r="C359">
            <v>4</v>
          </cell>
          <cell r="D359">
            <v>3</v>
          </cell>
          <cell r="E359">
            <v>37712</v>
          </cell>
          <cell r="F359">
            <v>0.33750000000000002</v>
          </cell>
          <cell r="G359">
            <v>0.33250000000000002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/>
          </cell>
          <cell r="B360" t="str">
            <v>NX</v>
          </cell>
          <cell r="C360">
            <v>5</v>
          </cell>
          <cell r="D360">
            <v>3</v>
          </cell>
          <cell r="E360">
            <v>37742</v>
          </cell>
          <cell r="F360">
            <v>0.33750000000000002</v>
          </cell>
          <cell r="G360">
            <v>0.33250000000000002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/>
          </cell>
          <cell r="B361" t="str">
            <v>NX</v>
          </cell>
          <cell r="C361">
            <v>6</v>
          </cell>
          <cell r="D361">
            <v>3</v>
          </cell>
          <cell r="E361">
            <v>37774</v>
          </cell>
          <cell r="F361">
            <v>0.33750000000000002</v>
          </cell>
          <cell r="G361">
            <v>0.33250000000000002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/>
          </cell>
          <cell r="B362" t="str">
            <v>NX</v>
          </cell>
          <cell r="C362">
            <v>7</v>
          </cell>
          <cell r="D362">
            <v>3</v>
          </cell>
          <cell r="E362">
            <v>37803</v>
          </cell>
          <cell r="F362">
            <v>0.33750000000000002</v>
          </cell>
          <cell r="G362">
            <v>0.33250000000000002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/>
          </cell>
          <cell r="B363" t="str">
            <v>NX</v>
          </cell>
          <cell r="C363">
            <v>8</v>
          </cell>
          <cell r="D363">
            <v>3</v>
          </cell>
          <cell r="E363">
            <v>37834</v>
          </cell>
          <cell r="F363">
            <v>0.33750000000000002</v>
          </cell>
          <cell r="G363">
            <v>0.33250000000000002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/>
          </cell>
          <cell r="B364" t="str">
            <v>NX</v>
          </cell>
          <cell r="C364">
            <v>9</v>
          </cell>
          <cell r="D364">
            <v>3</v>
          </cell>
          <cell r="E364">
            <v>37866</v>
          </cell>
          <cell r="F364">
            <v>0.33750000000000002</v>
          </cell>
          <cell r="G364">
            <v>0.33250000000000002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/>
          </cell>
          <cell r="B365" t="str">
            <v>NX</v>
          </cell>
          <cell r="C365">
            <v>10</v>
          </cell>
          <cell r="D365">
            <v>3</v>
          </cell>
          <cell r="E365">
            <v>37895</v>
          </cell>
          <cell r="F365">
            <v>0.33750000000000002</v>
          </cell>
          <cell r="G365">
            <v>0.33250000000000002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/>
          </cell>
          <cell r="B366" t="str">
            <v>NZ</v>
          </cell>
          <cell r="C366">
            <v>1</v>
          </cell>
          <cell r="D366">
            <v>3</v>
          </cell>
          <cell r="E366">
            <v>37623</v>
          </cell>
          <cell r="F366">
            <v>1.575</v>
          </cell>
          <cell r="G366">
            <v>1.56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/>
          </cell>
          <cell r="B367" t="str">
            <v>NZ</v>
          </cell>
          <cell r="C367">
            <v>2</v>
          </cell>
          <cell r="D367">
            <v>3</v>
          </cell>
          <cell r="E367">
            <v>37655</v>
          </cell>
          <cell r="F367">
            <v>1.2350000000000001</v>
          </cell>
          <cell r="G367">
            <v>1.22</v>
          </cell>
          <cell r="H367">
            <v>112</v>
          </cell>
          <cell r="I367">
            <v>0</v>
          </cell>
          <cell r="J367">
            <v>0</v>
          </cell>
        </row>
        <row r="368">
          <cell r="A368" t="str">
            <v/>
          </cell>
          <cell r="B368" t="str">
            <v>NZ</v>
          </cell>
          <cell r="C368">
            <v>3</v>
          </cell>
          <cell r="D368">
            <v>3</v>
          </cell>
          <cell r="E368">
            <v>37683</v>
          </cell>
          <cell r="F368">
            <v>0.63</v>
          </cell>
          <cell r="G368">
            <v>0.61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/>
          </cell>
          <cell r="B369" t="str">
            <v>NZ</v>
          </cell>
          <cell r="C369">
            <v>4</v>
          </cell>
          <cell r="D369">
            <v>3</v>
          </cell>
          <cell r="E369">
            <v>37712</v>
          </cell>
          <cell r="F369">
            <v>0.45</v>
          </cell>
          <cell r="G369">
            <v>0.45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/>
          </cell>
          <cell r="B370" t="str">
            <v>NZ</v>
          </cell>
          <cell r="C370">
            <v>5</v>
          </cell>
          <cell r="D370">
            <v>3</v>
          </cell>
          <cell r="E370">
            <v>37742</v>
          </cell>
          <cell r="F370">
            <v>0.36</v>
          </cell>
          <cell r="G370">
            <v>0.36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/>
          </cell>
          <cell r="B371" t="str">
            <v>NZ</v>
          </cell>
          <cell r="C371">
            <v>6</v>
          </cell>
          <cell r="D371">
            <v>3</v>
          </cell>
          <cell r="E371">
            <v>37774</v>
          </cell>
          <cell r="F371">
            <v>0.35</v>
          </cell>
          <cell r="G371">
            <v>0.35</v>
          </cell>
          <cell r="H371">
            <v>0</v>
          </cell>
          <cell r="I371">
            <v>0</v>
          </cell>
          <cell r="J371">
            <v>0</v>
          </cell>
        </row>
        <row r="372">
          <cell r="A372" t="str">
            <v/>
          </cell>
          <cell r="B372" t="str">
            <v>NZ</v>
          </cell>
          <cell r="C372">
            <v>7</v>
          </cell>
          <cell r="D372">
            <v>3</v>
          </cell>
          <cell r="E372">
            <v>37803</v>
          </cell>
          <cell r="F372">
            <v>0.46750000000000003</v>
          </cell>
          <cell r="G372">
            <v>0.46750000000000003</v>
          </cell>
          <cell r="H372">
            <v>0</v>
          </cell>
          <cell r="I372">
            <v>0</v>
          </cell>
          <cell r="J372">
            <v>0</v>
          </cell>
        </row>
        <row r="373">
          <cell r="A373" t="str">
            <v/>
          </cell>
          <cell r="B373" t="str">
            <v>NZ</v>
          </cell>
          <cell r="C373">
            <v>8</v>
          </cell>
          <cell r="D373">
            <v>3</v>
          </cell>
          <cell r="E373">
            <v>37834</v>
          </cell>
          <cell r="F373">
            <v>0.46250000000000002</v>
          </cell>
          <cell r="G373">
            <v>0.46250000000000002</v>
          </cell>
          <cell r="H373">
            <v>0</v>
          </cell>
          <cell r="I373">
            <v>0</v>
          </cell>
          <cell r="J373">
            <v>0</v>
          </cell>
        </row>
        <row r="374">
          <cell r="A374" t="str">
            <v/>
          </cell>
          <cell r="B374" t="str">
            <v>NZ</v>
          </cell>
          <cell r="C374">
            <v>9</v>
          </cell>
          <cell r="D374">
            <v>3</v>
          </cell>
          <cell r="E374">
            <v>37866</v>
          </cell>
          <cell r="F374">
            <v>0.33750000000000002</v>
          </cell>
          <cell r="G374">
            <v>0.33750000000000002</v>
          </cell>
          <cell r="H374">
            <v>0</v>
          </cell>
          <cell r="I374">
            <v>0</v>
          </cell>
          <cell r="J374">
            <v>0</v>
          </cell>
        </row>
        <row r="375">
          <cell r="A375" t="str">
            <v/>
          </cell>
          <cell r="B375" t="str">
            <v>NZ</v>
          </cell>
          <cell r="C375">
            <v>10</v>
          </cell>
          <cell r="D375">
            <v>3</v>
          </cell>
          <cell r="E375">
            <v>37895</v>
          </cell>
          <cell r="F375">
            <v>0.39</v>
          </cell>
          <cell r="G375">
            <v>0.39</v>
          </cell>
          <cell r="H375">
            <v>0</v>
          </cell>
          <cell r="I375">
            <v>0</v>
          </cell>
          <cell r="J375">
            <v>0</v>
          </cell>
        </row>
        <row r="376">
          <cell r="A376" t="str">
            <v/>
          </cell>
          <cell r="B376" t="str">
            <v>NZ</v>
          </cell>
          <cell r="C376">
            <v>11</v>
          </cell>
          <cell r="D376">
            <v>3</v>
          </cell>
          <cell r="E376">
            <v>37928</v>
          </cell>
          <cell r="F376">
            <v>0.46250000000000002</v>
          </cell>
          <cell r="G376">
            <v>0.46250000000000002</v>
          </cell>
          <cell r="H376">
            <v>0</v>
          </cell>
          <cell r="I376">
            <v>0</v>
          </cell>
          <cell r="J376">
            <v>0</v>
          </cell>
        </row>
        <row r="377">
          <cell r="A377" t="str">
            <v/>
          </cell>
          <cell r="B377" t="str">
            <v>NZ</v>
          </cell>
          <cell r="C377">
            <v>12</v>
          </cell>
          <cell r="D377">
            <v>3</v>
          </cell>
          <cell r="E377">
            <v>37956</v>
          </cell>
          <cell r="F377">
            <v>0.97</v>
          </cell>
          <cell r="G377">
            <v>0.97</v>
          </cell>
          <cell r="H377">
            <v>0</v>
          </cell>
          <cell r="I377">
            <v>0</v>
          </cell>
          <cell r="J377">
            <v>0</v>
          </cell>
        </row>
        <row r="378">
          <cell r="A378" t="str">
            <v/>
          </cell>
          <cell r="B378" t="str">
            <v>NZ</v>
          </cell>
          <cell r="C378">
            <v>1</v>
          </cell>
          <cell r="D378">
            <v>4</v>
          </cell>
          <cell r="E378">
            <v>37988</v>
          </cell>
          <cell r="F378">
            <v>1.9875</v>
          </cell>
          <cell r="G378">
            <v>1.9875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/>
          </cell>
          <cell r="B379" t="str">
            <v>NZ</v>
          </cell>
          <cell r="C379">
            <v>2</v>
          </cell>
          <cell r="D379">
            <v>4</v>
          </cell>
          <cell r="E379">
            <v>38019</v>
          </cell>
          <cell r="F379">
            <v>1.89</v>
          </cell>
          <cell r="G379">
            <v>1.89</v>
          </cell>
          <cell r="H379">
            <v>0</v>
          </cell>
          <cell r="I379">
            <v>0</v>
          </cell>
          <cell r="J379">
            <v>0</v>
          </cell>
        </row>
        <row r="380">
          <cell r="A380" t="str">
            <v/>
          </cell>
          <cell r="B380" t="str">
            <v>NZ</v>
          </cell>
          <cell r="C380">
            <v>3</v>
          </cell>
          <cell r="D380">
            <v>4</v>
          </cell>
          <cell r="E380">
            <v>38047</v>
          </cell>
          <cell r="F380">
            <v>0.54</v>
          </cell>
          <cell r="G380">
            <v>0.54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/>
          </cell>
          <cell r="B381" t="str">
            <v>PA</v>
          </cell>
          <cell r="C381">
            <v>12</v>
          </cell>
          <cell r="D381">
            <v>2</v>
          </cell>
          <cell r="E381">
            <v>37616</v>
          </cell>
          <cell r="F381">
            <v>246.45</v>
          </cell>
          <cell r="G381">
            <v>253</v>
          </cell>
          <cell r="H381">
            <v>19</v>
          </cell>
          <cell r="I381">
            <v>0</v>
          </cell>
          <cell r="J381">
            <v>0</v>
          </cell>
        </row>
        <row r="382">
          <cell r="A382" t="str">
            <v/>
          </cell>
          <cell r="B382" t="str">
            <v>PA</v>
          </cell>
          <cell r="C382">
            <v>3</v>
          </cell>
          <cell r="D382">
            <v>3</v>
          </cell>
          <cell r="E382">
            <v>37706</v>
          </cell>
          <cell r="F382">
            <v>248.2</v>
          </cell>
          <cell r="G382">
            <v>255</v>
          </cell>
          <cell r="H382">
            <v>169</v>
          </cell>
          <cell r="I382">
            <v>255</v>
          </cell>
          <cell r="J382">
            <v>243.5</v>
          </cell>
        </row>
        <row r="383">
          <cell r="A383" t="str">
            <v/>
          </cell>
          <cell r="B383" t="str">
            <v>PB</v>
          </cell>
          <cell r="C383">
            <v>1</v>
          </cell>
          <cell r="D383">
            <v>3</v>
          </cell>
          <cell r="E383">
            <v>37623</v>
          </cell>
          <cell r="F383">
            <v>-0.22</v>
          </cell>
          <cell r="G383">
            <v>-0.22</v>
          </cell>
          <cell r="H383">
            <v>248</v>
          </cell>
          <cell r="I383">
            <v>0</v>
          </cell>
          <cell r="J383">
            <v>0</v>
          </cell>
        </row>
        <row r="384">
          <cell r="A384" t="str">
            <v/>
          </cell>
          <cell r="B384" t="str">
            <v>PB</v>
          </cell>
          <cell r="C384">
            <v>2</v>
          </cell>
          <cell r="D384">
            <v>3</v>
          </cell>
          <cell r="E384">
            <v>37655</v>
          </cell>
          <cell r="F384">
            <v>-0.26</v>
          </cell>
          <cell r="G384">
            <v>-0.26</v>
          </cell>
          <cell r="H384">
            <v>224</v>
          </cell>
          <cell r="I384">
            <v>0</v>
          </cell>
          <cell r="J384">
            <v>0</v>
          </cell>
        </row>
        <row r="385">
          <cell r="A385" t="str">
            <v/>
          </cell>
          <cell r="B385" t="str">
            <v>PB</v>
          </cell>
          <cell r="C385">
            <v>3</v>
          </cell>
          <cell r="D385">
            <v>3</v>
          </cell>
          <cell r="E385">
            <v>37683</v>
          </cell>
          <cell r="F385">
            <v>-0.27</v>
          </cell>
          <cell r="G385">
            <v>-0.27</v>
          </cell>
          <cell r="H385">
            <v>248</v>
          </cell>
          <cell r="I385">
            <v>0</v>
          </cell>
          <cell r="J385">
            <v>0</v>
          </cell>
        </row>
        <row r="386">
          <cell r="A386" t="str">
            <v/>
          </cell>
          <cell r="B386" t="str">
            <v>PB</v>
          </cell>
          <cell r="C386">
            <v>4</v>
          </cell>
          <cell r="D386">
            <v>3</v>
          </cell>
          <cell r="E386">
            <v>37712</v>
          </cell>
          <cell r="F386">
            <v>-0.255</v>
          </cell>
          <cell r="G386">
            <v>-0.255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/>
          </cell>
          <cell r="B387" t="str">
            <v>PB</v>
          </cell>
          <cell r="C387">
            <v>5</v>
          </cell>
          <cell r="D387">
            <v>3</v>
          </cell>
          <cell r="E387">
            <v>37742</v>
          </cell>
          <cell r="F387">
            <v>-0.255</v>
          </cell>
          <cell r="G387">
            <v>-0.255</v>
          </cell>
          <cell r="H387">
            <v>0</v>
          </cell>
          <cell r="I387">
            <v>0</v>
          </cell>
          <cell r="J387">
            <v>0</v>
          </cell>
        </row>
        <row r="388">
          <cell r="A388" t="str">
            <v/>
          </cell>
          <cell r="B388" t="str">
            <v>PB</v>
          </cell>
          <cell r="C388">
            <v>6</v>
          </cell>
          <cell r="D388">
            <v>3</v>
          </cell>
          <cell r="E388">
            <v>37774</v>
          </cell>
          <cell r="F388">
            <v>-0.255</v>
          </cell>
          <cell r="G388">
            <v>-0.255</v>
          </cell>
          <cell r="H388">
            <v>0</v>
          </cell>
          <cell r="I388">
            <v>0</v>
          </cell>
          <cell r="J388">
            <v>0</v>
          </cell>
        </row>
        <row r="389">
          <cell r="A389" t="str">
            <v/>
          </cell>
          <cell r="B389" t="str">
            <v>PB</v>
          </cell>
          <cell r="C389">
            <v>7</v>
          </cell>
          <cell r="D389">
            <v>3</v>
          </cell>
          <cell r="E389">
            <v>37803</v>
          </cell>
          <cell r="F389">
            <v>-0.255</v>
          </cell>
          <cell r="G389">
            <v>-0.255</v>
          </cell>
          <cell r="H389">
            <v>0</v>
          </cell>
          <cell r="I389">
            <v>0</v>
          </cell>
          <cell r="J389">
            <v>0</v>
          </cell>
        </row>
        <row r="390">
          <cell r="A390" t="str">
            <v/>
          </cell>
          <cell r="B390" t="str">
            <v>PB</v>
          </cell>
          <cell r="C390">
            <v>8</v>
          </cell>
          <cell r="D390">
            <v>3</v>
          </cell>
          <cell r="E390">
            <v>37834</v>
          </cell>
          <cell r="F390">
            <v>-0.255</v>
          </cell>
          <cell r="G390">
            <v>-0.255</v>
          </cell>
          <cell r="H390">
            <v>0</v>
          </cell>
          <cell r="I390">
            <v>0</v>
          </cell>
          <cell r="J390">
            <v>0</v>
          </cell>
        </row>
        <row r="391">
          <cell r="A391" t="str">
            <v/>
          </cell>
          <cell r="B391" t="str">
            <v>PB</v>
          </cell>
          <cell r="C391">
            <v>9</v>
          </cell>
          <cell r="D391">
            <v>3</v>
          </cell>
          <cell r="E391">
            <v>37866</v>
          </cell>
          <cell r="F391">
            <v>-0.255</v>
          </cell>
          <cell r="G391">
            <v>-0.255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/>
          </cell>
          <cell r="B392" t="str">
            <v>PB</v>
          </cell>
          <cell r="C392">
            <v>10</v>
          </cell>
          <cell r="D392">
            <v>3</v>
          </cell>
          <cell r="E392">
            <v>37895</v>
          </cell>
          <cell r="F392">
            <v>-0.255</v>
          </cell>
          <cell r="G392">
            <v>-0.255</v>
          </cell>
          <cell r="H392">
            <v>0</v>
          </cell>
          <cell r="I392">
            <v>0</v>
          </cell>
          <cell r="J392">
            <v>0</v>
          </cell>
        </row>
        <row r="393">
          <cell r="A393" t="str">
            <v/>
          </cell>
          <cell r="B393" t="str">
            <v>PB</v>
          </cell>
          <cell r="C393">
            <v>11</v>
          </cell>
          <cell r="D393">
            <v>3</v>
          </cell>
          <cell r="E393">
            <v>37928</v>
          </cell>
          <cell r="F393">
            <v>-5.0000000000000001E-3</v>
          </cell>
          <cell r="G393">
            <v>-5.0000000000000001E-3</v>
          </cell>
          <cell r="H393">
            <v>0</v>
          </cell>
          <cell r="I393">
            <v>0</v>
          </cell>
          <cell r="J393">
            <v>0</v>
          </cell>
        </row>
        <row r="394">
          <cell r="A394" t="str">
            <v/>
          </cell>
          <cell r="B394" t="str">
            <v>PB</v>
          </cell>
          <cell r="C394">
            <v>12</v>
          </cell>
          <cell r="D394">
            <v>3</v>
          </cell>
          <cell r="E394">
            <v>37956</v>
          </cell>
          <cell r="F394">
            <v>-5.0000000000000001E-3</v>
          </cell>
          <cell r="G394">
            <v>-5.0000000000000001E-3</v>
          </cell>
          <cell r="H394">
            <v>0</v>
          </cell>
          <cell r="I394">
            <v>0</v>
          </cell>
          <cell r="J394">
            <v>0</v>
          </cell>
        </row>
        <row r="395">
          <cell r="A395" t="str">
            <v/>
          </cell>
          <cell r="B395" t="str">
            <v>PB</v>
          </cell>
          <cell r="C395">
            <v>1</v>
          </cell>
          <cell r="D395">
            <v>4</v>
          </cell>
          <cell r="E395">
            <v>37988</v>
          </cell>
          <cell r="F395">
            <v>-5.0000000000000001E-3</v>
          </cell>
          <cell r="G395">
            <v>-5.0000000000000001E-3</v>
          </cell>
          <cell r="H395">
            <v>0</v>
          </cell>
          <cell r="I395">
            <v>0</v>
          </cell>
          <cell r="J395">
            <v>0</v>
          </cell>
        </row>
        <row r="396">
          <cell r="A396" t="str">
            <v/>
          </cell>
          <cell r="B396" t="str">
            <v>PB</v>
          </cell>
          <cell r="C396">
            <v>2</v>
          </cell>
          <cell r="D396">
            <v>4</v>
          </cell>
          <cell r="E396">
            <v>38019</v>
          </cell>
          <cell r="F396">
            <v>-5.0000000000000001E-3</v>
          </cell>
          <cell r="G396">
            <v>-5.0000000000000001E-3</v>
          </cell>
          <cell r="H396">
            <v>0</v>
          </cell>
          <cell r="I396">
            <v>0</v>
          </cell>
          <cell r="J396">
            <v>0</v>
          </cell>
        </row>
        <row r="397">
          <cell r="A397" t="str">
            <v/>
          </cell>
          <cell r="B397" t="str">
            <v>PB</v>
          </cell>
          <cell r="C397">
            <v>3</v>
          </cell>
          <cell r="D397">
            <v>4</v>
          </cell>
          <cell r="E397">
            <v>38047</v>
          </cell>
          <cell r="F397">
            <v>-5.0000000000000001E-3</v>
          </cell>
          <cell r="G397">
            <v>-5.0000000000000001E-3</v>
          </cell>
          <cell r="H397">
            <v>0</v>
          </cell>
          <cell r="I397">
            <v>0</v>
          </cell>
          <cell r="J397">
            <v>0</v>
          </cell>
        </row>
        <row r="398">
          <cell r="A398" t="str">
            <v/>
          </cell>
          <cell r="B398" t="str">
            <v>PD</v>
          </cell>
          <cell r="C398">
            <v>4</v>
          </cell>
          <cell r="D398">
            <v>3</v>
          </cell>
          <cell r="E398">
            <v>37712</v>
          </cell>
          <cell r="F398">
            <v>-8.7499999999999994E-2</v>
          </cell>
          <cell r="G398">
            <v>-0.09</v>
          </cell>
          <cell r="H398">
            <v>120</v>
          </cell>
          <cell r="I398">
            <v>0</v>
          </cell>
          <cell r="J398">
            <v>0</v>
          </cell>
        </row>
        <row r="399">
          <cell r="A399" t="str">
            <v/>
          </cell>
          <cell r="B399" t="str">
            <v>PD</v>
          </cell>
          <cell r="C399">
            <v>5</v>
          </cell>
          <cell r="D399">
            <v>3</v>
          </cell>
          <cell r="E399">
            <v>37742</v>
          </cell>
          <cell r="F399">
            <v>-8.7499999999999994E-2</v>
          </cell>
          <cell r="G399">
            <v>-0.09</v>
          </cell>
          <cell r="H399">
            <v>124</v>
          </cell>
          <cell r="I399">
            <v>0</v>
          </cell>
          <cell r="J399">
            <v>0</v>
          </cell>
        </row>
        <row r="400">
          <cell r="A400" t="str">
            <v/>
          </cell>
          <cell r="B400" t="str">
            <v>PD</v>
          </cell>
          <cell r="C400">
            <v>6</v>
          </cell>
          <cell r="D400">
            <v>3</v>
          </cell>
          <cell r="E400">
            <v>37774</v>
          </cell>
          <cell r="F400">
            <v>-8.7499999999999994E-2</v>
          </cell>
          <cell r="G400">
            <v>-0.09</v>
          </cell>
          <cell r="H400">
            <v>120</v>
          </cell>
          <cell r="I400">
            <v>0</v>
          </cell>
          <cell r="J400">
            <v>0</v>
          </cell>
        </row>
        <row r="401">
          <cell r="A401" t="str">
            <v/>
          </cell>
          <cell r="B401" t="str">
            <v>PD</v>
          </cell>
          <cell r="C401">
            <v>7</v>
          </cell>
          <cell r="D401">
            <v>3</v>
          </cell>
          <cell r="E401">
            <v>37803</v>
          </cell>
          <cell r="F401">
            <v>-8.7499999999999994E-2</v>
          </cell>
          <cell r="G401">
            <v>-0.09</v>
          </cell>
          <cell r="H401">
            <v>124</v>
          </cell>
          <cell r="I401">
            <v>0</v>
          </cell>
          <cell r="J401">
            <v>0</v>
          </cell>
        </row>
        <row r="402">
          <cell r="A402" t="str">
            <v/>
          </cell>
          <cell r="B402" t="str">
            <v>PD</v>
          </cell>
          <cell r="C402">
            <v>8</v>
          </cell>
          <cell r="D402">
            <v>3</v>
          </cell>
          <cell r="E402">
            <v>37834</v>
          </cell>
          <cell r="F402">
            <v>-8.7499999999999994E-2</v>
          </cell>
          <cell r="G402">
            <v>-0.09</v>
          </cell>
          <cell r="H402">
            <v>124</v>
          </cell>
          <cell r="I402">
            <v>0</v>
          </cell>
          <cell r="J402">
            <v>0</v>
          </cell>
        </row>
        <row r="403">
          <cell r="A403" t="str">
            <v/>
          </cell>
          <cell r="B403" t="str">
            <v>PD</v>
          </cell>
          <cell r="C403">
            <v>9</v>
          </cell>
          <cell r="D403">
            <v>3</v>
          </cell>
          <cell r="E403">
            <v>37866</v>
          </cell>
          <cell r="F403">
            <v>-8.7499999999999994E-2</v>
          </cell>
          <cell r="G403">
            <v>-0.09</v>
          </cell>
          <cell r="H403">
            <v>120</v>
          </cell>
          <cell r="I403">
            <v>0</v>
          </cell>
          <cell r="J403">
            <v>0</v>
          </cell>
        </row>
        <row r="404">
          <cell r="A404" t="str">
            <v/>
          </cell>
          <cell r="B404" t="str">
            <v>PD</v>
          </cell>
          <cell r="C404">
            <v>10</v>
          </cell>
          <cell r="D404">
            <v>3</v>
          </cell>
          <cell r="E404">
            <v>37895</v>
          </cell>
          <cell r="F404">
            <v>-8.7499999999999994E-2</v>
          </cell>
          <cell r="G404">
            <v>-0.09</v>
          </cell>
          <cell r="H404">
            <v>124</v>
          </cell>
          <cell r="I404">
            <v>0</v>
          </cell>
          <cell r="J404">
            <v>0</v>
          </cell>
        </row>
        <row r="405">
          <cell r="A405" t="str">
            <v/>
          </cell>
          <cell r="B405" t="str">
            <v>PE</v>
          </cell>
          <cell r="C405">
            <v>4</v>
          </cell>
          <cell r="D405">
            <v>3</v>
          </cell>
          <cell r="E405">
            <v>37712</v>
          </cell>
          <cell r="F405">
            <v>-0.1125</v>
          </cell>
          <cell r="G405">
            <v>-0.1075</v>
          </cell>
          <cell r="H405">
            <v>0</v>
          </cell>
          <cell r="I405">
            <v>0</v>
          </cell>
          <cell r="J405">
            <v>0</v>
          </cell>
        </row>
        <row r="406">
          <cell r="A406" t="str">
            <v/>
          </cell>
          <cell r="B406" t="str">
            <v>PE</v>
          </cell>
          <cell r="C406">
            <v>5</v>
          </cell>
          <cell r="D406">
            <v>3</v>
          </cell>
          <cell r="E406">
            <v>37742</v>
          </cell>
          <cell r="F406">
            <v>-0.1125</v>
          </cell>
          <cell r="G406">
            <v>-0.1075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/>
          </cell>
          <cell r="B407" t="str">
            <v>PE</v>
          </cell>
          <cell r="C407">
            <v>6</v>
          </cell>
          <cell r="D407">
            <v>3</v>
          </cell>
          <cell r="E407">
            <v>37774</v>
          </cell>
          <cell r="F407">
            <v>-0.1125</v>
          </cell>
          <cell r="G407">
            <v>-0.1075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/>
          </cell>
          <cell r="B408" t="str">
            <v>PE</v>
          </cell>
          <cell r="C408">
            <v>7</v>
          </cell>
          <cell r="D408">
            <v>3</v>
          </cell>
          <cell r="E408">
            <v>37803</v>
          </cell>
          <cell r="F408">
            <v>-0.1125</v>
          </cell>
          <cell r="G408">
            <v>-0.1075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/>
          </cell>
          <cell r="B409" t="str">
            <v>PE</v>
          </cell>
          <cell r="C409">
            <v>8</v>
          </cell>
          <cell r="D409">
            <v>3</v>
          </cell>
          <cell r="E409">
            <v>37834</v>
          </cell>
          <cell r="F409">
            <v>-0.1125</v>
          </cell>
          <cell r="G409">
            <v>-0.1075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/>
          </cell>
          <cell r="B410" t="str">
            <v>PE</v>
          </cell>
          <cell r="C410">
            <v>9</v>
          </cell>
          <cell r="D410">
            <v>3</v>
          </cell>
          <cell r="E410">
            <v>37866</v>
          </cell>
          <cell r="F410">
            <v>-0.1125</v>
          </cell>
          <cell r="G410">
            <v>-0.1075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/>
          </cell>
          <cell r="B411" t="str">
            <v>PE</v>
          </cell>
          <cell r="C411">
            <v>10</v>
          </cell>
          <cell r="D411">
            <v>3</v>
          </cell>
          <cell r="E411">
            <v>37895</v>
          </cell>
          <cell r="F411">
            <v>-0.1125</v>
          </cell>
          <cell r="G411">
            <v>-0.1075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/>
          </cell>
          <cell r="B412" t="str">
            <v>PF</v>
          </cell>
          <cell r="C412">
            <v>1</v>
          </cell>
          <cell r="D412">
            <v>3</v>
          </cell>
          <cell r="E412">
            <v>37623</v>
          </cell>
          <cell r="F412">
            <v>-0.05</v>
          </cell>
          <cell r="G412">
            <v>-2.75E-2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/>
          </cell>
          <cell r="B413" t="str">
            <v>PF</v>
          </cell>
          <cell r="C413">
            <v>2</v>
          </cell>
          <cell r="D413">
            <v>3</v>
          </cell>
          <cell r="E413">
            <v>37655</v>
          </cell>
          <cell r="F413">
            <v>-0.05</v>
          </cell>
          <cell r="G413">
            <v>-2.75E-2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/>
          </cell>
          <cell r="B414" t="str">
            <v>PF</v>
          </cell>
          <cell r="C414">
            <v>3</v>
          </cell>
          <cell r="D414">
            <v>3</v>
          </cell>
          <cell r="E414">
            <v>37683</v>
          </cell>
          <cell r="F414">
            <v>-0.05</v>
          </cell>
          <cell r="G414">
            <v>-2.75E-2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/>
          </cell>
          <cell r="B415" t="str">
            <v>PF</v>
          </cell>
          <cell r="C415">
            <v>4</v>
          </cell>
          <cell r="D415">
            <v>3</v>
          </cell>
          <cell r="E415">
            <v>37712</v>
          </cell>
          <cell r="F415">
            <v>-0.1125</v>
          </cell>
          <cell r="G415">
            <v>-0.1075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/>
          </cell>
          <cell r="B416" t="str">
            <v>PF</v>
          </cell>
          <cell r="C416">
            <v>5</v>
          </cell>
          <cell r="D416">
            <v>3</v>
          </cell>
          <cell r="E416">
            <v>37742</v>
          </cell>
          <cell r="F416">
            <v>-0.1125</v>
          </cell>
          <cell r="G416">
            <v>-0.1075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/>
          </cell>
          <cell r="B417" t="str">
            <v>PF</v>
          </cell>
          <cell r="C417">
            <v>6</v>
          </cell>
          <cell r="D417">
            <v>3</v>
          </cell>
          <cell r="E417">
            <v>37774</v>
          </cell>
          <cell r="F417">
            <v>-0.1125</v>
          </cell>
          <cell r="G417">
            <v>-0.1075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/>
          </cell>
          <cell r="B418" t="str">
            <v>PF</v>
          </cell>
          <cell r="C418">
            <v>7</v>
          </cell>
          <cell r="D418">
            <v>3</v>
          </cell>
          <cell r="E418">
            <v>37803</v>
          </cell>
          <cell r="F418">
            <v>-0.1125</v>
          </cell>
          <cell r="G418">
            <v>-0.1075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/>
          </cell>
          <cell r="B419" t="str">
            <v>PF</v>
          </cell>
          <cell r="C419">
            <v>8</v>
          </cell>
          <cell r="D419">
            <v>3</v>
          </cell>
          <cell r="E419">
            <v>37834</v>
          </cell>
          <cell r="F419">
            <v>-0.1125</v>
          </cell>
          <cell r="G419">
            <v>-0.1075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/>
          </cell>
          <cell r="B420" t="str">
            <v>PF</v>
          </cell>
          <cell r="C420">
            <v>9</v>
          </cell>
          <cell r="D420">
            <v>3</v>
          </cell>
          <cell r="E420">
            <v>37866</v>
          </cell>
          <cell r="F420">
            <v>-0.1125</v>
          </cell>
          <cell r="G420">
            <v>-0.1075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/>
          </cell>
          <cell r="B421" t="str">
            <v>PF</v>
          </cell>
          <cell r="C421">
            <v>10</v>
          </cell>
          <cell r="D421">
            <v>3</v>
          </cell>
          <cell r="E421">
            <v>37895</v>
          </cell>
          <cell r="F421">
            <v>-0.1125</v>
          </cell>
          <cell r="G421">
            <v>-0.1075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/>
          </cell>
          <cell r="B422" t="str">
            <v>PH</v>
          </cell>
          <cell r="C422">
            <v>1</v>
          </cell>
          <cell r="D422">
            <v>3</v>
          </cell>
          <cell r="E422">
            <v>37623</v>
          </cell>
          <cell r="F422">
            <v>-0.19</v>
          </cell>
          <cell r="G422">
            <v>-0.1875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/>
          </cell>
          <cell r="B423" t="str">
            <v>PH</v>
          </cell>
          <cell r="C423">
            <v>2</v>
          </cell>
          <cell r="D423">
            <v>3</v>
          </cell>
          <cell r="E423">
            <v>37655</v>
          </cell>
          <cell r="F423">
            <v>-0.1875</v>
          </cell>
          <cell r="G423">
            <v>-0.1875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/>
          </cell>
          <cell r="B424" t="str">
            <v>PH</v>
          </cell>
          <cell r="C424">
            <v>3</v>
          </cell>
          <cell r="D424">
            <v>3</v>
          </cell>
          <cell r="E424">
            <v>37683</v>
          </cell>
          <cell r="F424">
            <v>-0.1875</v>
          </cell>
          <cell r="G424">
            <v>-0.1875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/>
          </cell>
          <cell r="B425" t="str">
            <v>PH</v>
          </cell>
          <cell r="C425">
            <v>4</v>
          </cell>
          <cell r="D425">
            <v>3</v>
          </cell>
          <cell r="E425">
            <v>37712</v>
          </cell>
          <cell r="F425">
            <v>-0.16750000000000001</v>
          </cell>
          <cell r="G425">
            <v>-0.17</v>
          </cell>
          <cell r="H425">
            <v>120</v>
          </cell>
          <cell r="I425">
            <v>0</v>
          </cell>
          <cell r="J425">
            <v>0</v>
          </cell>
        </row>
        <row r="426">
          <cell r="A426" t="str">
            <v/>
          </cell>
          <cell r="B426" t="str">
            <v>PH</v>
          </cell>
          <cell r="C426">
            <v>5</v>
          </cell>
          <cell r="D426">
            <v>3</v>
          </cell>
          <cell r="E426">
            <v>37742</v>
          </cell>
          <cell r="F426">
            <v>-0.16750000000000001</v>
          </cell>
          <cell r="G426">
            <v>-0.17</v>
          </cell>
          <cell r="H426">
            <v>124</v>
          </cell>
          <cell r="I426">
            <v>0</v>
          </cell>
          <cell r="J426">
            <v>0</v>
          </cell>
        </row>
        <row r="427">
          <cell r="A427" t="str">
            <v/>
          </cell>
          <cell r="B427" t="str">
            <v>PH</v>
          </cell>
          <cell r="C427">
            <v>6</v>
          </cell>
          <cell r="D427">
            <v>3</v>
          </cell>
          <cell r="E427">
            <v>37774</v>
          </cell>
          <cell r="F427">
            <v>-0.16750000000000001</v>
          </cell>
          <cell r="G427">
            <v>-0.17</v>
          </cell>
          <cell r="H427">
            <v>120</v>
          </cell>
          <cell r="I427">
            <v>0</v>
          </cell>
          <cell r="J427">
            <v>0</v>
          </cell>
        </row>
        <row r="428">
          <cell r="A428" t="str">
            <v/>
          </cell>
          <cell r="B428" t="str">
            <v>PH</v>
          </cell>
          <cell r="C428">
            <v>7</v>
          </cell>
          <cell r="D428">
            <v>3</v>
          </cell>
          <cell r="E428">
            <v>37803</v>
          </cell>
          <cell r="F428">
            <v>-0.16750000000000001</v>
          </cell>
          <cell r="G428">
            <v>-0.17</v>
          </cell>
          <cell r="H428">
            <v>124</v>
          </cell>
          <cell r="I428">
            <v>0</v>
          </cell>
          <cell r="J428">
            <v>0</v>
          </cell>
        </row>
        <row r="429">
          <cell r="A429" t="str">
            <v/>
          </cell>
          <cell r="B429" t="str">
            <v>PH</v>
          </cell>
          <cell r="C429">
            <v>8</v>
          </cell>
          <cell r="D429">
            <v>3</v>
          </cell>
          <cell r="E429">
            <v>37834</v>
          </cell>
          <cell r="F429">
            <v>-0.16750000000000001</v>
          </cell>
          <cell r="G429">
            <v>-0.17</v>
          </cell>
          <cell r="H429">
            <v>124</v>
          </cell>
          <cell r="I429">
            <v>0</v>
          </cell>
          <cell r="J429">
            <v>0</v>
          </cell>
        </row>
        <row r="430">
          <cell r="A430" t="str">
            <v/>
          </cell>
          <cell r="B430" t="str">
            <v>PH</v>
          </cell>
          <cell r="C430">
            <v>9</v>
          </cell>
          <cell r="D430">
            <v>3</v>
          </cell>
          <cell r="E430">
            <v>37866</v>
          </cell>
          <cell r="F430">
            <v>-0.16750000000000001</v>
          </cell>
          <cell r="G430">
            <v>-0.17</v>
          </cell>
          <cell r="H430">
            <v>120</v>
          </cell>
          <cell r="I430">
            <v>0</v>
          </cell>
          <cell r="J430">
            <v>0</v>
          </cell>
        </row>
        <row r="431">
          <cell r="A431" t="str">
            <v/>
          </cell>
          <cell r="B431" t="str">
            <v>PH</v>
          </cell>
          <cell r="C431">
            <v>10</v>
          </cell>
          <cell r="D431">
            <v>3</v>
          </cell>
          <cell r="E431">
            <v>37895</v>
          </cell>
          <cell r="F431">
            <v>-0.16750000000000001</v>
          </cell>
          <cell r="G431">
            <v>-0.17</v>
          </cell>
          <cell r="H431">
            <v>124</v>
          </cell>
          <cell r="I431">
            <v>0</v>
          </cell>
          <cell r="J431">
            <v>0</v>
          </cell>
        </row>
        <row r="432">
          <cell r="A432" t="str">
            <v/>
          </cell>
          <cell r="B432" t="str">
            <v>PH</v>
          </cell>
          <cell r="C432">
            <v>11</v>
          </cell>
          <cell r="D432">
            <v>3</v>
          </cell>
          <cell r="E432">
            <v>37928</v>
          </cell>
          <cell r="F432">
            <v>-0.1575</v>
          </cell>
          <cell r="G432">
            <v>-0.17249999999999999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/>
          </cell>
          <cell r="B433" t="str">
            <v>PH</v>
          </cell>
          <cell r="C433">
            <v>12</v>
          </cell>
          <cell r="D433">
            <v>3</v>
          </cell>
          <cell r="E433">
            <v>37956</v>
          </cell>
          <cell r="F433">
            <v>-0.1575</v>
          </cell>
          <cell r="G433">
            <v>-0.17249999999999999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/>
          </cell>
          <cell r="B434" t="str">
            <v>PL</v>
          </cell>
          <cell r="C434">
            <v>1</v>
          </cell>
          <cell r="D434">
            <v>3</v>
          </cell>
          <cell r="E434">
            <v>37649</v>
          </cell>
          <cell r="F434">
            <v>594.70000000000005</v>
          </cell>
          <cell r="G434">
            <v>592.5</v>
          </cell>
          <cell r="H434">
            <v>594</v>
          </cell>
          <cell r="I434">
            <v>595.5</v>
          </cell>
          <cell r="J434">
            <v>590.20000000000005</v>
          </cell>
        </row>
        <row r="435">
          <cell r="A435" t="str">
            <v/>
          </cell>
          <cell r="B435" t="str">
            <v>PL</v>
          </cell>
          <cell r="C435">
            <v>4</v>
          </cell>
          <cell r="D435">
            <v>3</v>
          </cell>
          <cell r="E435">
            <v>37736</v>
          </cell>
          <cell r="F435">
            <v>588.20000000000005</v>
          </cell>
          <cell r="G435">
            <v>586</v>
          </cell>
          <cell r="H435">
            <v>17</v>
          </cell>
          <cell r="I435">
            <v>588.5</v>
          </cell>
          <cell r="J435">
            <v>588.5</v>
          </cell>
        </row>
        <row r="436">
          <cell r="A436" t="str">
            <v/>
          </cell>
          <cell r="B436" t="str">
            <v>PL</v>
          </cell>
          <cell r="C436">
            <v>7</v>
          </cell>
          <cell r="D436">
            <v>3</v>
          </cell>
          <cell r="E436">
            <v>37830</v>
          </cell>
          <cell r="F436">
            <v>584.70000000000005</v>
          </cell>
          <cell r="G436">
            <v>582.5</v>
          </cell>
          <cell r="H436">
            <v>4</v>
          </cell>
          <cell r="I436">
            <v>585</v>
          </cell>
          <cell r="J436">
            <v>585</v>
          </cell>
        </row>
        <row r="437">
          <cell r="A437" t="str">
            <v/>
          </cell>
          <cell r="B437" t="str">
            <v>PL</v>
          </cell>
          <cell r="C437">
            <v>10</v>
          </cell>
          <cell r="D437">
            <v>3</v>
          </cell>
          <cell r="E437">
            <v>37922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/>
          </cell>
          <cell r="B438" t="str">
            <v>PM</v>
          </cell>
          <cell r="C438">
            <v>4</v>
          </cell>
          <cell r="D438">
            <v>3</v>
          </cell>
          <cell r="E438">
            <v>37712</v>
          </cell>
          <cell r="F438">
            <v>-0.23250000000000001</v>
          </cell>
          <cell r="G438">
            <v>-0.23250000000000001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/>
          </cell>
          <cell r="B439" t="str">
            <v>PM</v>
          </cell>
          <cell r="C439">
            <v>5</v>
          </cell>
          <cell r="D439">
            <v>3</v>
          </cell>
          <cell r="E439">
            <v>37742</v>
          </cell>
          <cell r="F439">
            <v>-0.23250000000000001</v>
          </cell>
          <cell r="G439">
            <v>-0.23250000000000001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/>
          </cell>
          <cell r="B440" t="str">
            <v>PM</v>
          </cell>
          <cell r="C440">
            <v>6</v>
          </cell>
          <cell r="D440">
            <v>3</v>
          </cell>
          <cell r="E440">
            <v>37774</v>
          </cell>
          <cell r="F440">
            <v>-0.23250000000000001</v>
          </cell>
          <cell r="G440">
            <v>-0.23250000000000001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/>
          </cell>
          <cell r="B441" t="str">
            <v>PM</v>
          </cell>
          <cell r="C441">
            <v>7</v>
          </cell>
          <cell r="D441">
            <v>3</v>
          </cell>
          <cell r="E441">
            <v>37803</v>
          </cell>
          <cell r="F441">
            <v>-0.23250000000000001</v>
          </cell>
          <cell r="G441">
            <v>-0.23250000000000001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/>
          </cell>
          <cell r="B442" t="str">
            <v>PM</v>
          </cell>
          <cell r="C442">
            <v>8</v>
          </cell>
          <cell r="D442">
            <v>3</v>
          </cell>
          <cell r="E442">
            <v>37834</v>
          </cell>
          <cell r="F442">
            <v>-0.23250000000000001</v>
          </cell>
          <cell r="G442">
            <v>-0.23250000000000001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/>
          </cell>
          <cell r="B443" t="str">
            <v>PM</v>
          </cell>
          <cell r="C443">
            <v>9</v>
          </cell>
          <cell r="D443">
            <v>3</v>
          </cell>
          <cell r="E443">
            <v>37866</v>
          </cell>
          <cell r="F443">
            <v>-0.23250000000000001</v>
          </cell>
          <cell r="G443">
            <v>-0.23250000000000001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/>
          </cell>
          <cell r="B444" t="str">
            <v>PM</v>
          </cell>
          <cell r="C444">
            <v>10</v>
          </cell>
          <cell r="D444">
            <v>3</v>
          </cell>
          <cell r="E444">
            <v>37895</v>
          </cell>
          <cell r="F444">
            <v>-0.23250000000000001</v>
          </cell>
          <cell r="G444">
            <v>-0.23250000000000001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/>
          </cell>
          <cell r="B445" t="str">
            <v>PN</v>
          </cell>
          <cell r="C445">
            <v>1</v>
          </cell>
          <cell r="D445">
            <v>3</v>
          </cell>
          <cell r="E445">
            <v>37621</v>
          </cell>
          <cell r="F445">
            <v>0.495</v>
          </cell>
          <cell r="G445">
            <v>0.49199999999999999</v>
          </cell>
          <cell r="H445">
            <v>3</v>
          </cell>
          <cell r="I445">
            <v>0.495</v>
          </cell>
          <cell r="J445">
            <v>0.495</v>
          </cell>
        </row>
        <row r="446">
          <cell r="A446" t="str">
            <v/>
          </cell>
          <cell r="B446" t="str">
            <v>PN</v>
          </cell>
          <cell r="C446">
            <v>2</v>
          </cell>
          <cell r="D446">
            <v>3</v>
          </cell>
          <cell r="E446">
            <v>37652</v>
          </cell>
          <cell r="F446">
            <v>0.47349999999999998</v>
          </cell>
          <cell r="G446">
            <v>0.47</v>
          </cell>
          <cell r="H446">
            <v>3</v>
          </cell>
          <cell r="I446">
            <v>0.47349999999999998</v>
          </cell>
          <cell r="J446">
            <v>0.47349999999999998</v>
          </cell>
        </row>
        <row r="447">
          <cell r="A447" t="str">
            <v/>
          </cell>
          <cell r="B447" t="str">
            <v>PN</v>
          </cell>
          <cell r="C447">
            <v>3</v>
          </cell>
          <cell r="D447">
            <v>3</v>
          </cell>
          <cell r="E447">
            <v>37680</v>
          </cell>
          <cell r="F447">
            <v>0.45350000000000001</v>
          </cell>
          <cell r="G447">
            <v>0.45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/>
          </cell>
          <cell r="B448" t="str">
            <v>PN</v>
          </cell>
          <cell r="C448">
            <v>4</v>
          </cell>
          <cell r="D448">
            <v>3</v>
          </cell>
          <cell r="E448">
            <v>37711</v>
          </cell>
          <cell r="F448">
            <v>0.4335</v>
          </cell>
          <cell r="G448">
            <v>0.4325</v>
          </cell>
          <cell r="H448">
            <v>1</v>
          </cell>
          <cell r="I448">
            <v>0.43</v>
          </cell>
          <cell r="J448">
            <v>0.43</v>
          </cell>
        </row>
        <row r="449">
          <cell r="A449" t="str">
            <v/>
          </cell>
          <cell r="B449" t="str">
            <v>PN</v>
          </cell>
          <cell r="C449">
            <v>5</v>
          </cell>
          <cell r="D449">
            <v>3</v>
          </cell>
          <cell r="E449">
            <v>37741</v>
          </cell>
          <cell r="F449">
            <v>0.4335</v>
          </cell>
          <cell r="G449">
            <v>0.4325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/>
          </cell>
          <cell r="B450" t="str">
            <v>PN</v>
          </cell>
          <cell r="C450">
            <v>6</v>
          </cell>
          <cell r="D450">
            <v>3</v>
          </cell>
          <cell r="E450">
            <v>37771</v>
          </cell>
          <cell r="F450">
            <v>0.4335</v>
          </cell>
          <cell r="G450">
            <v>0.4325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/>
          </cell>
          <cell r="B451" t="str">
            <v>PN</v>
          </cell>
          <cell r="C451">
            <v>7</v>
          </cell>
          <cell r="D451">
            <v>3</v>
          </cell>
          <cell r="E451">
            <v>37802</v>
          </cell>
          <cell r="F451">
            <v>0.4335</v>
          </cell>
          <cell r="G451">
            <v>0.4325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/>
          </cell>
          <cell r="B452" t="str">
            <v>PN</v>
          </cell>
          <cell r="C452">
            <v>8</v>
          </cell>
          <cell r="D452">
            <v>3</v>
          </cell>
          <cell r="E452">
            <v>37833</v>
          </cell>
          <cell r="F452">
            <v>0.4335</v>
          </cell>
          <cell r="G452">
            <v>0.4325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/>
          </cell>
          <cell r="B453" t="str">
            <v>PN</v>
          </cell>
          <cell r="C453">
            <v>9</v>
          </cell>
          <cell r="D453">
            <v>3</v>
          </cell>
          <cell r="E453">
            <v>37862</v>
          </cell>
          <cell r="F453">
            <v>0.4335</v>
          </cell>
          <cell r="G453">
            <v>0.4325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/>
          </cell>
          <cell r="B454" t="str">
            <v>PN</v>
          </cell>
          <cell r="C454">
            <v>10</v>
          </cell>
          <cell r="D454">
            <v>3</v>
          </cell>
          <cell r="E454">
            <v>37894</v>
          </cell>
          <cell r="F454">
            <v>0.4335</v>
          </cell>
          <cell r="G454">
            <v>0.4325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/>
          </cell>
          <cell r="B455" t="str">
            <v>PN</v>
          </cell>
          <cell r="C455">
            <v>11</v>
          </cell>
          <cell r="D455">
            <v>3</v>
          </cell>
          <cell r="E455">
            <v>37925</v>
          </cell>
          <cell r="F455">
            <v>0.4335</v>
          </cell>
          <cell r="G455">
            <v>0.4325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/>
          </cell>
          <cell r="B456" t="str">
            <v>PN</v>
          </cell>
          <cell r="C456">
            <v>12</v>
          </cell>
          <cell r="D456">
            <v>3</v>
          </cell>
          <cell r="E456">
            <v>37951</v>
          </cell>
          <cell r="F456">
            <v>0.4335</v>
          </cell>
          <cell r="G456">
            <v>0.4325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/>
          </cell>
          <cell r="B457" t="str">
            <v>PN</v>
          </cell>
          <cell r="C457">
            <v>1</v>
          </cell>
          <cell r="D457">
            <v>4</v>
          </cell>
          <cell r="E457">
            <v>37986</v>
          </cell>
          <cell r="F457">
            <v>0.4335</v>
          </cell>
          <cell r="G457">
            <v>0.4325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/>
          </cell>
          <cell r="B458" t="str">
            <v>PN</v>
          </cell>
          <cell r="C458">
            <v>2</v>
          </cell>
          <cell r="D458">
            <v>4</v>
          </cell>
          <cell r="E458">
            <v>38016</v>
          </cell>
          <cell r="F458">
            <v>0.4335</v>
          </cell>
          <cell r="G458">
            <v>0.4325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/>
          </cell>
          <cell r="B459" t="str">
            <v>PN</v>
          </cell>
          <cell r="C459">
            <v>3</v>
          </cell>
          <cell r="D459">
            <v>4</v>
          </cell>
          <cell r="E459">
            <v>38044</v>
          </cell>
          <cell r="F459">
            <v>0.4335</v>
          </cell>
          <cell r="G459">
            <v>0.4325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/>
          </cell>
          <cell r="B460" t="str">
            <v>QG</v>
          </cell>
          <cell r="C460">
            <v>1</v>
          </cell>
          <cell r="D460">
            <v>3</v>
          </cell>
          <cell r="E460">
            <v>37617</v>
          </cell>
          <cell r="F460">
            <v>4.4059999999999997</v>
          </cell>
          <cell r="G460">
            <v>4.298</v>
          </cell>
          <cell r="H460">
            <v>410</v>
          </cell>
          <cell r="I460">
            <v>4.415</v>
          </cell>
          <cell r="J460">
            <v>4.2450000000000001</v>
          </cell>
        </row>
        <row r="461">
          <cell r="A461" t="str">
            <v/>
          </cell>
          <cell r="B461" t="str">
            <v>QJ</v>
          </cell>
          <cell r="C461">
            <v>3</v>
          </cell>
          <cell r="D461">
            <v>3</v>
          </cell>
          <cell r="E461">
            <v>37678</v>
          </cell>
          <cell r="F461">
            <v>34.75</v>
          </cell>
          <cell r="G461">
            <v>33.630000000000003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/>
          </cell>
          <cell r="B462" t="str">
            <v>QJ</v>
          </cell>
          <cell r="C462">
            <v>4</v>
          </cell>
          <cell r="D462">
            <v>3</v>
          </cell>
          <cell r="E462">
            <v>37707</v>
          </cell>
          <cell r="F462">
            <v>34.75</v>
          </cell>
          <cell r="G462">
            <v>33.630000000000003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/>
          </cell>
          <cell r="B463" t="str">
            <v>QJ</v>
          </cell>
          <cell r="C463">
            <v>7</v>
          </cell>
          <cell r="D463">
            <v>3</v>
          </cell>
          <cell r="E463">
            <v>37798</v>
          </cell>
          <cell r="F463">
            <v>55.83</v>
          </cell>
          <cell r="G463">
            <v>55.13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/>
          </cell>
          <cell r="B464" t="str">
            <v>QJ</v>
          </cell>
          <cell r="C464">
            <v>8</v>
          </cell>
          <cell r="D464">
            <v>3</v>
          </cell>
          <cell r="E464">
            <v>37831</v>
          </cell>
          <cell r="F464">
            <v>55.83</v>
          </cell>
          <cell r="G464">
            <v>55.13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/>
          </cell>
          <cell r="B465" t="str">
            <v>QL</v>
          </cell>
          <cell r="C465">
            <v>1</v>
          </cell>
          <cell r="D465">
            <v>3</v>
          </cell>
          <cell r="E465">
            <v>37616</v>
          </cell>
          <cell r="F465">
            <v>29.1</v>
          </cell>
          <cell r="G465">
            <v>29.1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/>
          </cell>
          <cell r="B466" t="str">
            <v>QL</v>
          </cell>
          <cell r="C466">
            <v>2</v>
          </cell>
          <cell r="D466">
            <v>3</v>
          </cell>
          <cell r="E466">
            <v>37649</v>
          </cell>
          <cell r="F466">
            <v>29.1</v>
          </cell>
          <cell r="G466">
            <v>29.1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/>
          </cell>
          <cell r="B467" t="str">
            <v>QL</v>
          </cell>
          <cell r="C467">
            <v>3</v>
          </cell>
          <cell r="D467">
            <v>3</v>
          </cell>
          <cell r="E467">
            <v>37677</v>
          </cell>
          <cell r="F467">
            <v>29.1</v>
          </cell>
          <cell r="G467">
            <v>29.1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/>
          </cell>
          <cell r="B468" t="str">
            <v>QL</v>
          </cell>
          <cell r="C468">
            <v>4</v>
          </cell>
          <cell r="D468">
            <v>3</v>
          </cell>
          <cell r="E468">
            <v>37706</v>
          </cell>
          <cell r="F468">
            <v>28.65</v>
          </cell>
          <cell r="G468">
            <v>28.65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/>
          </cell>
          <cell r="B469" t="str">
            <v>QL</v>
          </cell>
          <cell r="C469">
            <v>5</v>
          </cell>
          <cell r="D469">
            <v>3</v>
          </cell>
          <cell r="E469">
            <v>37736</v>
          </cell>
          <cell r="F469">
            <v>28.65</v>
          </cell>
          <cell r="G469">
            <v>28.65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/>
          </cell>
          <cell r="B470" t="str">
            <v>QL</v>
          </cell>
          <cell r="C470">
            <v>6</v>
          </cell>
          <cell r="D470">
            <v>3</v>
          </cell>
          <cell r="E470">
            <v>37768</v>
          </cell>
          <cell r="F470">
            <v>28.65</v>
          </cell>
          <cell r="G470">
            <v>28.65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/>
          </cell>
          <cell r="B471" t="str">
            <v>QL</v>
          </cell>
          <cell r="C471">
            <v>7</v>
          </cell>
          <cell r="D471">
            <v>3</v>
          </cell>
          <cell r="E471">
            <v>37797</v>
          </cell>
          <cell r="F471">
            <v>30.1</v>
          </cell>
          <cell r="G471">
            <v>30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/>
          </cell>
          <cell r="B472" t="str">
            <v>QL</v>
          </cell>
          <cell r="C472">
            <v>8</v>
          </cell>
          <cell r="D472">
            <v>3</v>
          </cell>
          <cell r="E472">
            <v>37830</v>
          </cell>
          <cell r="F472">
            <v>30.1</v>
          </cell>
          <cell r="G472">
            <v>30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/>
          </cell>
          <cell r="B473" t="str">
            <v>QL</v>
          </cell>
          <cell r="C473">
            <v>9</v>
          </cell>
          <cell r="D473">
            <v>3</v>
          </cell>
          <cell r="E473">
            <v>37859</v>
          </cell>
          <cell r="F473">
            <v>30.1</v>
          </cell>
          <cell r="G473">
            <v>30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/>
          </cell>
          <cell r="B474" t="str">
            <v>QL</v>
          </cell>
          <cell r="C474">
            <v>10</v>
          </cell>
          <cell r="D474">
            <v>3</v>
          </cell>
          <cell r="E474">
            <v>37889</v>
          </cell>
          <cell r="F474">
            <v>30</v>
          </cell>
          <cell r="G474">
            <v>30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/>
          </cell>
          <cell r="B475" t="str">
            <v>QL</v>
          </cell>
          <cell r="C475">
            <v>11</v>
          </cell>
          <cell r="D475">
            <v>3</v>
          </cell>
          <cell r="E475">
            <v>37922</v>
          </cell>
          <cell r="F475">
            <v>30</v>
          </cell>
          <cell r="G475">
            <v>30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/>
          </cell>
          <cell r="B476" t="str">
            <v>QL</v>
          </cell>
          <cell r="C476">
            <v>12</v>
          </cell>
          <cell r="D476">
            <v>3</v>
          </cell>
          <cell r="E476">
            <v>37946</v>
          </cell>
          <cell r="F476">
            <v>30</v>
          </cell>
          <cell r="G476">
            <v>30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/>
          </cell>
          <cell r="B477" t="str">
            <v>QL</v>
          </cell>
          <cell r="C477">
            <v>1</v>
          </cell>
          <cell r="D477">
            <v>4</v>
          </cell>
          <cell r="E477">
            <v>37979</v>
          </cell>
          <cell r="F477">
            <v>31.5</v>
          </cell>
          <cell r="G477">
            <v>31.5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/>
          </cell>
          <cell r="B478" t="str">
            <v>QL</v>
          </cell>
          <cell r="C478">
            <v>2</v>
          </cell>
          <cell r="D478">
            <v>4</v>
          </cell>
          <cell r="E478">
            <v>38013</v>
          </cell>
          <cell r="F478">
            <v>31.5</v>
          </cell>
          <cell r="G478">
            <v>31.5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/>
          </cell>
          <cell r="B479" t="str">
            <v>QL</v>
          </cell>
          <cell r="C479">
            <v>3</v>
          </cell>
          <cell r="D479">
            <v>4</v>
          </cell>
          <cell r="E479">
            <v>38041</v>
          </cell>
          <cell r="F479">
            <v>31.5</v>
          </cell>
          <cell r="G479">
            <v>31.5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/>
          </cell>
          <cell r="B480" t="str">
            <v>QL</v>
          </cell>
          <cell r="C480">
            <v>4</v>
          </cell>
          <cell r="D480">
            <v>4</v>
          </cell>
          <cell r="E480">
            <v>38072</v>
          </cell>
          <cell r="F480">
            <v>31.5</v>
          </cell>
          <cell r="G480">
            <v>31.5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/>
          </cell>
          <cell r="B481" t="str">
            <v>QL</v>
          </cell>
          <cell r="C481">
            <v>5</v>
          </cell>
          <cell r="D481">
            <v>4</v>
          </cell>
          <cell r="E481">
            <v>38104</v>
          </cell>
          <cell r="F481">
            <v>31.5</v>
          </cell>
          <cell r="G481">
            <v>31.5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/>
          </cell>
          <cell r="B482" t="str">
            <v>QL</v>
          </cell>
          <cell r="C482">
            <v>6</v>
          </cell>
          <cell r="D482">
            <v>4</v>
          </cell>
          <cell r="E482">
            <v>38132</v>
          </cell>
          <cell r="F482">
            <v>31.5</v>
          </cell>
          <cell r="G482">
            <v>31.5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/>
          </cell>
          <cell r="B483" t="str">
            <v>QL</v>
          </cell>
          <cell r="C483">
            <v>7</v>
          </cell>
          <cell r="D483">
            <v>4</v>
          </cell>
          <cell r="E483">
            <v>38163</v>
          </cell>
          <cell r="F483">
            <v>31.5</v>
          </cell>
          <cell r="G483">
            <v>31.5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/>
          </cell>
          <cell r="B484" t="str">
            <v>QL</v>
          </cell>
          <cell r="C484">
            <v>8</v>
          </cell>
          <cell r="D484">
            <v>4</v>
          </cell>
          <cell r="E484">
            <v>38195</v>
          </cell>
          <cell r="F484">
            <v>31.5</v>
          </cell>
          <cell r="G484">
            <v>31.5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/>
          </cell>
          <cell r="B485" t="str">
            <v>QL</v>
          </cell>
          <cell r="C485">
            <v>9</v>
          </cell>
          <cell r="D485">
            <v>4</v>
          </cell>
          <cell r="E485">
            <v>38225</v>
          </cell>
          <cell r="F485">
            <v>31.5</v>
          </cell>
          <cell r="G485">
            <v>31.5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/>
          </cell>
          <cell r="B486" t="str">
            <v>QL</v>
          </cell>
          <cell r="C486">
            <v>10</v>
          </cell>
          <cell r="D486">
            <v>4</v>
          </cell>
          <cell r="E486">
            <v>38257</v>
          </cell>
          <cell r="F486">
            <v>31.5</v>
          </cell>
          <cell r="G486">
            <v>31.5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/>
          </cell>
          <cell r="B487" t="str">
            <v>QL</v>
          </cell>
          <cell r="C487">
            <v>11</v>
          </cell>
          <cell r="D487">
            <v>4</v>
          </cell>
          <cell r="E487">
            <v>38286</v>
          </cell>
          <cell r="F487">
            <v>31.5</v>
          </cell>
          <cell r="G487">
            <v>31.5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/>
          </cell>
          <cell r="B488" t="str">
            <v>QL</v>
          </cell>
          <cell r="C488">
            <v>12</v>
          </cell>
          <cell r="D488">
            <v>4</v>
          </cell>
          <cell r="E488">
            <v>38314</v>
          </cell>
          <cell r="F488">
            <v>31.5</v>
          </cell>
          <cell r="G488">
            <v>31.5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/>
          </cell>
          <cell r="B489" t="str">
            <v>QM</v>
          </cell>
          <cell r="C489">
            <v>1</v>
          </cell>
          <cell r="D489">
            <v>3</v>
          </cell>
          <cell r="E489">
            <v>37609</v>
          </cell>
          <cell r="F489">
            <v>27.29</v>
          </cell>
          <cell r="G489">
            <v>26.71</v>
          </cell>
          <cell r="H489">
            <v>1476</v>
          </cell>
          <cell r="I489">
            <v>27.425000000000001</v>
          </cell>
          <cell r="J489">
            <v>26.9</v>
          </cell>
        </row>
        <row r="490">
          <cell r="A490" t="str">
            <v/>
          </cell>
          <cell r="B490" t="str">
            <v>SC</v>
          </cell>
          <cell r="C490">
            <v>1</v>
          </cell>
          <cell r="D490">
            <v>3</v>
          </cell>
          <cell r="E490">
            <v>37607</v>
          </cell>
          <cell r="F490">
            <v>25.78</v>
          </cell>
          <cell r="G490">
            <v>25.21</v>
          </cell>
          <cell r="H490">
            <v>0</v>
          </cell>
          <cell r="I490">
            <v>0</v>
          </cell>
          <cell r="J490">
            <v>0</v>
          </cell>
        </row>
        <row r="491">
          <cell r="A491" t="str">
            <v/>
          </cell>
          <cell r="B491" t="str">
            <v>TC</v>
          </cell>
          <cell r="C491">
            <v>1</v>
          </cell>
          <cell r="D491">
            <v>3</v>
          </cell>
          <cell r="E491">
            <v>37623</v>
          </cell>
          <cell r="F491">
            <v>0.19</v>
          </cell>
          <cell r="G491">
            <v>0.1875</v>
          </cell>
          <cell r="H491">
            <v>124</v>
          </cell>
          <cell r="I491">
            <v>0</v>
          </cell>
          <cell r="J491">
            <v>0</v>
          </cell>
        </row>
        <row r="492">
          <cell r="A492" t="str">
            <v/>
          </cell>
          <cell r="B492" t="str">
            <v>TC</v>
          </cell>
          <cell r="C492">
            <v>2</v>
          </cell>
          <cell r="D492">
            <v>3</v>
          </cell>
          <cell r="E492">
            <v>37655</v>
          </cell>
          <cell r="F492">
            <v>0.19</v>
          </cell>
          <cell r="G492">
            <v>112</v>
          </cell>
          <cell r="H492">
            <v>0</v>
          </cell>
          <cell r="I492">
            <v>0</v>
          </cell>
        </row>
        <row r="493">
          <cell r="A493" t="str">
            <v/>
          </cell>
          <cell r="B493" t="str">
            <v>TC</v>
          </cell>
          <cell r="C493">
            <v>3</v>
          </cell>
          <cell r="D493">
            <v>3</v>
          </cell>
          <cell r="E493">
            <v>37683</v>
          </cell>
          <cell r="F493">
            <v>0.19</v>
          </cell>
          <cell r="G493">
            <v>0.1875</v>
          </cell>
          <cell r="H493">
            <v>124</v>
          </cell>
          <cell r="I493">
            <v>0</v>
          </cell>
          <cell r="J493">
            <v>0</v>
          </cell>
        </row>
        <row r="494">
          <cell r="A494" t="str">
            <v/>
          </cell>
          <cell r="B494" t="str">
            <v>TC</v>
          </cell>
          <cell r="C494">
            <v>11</v>
          </cell>
          <cell r="D494">
            <v>3</v>
          </cell>
          <cell r="E494">
            <v>37928</v>
          </cell>
          <cell r="F494">
            <v>0.23</v>
          </cell>
          <cell r="G494">
            <v>0.23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/>
          </cell>
          <cell r="B495" t="str">
            <v>TC</v>
          </cell>
          <cell r="C495">
            <v>12</v>
          </cell>
          <cell r="D495">
            <v>3</v>
          </cell>
          <cell r="E495">
            <v>37956</v>
          </cell>
          <cell r="F495">
            <v>0.23</v>
          </cell>
          <cell r="G495">
            <v>0.23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/>
          </cell>
          <cell r="B496" t="str">
            <v>TC</v>
          </cell>
          <cell r="C496">
            <v>1</v>
          </cell>
          <cell r="D496">
            <v>4</v>
          </cell>
          <cell r="E496">
            <v>37988</v>
          </cell>
          <cell r="F496">
            <v>0.23</v>
          </cell>
          <cell r="G496">
            <v>0.23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/>
          </cell>
        </row>
        <row r="498">
          <cell r="A498" t="str">
            <v/>
          </cell>
        </row>
      </sheetData>
      <sheetData sheetId="3" refreshError="1">
        <row r="14">
          <cell r="A14" t="str">
            <v>Rate</v>
          </cell>
        </row>
      </sheetData>
      <sheetData sheetId="4" refreshError="1"/>
      <sheetData sheetId="5" refreshError="1"/>
      <sheetData sheetId="6" refreshError="1"/>
      <sheetData sheetId="7" refreshError="1">
        <row r="2">
          <cell r="N2">
            <v>1</v>
          </cell>
        </row>
        <row r="3">
          <cell r="AW3">
            <v>35</v>
          </cell>
          <cell r="AX3">
            <v>36</v>
          </cell>
          <cell r="AY3">
            <v>37</v>
          </cell>
          <cell r="AZ3">
            <v>38</v>
          </cell>
          <cell r="BA3">
            <v>39</v>
          </cell>
          <cell r="BB3">
            <v>40</v>
          </cell>
          <cell r="BC3">
            <v>41</v>
          </cell>
          <cell r="BD3">
            <v>42</v>
          </cell>
          <cell r="BE3">
            <v>43</v>
          </cell>
          <cell r="BF3">
            <v>44</v>
          </cell>
          <cell r="BG3">
            <v>45</v>
          </cell>
          <cell r="BH3">
            <v>46</v>
          </cell>
          <cell r="BI3">
            <v>47</v>
          </cell>
          <cell r="BJ3">
            <v>48</v>
          </cell>
          <cell r="BN3">
            <v>0</v>
          </cell>
          <cell r="BO3">
            <v>1</v>
          </cell>
          <cell r="BP3">
            <v>2</v>
          </cell>
          <cell r="BQ3">
            <v>3</v>
          </cell>
          <cell r="BR3">
            <v>4</v>
          </cell>
          <cell r="BS3">
            <v>5</v>
          </cell>
          <cell r="BT3">
            <v>6</v>
          </cell>
          <cell r="BU3">
            <v>7</v>
          </cell>
          <cell r="BV3">
            <v>8</v>
          </cell>
          <cell r="BW3">
            <v>9</v>
          </cell>
          <cell r="BX3">
            <v>10</v>
          </cell>
          <cell r="BY3">
            <v>11</v>
          </cell>
          <cell r="BZ3">
            <v>12</v>
          </cell>
          <cell r="CA3">
            <v>13</v>
          </cell>
          <cell r="CB3">
            <v>14</v>
          </cell>
        </row>
        <row r="4">
          <cell r="AW4">
            <v>4.383</v>
          </cell>
          <cell r="AX4">
            <v>4.383</v>
          </cell>
          <cell r="AY4">
            <v>4.383</v>
          </cell>
          <cell r="AZ4">
            <v>4.383</v>
          </cell>
          <cell r="BA4">
            <v>4.383</v>
          </cell>
          <cell r="BB4">
            <v>4.383</v>
          </cell>
          <cell r="BC4">
            <v>4.383</v>
          </cell>
          <cell r="BD4">
            <v>4.383</v>
          </cell>
          <cell r="BE4">
            <v>4.383</v>
          </cell>
          <cell r="BF4">
            <v>4.383</v>
          </cell>
          <cell r="BG4">
            <v>4.383</v>
          </cell>
          <cell r="BH4">
            <v>4.383</v>
          </cell>
          <cell r="BI4">
            <v>4.383</v>
          </cell>
          <cell r="BJ4">
            <v>4.383</v>
          </cell>
          <cell r="BM4">
            <v>37652</v>
          </cell>
          <cell r="BN4">
            <v>1</v>
          </cell>
          <cell r="BO4">
            <v>1</v>
          </cell>
          <cell r="BP4">
            <v>1.0036638424547744</v>
          </cell>
          <cell r="BQ4">
            <v>1.0106840891621829</v>
          </cell>
          <cell r="BR4">
            <v>1.0228108045038213</v>
          </cell>
          <cell r="BS4">
            <v>1.0333852029990098</v>
          </cell>
          <cell r="BT4">
            <v>1.0405571162901122</v>
          </cell>
          <cell r="BU4">
            <v>1.0450287816342521</v>
          </cell>
          <cell r="BV4">
            <v>1.04809445523838</v>
          </cell>
          <cell r="BW4">
            <v>1.0510511310649864</v>
          </cell>
          <cell r="BX4">
            <v>1.053428509625784</v>
          </cell>
          <cell r="BY4">
            <v>1.0517670157068064</v>
          </cell>
          <cell r="BZ4">
            <v>1.0476038720471657</v>
          </cell>
          <cell r="CA4">
            <v>1.0429219899696163</v>
          </cell>
          <cell r="CB4">
            <v>1.0412339645693343</v>
          </cell>
        </row>
        <row r="5">
          <cell r="AW5">
            <v>4.351</v>
          </cell>
          <cell r="AX5">
            <v>4.351</v>
          </cell>
          <cell r="AY5">
            <v>4.351</v>
          </cell>
          <cell r="AZ5">
            <v>4.351</v>
          </cell>
          <cell r="BA5">
            <v>4.351</v>
          </cell>
          <cell r="BB5">
            <v>4.351</v>
          </cell>
          <cell r="BC5">
            <v>4.351</v>
          </cell>
          <cell r="BD5">
            <v>4.351</v>
          </cell>
          <cell r="BE5">
            <v>4.351</v>
          </cell>
          <cell r="BF5">
            <v>4.351</v>
          </cell>
          <cell r="BG5">
            <v>4.351</v>
          </cell>
          <cell r="BH5">
            <v>4.351</v>
          </cell>
          <cell r="BI5">
            <v>4.351</v>
          </cell>
          <cell r="BJ5">
            <v>4.351</v>
          </cell>
          <cell r="BM5">
            <v>37680</v>
          </cell>
          <cell r="BN5">
            <v>2</v>
          </cell>
          <cell r="BO5" t="str">
            <v/>
          </cell>
          <cell r="BP5">
            <v>0.99633615754522553</v>
          </cell>
          <cell r="BQ5">
            <v>1.0033051498847041</v>
          </cell>
          <cell r="BR5">
            <v>1.0153433288606266</v>
          </cell>
          <cell r="BS5">
            <v>1.0258405243551658</v>
          </cell>
          <cell r="BT5">
            <v>1.0329600759704034</v>
          </cell>
          <cell r="BU5">
            <v>1.0373990939745905</v>
          </cell>
          <cell r="BV5">
            <v>1.0404423852936782</v>
          </cell>
          <cell r="BW5">
            <v>1.0433774746209801</v>
          </cell>
          <cell r="BX5">
            <v>1.045737496094407</v>
          </cell>
          <cell r="BY5">
            <v>1.0440881326352531</v>
          </cell>
          <cell r="BZ5">
            <v>1.039955383818667</v>
          </cell>
          <cell r="CA5">
            <v>1.0353076838598676</v>
          </cell>
          <cell r="CB5">
            <v>1.0336319826240414</v>
          </cell>
        </row>
        <row r="6">
          <cell r="AW6">
            <v>4.2759999999999998</v>
          </cell>
          <cell r="AX6">
            <v>4.2759999999999998</v>
          </cell>
          <cell r="AY6">
            <v>4.2759999999999998</v>
          </cell>
          <cell r="AZ6">
            <v>4.2759999999999998</v>
          </cell>
          <cell r="BA6">
            <v>4.2759999999999998</v>
          </cell>
          <cell r="BB6">
            <v>4.2759999999999998</v>
          </cell>
          <cell r="BC6">
            <v>4.2759999999999998</v>
          </cell>
          <cell r="BD6">
            <v>4.2759999999999998</v>
          </cell>
          <cell r="BE6">
            <v>4.2759999999999998</v>
          </cell>
          <cell r="BF6">
            <v>4.2759999999999998</v>
          </cell>
          <cell r="BG6">
            <v>4.2759999999999998</v>
          </cell>
          <cell r="BH6">
            <v>4.2759999999999998</v>
          </cell>
          <cell r="BI6">
            <v>4.2759999999999998</v>
          </cell>
          <cell r="BJ6">
            <v>4.2759999999999998</v>
          </cell>
          <cell r="BM6">
            <v>37711</v>
          </cell>
          <cell r="BN6">
            <v>3</v>
          </cell>
          <cell r="BO6" t="str">
            <v/>
          </cell>
          <cell r="BP6" t="str">
            <v/>
          </cell>
          <cell r="BQ6">
            <v>0.98601076095311291</v>
          </cell>
          <cell r="BR6">
            <v>0.99784143282188908</v>
          </cell>
          <cell r="BS6">
            <v>1.0081576837836563</v>
          </cell>
          <cell r="BT6">
            <v>1.0151545127210859</v>
          </cell>
          <cell r="BU6">
            <v>1.0195170135222591</v>
          </cell>
          <cell r="BV6">
            <v>1.0225078463607831</v>
          </cell>
          <cell r="BW6">
            <v>1.0253923423303402</v>
          </cell>
          <cell r="BX6">
            <v>1.0277116831302424</v>
          </cell>
          <cell r="BY6">
            <v>1.0260907504363002</v>
          </cell>
          <cell r="BZ6">
            <v>1.0220292395331234</v>
          </cell>
          <cell r="CA6">
            <v>1.0174616539151446</v>
          </cell>
          <cell r="CB6">
            <v>1.0158148374397611</v>
          </cell>
        </row>
        <row r="7">
          <cell r="AW7">
            <v>4.1310000000000002</v>
          </cell>
          <cell r="AX7">
            <v>4.1310000000000002</v>
          </cell>
          <cell r="AY7">
            <v>4.1310000000000002</v>
          </cell>
          <cell r="AZ7">
            <v>4.1310000000000002</v>
          </cell>
          <cell r="BA7">
            <v>4.1310000000000002</v>
          </cell>
          <cell r="BB7">
            <v>4.1310000000000002</v>
          </cell>
          <cell r="BC7">
            <v>4.1310000000000002</v>
          </cell>
          <cell r="BD7">
            <v>4.1310000000000002</v>
          </cell>
          <cell r="BE7">
            <v>4.1310000000000002</v>
          </cell>
          <cell r="BF7">
            <v>4.1310000000000002</v>
          </cell>
          <cell r="BG7">
            <v>4.1310000000000002</v>
          </cell>
          <cell r="BH7">
            <v>4.1310000000000002</v>
          </cell>
          <cell r="BI7">
            <v>4.1310000000000002</v>
          </cell>
          <cell r="BJ7">
            <v>4.1310000000000002</v>
          </cell>
          <cell r="BM7">
            <v>37741</v>
          </cell>
          <cell r="BN7">
            <v>4</v>
          </cell>
          <cell r="BO7" t="str">
            <v/>
          </cell>
          <cell r="BP7" t="str">
            <v/>
          </cell>
          <cell r="BQ7" t="str">
            <v/>
          </cell>
          <cell r="BR7">
            <v>0.9640044338136633</v>
          </cell>
          <cell r="BS7">
            <v>0.97397085867873834</v>
          </cell>
          <cell r="BT7">
            <v>0.9807304237724056</v>
          </cell>
          <cell r="BU7">
            <v>0.98494499131441826</v>
          </cell>
          <cell r="BV7">
            <v>0.98783440442385306</v>
          </cell>
          <cell r="BW7">
            <v>0.99062108656843684</v>
          </cell>
          <cell r="BX7">
            <v>0.9928617780661908</v>
          </cell>
          <cell r="BY7">
            <v>0.99129581151832469</v>
          </cell>
          <cell r="BZ7">
            <v>0.98737202724773943</v>
          </cell>
          <cell r="CA7">
            <v>0.98295932935534669</v>
          </cell>
          <cell r="CB7">
            <v>0.98136835675015288</v>
          </cell>
        </row>
        <row r="8">
          <cell r="AW8">
            <v>4.0659999999999998</v>
          </cell>
          <cell r="AX8">
            <v>4.0659999999999998</v>
          </cell>
          <cell r="AY8">
            <v>4.0659999999999998</v>
          </cell>
          <cell r="AZ8">
            <v>4.0659999999999998</v>
          </cell>
          <cell r="BA8">
            <v>4.0659999999999998</v>
          </cell>
          <cell r="BB8">
            <v>4.0659999999999998</v>
          </cell>
          <cell r="BC8">
            <v>4.0659999999999998</v>
          </cell>
          <cell r="BD8">
            <v>4.0659999999999998</v>
          </cell>
          <cell r="BE8">
            <v>4.0659999999999998</v>
          </cell>
          <cell r="BF8">
            <v>4.0659999999999998</v>
          </cell>
          <cell r="BG8">
            <v>4.0659999999999998</v>
          </cell>
          <cell r="BH8">
            <v>4.0659999999999998</v>
          </cell>
          <cell r="BI8">
            <v>4.0659999999999998</v>
          </cell>
          <cell r="BJ8">
            <v>4.0659999999999998</v>
          </cell>
          <cell r="BM8">
            <v>37772</v>
          </cell>
          <cell r="BN8">
            <v>5</v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  <cell r="BS8">
            <v>0.95864573018343002</v>
          </cell>
          <cell r="BT8">
            <v>0.96529893562299707</v>
          </cell>
          <cell r="BU8">
            <v>0.96944718825573084</v>
          </cell>
          <cell r="BV8">
            <v>0.97229113734867734</v>
          </cell>
          <cell r="BW8">
            <v>0.97503397191654895</v>
          </cell>
          <cell r="BX8">
            <v>0.9772394068305813</v>
          </cell>
          <cell r="BY8">
            <v>0.97569808027923211</v>
          </cell>
          <cell r="BZ8">
            <v>0.97183603553360154</v>
          </cell>
          <cell r="CA8">
            <v>0.96749277006991996</v>
          </cell>
          <cell r="CB8">
            <v>0.96592683092377662</v>
          </cell>
        </row>
        <row r="9">
          <cell r="AW9">
            <v>4.0659999999999998</v>
          </cell>
          <cell r="AX9">
            <v>4.0659999999999998</v>
          </cell>
          <cell r="AY9">
            <v>4.0659999999999998</v>
          </cell>
          <cell r="AZ9">
            <v>4.0659999999999998</v>
          </cell>
          <cell r="BA9">
            <v>4.0659999999999998</v>
          </cell>
          <cell r="BB9">
            <v>4.0659999999999998</v>
          </cell>
          <cell r="BC9">
            <v>4.0659999999999998</v>
          </cell>
          <cell r="BD9">
            <v>4.0659999999999998</v>
          </cell>
          <cell r="BE9">
            <v>4.0659999999999998</v>
          </cell>
          <cell r="BF9">
            <v>4.0659999999999998</v>
          </cell>
          <cell r="BG9">
            <v>4.0659999999999998</v>
          </cell>
          <cell r="BH9">
            <v>4.0659999999999998</v>
          </cell>
          <cell r="BI9">
            <v>4.0659999999999998</v>
          </cell>
          <cell r="BJ9">
            <v>4.0659999999999998</v>
          </cell>
          <cell r="BM9">
            <v>37802</v>
          </cell>
          <cell r="BN9">
            <v>6</v>
          </cell>
          <cell r="BO9" t="str">
            <v/>
          </cell>
          <cell r="BP9" t="str">
            <v/>
          </cell>
          <cell r="BQ9" t="str">
            <v/>
          </cell>
          <cell r="BR9" t="str">
            <v/>
          </cell>
          <cell r="BS9" t="str">
            <v/>
          </cell>
          <cell r="BT9">
            <v>0.96529893562299707</v>
          </cell>
          <cell r="BU9">
            <v>0.96944718825573084</v>
          </cell>
          <cell r="BV9">
            <v>0.97229113734867734</v>
          </cell>
          <cell r="BW9">
            <v>0.97503397191654895</v>
          </cell>
          <cell r="BX9">
            <v>0.9772394068305813</v>
          </cell>
          <cell r="BY9">
            <v>0.97569808027923211</v>
          </cell>
          <cell r="BZ9">
            <v>0.97183603553360154</v>
          </cell>
          <cell r="CA9">
            <v>0.96749277006991996</v>
          </cell>
          <cell r="CB9">
            <v>0.96592683092377662</v>
          </cell>
        </row>
        <row r="10">
          <cell r="AW10">
            <v>4.0860000000000003</v>
          </cell>
          <cell r="AX10">
            <v>4.0860000000000003</v>
          </cell>
          <cell r="AY10">
            <v>4.0860000000000003</v>
          </cell>
          <cell r="AZ10">
            <v>4.0860000000000003</v>
          </cell>
          <cell r="BA10">
            <v>4.0860000000000003</v>
          </cell>
          <cell r="BB10">
            <v>4.0860000000000003</v>
          </cell>
          <cell r="BC10">
            <v>4.0860000000000003</v>
          </cell>
          <cell r="BD10">
            <v>4.0860000000000003</v>
          </cell>
          <cell r="BE10">
            <v>4.0860000000000003</v>
          </cell>
          <cell r="BF10">
            <v>4.0860000000000003</v>
          </cell>
          <cell r="BG10">
            <v>4.0860000000000003</v>
          </cell>
          <cell r="BH10">
            <v>4.0860000000000003</v>
          </cell>
          <cell r="BI10">
            <v>4.0860000000000003</v>
          </cell>
          <cell r="BJ10">
            <v>4.0860000000000003</v>
          </cell>
          <cell r="BM10">
            <v>37833</v>
          </cell>
          <cell r="BN10">
            <v>7</v>
          </cell>
          <cell r="BO10" t="str">
            <v/>
          </cell>
          <cell r="BP10" t="str">
            <v/>
          </cell>
          <cell r="BQ10" t="str">
            <v/>
          </cell>
          <cell r="BR10" t="str">
            <v/>
          </cell>
          <cell r="BS10" t="str">
            <v/>
          </cell>
          <cell r="BT10" t="str">
            <v/>
          </cell>
          <cell r="BU10">
            <v>0.97421574304301939</v>
          </cell>
          <cell r="BV10">
            <v>0.97707368106411607</v>
          </cell>
          <cell r="BW10">
            <v>0.979830007194053</v>
          </cell>
          <cell r="BX10">
            <v>0.98204629028769197</v>
          </cell>
          <cell r="BY10">
            <v>0.98049738219895299</v>
          </cell>
          <cell r="BZ10">
            <v>0.97661634067641323</v>
          </cell>
          <cell r="CA10">
            <v>0.97225171138851296</v>
          </cell>
          <cell r="CB10">
            <v>0.97067806963958481</v>
          </cell>
        </row>
        <row r="11">
          <cell r="AW11">
            <v>4.0960000000000001</v>
          </cell>
          <cell r="AX11">
            <v>4.0960000000000001</v>
          </cell>
          <cell r="AY11">
            <v>4.0960000000000001</v>
          </cell>
          <cell r="AZ11">
            <v>4.0960000000000001</v>
          </cell>
          <cell r="BA11">
            <v>4.0960000000000001</v>
          </cell>
          <cell r="BB11">
            <v>4.0960000000000001</v>
          </cell>
          <cell r="BC11">
            <v>4.0960000000000001</v>
          </cell>
          <cell r="BD11">
            <v>4.0960000000000001</v>
          </cell>
          <cell r="BE11">
            <v>4.0960000000000001</v>
          </cell>
          <cell r="BF11">
            <v>4.0960000000000001</v>
          </cell>
          <cell r="BG11">
            <v>4.0960000000000001</v>
          </cell>
          <cell r="BH11">
            <v>4.0960000000000001</v>
          </cell>
          <cell r="BI11">
            <v>4.0960000000000001</v>
          </cell>
          <cell r="BJ11">
            <v>4.0960000000000001</v>
          </cell>
          <cell r="BM11">
            <v>37864</v>
          </cell>
          <cell r="BN11">
            <v>8</v>
          </cell>
          <cell r="BO11" t="str">
            <v/>
          </cell>
          <cell r="BP11" t="str">
            <v/>
          </cell>
          <cell r="BQ11" t="str">
            <v/>
          </cell>
          <cell r="BR11" t="str">
            <v/>
          </cell>
          <cell r="BS11" t="str">
            <v/>
          </cell>
          <cell r="BT11" t="str">
            <v/>
          </cell>
          <cell r="BU11" t="str">
            <v/>
          </cell>
          <cell r="BV11">
            <v>0.97946495292183533</v>
          </cell>
          <cell r="BW11">
            <v>0.98222802483280491</v>
          </cell>
          <cell r="BX11">
            <v>0.98444973201624719</v>
          </cell>
          <cell r="BY11">
            <v>0.98289703315881338</v>
          </cell>
          <cell r="BZ11">
            <v>0.97900649324781897</v>
          </cell>
          <cell r="CA11">
            <v>0.9746311820478093</v>
          </cell>
          <cell r="CB11">
            <v>0.97305368899748879</v>
          </cell>
        </row>
        <row r="12">
          <cell r="AW12">
            <v>4.0759999999999996</v>
          </cell>
          <cell r="AX12">
            <v>4.0759999999999996</v>
          </cell>
          <cell r="AY12">
            <v>4.0759999999999996</v>
          </cell>
          <cell r="AZ12">
            <v>4.0759999999999996</v>
          </cell>
          <cell r="BA12">
            <v>4.0759999999999996</v>
          </cell>
          <cell r="BB12">
            <v>4.0759999999999996</v>
          </cell>
          <cell r="BC12">
            <v>4.0759999999999996</v>
          </cell>
          <cell r="BD12">
            <v>4.0759999999999996</v>
          </cell>
          <cell r="BE12">
            <v>4.0759999999999996</v>
          </cell>
          <cell r="BF12">
            <v>4.0759999999999996</v>
          </cell>
          <cell r="BG12">
            <v>4.0759999999999996</v>
          </cell>
          <cell r="BH12">
            <v>4.0759999999999996</v>
          </cell>
          <cell r="BI12">
            <v>4.0759999999999996</v>
          </cell>
          <cell r="BJ12">
            <v>4.0759999999999996</v>
          </cell>
          <cell r="BM12">
            <v>37894</v>
          </cell>
          <cell r="BN12">
            <v>9</v>
          </cell>
          <cell r="BO12" t="str">
            <v/>
          </cell>
          <cell r="BP12" t="str">
            <v/>
          </cell>
          <cell r="BQ12" t="str">
            <v/>
          </cell>
          <cell r="BR12" t="str">
            <v/>
          </cell>
          <cell r="BS12" t="str">
            <v/>
          </cell>
          <cell r="BT12" t="str">
            <v/>
          </cell>
          <cell r="BU12" t="str">
            <v/>
          </cell>
          <cell r="BV12" t="str">
            <v/>
          </cell>
          <cell r="BW12">
            <v>0.97743198955530086</v>
          </cell>
          <cell r="BX12">
            <v>0.97964284855913653</v>
          </cell>
          <cell r="BY12">
            <v>0.97809773123909249</v>
          </cell>
          <cell r="BZ12">
            <v>0.97422618810500727</v>
          </cell>
          <cell r="CA12">
            <v>0.9698722407292163</v>
          </cell>
          <cell r="CB12">
            <v>0.9683024502816806</v>
          </cell>
        </row>
        <row r="13">
          <cell r="AW13">
            <v>4.0759999999999996</v>
          </cell>
          <cell r="AX13">
            <v>4.0759999999999996</v>
          </cell>
          <cell r="AY13">
            <v>4.0759999999999996</v>
          </cell>
          <cell r="AZ13">
            <v>4.0759999999999996</v>
          </cell>
          <cell r="BA13">
            <v>4.0759999999999996</v>
          </cell>
          <cell r="BB13">
            <v>4.0759999999999996</v>
          </cell>
          <cell r="BC13">
            <v>4.0759999999999996</v>
          </cell>
          <cell r="BD13">
            <v>4.0759999999999996</v>
          </cell>
          <cell r="BE13">
            <v>4.0759999999999996</v>
          </cell>
          <cell r="BF13">
            <v>4.0759999999999996</v>
          </cell>
          <cell r="BG13">
            <v>4.0759999999999996</v>
          </cell>
          <cell r="BH13">
            <v>4.0759999999999996</v>
          </cell>
          <cell r="BI13">
            <v>4.0759999999999996</v>
          </cell>
          <cell r="BJ13">
            <v>4.0759999999999996</v>
          </cell>
          <cell r="BM13">
            <v>37925</v>
          </cell>
          <cell r="BN13">
            <v>10</v>
          </cell>
          <cell r="BO13" t="str">
            <v/>
          </cell>
          <cell r="BP13" t="str">
            <v/>
          </cell>
          <cell r="BQ13" t="str">
            <v/>
          </cell>
          <cell r="BR13" t="str">
            <v/>
          </cell>
          <cell r="BS13" t="str">
            <v/>
          </cell>
          <cell r="BT13" t="str">
            <v/>
          </cell>
          <cell r="BU13" t="str">
            <v/>
          </cell>
          <cell r="BV13" t="str">
            <v/>
          </cell>
          <cell r="BW13" t="str">
            <v/>
          </cell>
          <cell r="BX13">
            <v>0.97964284855913653</v>
          </cell>
          <cell r="BY13">
            <v>0.97809773123909249</v>
          </cell>
          <cell r="BZ13">
            <v>0.97422618810500727</v>
          </cell>
          <cell r="CA13">
            <v>0.9698722407292163</v>
          </cell>
          <cell r="CB13">
            <v>0.9683024502816806</v>
          </cell>
        </row>
        <row r="14">
          <cell r="AW14">
            <v>4.2329999999999997</v>
          </cell>
          <cell r="AX14">
            <v>4.2329999999999997</v>
          </cell>
          <cell r="AY14">
            <v>4.2329999999999997</v>
          </cell>
          <cell r="AZ14">
            <v>4.2329999999999997</v>
          </cell>
          <cell r="BA14">
            <v>4.2329999999999997</v>
          </cell>
          <cell r="BB14">
            <v>4.2329999999999997</v>
          </cell>
          <cell r="BC14">
            <v>4.2329999999999997</v>
          </cell>
          <cell r="BD14">
            <v>4.2329999999999997</v>
          </cell>
          <cell r="BE14">
            <v>4.2329999999999997</v>
          </cell>
          <cell r="BF14">
            <v>4.2329999999999997</v>
          </cell>
          <cell r="BG14">
            <v>4.2329999999999997</v>
          </cell>
          <cell r="BH14">
            <v>4.2329999999999997</v>
          </cell>
          <cell r="BI14">
            <v>4.2329999999999997</v>
          </cell>
          <cell r="BJ14">
            <v>4.2329999999999997</v>
          </cell>
          <cell r="BM14">
            <v>37955</v>
          </cell>
          <cell r="BN14">
            <v>11</v>
          </cell>
          <cell r="BO14" t="str">
            <v/>
          </cell>
          <cell r="BP14" t="str">
            <v/>
          </cell>
          <cell r="BQ14" t="str">
            <v/>
          </cell>
          <cell r="BR14" t="str">
            <v/>
          </cell>
          <cell r="BS14" t="str">
            <v/>
          </cell>
          <cell r="BT14" t="str">
            <v/>
          </cell>
          <cell r="BU14" t="str">
            <v/>
          </cell>
          <cell r="BV14" t="str">
            <v/>
          </cell>
          <cell r="BW14" t="str">
            <v/>
          </cell>
          <cell r="BX14" t="str">
            <v/>
          </cell>
          <cell r="BY14">
            <v>1.0157722513089005</v>
          </cell>
          <cell r="BZ14">
            <v>1.0117515834760784</v>
          </cell>
          <cell r="CA14">
            <v>1.0072299300801699</v>
          </cell>
          <cell r="CB14">
            <v>1.0055996742007738</v>
          </cell>
        </row>
        <row r="15">
          <cell r="AW15">
            <v>4.3659999999999997</v>
          </cell>
          <cell r="AX15">
            <v>4.3659999999999997</v>
          </cell>
          <cell r="AY15">
            <v>4.3659999999999997</v>
          </cell>
          <cell r="AZ15">
            <v>4.3659999999999997</v>
          </cell>
          <cell r="BA15">
            <v>4.3659999999999997</v>
          </cell>
          <cell r="BB15">
            <v>4.3659999999999997</v>
          </cell>
          <cell r="BC15">
            <v>4.3659999999999997</v>
          </cell>
          <cell r="BD15">
            <v>4.3659999999999997</v>
          </cell>
          <cell r="BE15">
            <v>4.3660000000000005</v>
          </cell>
          <cell r="BF15">
            <v>4.3659999999999997</v>
          </cell>
          <cell r="BG15">
            <v>4.3659999999999997</v>
          </cell>
          <cell r="BH15">
            <v>4.3659999999999997</v>
          </cell>
          <cell r="BI15">
            <v>4.3659999999999997</v>
          </cell>
          <cell r="BJ15">
            <v>4.3659999999999997</v>
          </cell>
          <cell r="BM15">
            <v>37986</v>
          </cell>
          <cell r="BN15">
            <v>12</v>
          </cell>
          <cell r="BO15" t="str">
            <v/>
          </cell>
          <cell r="BP15" t="str">
            <v/>
          </cell>
          <cell r="BQ15" t="str">
            <v/>
          </cell>
          <cell r="BR15" t="str">
            <v/>
          </cell>
          <cell r="BS15" t="str">
            <v/>
          </cell>
          <cell r="BT15" t="str">
            <v/>
          </cell>
          <cell r="BU15" t="str">
            <v/>
          </cell>
          <cell r="BV15" t="str">
            <v/>
          </cell>
          <cell r="BW15" t="str">
            <v/>
          </cell>
          <cell r="BX15" t="str">
            <v/>
          </cell>
          <cell r="BY15" t="str">
            <v/>
          </cell>
          <cell r="BZ15">
            <v>1.0435406126757758</v>
          </cell>
          <cell r="CA15">
            <v>1.0388768898488123</v>
          </cell>
          <cell r="CB15">
            <v>1.0371954116608972</v>
          </cell>
        </row>
        <row r="16">
          <cell r="AW16">
            <v>4.4279999999999999</v>
          </cell>
          <cell r="AX16">
            <v>4.4279999999999999</v>
          </cell>
          <cell r="AY16">
            <v>4.4279999999999999</v>
          </cell>
          <cell r="AZ16">
            <v>4.4279999999999999</v>
          </cell>
          <cell r="BA16">
            <v>4.4279999999999999</v>
          </cell>
          <cell r="BB16">
            <v>4.4279999999999999</v>
          </cell>
          <cell r="BC16">
            <v>4.4279999999999999</v>
          </cell>
          <cell r="BD16">
            <v>4.4279999999999999</v>
          </cell>
          <cell r="BE16">
            <v>4.4279999999999999</v>
          </cell>
          <cell r="BF16">
            <v>4.4279999999999999</v>
          </cell>
          <cell r="BG16">
            <v>4.4279999999999999</v>
          </cell>
          <cell r="BH16">
            <v>4.4279999999999999</v>
          </cell>
          <cell r="BI16">
            <v>4.4279999999999999</v>
          </cell>
          <cell r="BJ16">
            <v>4.4279999999999999</v>
          </cell>
          <cell r="BM16">
            <v>38017</v>
          </cell>
          <cell r="BN16">
            <v>13</v>
          </cell>
          <cell r="BO16" t="str">
            <v/>
          </cell>
          <cell r="BP16" t="str">
            <v/>
          </cell>
          <cell r="BQ16" t="str">
            <v/>
          </cell>
          <cell r="BR16" t="str">
            <v/>
          </cell>
          <cell r="BS16" t="str">
            <v/>
          </cell>
          <cell r="BT16" t="str">
            <v/>
          </cell>
          <cell r="BU16" t="str">
            <v/>
          </cell>
          <cell r="BV16" t="str">
            <v/>
          </cell>
          <cell r="BW16" t="str">
            <v/>
          </cell>
          <cell r="BX16" t="str">
            <v/>
          </cell>
          <cell r="BY16" t="str">
            <v/>
          </cell>
          <cell r="BZ16" t="str">
            <v/>
          </cell>
          <cell r="CA16">
            <v>1.05362960793645</v>
          </cell>
          <cell r="CB16">
            <v>1.0519242516799023</v>
          </cell>
        </row>
        <row r="17">
          <cell r="AW17">
            <v>4.298</v>
          </cell>
          <cell r="AX17">
            <v>4.298</v>
          </cell>
          <cell r="AY17">
            <v>4.298</v>
          </cell>
          <cell r="AZ17">
            <v>4.298</v>
          </cell>
          <cell r="BA17">
            <v>4.298</v>
          </cell>
          <cell r="BB17">
            <v>4.298</v>
          </cell>
          <cell r="BC17">
            <v>4.298</v>
          </cell>
          <cell r="BD17">
            <v>4.298</v>
          </cell>
          <cell r="BE17">
            <v>4.298</v>
          </cell>
          <cell r="BF17">
            <v>4.298</v>
          </cell>
          <cell r="BG17">
            <v>4.298</v>
          </cell>
          <cell r="BH17">
            <v>4.298</v>
          </cell>
          <cell r="BI17">
            <v>4.298</v>
          </cell>
          <cell r="BJ17">
            <v>4.298</v>
          </cell>
          <cell r="BM17">
            <v>38046</v>
          </cell>
          <cell r="BN17">
            <v>14</v>
          </cell>
          <cell r="BO17" t="str">
            <v/>
          </cell>
          <cell r="BP17" t="str">
            <v/>
          </cell>
          <cell r="BQ17" t="str">
            <v/>
          </cell>
          <cell r="BR17" t="str">
            <v/>
          </cell>
          <cell r="BS17" t="str">
            <v/>
          </cell>
          <cell r="BT17" t="str">
            <v/>
          </cell>
          <cell r="BU17" t="str">
            <v/>
          </cell>
          <cell r="BV17" t="str">
            <v/>
          </cell>
          <cell r="BW17" t="str">
            <v/>
          </cell>
          <cell r="BX17" t="str">
            <v/>
          </cell>
          <cell r="BY17" t="str">
            <v/>
          </cell>
          <cell r="BZ17" t="str">
            <v/>
          </cell>
          <cell r="CA17" t="str">
            <v/>
          </cell>
          <cell r="CB17">
            <v>1.02104120002715</v>
          </cell>
        </row>
        <row r="18">
          <cell r="AW18">
            <v>4.1130000000000004</v>
          </cell>
          <cell r="AX18">
            <v>4.1130000000000004</v>
          </cell>
          <cell r="AY18">
            <v>4.1130000000000004</v>
          </cell>
          <cell r="AZ18">
            <v>4.1130000000000004</v>
          </cell>
          <cell r="BA18">
            <v>4.1130000000000004</v>
          </cell>
          <cell r="BB18">
            <v>4.1130000000000004</v>
          </cell>
          <cell r="BC18">
            <v>4.1130000000000004</v>
          </cell>
          <cell r="BD18">
            <v>4.1130000000000004</v>
          </cell>
          <cell r="BE18">
            <v>4.1130000000000004</v>
          </cell>
          <cell r="BF18">
            <v>4.1130000000000004</v>
          </cell>
          <cell r="BG18">
            <v>4.1130000000000004</v>
          </cell>
          <cell r="BH18">
            <v>4.1130000000000004</v>
          </cell>
          <cell r="BI18">
            <v>4.1130000000000004</v>
          </cell>
          <cell r="BJ18">
            <v>4.1130000000000004</v>
          </cell>
          <cell r="BM18">
            <v>38077</v>
          </cell>
          <cell r="BN18">
            <v>15</v>
          </cell>
          <cell r="BO18" t="str">
            <v/>
          </cell>
          <cell r="BP18" t="str">
            <v/>
          </cell>
          <cell r="BQ18" t="str">
            <v/>
          </cell>
          <cell r="BR18" t="str">
            <v/>
          </cell>
          <cell r="BS18" t="str">
            <v/>
          </cell>
          <cell r="BT18" t="str">
            <v/>
          </cell>
          <cell r="BU18" t="str">
            <v/>
          </cell>
          <cell r="BV18" t="str">
            <v/>
          </cell>
          <cell r="BW18" t="str">
            <v/>
          </cell>
          <cell r="BX18" t="str">
            <v/>
          </cell>
          <cell r="BY18" t="str">
            <v/>
          </cell>
          <cell r="BZ18" t="str">
            <v/>
          </cell>
          <cell r="CA18" t="str">
            <v/>
          </cell>
          <cell r="CB18" t="str">
            <v/>
          </cell>
        </row>
        <row r="19">
          <cell r="AW19">
            <v>3.8530000000000002</v>
          </cell>
          <cell r="AX19">
            <v>3.8530000000000002</v>
          </cell>
          <cell r="AY19">
            <v>3.8530000000000006</v>
          </cell>
          <cell r="AZ19">
            <v>3.8530000000000002</v>
          </cell>
          <cell r="BA19">
            <v>3.8530000000000002</v>
          </cell>
          <cell r="BB19">
            <v>3.8530000000000002</v>
          </cell>
          <cell r="BC19">
            <v>3.8530000000000002</v>
          </cell>
          <cell r="BD19">
            <v>3.8530000000000006</v>
          </cell>
          <cell r="BE19">
            <v>3.8530000000000002</v>
          </cell>
          <cell r="BF19">
            <v>3.8530000000000002</v>
          </cell>
          <cell r="BG19">
            <v>3.8530000000000002</v>
          </cell>
          <cell r="BH19">
            <v>3.8530000000000002</v>
          </cell>
          <cell r="BI19">
            <v>3.8530000000000002</v>
          </cell>
          <cell r="BJ19">
            <v>3.8530000000000002</v>
          </cell>
          <cell r="BM19">
            <v>38107</v>
          </cell>
          <cell r="BN19">
            <v>16</v>
          </cell>
          <cell r="BO19" t="str">
            <v/>
          </cell>
          <cell r="BP19" t="str">
            <v/>
          </cell>
          <cell r="BQ19" t="str">
            <v/>
          </cell>
          <cell r="BR19" t="str">
            <v/>
          </cell>
          <cell r="BS19" t="str">
            <v/>
          </cell>
          <cell r="BT19" t="str">
            <v/>
          </cell>
          <cell r="BU19" t="str">
            <v/>
          </cell>
          <cell r="BV19" t="str">
            <v/>
          </cell>
          <cell r="BW19" t="str">
            <v/>
          </cell>
          <cell r="BX19" t="str">
            <v/>
          </cell>
          <cell r="BY19" t="str">
            <v/>
          </cell>
          <cell r="BZ19" t="str">
            <v/>
          </cell>
          <cell r="CA19" t="str">
            <v/>
          </cell>
          <cell r="CB19" t="str">
            <v/>
          </cell>
        </row>
        <row r="20">
          <cell r="AW20">
            <v>3.7930000000000001</v>
          </cell>
          <cell r="AX20">
            <v>3.7930000000000006</v>
          </cell>
          <cell r="AY20">
            <v>3.7930000000000001</v>
          </cell>
          <cell r="AZ20">
            <v>3.7930000000000001</v>
          </cell>
          <cell r="BA20">
            <v>3.7929999999999997</v>
          </cell>
          <cell r="BB20">
            <v>3.7930000000000001</v>
          </cell>
          <cell r="BC20">
            <v>3.7930000000000006</v>
          </cell>
          <cell r="BD20">
            <v>3.7930000000000001</v>
          </cell>
          <cell r="BE20">
            <v>3.7930000000000001</v>
          </cell>
          <cell r="BF20">
            <v>3.7930000000000001</v>
          </cell>
          <cell r="BG20">
            <v>3.7930000000000001</v>
          </cell>
          <cell r="BH20">
            <v>3.7930000000000001</v>
          </cell>
          <cell r="BI20">
            <v>3.7930000000000001</v>
          </cell>
          <cell r="BJ20">
            <v>3.7930000000000001</v>
          </cell>
          <cell r="BM20">
            <v>38138</v>
          </cell>
          <cell r="BN20">
            <v>17</v>
          </cell>
          <cell r="BO20" t="str">
            <v/>
          </cell>
          <cell r="BP20" t="str">
            <v/>
          </cell>
          <cell r="BQ20" t="str">
            <v/>
          </cell>
          <cell r="BR20" t="str">
            <v/>
          </cell>
          <cell r="BS20" t="str">
            <v/>
          </cell>
          <cell r="BT20" t="str">
            <v/>
          </cell>
          <cell r="BU20" t="str">
            <v/>
          </cell>
          <cell r="BV20" t="str">
            <v/>
          </cell>
          <cell r="BW20" t="str">
            <v/>
          </cell>
          <cell r="BX20" t="str">
            <v/>
          </cell>
          <cell r="BY20" t="str">
            <v/>
          </cell>
          <cell r="BZ20" t="str">
            <v/>
          </cell>
          <cell r="CA20" t="str">
            <v/>
          </cell>
          <cell r="CB20" t="str">
            <v/>
          </cell>
        </row>
        <row r="21">
          <cell r="AW21">
            <v>3.7930000000000006</v>
          </cell>
          <cell r="AX21">
            <v>3.7930000000000001</v>
          </cell>
          <cell r="AY21">
            <v>3.7930000000000006</v>
          </cell>
          <cell r="AZ21">
            <v>3.7930000000000001</v>
          </cell>
          <cell r="BA21">
            <v>3.7930000000000001</v>
          </cell>
          <cell r="BB21">
            <v>3.7929999999999997</v>
          </cell>
          <cell r="BC21">
            <v>3.7930000000000001</v>
          </cell>
          <cell r="BD21">
            <v>3.7930000000000006</v>
          </cell>
          <cell r="BE21">
            <v>3.7930000000000001</v>
          </cell>
          <cell r="BF21">
            <v>3.7930000000000001</v>
          </cell>
          <cell r="BG21">
            <v>3.7930000000000001</v>
          </cell>
          <cell r="BH21">
            <v>3.7930000000000001</v>
          </cell>
          <cell r="BI21">
            <v>3.7930000000000001</v>
          </cell>
          <cell r="BJ21">
            <v>3.7930000000000001</v>
          </cell>
          <cell r="BM21">
            <v>38168</v>
          </cell>
          <cell r="BN21">
            <v>18</v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</row>
        <row r="22">
          <cell r="AW22">
            <v>3.8029999999999999</v>
          </cell>
          <cell r="AX22">
            <v>3.8029999999999999</v>
          </cell>
          <cell r="AY22">
            <v>3.8029999999999995</v>
          </cell>
          <cell r="AZ22">
            <v>3.8030000000000004</v>
          </cell>
          <cell r="BA22">
            <v>3.8029999999999999</v>
          </cell>
          <cell r="BB22">
            <v>3.8029999999999999</v>
          </cell>
          <cell r="BC22">
            <v>3.8029999999999999</v>
          </cell>
          <cell r="BD22">
            <v>3.8029999999999999</v>
          </cell>
          <cell r="BE22">
            <v>3.8029999999999995</v>
          </cell>
          <cell r="BF22">
            <v>3.8029999999999999</v>
          </cell>
          <cell r="BG22">
            <v>3.8029999999999999</v>
          </cell>
          <cell r="BH22">
            <v>3.8029999999999999</v>
          </cell>
          <cell r="BI22">
            <v>3.8029999999999999</v>
          </cell>
          <cell r="BJ22">
            <v>3.8029999999999999</v>
          </cell>
          <cell r="BM22">
            <v>38199</v>
          </cell>
          <cell r="BN22">
            <v>19</v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</row>
        <row r="23">
          <cell r="AW23">
            <v>3.8130000000000002</v>
          </cell>
          <cell r="AX23">
            <v>3.8130000000000002</v>
          </cell>
          <cell r="AY23">
            <v>3.8129999999999997</v>
          </cell>
          <cell r="AZ23">
            <v>3.8130000000000002</v>
          </cell>
          <cell r="BA23">
            <v>3.8130000000000002</v>
          </cell>
          <cell r="BB23">
            <v>3.8130000000000002</v>
          </cell>
          <cell r="BC23">
            <v>3.8130000000000002</v>
          </cell>
          <cell r="BD23">
            <v>3.8130000000000006</v>
          </cell>
          <cell r="BE23">
            <v>3.8129999999999997</v>
          </cell>
          <cell r="BF23">
            <v>3.8130000000000002</v>
          </cell>
          <cell r="BG23">
            <v>3.8130000000000002</v>
          </cell>
          <cell r="BH23">
            <v>3.8130000000000002</v>
          </cell>
          <cell r="BI23">
            <v>3.8130000000000002</v>
          </cell>
          <cell r="BJ23">
            <v>3.8130000000000002</v>
          </cell>
          <cell r="BM23">
            <v>38230</v>
          </cell>
          <cell r="BN23">
            <v>20</v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</row>
        <row r="24">
          <cell r="AW24">
            <v>3.7979999999999996</v>
          </cell>
          <cell r="AX24">
            <v>3.798</v>
          </cell>
          <cell r="AY24">
            <v>3.798</v>
          </cell>
          <cell r="AZ24">
            <v>3.798</v>
          </cell>
          <cell r="BA24">
            <v>3.798</v>
          </cell>
          <cell r="BB24">
            <v>3.7980000000000005</v>
          </cell>
          <cell r="BC24">
            <v>3.7980000000000005</v>
          </cell>
          <cell r="BD24">
            <v>3.7979999999999996</v>
          </cell>
          <cell r="BE24">
            <v>3.798</v>
          </cell>
          <cell r="BF24">
            <v>3.798</v>
          </cell>
          <cell r="BG24">
            <v>3.798</v>
          </cell>
          <cell r="BH24">
            <v>3.798</v>
          </cell>
          <cell r="BI24">
            <v>3.798</v>
          </cell>
          <cell r="BJ24">
            <v>3.798</v>
          </cell>
          <cell r="BM24">
            <v>38260</v>
          </cell>
          <cell r="BN24">
            <v>21</v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</row>
        <row r="25">
          <cell r="AW25">
            <v>3.823</v>
          </cell>
          <cell r="AX25">
            <v>3.823</v>
          </cell>
          <cell r="AY25">
            <v>3.823</v>
          </cell>
          <cell r="AZ25">
            <v>3.823</v>
          </cell>
          <cell r="BA25">
            <v>3.823</v>
          </cell>
          <cell r="BB25">
            <v>3.8229999999999995</v>
          </cell>
          <cell r="BC25">
            <v>3.823</v>
          </cell>
          <cell r="BD25">
            <v>3.8229999999999995</v>
          </cell>
          <cell r="BE25">
            <v>3.823</v>
          </cell>
          <cell r="BF25">
            <v>3.823</v>
          </cell>
          <cell r="BG25">
            <v>3.823</v>
          </cell>
          <cell r="BH25">
            <v>3.823</v>
          </cell>
          <cell r="BI25">
            <v>3.823</v>
          </cell>
          <cell r="BJ25">
            <v>3.823</v>
          </cell>
          <cell r="BM25">
            <v>38291</v>
          </cell>
          <cell r="BN25">
            <v>22</v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</row>
        <row r="26">
          <cell r="AW26">
            <v>3.9809999999999999</v>
          </cell>
          <cell r="AX26">
            <v>3.9809999999999999</v>
          </cell>
          <cell r="AY26">
            <v>3.9809999999999994</v>
          </cell>
          <cell r="AZ26">
            <v>3.9809999999999999</v>
          </cell>
          <cell r="BA26">
            <v>3.9809999999999999</v>
          </cell>
          <cell r="BB26">
            <v>3.9809999999999994</v>
          </cell>
          <cell r="BC26">
            <v>3.9809999999999999</v>
          </cell>
          <cell r="BD26">
            <v>3.9809999999999999</v>
          </cell>
          <cell r="BE26">
            <v>3.9810000000000003</v>
          </cell>
          <cell r="BF26">
            <v>3.9809999999999999</v>
          </cell>
          <cell r="BG26">
            <v>3.9809999999999999</v>
          </cell>
          <cell r="BH26">
            <v>3.9810000000000003</v>
          </cell>
          <cell r="BI26">
            <v>3.9809999999999999</v>
          </cell>
          <cell r="BJ26">
            <v>3.9809999999999999</v>
          </cell>
          <cell r="BM26">
            <v>38321</v>
          </cell>
          <cell r="BN26">
            <v>23</v>
          </cell>
          <cell r="BO26" t="str">
            <v/>
          </cell>
          <cell r="BP26" t="str">
            <v/>
          </cell>
          <cell r="BQ26" t="str">
            <v/>
          </cell>
          <cell r="BR26" t="str">
            <v/>
          </cell>
          <cell r="BS26" t="str">
            <v/>
          </cell>
          <cell r="BT26" t="str">
            <v/>
          </cell>
          <cell r="BU26" t="str">
            <v/>
          </cell>
          <cell r="BV26" t="str">
            <v/>
          </cell>
          <cell r="BW26" t="str">
            <v/>
          </cell>
          <cell r="BX26" t="str">
            <v/>
          </cell>
          <cell r="BY26" t="str">
            <v/>
          </cell>
          <cell r="BZ26" t="str">
            <v/>
          </cell>
          <cell r="CA26" t="str">
            <v/>
          </cell>
          <cell r="CB26" t="str">
            <v/>
          </cell>
        </row>
        <row r="27">
          <cell r="AW27">
            <v>4.1550000000000002</v>
          </cell>
          <cell r="AX27">
            <v>4.1550000000000002</v>
          </cell>
          <cell r="AY27">
            <v>4.1550000000000002</v>
          </cell>
          <cell r="AZ27">
            <v>4.1550000000000002</v>
          </cell>
          <cell r="BA27">
            <v>4.1550000000000002</v>
          </cell>
          <cell r="BB27">
            <v>4.1550000000000002</v>
          </cell>
          <cell r="BC27">
            <v>4.1550000000000002</v>
          </cell>
          <cell r="BD27">
            <v>4.1550000000000002</v>
          </cell>
          <cell r="BE27">
            <v>4.1550000000000002</v>
          </cell>
          <cell r="BF27">
            <v>4.1550000000000002</v>
          </cell>
          <cell r="BG27">
            <v>4.1550000000000002</v>
          </cell>
          <cell r="BH27">
            <v>4.1550000000000002</v>
          </cell>
          <cell r="BI27">
            <v>4.1550000000000002</v>
          </cell>
          <cell r="BJ27">
            <v>4.1550000000000002</v>
          </cell>
          <cell r="BM27">
            <v>38352</v>
          </cell>
          <cell r="BN27">
            <v>24</v>
          </cell>
          <cell r="BO27" t="str">
            <v/>
          </cell>
          <cell r="BP27" t="str">
            <v/>
          </cell>
          <cell r="BQ27" t="str">
            <v/>
          </cell>
          <cell r="BR27" t="str">
            <v/>
          </cell>
          <cell r="BS27" t="str">
            <v/>
          </cell>
          <cell r="BT27" t="str">
            <v/>
          </cell>
          <cell r="BU27" t="str">
            <v/>
          </cell>
          <cell r="BV27" t="str">
            <v/>
          </cell>
          <cell r="BW27" t="str">
            <v/>
          </cell>
          <cell r="BX27" t="str">
            <v/>
          </cell>
          <cell r="BY27" t="str">
            <v/>
          </cell>
          <cell r="BZ27" t="str">
            <v/>
          </cell>
          <cell r="CA27" t="str">
            <v/>
          </cell>
          <cell r="CB27" t="str">
            <v/>
          </cell>
        </row>
        <row r="28">
          <cell r="AW28">
            <v>4.2149999999999999</v>
          </cell>
          <cell r="AX28">
            <v>4.2149999999999999</v>
          </cell>
          <cell r="AY28">
            <v>4.2149999999999999</v>
          </cell>
          <cell r="AZ28">
            <v>4.2149999999999999</v>
          </cell>
          <cell r="BA28">
            <v>4.2149999999999999</v>
          </cell>
          <cell r="BB28">
            <v>4.2149999999999999</v>
          </cell>
          <cell r="BC28">
            <v>4.2149999999999999</v>
          </cell>
          <cell r="BD28">
            <v>4.2149999999999999</v>
          </cell>
          <cell r="BE28">
            <v>4.2149999999999999</v>
          </cell>
          <cell r="BF28">
            <v>4.2149999999999999</v>
          </cell>
          <cell r="BG28">
            <v>4.2149999999999999</v>
          </cell>
          <cell r="BH28">
            <v>4.2149999999999999</v>
          </cell>
          <cell r="BI28">
            <v>4.2149999999999999</v>
          </cell>
          <cell r="BJ28">
            <v>4.2149999999999999</v>
          </cell>
          <cell r="BM28">
            <v>38383</v>
          </cell>
          <cell r="BN28">
            <v>25</v>
          </cell>
          <cell r="BO28" t="str">
            <v/>
          </cell>
          <cell r="BP28" t="str">
            <v/>
          </cell>
          <cell r="BQ28" t="str">
            <v/>
          </cell>
          <cell r="BR28" t="str">
            <v/>
          </cell>
          <cell r="BS28" t="str">
            <v/>
          </cell>
          <cell r="BT28" t="str">
            <v/>
          </cell>
          <cell r="BU28" t="str">
            <v/>
          </cell>
          <cell r="BV28" t="str">
            <v/>
          </cell>
          <cell r="BW28" t="str">
            <v/>
          </cell>
          <cell r="BX28" t="str">
            <v/>
          </cell>
          <cell r="BY28" t="str">
            <v/>
          </cell>
          <cell r="BZ28" t="str">
            <v/>
          </cell>
          <cell r="CA28" t="str">
            <v/>
          </cell>
          <cell r="CB28" t="str">
            <v/>
          </cell>
        </row>
        <row r="29">
          <cell r="AW29">
            <v>4.1050000000000004</v>
          </cell>
          <cell r="AX29">
            <v>4.1050000000000004</v>
          </cell>
          <cell r="AY29">
            <v>4.1050000000000004</v>
          </cell>
          <cell r="AZ29">
            <v>4.1050000000000004</v>
          </cell>
          <cell r="BA29">
            <v>4.1050000000000004</v>
          </cell>
          <cell r="BB29">
            <v>4.1050000000000004</v>
          </cell>
          <cell r="BC29">
            <v>4.1050000000000004</v>
          </cell>
          <cell r="BD29">
            <v>4.1050000000000004</v>
          </cell>
          <cell r="BE29">
            <v>4.1050000000000004</v>
          </cell>
          <cell r="BF29">
            <v>4.1050000000000004</v>
          </cell>
          <cell r="BG29">
            <v>4.1050000000000004</v>
          </cell>
          <cell r="BH29">
            <v>4.1050000000000004</v>
          </cell>
          <cell r="BI29">
            <v>4.1050000000000004</v>
          </cell>
          <cell r="BJ29">
            <v>4.1050000000000004</v>
          </cell>
          <cell r="BM29">
            <v>38411</v>
          </cell>
          <cell r="BN29">
            <v>26</v>
          </cell>
          <cell r="BO29" t="str">
            <v/>
          </cell>
          <cell r="BP29" t="str">
            <v/>
          </cell>
          <cell r="BQ29" t="str">
            <v/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  <cell r="BW29" t="str">
            <v/>
          </cell>
          <cell r="BX29" t="str">
            <v/>
          </cell>
          <cell r="BY29" t="str">
            <v/>
          </cell>
          <cell r="BZ29" t="str">
            <v/>
          </cell>
          <cell r="CA29" t="str">
            <v/>
          </cell>
          <cell r="CB29" t="str">
            <v/>
          </cell>
        </row>
        <row r="30">
          <cell r="AW30">
            <v>3.9350000000000001</v>
          </cell>
          <cell r="AX30">
            <v>3.9350000000000001</v>
          </cell>
          <cell r="AY30">
            <v>3.9350000000000001</v>
          </cell>
          <cell r="AZ30">
            <v>3.9350000000000005</v>
          </cell>
          <cell r="BA30">
            <v>3.9350000000000001</v>
          </cell>
          <cell r="BB30">
            <v>3.9350000000000001</v>
          </cell>
          <cell r="BC30">
            <v>3.9350000000000001</v>
          </cell>
          <cell r="BD30">
            <v>3.9350000000000001</v>
          </cell>
          <cell r="BE30">
            <v>3.9350000000000001</v>
          </cell>
          <cell r="BF30">
            <v>3.9349999999999996</v>
          </cell>
          <cell r="BG30">
            <v>3.9350000000000001</v>
          </cell>
          <cell r="BH30">
            <v>3.9350000000000001</v>
          </cell>
          <cell r="BI30">
            <v>3.9350000000000001</v>
          </cell>
          <cell r="BJ30">
            <v>3.9350000000000001</v>
          </cell>
          <cell r="BM30">
            <v>38442</v>
          </cell>
          <cell r="BN30">
            <v>27</v>
          </cell>
          <cell r="BO30" t="str">
            <v/>
          </cell>
          <cell r="BP30" t="str">
            <v/>
          </cell>
          <cell r="BQ30" t="str">
            <v/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  <cell r="BW30" t="str">
            <v/>
          </cell>
          <cell r="BX30" t="str">
            <v/>
          </cell>
          <cell r="BY30" t="str">
            <v/>
          </cell>
          <cell r="BZ30" t="str">
            <v/>
          </cell>
          <cell r="CA30" t="str">
            <v/>
          </cell>
          <cell r="CB30" t="str">
            <v/>
          </cell>
        </row>
        <row r="31">
          <cell r="AW31">
            <v>3.6749999999999998</v>
          </cell>
          <cell r="AX31">
            <v>3.6749999999999998</v>
          </cell>
          <cell r="AY31">
            <v>3.6749999999999994</v>
          </cell>
          <cell r="AZ31">
            <v>3.6749999999999998</v>
          </cell>
          <cell r="BA31">
            <v>3.6749999999999998</v>
          </cell>
          <cell r="BB31">
            <v>3.6749999999999994</v>
          </cell>
          <cell r="BC31">
            <v>3.6749999999999998</v>
          </cell>
          <cell r="BD31">
            <v>3.6749999999999998</v>
          </cell>
          <cell r="BE31">
            <v>3.6749999999999998</v>
          </cell>
          <cell r="BF31">
            <v>3.6749999999999998</v>
          </cell>
          <cell r="BG31">
            <v>3.6749999999999998</v>
          </cell>
          <cell r="BH31">
            <v>3.6749999999999994</v>
          </cell>
          <cell r="BI31">
            <v>3.6750000000000003</v>
          </cell>
          <cell r="BJ31">
            <v>3.6749999999999998</v>
          </cell>
          <cell r="BM31">
            <v>38472</v>
          </cell>
          <cell r="BN31">
            <v>28</v>
          </cell>
          <cell r="BO31" t="str">
            <v/>
          </cell>
          <cell r="BP31" t="str">
            <v/>
          </cell>
          <cell r="BQ31" t="str">
            <v/>
          </cell>
          <cell r="BR31" t="str">
            <v/>
          </cell>
          <cell r="BS31" t="str">
            <v/>
          </cell>
          <cell r="BT31" t="str">
            <v/>
          </cell>
          <cell r="BU31" t="str">
            <v/>
          </cell>
          <cell r="BV31" t="str">
            <v/>
          </cell>
          <cell r="BW31" t="str">
            <v/>
          </cell>
          <cell r="BX31" t="str">
            <v/>
          </cell>
          <cell r="BY31" t="str">
            <v/>
          </cell>
          <cell r="BZ31" t="str">
            <v/>
          </cell>
          <cell r="CA31" t="str">
            <v/>
          </cell>
          <cell r="CB31" t="str">
            <v/>
          </cell>
        </row>
        <row r="32">
          <cell r="AW32">
            <v>3.61</v>
          </cell>
          <cell r="AX32">
            <v>3.61</v>
          </cell>
          <cell r="AY32">
            <v>3.61</v>
          </cell>
          <cell r="AZ32">
            <v>3.6100000000000003</v>
          </cell>
          <cell r="BA32">
            <v>3.6100000000000003</v>
          </cell>
          <cell r="BB32">
            <v>3.61</v>
          </cell>
          <cell r="BC32">
            <v>3.61</v>
          </cell>
          <cell r="BD32">
            <v>3.61</v>
          </cell>
          <cell r="BE32">
            <v>3.61</v>
          </cell>
          <cell r="BF32">
            <v>3.61</v>
          </cell>
          <cell r="BG32">
            <v>3.61</v>
          </cell>
          <cell r="BH32">
            <v>3.61</v>
          </cell>
          <cell r="BI32">
            <v>3.6100000000000003</v>
          </cell>
          <cell r="BJ32">
            <v>3.6100000000000003</v>
          </cell>
          <cell r="BM32">
            <v>38503</v>
          </cell>
          <cell r="BN32">
            <v>29</v>
          </cell>
          <cell r="BO32" t="str">
            <v/>
          </cell>
          <cell r="BP32" t="str">
            <v/>
          </cell>
          <cell r="BQ32" t="str">
            <v/>
          </cell>
          <cell r="BR32" t="str">
            <v/>
          </cell>
          <cell r="BS32" t="str">
            <v/>
          </cell>
          <cell r="BT32" t="str">
            <v/>
          </cell>
          <cell r="BU32" t="str">
            <v/>
          </cell>
          <cell r="BV32" t="str">
            <v/>
          </cell>
          <cell r="BW32" t="str">
            <v/>
          </cell>
          <cell r="BX32" t="str">
            <v/>
          </cell>
          <cell r="BY32" t="str">
            <v/>
          </cell>
          <cell r="BZ32" t="str">
            <v/>
          </cell>
          <cell r="CA32" t="str">
            <v/>
          </cell>
          <cell r="CB32" t="str">
            <v/>
          </cell>
        </row>
        <row r="33">
          <cell r="AW33">
            <v>3.625</v>
          </cell>
          <cell r="AX33">
            <v>3.625</v>
          </cell>
          <cell r="AY33">
            <v>3.625</v>
          </cell>
          <cell r="AZ33">
            <v>3.625</v>
          </cell>
          <cell r="BA33">
            <v>3.625</v>
          </cell>
          <cell r="BB33">
            <v>3.625</v>
          </cell>
          <cell r="BC33">
            <v>3.625</v>
          </cell>
          <cell r="BD33">
            <v>3.625</v>
          </cell>
          <cell r="BE33">
            <v>3.625</v>
          </cell>
          <cell r="BF33">
            <v>3.625</v>
          </cell>
          <cell r="BG33">
            <v>3.625</v>
          </cell>
          <cell r="BH33">
            <v>3.625</v>
          </cell>
          <cell r="BI33">
            <v>3.625</v>
          </cell>
          <cell r="BJ33">
            <v>3.625</v>
          </cell>
          <cell r="BM33">
            <v>38533</v>
          </cell>
          <cell r="BN33">
            <v>30</v>
          </cell>
          <cell r="BO33" t="str">
            <v/>
          </cell>
          <cell r="BP33" t="str">
            <v/>
          </cell>
          <cell r="BQ33" t="str">
            <v/>
          </cell>
          <cell r="BR33" t="str">
            <v/>
          </cell>
          <cell r="BS33" t="str">
            <v/>
          </cell>
          <cell r="BT33" t="str">
            <v/>
          </cell>
          <cell r="BU33" t="str">
            <v/>
          </cell>
          <cell r="BV33" t="str">
            <v/>
          </cell>
          <cell r="BW33" t="str">
            <v/>
          </cell>
          <cell r="BX33" t="str">
            <v/>
          </cell>
          <cell r="BY33" t="str">
            <v/>
          </cell>
          <cell r="BZ33" t="str">
            <v/>
          </cell>
          <cell r="CA33" t="str">
            <v/>
          </cell>
          <cell r="CB33" t="str">
            <v/>
          </cell>
        </row>
        <row r="34">
          <cell r="AW34">
            <v>3.66</v>
          </cell>
          <cell r="AX34">
            <v>3.66</v>
          </cell>
          <cell r="AY34">
            <v>3.66</v>
          </cell>
          <cell r="AZ34">
            <v>3.66</v>
          </cell>
          <cell r="BA34">
            <v>3.66</v>
          </cell>
          <cell r="BB34">
            <v>3.6599999999999997</v>
          </cell>
          <cell r="BC34">
            <v>3.66</v>
          </cell>
          <cell r="BD34">
            <v>3.6600000000000006</v>
          </cell>
          <cell r="BE34">
            <v>3.66</v>
          </cell>
          <cell r="BF34">
            <v>3.6599999999999997</v>
          </cell>
          <cell r="BG34">
            <v>3.66</v>
          </cell>
          <cell r="BH34">
            <v>3.6600000000000006</v>
          </cell>
          <cell r="BI34">
            <v>3.66</v>
          </cell>
          <cell r="BJ34">
            <v>3.66</v>
          </cell>
          <cell r="BM34">
            <v>38564</v>
          </cell>
          <cell r="BN34">
            <v>31</v>
          </cell>
          <cell r="BO34" t="str">
            <v/>
          </cell>
          <cell r="BP34" t="str">
            <v/>
          </cell>
          <cell r="BQ34" t="str">
            <v/>
          </cell>
          <cell r="BR34" t="str">
            <v/>
          </cell>
          <cell r="BS34" t="str">
            <v/>
          </cell>
          <cell r="BT34" t="str">
            <v/>
          </cell>
          <cell r="BU34" t="str">
            <v/>
          </cell>
          <cell r="BV34" t="str">
            <v/>
          </cell>
          <cell r="BW34" t="str">
            <v/>
          </cell>
          <cell r="BX34" t="str">
            <v/>
          </cell>
          <cell r="BY34" t="str">
            <v/>
          </cell>
          <cell r="BZ34" t="str">
            <v/>
          </cell>
          <cell r="CA34" t="str">
            <v/>
          </cell>
          <cell r="CB34" t="str">
            <v/>
          </cell>
        </row>
      </sheetData>
      <sheetData sheetId="8" refreshError="1">
        <row r="1">
          <cell r="A1" t="str">
            <v>Contract Symbol</v>
          </cell>
          <cell r="B1" t="str">
            <v>Month</v>
          </cell>
          <cell r="C1" t="str">
            <v>Yearend</v>
          </cell>
          <cell r="D1" t="str">
            <v>Type1</v>
          </cell>
          <cell r="E1" t="str">
            <v>Strike</v>
          </cell>
          <cell r="F1" t="str">
            <v>Expiration Date</v>
          </cell>
          <cell r="G1" t="str">
            <v>Todays Settle</v>
          </cell>
          <cell r="H1" t="str">
            <v>Previous Settle</v>
          </cell>
          <cell r="I1" t="str">
            <v>Estimated Volume</v>
          </cell>
          <cell r="J1" t="str">
            <v>Daily High</v>
          </cell>
          <cell r="K1" t="str">
            <v>Daily Low</v>
          </cell>
          <cell r="L1" t="str">
            <v>Year</v>
          </cell>
          <cell r="M1" t="str">
            <v>Implied Volatility2</v>
          </cell>
          <cell r="N1" t="str">
            <v>Underlying Symbol</v>
          </cell>
          <cell r="O1" t="str">
            <v>Underlying Price</v>
          </cell>
          <cell r="P1" t="str">
            <v>Type2</v>
          </cell>
        </row>
        <row r="2">
          <cell r="A2" t="str">
            <v>CG</v>
          </cell>
          <cell r="B2">
            <v>1</v>
          </cell>
          <cell r="C2">
            <v>3</v>
          </cell>
          <cell r="D2" t="str">
            <v>C</v>
          </cell>
          <cell r="E2">
            <v>3.75</v>
          </cell>
          <cell r="F2">
            <v>37608</v>
          </cell>
          <cell r="G2">
            <v>0.75</v>
          </cell>
          <cell r="H2">
            <v>0.6</v>
          </cell>
          <cell r="I2" t="str">
            <v>0          0</v>
          </cell>
          <cell r="J2">
            <v>0</v>
          </cell>
          <cell r="K2">
            <v>0</v>
          </cell>
          <cell r="L2">
            <v>2003</v>
          </cell>
          <cell r="M2" t="str">
            <v>No Trade</v>
          </cell>
          <cell r="N2" t="str">
            <v/>
          </cell>
          <cell r="O2" t="str">
            <v/>
          </cell>
          <cell r="P2" t="str">
            <v/>
          </cell>
        </row>
        <row r="3">
          <cell r="A3" t="str">
            <v>CG</v>
          </cell>
          <cell r="B3">
            <v>1</v>
          </cell>
          <cell r="C3">
            <v>3</v>
          </cell>
          <cell r="D3" t="str">
            <v>C</v>
          </cell>
          <cell r="E3">
            <v>4</v>
          </cell>
          <cell r="F3">
            <v>37608</v>
          </cell>
          <cell r="G3">
            <v>0.55000000000000004</v>
          </cell>
          <cell r="H3">
            <v>0.5</v>
          </cell>
          <cell r="I3" t="str">
            <v>0          0</v>
          </cell>
          <cell r="J3">
            <v>0</v>
          </cell>
          <cell r="K3">
            <v>0</v>
          </cell>
          <cell r="L3">
            <v>2003</v>
          </cell>
          <cell r="M3" t="str">
            <v>No Trade</v>
          </cell>
          <cell r="N3" t="str">
            <v/>
          </cell>
          <cell r="O3" t="str">
            <v/>
          </cell>
          <cell r="P3" t="str">
            <v/>
          </cell>
        </row>
        <row r="4">
          <cell r="A4" t="str">
            <v>CG</v>
          </cell>
          <cell r="B4">
            <v>1</v>
          </cell>
          <cell r="C4">
            <v>3</v>
          </cell>
          <cell r="D4" t="str">
            <v>P</v>
          </cell>
          <cell r="E4">
            <v>4</v>
          </cell>
          <cell r="F4">
            <v>37608</v>
          </cell>
          <cell r="G4">
            <v>0.23</v>
          </cell>
          <cell r="H4">
            <v>0.5</v>
          </cell>
          <cell r="I4" t="str">
            <v>8          0</v>
          </cell>
          <cell r="J4">
            <v>0</v>
          </cell>
          <cell r="K4">
            <v>0</v>
          </cell>
          <cell r="L4">
            <v>2003</v>
          </cell>
          <cell r="M4" t="str">
            <v>No Trade</v>
          </cell>
          <cell r="N4" t="str">
            <v/>
          </cell>
          <cell r="O4" t="str">
            <v/>
          </cell>
          <cell r="P4" t="str">
            <v/>
          </cell>
        </row>
        <row r="5">
          <cell r="A5" t="str">
            <v>CG</v>
          </cell>
          <cell r="B5">
            <v>1</v>
          </cell>
          <cell r="C5">
            <v>3</v>
          </cell>
          <cell r="D5" t="str">
            <v>C</v>
          </cell>
          <cell r="E5">
            <v>4.5</v>
          </cell>
          <cell r="F5">
            <v>37608</v>
          </cell>
          <cell r="G5">
            <v>0.4</v>
          </cell>
          <cell r="H5">
            <v>0.3</v>
          </cell>
          <cell r="I5" t="str">
            <v>5          5</v>
          </cell>
          <cell r="J5">
            <v>0</v>
          </cell>
          <cell r="K5">
            <v>0</v>
          </cell>
          <cell r="L5">
            <v>2003</v>
          </cell>
          <cell r="M5" t="str">
            <v>No Trade</v>
          </cell>
          <cell r="N5" t="str">
            <v/>
          </cell>
          <cell r="O5" t="str">
            <v/>
          </cell>
          <cell r="P5" t="str">
            <v/>
          </cell>
        </row>
        <row r="6">
          <cell r="A6" t="str">
            <v>CG</v>
          </cell>
          <cell r="B6">
            <v>1</v>
          </cell>
          <cell r="C6">
            <v>3</v>
          </cell>
          <cell r="D6" t="str">
            <v>P</v>
          </cell>
          <cell r="E6">
            <v>4.5</v>
          </cell>
          <cell r="F6">
            <v>37608</v>
          </cell>
          <cell r="G6">
            <v>0.4</v>
          </cell>
          <cell r="I6">
            <v>5</v>
          </cell>
          <cell r="J6">
            <v>0</v>
          </cell>
          <cell r="K6">
            <v>0</v>
          </cell>
          <cell r="L6">
            <v>2003</v>
          </cell>
          <cell r="M6" t="str">
            <v>No Trade</v>
          </cell>
          <cell r="N6" t="str">
            <v/>
          </cell>
          <cell r="O6" t="str">
            <v/>
          </cell>
          <cell r="P6" t="str">
            <v/>
          </cell>
        </row>
        <row r="7">
          <cell r="A7" t="str">
            <v>CG</v>
          </cell>
          <cell r="B7">
            <v>1</v>
          </cell>
          <cell r="C7">
            <v>3</v>
          </cell>
          <cell r="D7" t="str">
            <v>C</v>
          </cell>
          <cell r="E7">
            <v>5</v>
          </cell>
          <cell r="F7">
            <v>37608</v>
          </cell>
          <cell r="G7">
            <v>0.2</v>
          </cell>
          <cell r="H7">
            <v>0.1</v>
          </cell>
          <cell r="I7" t="str">
            <v>8          0</v>
          </cell>
          <cell r="J7">
            <v>0</v>
          </cell>
          <cell r="K7">
            <v>0</v>
          </cell>
          <cell r="L7">
            <v>2003</v>
          </cell>
          <cell r="M7" t="str">
            <v>No Trade</v>
          </cell>
          <cell r="N7" t="str">
            <v/>
          </cell>
          <cell r="O7" t="str">
            <v/>
          </cell>
          <cell r="P7" t="str">
            <v/>
          </cell>
        </row>
        <row r="8">
          <cell r="A8" t="str">
            <v>CG</v>
          </cell>
          <cell r="B8">
            <v>3</v>
          </cell>
          <cell r="C8">
            <v>3</v>
          </cell>
          <cell r="D8" t="str">
            <v>P</v>
          </cell>
          <cell r="E8">
            <v>4</v>
          </cell>
          <cell r="F8">
            <v>37671</v>
          </cell>
          <cell r="G8">
            <v>0.5</v>
          </cell>
          <cell r="H8">
            <v>0.5</v>
          </cell>
          <cell r="I8" t="str">
            <v>5          0</v>
          </cell>
          <cell r="J8">
            <v>0</v>
          </cell>
          <cell r="K8">
            <v>0</v>
          </cell>
          <cell r="L8">
            <v>2003</v>
          </cell>
          <cell r="M8" t="str">
            <v>No Trade</v>
          </cell>
          <cell r="N8" t="str">
            <v/>
          </cell>
          <cell r="O8" t="str">
            <v/>
          </cell>
          <cell r="P8" t="str">
            <v/>
          </cell>
        </row>
        <row r="9">
          <cell r="A9" t="str">
            <v>CG</v>
          </cell>
          <cell r="B9">
            <v>6</v>
          </cell>
          <cell r="C9">
            <v>3</v>
          </cell>
          <cell r="D9" t="str">
            <v>C</v>
          </cell>
          <cell r="E9">
            <v>8</v>
          </cell>
          <cell r="F9">
            <v>37760</v>
          </cell>
          <cell r="G9">
            <v>1.3</v>
          </cell>
          <cell r="H9">
            <v>1.2</v>
          </cell>
          <cell r="I9" t="str">
            <v>5          0</v>
          </cell>
          <cell r="J9">
            <v>0</v>
          </cell>
          <cell r="K9">
            <v>0</v>
          </cell>
          <cell r="L9">
            <v>2003</v>
          </cell>
          <cell r="M9" t="str">
            <v>No Trade</v>
          </cell>
          <cell r="N9" t="str">
            <v/>
          </cell>
          <cell r="O9" t="str">
            <v/>
          </cell>
          <cell r="P9" t="str">
            <v/>
          </cell>
        </row>
        <row r="10">
          <cell r="A10" t="str">
            <v>CG</v>
          </cell>
          <cell r="B10">
            <v>6</v>
          </cell>
          <cell r="C10">
            <v>3</v>
          </cell>
          <cell r="D10" t="str">
            <v>P</v>
          </cell>
          <cell r="E10">
            <v>8</v>
          </cell>
          <cell r="F10">
            <v>37760</v>
          </cell>
          <cell r="G10">
            <v>0.75</v>
          </cell>
          <cell r="H10">
            <v>0.8</v>
          </cell>
          <cell r="I10" t="str">
            <v>0          0</v>
          </cell>
          <cell r="J10">
            <v>0</v>
          </cell>
          <cell r="K10">
            <v>0</v>
          </cell>
          <cell r="L10">
            <v>2003</v>
          </cell>
          <cell r="M10" t="str">
            <v>No Trade</v>
          </cell>
          <cell r="N10" t="str">
            <v/>
          </cell>
          <cell r="O10" t="str">
            <v/>
          </cell>
          <cell r="P10" t="str">
            <v/>
          </cell>
        </row>
        <row r="11">
          <cell r="A11" t="str">
            <v>CG</v>
          </cell>
          <cell r="B11">
            <v>6</v>
          </cell>
          <cell r="C11">
            <v>3</v>
          </cell>
          <cell r="D11" t="str">
            <v>C</v>
          </cell>
          <cell r="E11">
            <v>9</v>
          </cell>
          <cell r="F11">
            <v>37760</v>
          </cell>
          <cell r="G11">
            <v>1.1000000000000001</v>
          </cell>
          <cell r="H11">
            <v>1</v>
          </cell>
          <cell r="I11" t="str">
            <v>5          0</v>
          </cell>
          <cell r="J11">
            <v>0</v>
          </cell>
          <cell r="K11">
            <v>0</v>
          </cell>
          <cell r="L11">
            <v>2003</v>
          </cell>
          <cell r="M11" t="str">
            <v>No Trade</v>
          </cell>
          <cell r="N11" t="str">
            <v/>
          </cell>
          <cell r="O11" t="str">
            <v/>
          </cell>
          <cell r="P11" t="str">
            <v/>
          </cell>
        </row>
        <row r="12">
          <cell r="A12" t="str">
            <v>CG</v>
          </cell>
          <cell r="B12">
            <v>6</v>
          </cell>
          <cell r="C12">
            <v>3</v>
          </cell>
          <cell r="D12" t="str">
            <v>C</v>
          </cell>
          <cell r="E12">
            <v>10</v>
          </cell>
          <cell r="F12">
            <v>37760</v>
          </cell>
          <cell r="G12">
            <v>0.7</v>
          </cell>
          <cell r="H12">
            <v>0.6</v>
          </cell>
          <cell r="I12" t="str">
            <v>5          0</v>
          </cell>
          <cell r="J12">
            <v>0</v>
          </cell>
          <cell r="K12">
            <v>0</v>
          </cell>
          <cell r="L12">
            <v>2003</v>
          </cell>
          <cell r="M12" t="str">
            <v>No Trade</v>
          </cell>
          <cell r="N12" t="str">
            <v/>
          </cell>
          <cell r="O12" t="str">
            <v/>
          </cell>
          <cell r="P12" t="str">
            <v/>
          </cell>
        </row>
        <row r="13">
          <cell r="A13" t="str">
            <v>CH</v>
          </cell>
          <cell r="B13">
            <v>1</v>
          </cell>
          <cell r="C13">
            <v>3</v>
          </cell>
          <cell r="D13" t="str">
            <v>C</v>
          </cell>
          <cell r="E13">
            <v>4.5</v>
          </cell>
          <cell r="F13">
            <v>37608</v>
          </cell>
          <cell r="G13">
            <v>0.7</v>
          </cell>
          <cell r="H13">
            <v>0.9</v>
          </cell>
          <cell r="I13" t="str">
            <v>0          0</v>
          </cell>
          <cell r="J13">
            <v>0</v>
          </cell>
          <cell r="K13">
            <v>0</v>
          </cell>
          <cell r="L13">
            <v>2003</v>
          </cell>
          <cell r="M13" t="str">
            <v>No Trade</v>
          </cell>
          <cell r="N13" t="str">
            <v/>
          </cell>
          <cell r="O13" t="str">
            <v/>
          </cell>
          <cell r="P13" t="str">
            <v/>
          </cell>
        </row>
        <row r="14">
          <cell r="A14" t="str">
            <v>CH</v>
          </cell>
          <cell r="B14">
            <v>1</v>
          </cell>
          <cell r="C14">
            <v>3</v>
          </cell>
          <cell r="D14" t="str">
            <v>C</v>
          </cell>
          <cell r="E14">
            <v>5</v>
          </cell>
          <cell r="F14">
            <v>37608</v>
          </cell>
          <cell r="G14">
            <v>0.4</v>
          </cell>
          <cell r="H14">
            <v>0.6</v>
          </cell>
          <cell r="I14" t="str">
            <v>0          0</v>
          </cell>
          <cell r="J14">
            <v>0</v>
          </cell>
          <cell r="K14">
            <v>0</v>
          </cell>
          <cell r="L14">
            <v>2003</v>
          </cell>
          <cell r="M14" t="str">
            <v>No Trade</v>
          </cell>
          <cell r="N14" t="str">
            <v/>
          </cell>
          <cell r="O14" t="str">
            <v/>
          </cell>
          <cell r="P14" t="str">
            <v/>
          </cell>
        </row>
        <row r="15">
          <cell r="A15" t="str">
            <v>CH</v>
          </cell>
          <cell r="B15">
            <v>1</v>
          </cell>
          <cell r="C15">
            <v>3</v>
          </cell>
          <cell r="D15" t="str">
            <v>C</v>
          </cell>
          <cell r="E15">
            <v>7.5</v>
          </cell>
          <cell r="F15">
            <v>37608</v>
          </cell>
          <cell r="G15">
            <v>0.04</v>
          </cell>
          <cell r="H15">
            <v>0</v>
          </cell>
          <cell r="I15" t="str">
            <v>5          0</v>
          </cell>
          <cell r="J15">
            <v>0</v>
          </cell>
          <cell r="K15">
            <v>0</v>
          </cell>
          <cell r="L15">
            <v>2003</v>
          </cell>
          <cell r="M15" t="str">
            <v>No Trade</v>
          </cell>
          <cell r="N15" t="str">
            <v/>
          </cell>
          <cell r="O15" t="str">
            <v/>
          </cell>
          <cell r="P15" t="str">
            <v/>
          </cell>
        </row>
        <row r="16">
          <cell r="A16" t="str">
            <v>CH</v>
          </cell>
          <cell r="B16">
            <v>2</v>
          </cell>
          <cell r="C16">
            <v>3</v>
          </cell>
          <cell r="D16" t="str">
            <v>C</v>
          </cell>
          <cell r="E16">
            <v>4.25</v>
          </cell>
          <cell r="F16">
            <v>37638</v>
          </cell>
          <cell r="G16">
            <v>1.1000000000000001</v>
          </cell>
          <cell r="H16">
            <v>1.1000000000000001</v>
          </cell>
          <cell r="I16" t="str">
            <v>5          0</v>
          </cell>
          <cell r="J16">
            <v>0</v>
          </cell>
          <cell r="K16">
            <v>0</v>
          </cell>
          <cell r="L16">
            <v>2003</v>
          </cell>
          <cell r="M16" t="str">
            <v>No Trade</v>
          </cell>
          <cell r="N16" t="str">
            <v/>
          </cell>
          <cell r="O16" t="str">
            <v/>
          </cell>
          <cell r="P16" t="str">
            <v/>
          </cell>
        </row>
        <row r="17">
          <cell r="A17" t="str">
            <v>CH</v>
          </cell>
          <cell r="B17">
            <v>2</v>
          </cell>
          <cell r="C17">
            <v>3</v>
          </cell>
          <cell r="D17" t="str">
            <v>C</v>
          </cell>
          <cell r="E17">
            <v>4.5</v>
          </cell>
          <cell r="F17">
            <v>37638</v>
          </cell>
          <cell r="G17">
            <v>0.95</v>
          </cell>
          <cell r="H17">
            <v>1</v>
          </cell>
          <cell r="I17" t="str">
            <v>0          0</v>
          </cell>
          <cell r="J17">
            <v>0</v>
          </cell>
          <cell r="K17">
            <v>0</v>
          </cell>
          <cell r="L17">
            <v>2003</v>
          </cell>
          <cell r="M17" t="str">
            <v>No Trade</v>
          </cell>
          <cell r="N17" t="str">
            <v/>
          </cell>
          <cell r="O17" t="str">
            <v/>
          </cell>
          <cell r="P17" t="str">
            <v/>
          </cell>
        </row>
        <row r="18">
          <cell r="A18" t="str">
            <v>CH</v>
          </cell>
          <cell r="B18">
            <v>2</v>
          </cell>
          <cell r="C18">
            <v>3</v>
          </cell>
          <cell r="D18" t="str">
            <v>P</v>
          </cell>
          <cell r="E18">
            <v>4.5</v>
          </cell>
          <cell r="F18">
            <v>37638</v>
          </cell>
          <cell r="G18">
            <v>1.34</v>
          </cell>
          <cell r="H18">
            <v>1</v>
          </cell>
          <cell r="I18" t="str">
            <v>2          0</v>
          </cell>
          <cell r="J18">
            <v>0</v>
          </cell>
          <cell r="K18">
            <v>0</v>
          </cell>
          <cell r="L18">
            <v>2003</v>
          </cell>
          <cell r="M18" t="str">
            <v>No Trade</v>
          </cell>
          <cell r="N18" t="str">
            <v/>
          </cell>
          <cell r="O18" t="str">
            <v/>
          </cell>
          <cell r="P18" t="str">
            <v/>
          </cell>
        </row>
        <row r="19">
          <cell r="A19" t="str">
            <v>CH</v>
          </cell>
          <cell r="B19">
            <v>2</v>
          </cell>
          <cell r="C19">
            <v>3</v>
          </cell>
          <cell r="D19" t="str">
            <v>C</v>
          </cell>
          <cell r="E19">
            <v>4.75</v>
          </cell>
          <cell r="F19">
            <v>37638</v>
          </cell>
          <cell r="G19">
            <v>0.8</v>
          </cell>
          <cell r="H19">
            <v>0.8</v>
          </cell>
          <cell r="I19" t="str">
            <v>5          0</v>
          </cell>
          <cell r="J19">
            <v>0</v>
          </cell>
          <cell r="K19">
            <v>0</v>
          </cell>
          <cell r="L19">
            <v>2003</v>
          </cell>
          <cell r="M19" t="str">
            <v>No Trade</v>
          </cell>
          <cell r="N19" t="str">
            <v/>
          </cell>
          <cell r="O19" t="str">
            <v/>
          </cell>
          <cell r="P19" t="str">
            <v/>
          </cell>
        </row>
        <row r="20">
          <cell r="A20" t="str">
            <v>CH</v>
          </cell>
          <cell r="B20">
            <v>2</v>
          </cell>
          <cell r="C20">
            <v>3</v>
          </cell>
          <cell r="D20" t="str">
            <v>C</v>
          </cell>
          <cell r="E20">
            <v>5</v>
          </cell>
          <cell r="F20">
            <v>37638</v>
          </cell>
          <cell r="G20">
            <v>0.5</v>
          </cell>
          <cell r="H20">
            <v>0.5</v>
          </cell>
          <cell r="I20" t="str">
            <v>5          0</v>
          </cell>
          <cell r="J20">
            <v>0</v>
          </cell>
          <cell r="K20">
            <v>0</v>
          </cell>
          <cell r="L20">
            <v>2003</v>
          </cell>
          <cell r="M20" t="str">
            <v>No Trade</v>
          </cell>
          <cell r="N20" t="str">
            <v/>
          </cell>
          <cell r="O20" t="str">
            <v/>
          </cell>
          <cell r="P20" t="str">
            <v/>
          </cell>
        </row>
        <row r="21">
          <cell r="A21" t="str">
            <v>CH</v>
          </cell>
          <cell r="B21">
            <v>3</v>
          </cell>
          <cell r="C21">
            <v>3</v>
          </cell>
          <cell r="D21" t="str">
            <v>C</v>
          </cell>
          <cell r="E21">
            <v>4.25</v>
          </cell>
          <cell r="F21">
            <v>37671</v>
          </cell>
          <cell r="G21">
            <v>0.6</v>
          </cell>
          <cell r="H21">
            <v>0.6</v>
          </cell>
          <cell r="I21" t="str">
            <v>0          0</v>
          </cell>
          <cell r="J21">
            <v>0</v>
          </cell>
          <cell r="K21">
            <v>0</v>
          </cell>
          <cell r="L21">
            <v>2003</v>
          </cell>
          <cell r="M21" t="str">
            <v>No Trade</v>
          </cell>
          <cell r="N21" t="str">
            <v/>
          </cell>
          <cell r="O21" t="str">
            <v/>
          </cell>
          <cell r="P21" t="str">
            <v/>
          </cell>
        </row>
        <row r="22">
          <cell r="A22" t="str">
            <v>CH</v>
          </cell>
          <cell r="B22">
            <v>3</v>
          </cell>
          <cell r="C22">
            <v>3</v>
          </cell>
          <cell r="D22" t="str">
            <v>C</v>
          </cell>
          <cell r="E22">
            <v>4.5</v>
          </cell>
          <cell r="F22">
            <v>37671</v>
          </cell>
          <cell r="G22">
            <v>0.45</v>
          </cell>
          <cell r="H22">
            <v>0.4</v>
          </cell>
          <cell r="I22" t="str">
            <v>5          0</v>
          </cell>
          <cell r="J22">
            <v>0</v>
          </cell>
          <cell r="K22">
            <v>0</v>
          </cell>
          <cell r="L22">
            <v>2003</v>
          </cell>
          <cell r="M22" t="str">
            <v>No Trade</v>
          </cell>
          <cell r="N22" t="str">
            <v/>
          </cell>
          <cell r="O22" t="str">
            <v/>
          </cell>
          <cell r="P22" t="str">
            <v/>
          </cell>
        </row>
        <row r="23">
          <cell r="A23" t="str">
            <v>CH</v>
          </cell>
          <cell r="B23">
            <v>4</v>
          </cell>
          <cell r="C23">
            <v>3</v>
          </cell>
          <cell r="D23" t="str">
            <v>C</v>
          </cell>
          <cell r="E23">
            <v>4</v>
          </cell>
          <cell r="F23">
            <v>37699</v>
          </cell>
          <cell r="G23">
            <v>0.35</v>
          </cell>
          <cell r="H23">
            <v>0.3</v>
          </cell>
          <cell r="I23" t="str">
            <v>5          0</v>
          </cell>
          <cell r="J23">
            <v>0</v>
          </cell>
          <cell r="K23">
            <v>0</v>
          </cell>
          <cell r="L23">
            <v>2003</v>
          </cell>
          <cell r="M23" t="str">
            <v>No Trade</v>
          </cell>
          <cell r="N23" t="str">
            <v/>
          </cell>
          <cell r="O23" t="str">
            <v/>
          </cell>
          <cell r="P23" t="str">
            <v/>
          </cell>
        </row>
        <row r="24">
          <cell r="A24" t="str">
            <v>CH</v>
          </cell>
          <cell r="B24">
            <v>4</v>
          </cell>
          <cell r="C24">
            <v>3</v>
          </cell>
          <cell r="D24" t="str">
            <v>C</v>
          </cell>
          <cell r="E24">
            <v>4.25</v>
          </cell>
          <cell r="F24">
            <v>37699</v>
          </cell>
          <cell r="G24">
            <v>0.3</v>
          </cell>
          <cell r="H24">
            <v>0.3</v>
          </cell>
          <cell r="I24" t="str">
            <v>0          0</v>
          </cell>
          <cell r="J24">
            <v>0</v>
          </cell>
          <cell r="K24">
            <v>0</v>
          </cell>
          <cell r="L24">
            <v>2003</v>
          </cell>
          <cell r="M24" t="str">
            <v>No Trade</v>
          </cell>
          <cell r="N24" t="str">
            <v/>
          </cell>
          <cell r="O24" t="str">
            <v/>
          </cell>
          <cell r="P24" t="str">
            <v/>
          </cell>
        </row>
        <row r="25">
          <cell r="A25" t="str">
            <v>CH</v>
          </cell>
          <cell r="B25">
            <v>4</v>
          </cell>
          <cell r="C25">
            <v>3</v>
          </cell>
          <cell r="D25" t="str">
            <v>C</v>
          </cell>
          <cell r="E25">
            <v>4.5</v>
          </cell>
          <cell r="F25">
            <v>37699</v>
          </cell>
          <cell r="G25">
            <v>0.25</v>
          </cell>
          <cell r="H25">
            <v>0.2</v>
          </cell>
          <cell r="I25" t="str">
            <v>5          0</v>
          </cell>
          <cell r="J25">
            <v>0</v>
          </cell>
          <cell r="K25">
            <v>0</v>
          </cell>
          <cell r="L25">
            <v>2003</v>
          </cell>
          <cell r="M25" t="str">
            <v>No Trade</v>
          </cell>
          <cell r="N25" t="str">
            <v/>
          </cell>
          <cell r="O25" t="str">
            <v/>
          </cell>
          <cell r="P25" t="str">
            <v/>
          </cell>
        </row>
        <row r="26">
          <cell r="A26" t="str">
            <v>FA</v>
          </cell>
          <cell r="B26">
            <v>1</v>
          </cell>
          <cell r="C26">
            <v>3</v>
          </cell>
          <cell r="D26" t="str">
            <v>P</v>
          </cell>
          <cell r="E26">
            <v>-6.0000000000000001E-3</v>
          </cell>
          <cell r="F26">
            <v>37620</v>
          </cell>
          <cell r="G26">
            <v>0</v>
          </cell>
          <cell r="H26">
            <v>0</v>
          </cell>
          <cell r="I26" t="str">
            <v>0          0   .</v>
          </cell>
          <cell r="J26">
            <v>0</v>
          </cell>
          <cell r="K26">
            <v>0</v>
          </cell>
          <cell r="L26">
            <v>2003</v>
          </cell>
          <cell r="M26" t="str">
            <v>No Trade</v>
          </cell>
          <cell r="N26" t="str">
            <v/>
          </cell>
          <cell r="O26" t="str">
            <v/>
          </cell>
          <cell r="P26" t="str">
            <v/>
          </cell>
        </row>
        <row r="27">
          <cell r="A27" t="str">
            <v>GO</v>
          </cell>
          <cell r="B27">
            <v>1</v>
          </cell>
          <cell r="C27">
            <v>3</v>
          </cell>
          <cell r="D27" t="str">
            <v>P</v>
          </cell>
          <cell r="E27">
            <v>0.54</v>
          </cell>
          <cell r="F27">
            <v>37616</v>
          </cell>
          <cell r="G27">
            <v>0</v>
          </cell>
          <cell r="H27">
            <v>0</v>
          </cell>
          <cell r="I27" t="str">
            <v>0          0   .</v>
          </cell>
          <cell r="J27">
            <v>0</v>
          </cell>
          <cell r="K27">
            <v>0</v>
          </cell>
          <cell r="L27">
            <v>2003</v>
          </cell>
          <cell r="M27" t="str">
            <v>No Trade</v>
          </cell>
          <cell r="N27" t="str">
            <v/>
          </cell>
          <cell r="O27" t="str">
            <v/>
          </cell>
          <cell r="P27" t="str">
            <v/>
          </cell>
        </row>
        <row r="28">
          <cell r="A28" t="str">
            <v>GO</v>
          </cell>
          <cell r="B28">
            <v>1</v>
          </cell>
          <cell r="C28">
            <v>3</v>
          </cell>
          <cell r="D28" t="str">
            <v>C</v>
          </cell>
          <cell r="E28">
            <v>0.56000000000000005</v>
          </cell>
          <cell r="F28">
            <v>37616</v>
          </cell>
          <cell r="G28">
            <v>0</v>
          </cell>
          <cell r="H28">
            <v>0</v>
          </cell>
          <cell r="I28" t="str">
            <v>0          0   .</v>
          </cell>
          <cell r="J28">
            <v>0</v>
          </cell>
          <cell r="K28">
            <v>0</v>
          </cell>
          <cell r="L28">
            <v>2003</v>
          </cell>
          <cell r="M28" t="str">
            <v>No Trade</v>
          </cell>
          <cell r="N28" t="str">
            <v/>
          </cell>
          <cell r="O28" t="str">
            <v/>
          </cell>
          <cell r="P28" t="str">
            <v/>
          </cell>
        </row>
        <row r="29">
          <cell r="A29" t="str">
            <v>GO</v>
          </cell>
          <cell r="B29">
            <v>1</v>
          </cell>
          <cell r="C29">
            <v>3</v>
          </cell>
          <cell r="D29" t="str">
            <v>P</v>
          </cell>
          <cell r="E29">
            <v>0.56999999999999995</v>
          </cell>
          <cell r="F29">
            <v>37616</v>
          </cell>
          <cell r="G29">
            <v>1E-4</v>
          </cell>
          <cell r="H29">
            <v>0</v>
          </cell>
          <cell r="I29" t="str">
            <v>1          0   .</v>
          </cell>
          <cell r="J29">
            <v>0</v>
          </cell>
          <cell r="K29">
            <v>0</v>
          </cell>
          <cell r="L29">
            <v>2003</v>
          </cell>
          <cell r="M29" t="str">
            <v>No Trade</v>
          </cell>
          <cell r="N29" t="str">
            <v/>
          </cell>
          <cell r="O29" t="str">
            <v/>
          </cell>
          <cell r="P29" t="str">
            <v/>
          </cell>
        </row>
        <row r="30">
          <cell r="A30" t="str">
            <v>GO</v>
          </cell>
          <cell r="B30">
            <v>1</v>
          </cell>
          <cell r="C30">
            <v>3</v>
          </cell>
          <cell r="D30" t="str">
            <v>P</v>
          </cell>
          <cell r="E30">
            <v>0.57999999999999996</v>
          </cell>
          <cell r="F30">
            <v>37616</v>
          </cell>
          <cell r="G30">
            <v>1E-4</v>
          </cell>
          <cell r="H30">
            <v>0</v>
          </cell>
          <cell r="I30" t="str">
            <v>1          0   .</v>
          </cell>
          <cell r="J30">
            <v>0</v>
          </cell>
          <cell r="K30">
            <v>0</v>
          </cell>
          <cell r="L30">
            <v>2003</v>
          </cell>
          <cell r="M30" t="str">
            <v>No Trade</v>
          </cell>
          <cell r="N30" t="str">
            <v/>
          </cell>
          <cell r="O30" t="str">
            <v/>
          </cell>
          <cell r="P30" t="str">
            <v/>
          </cell>
        </row>
        <row r="31">
          <cell r="A31" t="str">
            <v>GO</v>
          </cell>
          <cell r="B31">
            <v>1</v>
          </cell>
          <cell r="C31">
            <v>3</v>
          </cell>
          <cell r="D31" t="str">
            <v>P</v>
          </cell>
          <cell r="E31">
            <v>0.59</v>
          </cell>
          <cell r="F31">
            <v>37616</v>
          </cell>
          <cell r="G31">
            <v>1E-4</v>
          </cell>
          <cell r="H31">
            <v>0</v>
          </cell>
          <cell r="I31" t="str">
            <v>2          0   .</v>
          </cell>
          <cell r="J31">
            <v>0</v>
          </cell>
          <cell r="K31">
            <v>0</v>
          </cell>
          <cell r="L31">
            <v>2003</v>
          </cell>
          <cell r="M31" t="str">
            <v>No Trade</v>
          </cell>
          <cell r="N31" t="str">
            <v/>
          </cell>
          <cell r="O31" t="str">
            <v/>
          </cell>
          <cell r="P31" t="str">
            <v/>
          </cell>
        </row>
        <row r="32">
          <cell r="A32" t="str">
            <v>GO</v>
          </cell>
          <cell r="B32">
            <v>1</v>
          </cell>
          <cell r="C32">
            <v>3</v>
          </cell>
          <cell r="D32" t="str">
            <v>P</v>
          </cell>
          <cell r="E32">
            <v>0.6</v>
          </cell>
          <cell r="F32">
            <v>37616</v>
          </cell>
          <cell r="G32">
            <v>1E-4</v>
          </cell>
          <cell r="H32">
            <v>0</v>
          </cell>
          <cell r="I32" t="str">
            <v>3          0   .</v>
          </cell>
          <cell r="J32">
            <v>0</v>
          </cell>
          <cell r="K32">
            <v>0</v>
          </cell>
          <cell r="L32">
            <v>2003</v>
          </cell>
          <cell r="M32" t="str">
            <v>No Trade</v>
          </cell>
          <cell r="N32" t="str">
            <v/>
          </cell>
          <cell r="O32" t="str">
            <v/>
          </cell>
          <cell r="P32" t="str">
            <v/>
          </cell>
        </row>
        <row r="33">
          <cell r="A33" t="str">
            <v>GO</v>
          </cell>
          <cell r="B33">
            <v>1</v>
          </cell>
          <cell r="C33">
            <v>3</v>
          </cell>
          <cell r="D33" t="str">
            <v>P</v>
          </cell>
          <cell r="E33">
            <v>0.61</v>
          </cell>
          <cell r="F33">
            <v>37616</v>
          </cell>
          <cell r="G33">
            <v>1E-4</v>
          </cell>
          <cell r="H33">
            <v>0</v>
          </cell>
          <cell r="I33" t="str">
            <v>5          0   .</v>
          </cell>
          <cell r="J33">
            <v>0</v>
          </cell>
          <cell r="K33">
            <v>0</v>
          </cell>
          <cell r="L33">
            <v>2003</v>
          </cell>
          <cell r="M33" t="str">
            <v>No Trade</v>
          </cell>
          <cell r="N33" t="str">
            <v/>
          </cell>
          <cell r="O33" t="str">
            <v/>
          </cell>
          <cell r="P33" t="str">
            <v/>
          </cell>
        </row>
        <row r="34">
          <cell r="A34" t="str">
            <v>GO</v>
          </cell>
          <cell r="B34">
            <v>1</v>
          </cell>
          <cell r="C34">
            <v>3</v>
          </cell>
          <cell r="D34" t="str">
            <v>P</v>
          </cell>
          <cell r="E34">
            <v>0.62</v>
          </cell>
          <cell r="F34">
            <v>37616</v>
          </cell>
          <cell r="G34">
            <v>0</v>
          </cell>
          <cell r="H34">
            <v>0</v>
          </cell>
          <cell r="I34" t="str">
            <v>0          0   .</v>
          </cell>
          <cell r="J34">
            <v>0</v>
          </cell>
          <cell r="K34">
            <v>0</v>
          </cell>
          <cell r="L34">
            <v>2003</v>
          </cell>
          <cell r="M34" t="str">
            <v>No Trade</v>
          </cell>
          <cell r="N34" t="str">
            <v/>
          </cell>
          <cell r="O34" t="str">
            <v/>
          </cell>
          <cell r="P34" t="str">
            <v/>
          </cell>
        </row>
        <row r="35">
          <cell r="A35" t="str">
            <v>GO</v>
          </cell>
          <cell r="B35">
            <v>1</v>
          </cell>
          <cell r="C35">
            <v>3</v>
          </cell>
          <cell r="D35" t="str">
            <v>P</v>
          </cell>
          <cell r="E35">
            <v>0.63</v>
          </cell>
          <cell r="F35">
            <v>37616</v>
          </cell>
          <cell r="G35">
            <v>2.9999999999999997E-4</v>
          </cell>
          <cell r="H35">
            <v>1E-3</v>
          </cell>
          <cell r="I35" t="str">
            <v>2          0   .</v>
          </cell>
          <cell r="J35">
            <v>0</v>
          </cell>
          <cell r="K35">
            <v>0</v>
          </cell>
          <cell r="L35">
            <v>2003</v>
          </cell>
          <cell r="M35" t="str">
            <v>No Trade</v>
          </cell>
          <cell r="N35" t="str">
            <v/>
          </cell>
          <cell r="O35" t="str">
            <v/>
          </cell>
          <cell r="P35" t="str">
            <v/>
          </cell>
        </row>
        <row r="36">
          <cell r="A36" t="str">
            <v>GO</v>
          </cell>
          <cell r="B36">
            <v>1</v>
          </cell>
          <cell r="C36">
            <v>3</v>
          </cell>
          <cell r="D36" t="str">
            <v>P</v>
          </cell>
          <cell r="E36">
            <v>0.64</v>
          </cell>
          <cell r="F36">
            <v>37616</v>
          </cell>
          <cell r="G36">
            <v>5.0000000000000001E-4</v>
          </cell>
          <cell r="H36">
            <v>1E-3</v>
          </cell>
          <cell r="I36" t="str">
            <v>8          1   .</v>
          </cell>
          <cell r="J36">
            <v>15</v>
          </cell>
          <cell r="K36">
            <v>1.5E-3</v>
          </cell>
          <cell r="L36">
            <v>2003</v>
          </cell>
          <cell r="M36" t="str">
            <v>No Trade</v>
          </cell>
          <cell r="N36" t="str">
            <v/>
          </cell>
          <cell r="O36" t="str">
            <v/>
          </cell>
          <cell r="P36" t="str">
            <v/>
          </cell>
        </row>
        <row r="37">
          <cell r="A37" t="str">
            <v>GO</v>
          </cell>
          <cell r="B37">
            <v>1</v>
          </cell>
          <cell r="C37">
            <v>3</v>
          </cell>
          <cell r="D37" t="str">
            <v>P</v>
          </cell>
          <cell r="E37">
            <v>0.65</v>
          </cell>
          <cell r="F37">
            <v>37616</v>
          </cell>
          <cell r="G37">
            <v>8.0000000000000004E-4</v>
          </cell>
          <cell r="H37">
            <v>2E-3</v>
          </cell>
          <cell r="I37" t="str">
            <v>7          0   .</v>
          </cell>
          <cell r="J37">
            <v>0</v>
          </cell>
          <cell r="K37">
            <v>0</v>
          </cell>
          <cell r="L37">
            <v>2003</v>
          </cell>
          <cell r="M37" t="str">
            <v>No Trade</v>
          </cell>
          <cell r="N37" t="str">
            <v/>
          </cell>
          <cell r="O37" t="str">
            <v/>
          </cell>
          <cell r="P37" t="str">
            <v/>
          </cell>
        </row>
        <row r="38">
          <cell r="A38" t="str">
            <v>GO</v>
          </cell>
          <cell r="B38">
            <v>1</v>
          </cell>
          <cell r="C38">
            <v>3</v>
          </cell>
          <cell r="D38" t="str">
            <v>P</v>
          </cell>
          <cell r="E38">
            <v>0.66</v>
          </cell>
          <cell r="F38">
            <v>37616</v>
          </cell>
          <cell r="G38">
            <v>1.2999999999999999E-3</v>
          </cell>
          <cell r="H38">
            <v>3.0000000000000001E-3</v>
          </cell>
          <cell r="I38" t="str">
            <v>9          0   .</v>
          </cell>
          <cell r="J38">
            <v>0</v>
          </cell>
          <cell r="K38">
            <v>0</v>
          </cell>
          <cell r="L38">
            <v>2003</v>
          </cell>
          <cell r="M38" t="str">
            <v>No Trade</v>
          </cell>
          <cell r="N38" t="str">
            <v/>
          </cell>
          <cell r="O38" t="str">
            <v/>
          </cell>
          <cell r="P38" t="str">
            <v/>
          </cell>
        </row>
        <row r="39">
          <cell r="A39" t="str">
            <v>GO</v>
          </cell>
          <cell r="B39">
            <v>1</v>
          </cell>
          <cell r="C39">
            <v>3</v>
          </cell>
          <cell r="D39" t="str">
            <v>C</v>
          </cell>
          <cell r="E39">
            <v>0.67</v>
          </cell>
          <cell r="F39">
            <v>37616</v>
          </cell>
          <cell r="G39">
            <v>8.4400000000000003E-2</v>
          </cell>
          <cell r="H39">
            <v>6.4000000000000001E-2</v>
          </cell>
          <cell r="I39" t="str">
            <v>5          0   .</v>
          </cell>
          <cell r="J39">
            <v>0</v>
          </cell>
          <cell r="K39">
            <v>0</v>
          </cell>
          <cell r="L39">
            <v>2003</v>
          </cell>
          <cell r="M39" t="str">
            <v>No Trade</v>
          </cell>
          <cell r="N39" t="str">
            <v/>
          </cell>
          <cell r="O39" t="str">
            <v/>
          </cell>
          <cell r="P39" t="str">
            <v/>
          </cell>
        </row>
        <row r="40">
          <cell r="A40" t="str">
            <v>GO</v>
          </cell>
          <cell r="B40">
            <v>1</v>
          </cell>
          <cell r="C40">
            <v>3</v>
          </cell>
          <cell r="D40" t="str">
            <v>P</v>
          </cell>
          <cell r="E40">
            <v>0.67</v>
          </cell>
          <cell r="F40">
            <v>37616</v>
          </cell>
          <cell r="G40">
            <v>1.9E-3</v>
          </cell>
          <cell r="H40">
            <v>5.0000000000000001E-3</v>
          </cell>
          <cell r="I40" t="str">
            <v>4          0   .</v>
          </cell>
          <cell r="J40">
            <v>0</v>
          </cell>
          <cell r="K40">
            <v>0</v>
          </cell>
          <cell r="L40">
            <v>2003</v>
          </cell>
          <cell r="M40" t="str">
            <v>No Trade</v>
          </cell>
          <cell r="N40" t="str">
            <v/>
          </cell>
          <cell r="O40" t="str">
            <v/>
          </cell>
          <cell r="P40" t="str">
            <v/>
          </cell>
        </row>
        <row r="41">
          <cell r="A41" t="str">
            <v>GO</v>
          </cell>
          <cell r="B41">
            <v>1</v>
          </cell>
          <cell r="C41">
            <v>3</v>
          </cell>
          <cell r="D41" t="str">
            <v>C</v>
          </cell>
          <cell r="E41">
            <v>0.68</v>
          </cell>
          <cell r="F41">
            <v>37616</v>
          </cell>
          <cell r="G41">
            <v>7.5399999999999995E-2</v>
          </cell>
          <cell r="H41">
            <v>5.6000000000000001E-2</v>
          </cell>
          <cell r="I41" t="str">
            <v>7          0   .</v>
          </cell>
          <cell r="J41">
            <v>0</v>
          </cell>
          <cell r="K41">
            <v>0</v>
          </cell>
          <cell r="L41">
            <v>2003</v>
          </cell>
          <cell r="M41" t="str">
            <v>No Trade</v>
          </cell>
          <cell r="N41" t="str">
            <v/>
          </cell>
          <cell r="O41" t="str">
            <v/>
          </cell>
          <cell r="P41" t="str">
            <v/>
          </cell>
        </row>
        <row r="42">
          <cell r="A42" t="str">
            <v>GO</v>
          </cell>
          <cell r="B42">
            <v>1</v>
          </cell>
          <cell r="C42">
            <v>3</v>
          </cell>
          <cell r="D42" t="str">
            <v>P</v>
          </cell>
          <cell r="E42">
            <v>0.68</v>
          </cell>
          <cell r="F42">
            <v>37616</v>
          </cell>
          <cell r="G42">
            <v>2.8999999999999998E-3</v>
          </cell>
          <cell r="H42">
            <v>7.0000000000000001E-3</v>
          </cell>
          <cell r="I42" t="str">
            <v>5          0   .</v>
          </cell>
          <cell r="J42">
            <v>0</v>
          </cell>
          <cell r="K42">
            <v>0</v>
          </cell>
          <cell r="L42">
            <v>2003</v>
          </cell>
          <cell r="M42" t="str">
            <v>No Trade</v>
          </cell>
          <cell r="N42" t="str">
            <v/>
          </cell>
          <cell r="O42" t="str">
            <v/>
          </cell>
          <cell r="P42" t="str">
            <v/>
          </cell>
        </row>
        <row r="43">
          <cell r="A43" t="str">
            <v>GO</v>
          </cell>
          <cell r="B43">
            <v>1</v>
          </cell>
          <cell r="C43">
            <v>3</v>
          </cell>
          <cell r="D43" t="str">
            <v>C</v>
          </cell>
          <cell r="E43">
            <v>0.69</v>
          </cell>
          <cell r="F43">
            <v>37616</v>
          </cell>
          <cell r="G43">
            <v>3.49E-2</v>
          </cell>
          <cell r="H43">
            <v>3.4000000000000002E-2</v>
          </cell>
          <cell r="I43" t="str">
            <v>9          0   .</v>
          </cell>
          <cell r="J43">
            <v>0</v>
          </cell>
          <cell r="K43">
            <v>0</v>
          </cell>
          <cell r="L43">
            <v>2003</v>
          </cell>
          <cell r="M43" t="str">
            <v>No Trade</v>
          </cell>
          <cell r="N43" t="str">
            <v/>
          </cell>
          <cell r="O43" t="str">
            <v/>
          </cell>
          <cell r="P43" t="str">
            <v/>
          </cell>
        </row>
        <row r="44">
          <cell r="A44" t="str">
            <v>GO</v>
          </cell>
          <cell r="B44">
            <v>1</v>
          </cell>
          <cell r="C44">
            <v>3</v>
          </cell>
          <cell r="D44" t="str">
            <v>P</v>
          </cell>
          <cell r="E44">
            <v>0.69</v>
          </cell>
          <cell r="F44">
            <v>37616</v>
          </cell>
          <cell r="G44">
            <v>4.1999999999999997E-3</v>
          </cell>
          <cell r="H44">
            <v>0.01</v>
          </cell>
          <cell r="I44" t="str">
            <v>0          0   .</v>
          </cell>
          <cell r="J44">
            <v>0</v>
          </cell>
          <cell r="K44">
            <v>0</v>
          </cell>
          <cell r="L44">
            <v>2003</v>
          </cell>
          <cell r="M44" t="str">
            <v>No Trade</v>
          </cell>
          <cell r="N44" t="str">
            <v/>
          </cell>
          <cell r="O44" t="str">
            <v/>
          </cell>
          <cell r="P44" t="str">
            <v/>
          </cell>
        </row>
        <row r="45">
          <cell r="A45" t="str">
            <v>GO</v>
          </cell>
          <cell r="B45">
            <v>1</v>
          </cell>
          <cell r="C45">
            <v>3</v>
          </cell>
          <cell r="D45" t="str">
            <v>C</v>
          </cell>
          <cell r="E45">
            <v>0.7</v>
          </cell>
          <cell r="F45">
            <v>37616</v>
          </cell>
          <cell r="G45">
            <v>5.8500000000000003E-2</v>
          </cell>
          <cell r="H45">
            <v>4.2000000000000003E-2</v>
          </cell>
          <cell r="I45" t="str">
            <v>2         50   .</v>
          </cell>
          <cell r="J45">
            <v>480</v>
          </cell>
          <cell r="K45">
            <v>4.8000000000000001E-2</v>
          </cell>
          <cell r="L45">
            <v>2003</v>
          </cell>
          <cell r="M45" t="str">
            <v>No Trade</v>
          </cell>
          <cell r="N45" t="str">
            <v/>
          </cell>
          <cell r="O45" t="str">
            <v/>
          </cell>
          <cell r="P45" t="str">
            <v/>
          </cell>
        </row>
        <row r="46">
          <cell r="A46" t="str">
            <v>GO</v>
          </cell>
          <cell r="B46">
            <v>1</v>
          </cell>
          <cell r="C46">
            <v>3</v>
          </cell>
          <cell r="D46" t="str">
            <v>P</v>
          </cell>
          <cell r="E46">
            <v>0.7</v>
          </cell>
          <cell r="F46">
            <v>37616</v>
          </cell>
          <cell r="G46">
            <v>5.8999999999999999E-3</v>
          </cell>
          <cell r="H46">
            <v>1.2999999999999999E-2</v>
          </cell>
          <cell r="I46" t="str">
            <v>0         50   .</v>
          </cell>
          <cell r="J46">
            <v>0</v>
          </cell>
          <cell r="K46">
            <v>0</v>
          </cell>
          <cell r="L46">
            <v>2003</v>
          </cell>
          <cell r="M46" t="str">
            <v>No Trade</v>
          </cell>
          <cell r="N46" t="str">
            <v/>
          </cell>
          <cell r="O46" t="str">
            <v/>
          </cell>
          <cell r="P46" t="str">
            <v/>
          </cell>
        </row>
        <row r="47">
          <cell r="A47" t="str">
            <v>GO</v>
          </cell>
          <cell r="B47">
            <v>1</v>
          </cell>
          <cell r="C47">
            <v>3</v>
          </cell>
          <cell r="D47" t="str">
            <v>C</v>
          </cell>
          <cell r="E47">
            <v>0.71</v>
          </cell>
          <cell r="F47">
            <v>37616</v>
          </cell>
          <cell r="G47">
            <v>5.0700000000000002E-2</v>
          </cell>
          <cell r="H47">
            <v>3.5999999999999997E-2</v>
          </cell>
          <cell r="I47" t="str">
            <v>0          0   .</v>
          </cell>
          <cell r="J47">
            <v>0</v>
          </cell>
          <cell r="K47">
            <v>0</v>
          </cell>
          <cell r="L47">
            <v>2003</v>
          </cell>
          <cell r="M47" t="str">
            <v>No Trade</v>
          </cell>
          <cell r="N47" t="str">
            <v/>
          </cell>
          <cell r="O47" t="str">
            <v/>
          </cell>
          <cell r="P47" t="str">
            <v/>
          </cell>
        </row>
        <row r="48">
          <cell r="A48" t="str">
            <v>GO</v>
          </cell>
          <cell r="B48">
            <v>1</v>
          </cell>
          <cell r="C48">
            <v>3</v>
          </cell>
          <cell r="D48" t="str">
            <v>P</v>
          </cell>
          <cell r="E48">
            <v>0.71</v>
          </cell>
          <cell r="F48">
            <v>37616</v>
          </cell>
          <cell r="G48">
            <v>8.0999999999999996E-3</v>
          </cell>
          <cell r="H48">
            <v>1.6E-2</v>
          </cell>
          <cell r="I48" t="str">
            <v>7          0   .</v>
          </cell>
          <cell r="J48">
            <v>0</v>
          </cell>
          <cell r="K48">
            <v>0</v>
          </cell>
          <cell r="L48">
            <v>2003</v>
          </cell>
          <cell r="M48" t="str">
            <v>No Trade</v>
          </cell>
          <cell r="N48" t="str">
            <v/>
          </cell>
          <cell r="O48" t="str">
            <v/>
          </cell>
          <cell r="P48" t="str">
            <v/>
          </cell>
        </row>
        <row r="49">
          <cell r="A49" t="str">
            <v>GO</v>
          </cell>
          <cell r="B49">
            <v>1</v>
          </cell>
          <cell r="C49">
            <v>3</v>
          </cell>
          <cell r="D49" t="str">
            <v>C</v>
          </cell>
          <cell r="E49">
            <v>0.72</v>
          </cell>
          <cell r="F49">
            <v>37616</v>
          </cell>
          <cell r="G49">
            <v>4.2999999999999997E-2</v>
          </cell>
          <cell r="H49">
            <v>0.03</v>
          </cell>
          <cell r="I49" t="str">
            <v>3         40   .</v>
          </cell>
          <cell r="J49">
            <v>0</v>
          </cell>
          <cell r="K49">
            <v>0</v>
          </cell>
          <cell r="L49">
            <v>2003</v>
          </cell>
          <cell r="M49" t="str">
            <v>No Trade</v>
          </cell>
          <cell r="N49" t="str">
            <v/>
          </cell>
          <cell r="O49" t="str">
            <v/>
          </cell>
          <cell r="P49" t="str">
            <v/>
          </cell>
        </row>
        <row r="50">
          <cell r="A50" t="str">
            <v>GO</v>
          </cell>
          <cell r="B50">
            <v>1</v>
          </cell>
          <cell r="C50">
            <v>3</v>
          </cell>
          <cell r="D50" t="str">
            <v>P</v>
          </cell>
          <cell r="E50">
            <v>0.72</v>
          </cell>
          <cell r="F50">
            <v>37616</v>
          </cell>
          <cell r="G50">
            <v>1.04E-2</v>
          </cell>
          <cell r="H50">
            <v>2.1000000000000001E-2</v>
          </cell>
          <cell r="I50" t="str">
            <v>0          3   .</v>
          </cell>
          <cell r="J50">
            <v>140</v>
          </cell>
          <cell r="K50">
            <v>1.4E-2</v>
          </cell>
          <cell r="L50">
            <v>2003</v>
          </cell>
          <cell r="M50" t="str">
            <v>No Trade</v>
          </cell>
          <cell r="N50" t="str">
            <v/>
          </cell>
          <cell r="O50" t="str">
            <v/>
          </cell>
          <cell r="P50" t="str">
            <v/>
          </cell>
        </row>
        <row r="51">
          <cell r="A51" t="str">
            <v>GO</v>
          </cell>
          <cell r="B51">
            <v>1</v>
          </cell>
          <cell r="C51">
            <v>3</v>
          </cell>
          <cell r="D51" t="str">
            <v>C</v>
          </cell>
          <cell r="E51">
            <v>0.73</v>
          </cell>
          <cell r="F51">
            <v>37616</v>
          </cell>
          <cell r="G51">
            <v>3.6900000000000002E-2</v>
          </cell>
          <cell r="H51">
            <v>2.5000000000000001E-2</v>
          </cell>
          <cell r="I51" t="str">
            <v>2         40   .</v>
          </cell>
          <cell r="J51">
            <v>0</v>
          </cell>
          <cell r="K51">
            <v>0</v>
          </cell>
          <cell r="L51">
            <v>2003</v>
          </cell>
          <cell r="M51" t="str">
            <v>No Trade</v>
          </cell>
          <cell r="N51" t="str">
            <v/>
          </cell>
          <cell r="O51" t="str">
            <v/>
          </cell>
          <cell r="P51" t="str">
            <v/>
          </cell>
        </row>
        <row r="52">
          <cell r="A52" t="str">
            <v>GO</v>
          </cell>
          <cell r="B52">
            <v>1</v>
          </cell>
          <cell r="C52">
            <v>3</v>
          </cell>
          <cell r="D52" t="str">
            <v>P</v>
          </cell>
          <cell r="E52">
            <v>0.73</v>
          </cell>
          <cell r="F52">
            <v>37616</v>
          </cell>
          <cell r="G52">
            <v>1.43E-2</v>
          </cell>
          <cell r="H52">
            <v>2.5000000000000001E-2</v>
          </cell>
          <cell r="I52" t="str">
            <v>9        160   .</v>
          </cell>
          <cell r="J52">
            <v>0</v>
          </cell>
          <cell r="K52">
            <v>0</v>
          </cell>
          <cell r="L52">
            <v>2003</v>
          </cell>
          <cell r="M52" t="str">
            <v>No Trade</v>
          </cell>
          <cell r="N52" t="str">
            <v/>
          </cell>
          <cell r="O52" t="str">
            <v/>
          </cell>
          <cell r="P52" t="str">
            <v/>
          </cell>
        </row>
        <row r="53">
          <cell r="A53" t="str">
            <v>GO</v>
          </cell>
          <cell r="B53">
            <v>1</v>
          </cell>
          <cell r="C53">
            <v>3</v>
          </cell>
          <cell r="D53" t="str">
            <v>C</v>
          </cell>
          <cell r="E53">
            <v>0.74</v>
          </cell>
          <cell r="F53">
            <v>37616</v>
          </cell>
          <cell r="G53">
            <v>2.9000000000000001E-2</v>
          </cell>
          <cell r="H53">
            <v>0.02</v>
          </cell>
          <cell r="I53" t="str">
            <v>8         40   .</v>
          </cell>
          <cell r="J53">
            <v>0</v>
          </cell>
          <cell r="K53">
            <v>0</v>
          </cell>
          <cell r="L53">
            <v>2003</v>
          </cell>
          <cell r="M53" t="str">
            <v>No Trade</v>
          </cell>
          <cell r="N53" t="str">
            <v/>
          </cell>
          <cell r="O53" t="str">
            <v/>
          </cell>
          <cell r="P53" t="str">
            <v/>
          </cell>
        </row>
        <row r="54">
          <cell r="A54" t="str">
            <v>GO</v>
          </cell>
          <cell r="B54">
            <v>1</v>
          </cell>
          <cell r="C54">
            <v>3</v>
          </cell>
          <cell r="D54" t="str">
            <v>P</v>
          </cell>
          <cell r="E54">
            <v>0.74</v>
          </cell>
          <cell r="F54">
            <v>37616</v>
          </cell>
          <cell r="G54">
            <v>1.6400000000000001E-2</v>
          </cell>
          <cell r="H54">
            <v>3.1E-2</v>
          </cell>
          <cell r="I54" t="str">
            <v>5         60   .</v>
          </cell>
          <cell r="J54">
            <v>160</v>
          </cell>
          <cell r="K54">
            <v>1.6E-2</v>
          </cell>
          <cell r="L54">
            <v>2003</v>
          </cell>
          <cell r="M54" t="str">
            <v>No Trade</v>
          </cell>
          <cell r="N54" t="str">
            <v/>
          </cell>
          <cell r="O54" t="str">
            <v/>
          </cell>
          <cell r="P54" t="str">
            <v/>
          </cell>
        </row>
        <row r="55">
          <cell r="A55" t="str">
            <v>GO</v>
          </cell>
          <cell r="B55">
            <v>1</v>
          </cell>
          <cell r="C55">
            <v>3</v>
          </cell>
          <cell r="D55" t="str">
            <v>C</v>
          </cell>
          <cell r="E55">
            <v>0.75</v>
          </cell>
          <cell r="F55">
            <v>37616</v>
          </cell>
          <cell r="G55">
            <v>2.5600000000000001E-2</v>
          </cell>
          <cell r="H55">
            <v>1.7000000000000001E-2</v>
          </cell>
          <cell r="I55" t="str">
            <v>0          0   .</v>
          </cell>
          <cell r="J55">
            <v>0</v>
          </cell>
          <cell r="K55">
            <v>0</v>
          </cell>
          <cell r="L55">
            <v>2003</v>
          </cell>
          <cell r="M55" t="str">
            <v>No Trade</v>
          </cell>
          <cell r="N55" t="str">
            <v/>
          </cell>
          <cell r="O55" t="str">
            <v/>
          </cell>
          <cell r="P55" t="str">
            <v/>
          </cell>
        </row>
        <row r="56">
          <cell r="A56" t="str">
            <v>GO</v>
          </cell>
          <cell r="B56">
            <v>1</v>
          </cell>
          <cell r="C56">
            <v>3</v>
          </cell>
          <cell r="D56" t="str">
            <v>P</v>
          </cell>
          <cell r="E56">
            <v>0.75</v>
          </cell>
          <cell r="F56">
            <v>37616</v>
          </cell>
          <cell r="G56">
            <v>2.29E-2</v>
          </cell>
          <cell r="H56">
            <v>3.6999999999999998E-2</v>
          </cell>
          <cell r="I56" t="str">
            <v>6          3   .</v>
          </cell>
          <cell r="J56">
            <v>0</v>
          </cell>
          <cell r="K56">
            <v>0</v>
          </cell>
          <cell r="L56">
            <v>2003</v>
          </cell>
          <cell r="M56" t="str">
            <v>No Trade</v>
          </cell>
          <cell r="N56" t="str">
            <v/>
          </cell>
          <cell r="O56" t="str">
            <v/>
          </cell>
          <cell r="P56" t="str">
            <v/>
          </cell>
        </row>
        <row r="57">
          <cell r="A57" t="str">
            <v>GO</v>
          </cell>
          <cell r="B57">
            <v>1</v>
          </cell>
          <cell r="C57">
            <v>3</v>
          </cell>
          <cell r="D57" t="str">
            <v>C</v>
          </cell>
          <cell r="E57">
            <v>0.76</v>
          </cell>
          <cell r="F57">
            <v>37616</v>
          </cell>
          <cell r="G57">
            <v>1.95E-2</v>
          </cell>
          <cell r="H57">
            <v>1.2999999999999999E-2</v>
          </cell>
          <cell r="I57" t="str">
            <v>8          0   .</v>
          </cell>
          <cell r="J57">
            <v>0</v>
          </cell>
          <cell r="K57">
            <v>0</v>
          </cell>
          <cell r="L57">
            <v>2003</v>
          </cell>
          <cell r="M57" t="str">
            <v>No Trade</v>
          </cell>
          <cell r="N57" t="str">
            <v/>
          </cell>
          <cell r="O57" t="str">
            <v/>
          </cell>
          <cell r="P57" t="str">
            <v/>
          </cell>
        </row>
        <row r="58">
          <cell r="A58" t="str">
            <v>GO</v>
          </cell>
          <cell r="B58">
            <v>1</v>
          </cell>
          <cell r="C58">
            <v>3</v>
          </cell>
          <cell r="D58" t="str">
            <v>P</v>
          </cell>
          <cell r="E58">
            <v>0.76</v>
          </cell>
          <cell r="F58">
            <v>37616</v>
          </cell>
          <cell r="G58">
            <v>6.7900000000000002E-2</v>
          </cell>
          <cell r="H58">
            <v>6.7000000000000004E-2</v>
          </cell>
          <cell r="I58" t="str">
            <v>9          0   .</v>
          </cell>
          <cell r="J58">
            <v>0</v>
          </cell>
          <cell r="K58">
            <v>0</v>
          </cell>
          <cell r="L58">
            <v>2003</v>
          </cell>
          <cell r="M58" t="str">
            <v>No Trade</v>
          </cell>
          <cell r="N58" t="str">
            <v/>
          </cell>
          <cell r="O58" t="str">
            <v/>
          </cell>
          <cell r="P58" t="str">
            <v/>
          </cell>
        </row>
        <row r="59">
          <cell r="A59" t="str">
            <v>GO</v>
          </cell>
          <cell r="B59">
            <v>1</v>
          </cell>
          <cell r="C59">
            <v>3</v>
          </cell>
          <cell r="D59" t="str">
            <v>C</v>
          </cell>
          <cell r="E59">
            <v>0.77</v>
          </cell>
          <cell r="F59">
            <v>37616</v>
          </cell>
          <cell r="G59">
            <v>1.7000000000000001E-2</v>
          </cell>
          <cell r="H59">
            <v>1.0999999999999999E-2</v>
          </cell>
          <cell r="I59" t="str">
            <v>1         80   .</v>
          </cell>
          <cell r="J59">
            <v>0</v>
          </cell>
          <cell r="K59">
            <v>0</v>
          </cell>
          <cell r="L59">
            <v>2003</v>
          </cell>
          <cell r="M59" t="str">
            <v>No Trade</v>
          </cell>
          <cell r="N59" t="str">
            <v/>
          </cell>
          <cell r="O59" t="str">
            <v/>
          </cell>
          <cell r="P59" t="str">
            <v/>
          </cell>
        </row>
        <row r="60">
          <cell r="A60" t="str">
            <v>GO</v>
          </cell>
          <cell r="B60">
            <v>1</v>
          </cell>
          <cell r="C60">
            <v>3</v>
          </cell>
          <cell r="D60" t="str">
            <v>P</v>
          </cell>
          <cell r="E60">
            <v>0.77</v>
          </cell>
          <cell r="F60">
            <v>37616</v>
          </cell>
          <cell r="G60">
            <v>7.7399999999999997E-2</v>
          </cell>
          <cell r="H60">
            <v>7.6999999999999999E-2</v>
          </cell>
          <cell r="I60" t="str">
            <v>4          0   .</v>
          </cell>
          <cell r="J60">
            <v>0</v>
          </cell>
          <cell r="K60">
            <v>0</v>
          </cell>
          <cell r="L60">
            <v>2003</v>
          </cell>
          <cell r="M60" t="str">
            <v>No Trade</v>
          </cell>
          <cell r="N60" t="str">
            <v/>
          </cell>
          <cell r="O60" t="str">
            <v/>
          </cell>
          <cell r="P60" t="str">
            <v/>
          </cell>
        </row>
        <row r="61">
          <cell r="A61" t="str">
            <v>GO</v>
          </cell>
          <cell r="B61">
            <v>1</v>
          </cell>
          <cell r="C61">
            <v>3</v>
          </cell>
          <cell r="D61" t="str">
            <v>C</v>
          </cell>
          <cell r="E61">
            <v>0.78</v>
          </cell>
          <cell r="F61">
            <v>37616</v>
          </cell>
          <cell r="G61">
            <v>1.37E-2</v>
          </cell>
          <cell r="H61">
            <v>8.0000000000000002E-3</v>
          </cell>
          <cell r="I61" t="str">
            <v>8          0   .</v>
          </cell>
          <cell r="J61">
            <v>0</v>
          </cell>
          <cell r="K61">
            <v>0</v>
          </cell>
          <cell r="L61">
            <v>2003</v>
          </cell>
          <cell r="M61" t="str">
            <v>No Trade</v>
          </cell>
          <cell r="N61" t="str">
            <v/>
          </cell>
          <cell r="O61" t="str">
            <v/>
          </cell>
          <cell r="P61" t="str">
            <v/>
          </cell>
        </row>
        <row r="62">
          <cell r="A62" t="str">
            <v>GO</v>
          </cell>
          <cell r="B62">
            <v>1</v>
          </cell>
          <cell r="C62">
            <v>3</v>
          </cell>
          <cell r="D62" t="str">
            <v>P</v>
          </cell>
          <cell r="E62">
            <v>0.78</v>
          </cell>
          <cell r="F62">
            <v>37616</v>
          </cell>
          <cell r="G62">
            <v>4.0899999999999999E-2</v>
          </cell>
          <cell r="H62">
            <v>5.8999999999999997E-2</v>
          </cell>
          <cell r="I62" t="str">
            <v>4        190   .</v>
          </cell>
          <cell r="J62">
            <v>0</v>
          </cell>
          <cell r="K62">
            <v>0</v>
          </cell>
          <cell r="L62">
            <v>2003</v>
          </cell>
          <cell r="M62" t="str">
            <v>No Trade</v>
          </cell>
          <cell r="N62" t="str">
            <v/>
          </cell>
          <cell r="O62" t="str">
            <v/>
          </cell>
          <cell r="P62" t="str">
            <v/>
          </cell>
        </row>
        <row r="63">
          <cell r="A63" t="str">
            <v>GO</v>
          </cell>
          <cell r="B63">
            <v>1</v>
          </cell>
          <cell r="C63">
            <v>3</v>
          </cell>
          <cell r="D63" t="str">
            <v>C</v>
          </cell>
          <cell r="E63">
            <v>0.79</v>
          </cell>
          <cell r="F63">
            <v>37616</v>
          </cell>
          <cell r="G63">
            <v>1.09E-2</v>
          </cell>
          <cell r="H63">
            <v>6.0000000000000001E-3</v>
          </cell>
          <cell r="I63" t="str">
            <v>9          0   .</v>
          </cell>
          <cell r="J63">
            <v>0</v>
          </cell>
          <cell r="K63">
            <v>0</v>
          </cell>
          <cell r="L63">
            <v>2003</v>
          </cell>
          <cell r="M63" t="str">
            <v>No Trade</v>
          </cell>
          <cell r="N63" t="str">
            <v/>
          </cell>
          <cell r="O63" t="str">
            <v/>
          </cell>
          <cell r="P63" t="str">
            <v/>
          </cell>
        </row>
        <row r="64">
          <cell r="A64" t="str">
            <v>GO</v>
          </cell>
          <cell r="B64">
            <v>1</v>
          </cell>
          <cell r="C64">
            <v>3</v>
          </cell>
          <cell r="D64" t="str">
            <v>P</v>
          </cell>
          <cell r="E64">
            <v>0.79</v>
          </cell>
          <cell r="F64">
            <v>37616</v>
          </cell>
          <cell r="G64">
            <v>4.8099999999999997E-2</v>
          </cell>
          <cell r="H64">
            <v>6.7000000000000004E-2</v>
          </cell>
          <cell r="I64" t="str">
            <v>4          0   .</v>
          </cell>
          <cell r="J64">
            <v>0</v>
          </cell>
          <cell r="K64">
            <v>0</v>
          </cell>
          <cell r="L64">
            <v>2003</v>
          </cell>
          <cell r="M64" t="str">
            <v>No Trade</v>
          </cell>
          <cell r="N64" t="str">
            <v/>
          </cell>
          <cell r="O64" t="str">
            <v/>
          </cell>
          <cell r="P64" t="str">
            <v/>
          </cell>
        </row>
        <row r="65">
          <cell r="A65" t="str">
            <v>GO</v>
          </cell>
          <cell r="B65">
            <v>1</v>
          </cell>
          <cell r="C65">
            <v>3</v>
          </cell>
          <cell r="D65" t="str">
            <v>C</v>
          </cell>
          <cell r="E65">
            <v>0.8</v>
          </cell>
          <cell r="F65">
            <v>37616</v>
          </cell>
          <cell r="G65">
            <v>8.5000000000000006E-3</v>
          </cell>
          <cell r="H65">
            <v>5.0000000000000001E-3</v>
          </cell>
          <cell r="I65" t="str">
            <v>4         54   .</v>
          </cell>
          <cell r="J65">
            <v>80</v>
          </cell>
          <cell r="K65">
            <v>6.0000000000000001E-3</v>
          </cell>
          <cell r="L65">
            <v>2003</v>
          </cell>
          <cell r="M65" t="str">
            <v>No Trade</v>
          </cell>
          <cell r="N65" t="str">
            <v/>
          </cell>
          <cell r="O65" t="str">
            <v/>
          </cell>
          <cell r="P65" t="str">
            <v/>
          </cell>
        </row>
        <row r="66">
          <cell r="A66" t="str">
            <v>GO</v>
          </cell>
          <cell r="B66">
            <v>1</v>
          </cell>
          <cell r="C66">
            <v>3</v>
          </cell>
          <cell r="D66" t="str">
            <v>P</v>
          </cell>
          <cell r="E66">
            <v>0.8</v>
          </cell>
          <cell r="F66">
            <v>37616</v>
          </cell>
          <cell r="G66">
            <v>5.57E-2</v>
          </cell>
          <cell r="H66">
            <v>7.4999999999999997E-2</v>
          </cell>
          <cell r="I66" t="str">
            <v>9          3   .</v>
          </cell>
          <cell r="J66">
            <v>0</v>
          </cell>
          <cell r="K66">
            <v>0</v>
          </cell>
          <cell r="L66">
            <v>2003</v>
          </cell>
          <cell r="M66" t="str">
            <v>No Trade</v>
          </cell>
          <cell r="N66" t="str">
            <v/>
          </cell>
          <cell r="O66" t="str">
            <v/>
          </cell>
          <cell r="P66" t="str">
            <v/>
          </cell>
        </row>
        <row r="67">
          <cell r="A67" t="str">
            <v>GO</v>
          </cell>
          <cell r="B67">
            <v>1</v>
          </cell>
          <cell r="C67">
            <v>3</v>
          </cell>
          <cell r="D67" t="str">
            <v>C</v>
          </cell>
          <cell r="E67">
            <v>0.81</v>
          </cell>
          <cell r="F67">
            <v>37616</v>
          </cell>
          <cell r="G67">
            <v>6.6E-3</v>
          </cell>
          <cell r="H67">
            <v>4.0000000000000001E-3</v>
          </cell>
          <cell r="I67" t="str">
            <v>2          1   .</v>
          </cell>
          <cell r="J67">
            <v>50</v>
          </cell>
          <cell r="K67">
            <v>5.0000000000000001E-3</v>
          </cell>
          <cell r="L67">
            <v>2003</v>
          </cell>
          <cell r="M67" t="str">
            <v>No Trade</v>
          </cell>
          <cell r="N67" t="str">
            <v/>
          </cell>
          <cell r="O67" t="str">
            <v/>
          </cell>
          <cell r="P67" t="str">
            <v/>
          </cell>
        </row>
        <row r="68">
          <cell r="A68" t="str">
            <v>GO</v>
          </cell>
          <cell r="B68">
            <v>1</v>
          </cell>
          <cell r="C68">
            <v>3</v>
          </cell>
          <cell r="D68" t="str">
            <v>P</v>
          </cell>
          <cell r="E68">
            <v>0.81</v>
          </cell>
          <cell r="F68">
            <v>37616</v>
          </cell>
          <cell r="G68">
            <v>0.1573</v>
          </cell>
          <cell r="H68">
            <v>0.157</v>
          </cell>
          <cell r="I68" t="str">
            <v>3          0   .</v>
          </cell>
          <cell r="J68">
            <v>0</v>
          </cell>
          <cell r="K68">
            <v>0</v>
          </cell>
          <cell r="L68">
            <v>2003</v>
          </cell>
          <cell r="M68" t="str">
            <v>No Trade</v>
          </cell>
          <cell r="N68" t="str">
            <v/>
          </cell>
          <cell r="O68" t="str">
            <v/>
          </cell>
          <cell r="P68" t="str">
            <v/>
          </cell>
        </row>
        <row r="69">
          <cell r="A69" t="str">
            <v>GO</v>
          </cell>
          <cell r="B69">
            <v>1</v>
          </cell>
          <cell r="C69">
            <v>3</v>
          </cell>
          <cell r="D69" t="str">
            <v>C</v>
          </cell>
          <cell r="E69">
            <v>0.82</v>
          </cell>
          <cell r="F69">
            <v>37616</v>
          </cell>
          <cell r="G69">
            <v>5.1000000000000004E-3</v>
          </cell>
          <cell r="H69">
            <v>3.0000000000000001E-3</v>
          </cell>
          <cell r="I69" t="str">
            <v>2          0   .</v>
          </cell>
          <cell r="J69">
            <v>0</v>
          </cell>
          <cell r="K69">
            <v>0</v>
          </cell>
          <cell r="L69">
            <v>2003</v>
          </cell>
          <cell r="M69" t="str">
            <v>No Trade</v>
          </cell>
          <cell r="N69" t="str">
            <v/>
          </cell>
          <cell r="O69" t="str">
            <v/>
          </cell>
          <cell r="P69" t="str">
            <v/>
          </cell>
        </row>
        <row r="70">
          <cell r="A70" t="str">
            <v>GO</v>
          </cell>
          <cell r="B70">
            <v>1</v>
          </cell>
          <cell r="C70">
            <v>3</v>
          </cell>
          <cell r="D70" t="str">
            <v>C</v>
          </cell>
          <cell r="E70">
            <v>0.83</v>
          </cell>
          <cell r="F70">
            <v>37616</v>
          </cell>
          <cell r="G70">
            <v>3.8999999999999998E-3</v>
          </cell>
          <cell r="H70">
            <v>2E-3</v>
          </cell>
          <cell r="I70" t="str">
            <v>5          0   .</v>
          </cell>
          <cell r="J70">
            <v>0</v>
          </cell>
          <cell r="K70">
            <v>0</v>
          </cell>
          <cell r="L70">
            <v>2003</v>
          </cell>
          <cell r="M70" t="str">
            <v>No Trade</v>
          </cell>
          <cell r="N70" t="str">
            <v/>
          </cell>
          <cell r="O70" t="str">
            <v/>
          </cell>
          <cell r="P70" t="str">
            <v/>
          </cell>
        </row>
        <row r="71">
          <cell r="A71" t="str">
            <v>GO</v>
          </cell>
          <cell r="B71">
            <v>1</v>
          </cell>
          <cell r="C71">
            <v>3</v>
          </cell>
          <cell r="D71" t="str">
            <v>C</v>
          </cell>
          <cell r="E71">
            <v>0.84</v>
          </cell>
          <cell r="F71">
            <v>37616</v>
          </cell>
          <cell r="G71">
            <v>2.8999999999999998E-3</v>
          </cell>
          <cell r="H71">
            <v>1E-3</v>
          </cell>
          <cell r="I71" t="str">
            <v>9          0   .</v>
          </cell>
          <cell r="J71">
            <v>0</v>
          </cell>
          <cell r="K71">
            <v>0</v>
          </cell>
          <cell r="L71">
            <v>2003</v>
          </cell>
          <cell r="M71" t="str">
            <v>No Trade</v>
          </cell>
          <cell r="N71" t="str">
            <v/>
          </cell>
          <cell r="O71" t="str">
            <v/>
          </cell>
          <cell r="P71" t="str">
            <v/>
          </cell>
        </row>
        <row r="72">
          <cell r="A72" t="str">
            <v>GO</v>
          </cell>
          <cell r="B72">
            <v>1</v>
          </cell>
          <cell r="C72">
            <v>3</v>
          </cell>
          <cell r="D72" t="str">
            <v>C</v>
          </cell>
          <cell r="E72">
            <v>0.85</v>
          </cell>
          <cell r="F72">
            <v>37616</v>
          </cell>
          <cell r="G72">
            <v>2.2000000000000001E-3</v>
          </cell>
          <cell r="H72">
            <v>1E-3</v>
          </cell>
          <cell r="I72" t="str">
            <v>4          0   .</v>
          </cell>
          <cell r="J72">
            <v>0</v>
          </cell>
          <cell r="K72">
            <v>0</v>
          </cell>
          <cell r="L72">
            <v>2003</v>
          </cell>
          <cell r="M72" t="str">
            <v>No Trade</v>
          </cell>
          <cell r="N72" t="str">
            <v/>
          </cell>
          <cell r="O72" t="str">
            <v/>
          </cell>
          <cell r="P72" t="str">
            <v/>
          </cell>
        </row>
        <row r="73">
          <cell r="A73" t="str">
            <v>GO</v>
          </cell>
          <cell r="B73">
            <v>1</v>
          </cell>
          <cell r="C73">
            <v>3</v>
          </cell>
          <cell r="D73" t="str">
            <v>C</v>
          </cell>
          <cell r="E73">
            <v>0.86</v>
          </cell>
          <cell r="F73">
            <v>37616</v>
          </cell>
          <cell r="G73">
            <v>1.6000000000000001E-3</v>
          </cell>
          <cell r="H73">
            <v>1E-3</v>
          </cell>
          <cell r="I73" t="str">
            <v>0          0   .</v>
          </cell>
          <cell r="J73">
            <v>0</v>
          </cell>
          <cell r="K73">
            <v>0</v>
          </cell>
          <cell r="L73">
            <v>2003</v>
          </cell>
          <cell r="M73" t="str">
            <v>No Trade</v>
          </cell>
          <cell r="N73" t="str">
            <v/>
          </cell>
          <cell r="O73" t="str">
            <v/>
          </cell>
          <cell r="P73" t="str">
            <v/>
          </cell>
        </row>
        <row r="74">
          <cell r="A74" t="str">
            <v>GO</v>
          </cell>
          <cell r="B74">
            <v>1</v>
          </cell>
          <cell r="C74">
            <v>3</v>
          </cell>
          <cell r="D74" t="str">
            <v>C</v>
          </cell>
          <cell r="E74">
            <v>0.87</v>
          </cell>
          <cell r="F74">
            <v>37616</v>
          </cell>
          <cell r="G74">
            <v>1.1999999999999999E-3</v>
          </cell>
          <cell r="H74">
            <v>0</v>
          </cell>
          <cell r="I74" t="str">
            <v>8          0   .</v>
          </cell>
          <cell r="J74">
            <v>0</v>
          </cell>
          <cell r="K74">
            <v>0</v>
          </cell>
          <cell r="L74">
            <v>2003</v>
          </cell>
          <cell r="M74" t="str">
            <v>No Trade</v>
          </cell>
          <cell r="N74" t="str">
            <v/>
          </cell>
          <cell r="O74" t="str">
            <v/>
          </cell>
          <cell r="P74" t="str">
            <v/>
          </cell>
        </row>
        <row r="75">
          <cell r="A75" t="str">
            <v>GO</v>
          </cell>
          <cell r="B75">
            <v>1</v>
          </cell>
          <cell r="C75">
            <v>3</v>
          </cell>
          <cell r="D75" t="str">
            <v>C</v>
          </cell>
          <cell r="E75">
            <v>0.88</v>
          </cell>
          <cell r="F75">
            <v>37616</v>
          </cell>
          <cell r="G75">
            <v>8.9999999999999998E-4</v>
          </cell>
          <cell r="H75">
            <v>0</v>
          </cell>
          <cell r="I75" t="str">
            <v>6          0   .</v>
          </cell>
          <cell r="J75">
            <v>0</v>
          </cell>
          <cell r="K75">
            <v>0</v>
          </cell>
          <cell r="L75">
            <v>2003</v>
          </cell>
          <cell r="M75" t="str">
            <v>No Trade</v>
          </cell>
          <cell r="N75" t="str">
            <v/>
          </cell>
          <cell r="O75" t="str">
            <v/>
          </cell>
          <cell r="P75" t="str">
            <v/>
          </cell>
        </row>
        <row r="76">
          <cell r="A76" t="str">
            <v>GO</v>
          </cell>
          <cell r="B76">
            <v>1</v>
          </cell>
          <cell r="C76">
            <v>3</v>
          </cell>
          <cell r="D76" t="str">
            <v>C</v>
          </cell>
          <cell r="E76">
            <v>0.89</v>
          </cell>
          <cell r="F76">
            <v>37616</v>
          </cell>
          <cell r="G76">
            <v>5.9999999999999995E-4</v>
          </cell>
          <cell r="H76">
            <v>0</v>
          </cell>
          <cell r="I76" t="str">
            <v>4          0   .</v>
          </cell>
          <cell r="J76">
            <v>0</v>
          </cell>
          <cell r="K76">
            <v>0</v>
          </cell>
          <cell r="L76">
            <v>2003</v>
          </cell>
          <cell r="M76" t="str">
            <v>No Trade</v>
          </cell>
          <cell r="N76" t="str">
            <v/>
          </cell>
          <cell r="O76" t="str">
            <v/>
          </cell>
          <cell r="P76" t="str">
            <v/>
          </cell>
        </row>
        <row r="77">
          <cell r="A77" t="str">
            <v>GO</v>
          </cell>
          <cell r="B77">
            <v>1</v>
          </cell>
          <cell r="C77">
            <v>3</v>
          </cell>
          <cell r="D77" t="str">
            <v>C</v>
          </cell>
          <cell r="E77">
            <v>0.9</v>
          </cell>
          <cell r="F77">
            <v>37616</v>
          </cell>
          <cell r="G77">
            <v>5.0000000000000001E-4</v>
          </cell>
          <cell r="H77">
            <v>0</v>
          </cell>
          <cell r="I77" t="str">
            <v>3          0   .</v>
          </cell>
          <cell r="J77">
            <v>0</v>
          </cell>
          <cell r="K77">
            <v>0</v>
          </cell>
          <cell r="L77">
            <v>2003</v>
          </cell>
          <cell r="M77" t="str">
            <v>No Trade</v>
          </cell>
          <cell r="N77" t="str">
            <v/>
          </cell>
          <cell r="O77" t="str">
            <v/>
          </cell>
          <cell r="P77" t="str">
            <v/>
          </cell>
        </row>
        <row r="78">
          <cell r="A78" t="str">
            <v>GO</v>
          </cell>
          <cell r="B78">
            <v>1</v>
          </cell>
          <cell r="C78">
            <v>3</v>
          </cell>
          <cell r="D78" t="str">
            <v>C</v>
          </cell>
          <cell r="E78">
            <v>0.92</v>
          </cell>
          <cell r="F78">
            <v>37616</v>
          </cell>
          <cell r="G78">
            <v>2.0000000000000001E-4</v>
          </cell>
          <cell r="H78">
            <v>0</v>
          </cell>
          <cell r="I78" t="str">
            <v>2          0   .</v>
          </cell>
          <cell r="J78">
            <v>0</v>
          </cell>
          <cell r="K78">
            <v>0</v>
          </cell>
          <cell r="L78">
            <v>2003</v>
          </cell>
          <cell r="M78" t="str">
            <v>No Trade</v>
          </cell>
          <cell r="N78" t="str">
            <v/>
          </cell>
          <cell r="O78" t="str">
            <v/>
          </cell>
          <cell r="P78" t="str">
            <v/>
          </cell>
        </row>
        <row r="79">
          <cell r="A79" t="str">
            <v>GO</v>
          </cell>
          <cell r="B79">
            <v>1</v>
          </cell>
          <cell r="C79">
            <v>3</v>
          </cell>
          <cell r="D79" t="str">
            <v>C</v>
          </cell>
          <cell r="E79">
            <v>0.93</v>
          </cell>
          <cell r="F79">
            <v>37616</v>
          </cell>
          <cell r="G79">
            <v>0</v>
          </cell>
          <cell r="H79">
            <v>0</v>
          </cell>
          <cell r="I79" t="str">
            <v>0          0   .</v>
          </cell>
          <cell r="J79">
            <v>0</v>
          </cell>
          <cell r="K79">
            <v>0</v>
          </cell>
          <cell r="L79">
            <v>2003</v>
          </cell>
          <cell r="M79" t="str">
            <v>No Trade</v>
          </cell>
          <cell r="N79" t="str">
            <v/>
          </cell>
          <cell r="O79" t="str">
            <v/>
          </cell>
          <cell r="P79" t="str">
            <v/>
          </cell>
        </row>
        <row r="80">
          <cell r="A80" t="str">
            <v>GO</v>
          </cell>
          <cell r="B80">
            <v>1</v>
          </cell>
          <cell r="C80">
            <v>3</v>
          </cell>
          <cell r="D80" t="str">
            <v>C</v>
          </cell>
          <cell r="E80">
            <v>0.94</v>
          </cell>
          <cell r="F80">
            <v>37616</v>
          </cell>
          <cell r="G80">
            <v>0</v>
          </cell>
          <cell r="H80">
            <v>0</v>
          </cell>
          <cell r="I80" t="str">
            <v>0          0   .</v>
          </cell>
          <cell r="J80">
            <v>0</v>
          </cell>
          <cell r="K80">
            <v>0</v>
          </cell>
          <cell r="L80">
            <v>2003</v>
          </cell>
          <cell r="M80" t="str">
            <v>No Trade</v>
          </cell>
          <cell r="N80" t="str">
            <v/>
          </cell>
          <cell r="O80" t="str">
            <v/>
          </cell>
          <cell r="P80" t="str">
            <v/>
          </cell>
        </row>
        <row r="81">
          <cell r="A81" t="str">
            <v>GO</v>
          </cell>
          <cell r="B81">
            <v>1</v>
          </cell>
          <cell r="C81">
            <v>3</v>
          </cell>
          <cell r="D81" t="str">
            <v>C</v>
          </cell>
          <cell r="E81">
            <v>0.96</v>
          </cell>
          <cell r="F81">
            <v>37616</v>
          </cell>
          <cell r="G81">
            <v>1E-4</v>
          </cell>
          <cell r="H81">
            <v>0</v>
          </cell>
          <cell r="I81" t="str">
            <v>1          0   .</v>
          </cell>
          <cell r="J81">
            <v>0</v>
          </cell>
          <cell r="K81">
            <v>0</v>
          </cell>
          <cell r="L81">
            <v>2003</v>
          </cell>
          <cell r="M81" t="str">
            <v>No Trade</v>
          </cell>
          <cell r="N81" t="str">
            <v/>
          </cell>
          <cell r="O81" t="str">
            <v/>
          </cell>
          <cell r="P81" t="str">
            <v/>
          </cell>
        </row>
        <row r="82">
          <cell r="A82" t="str">
            <v>GO</v>
          </cell>
          <cell r="B82">
            <v>1</v>
          </cell>
          <cell r="C82">
            <v>3</v>
          </cell>
          <cell r="D82" t="str">
            <v>C</v>
          </cell>
          <cell r="E82">
            <v>0.98</v>
          </cell>
          <cell r="F82">
            <v>37616</v>
          </cell>
          <cell r="G82">
            <v>1E-4</v>
          </cell>
          <cell r="H82">
            <v>0</v>
          </cell>
          <cell r="I82" t="str">
            <v>1          0   .</v>
          </cell>
          <cell r="J82">
            <v>0</v>
          </cell>
          <cell r="K82">
            <v>0</v>
          </cell>
          <cell r="L82">
            <v>2003</v>
          </cell>
          <cell r="M82" t="str">
            <v>No Trade</v>
          </cell>
          <cell r="N82" t="str">
            <v/>
          </cell>
          <cell r="O82" t="str">
            <v/>
          </cell>
          <cell r="P82" t="str">
            <v/>
          </cell>
        </row>
        <row r="83">
          <cell r="A83" t="str">
            <v>GO</v>
          </cell>
          <cell r="B83">
            <v>1</v>
          </cell>
          <cell r="C83">
            <v>3</v>
          </cell>
          <cell r="D83" t="str">
            <v>C</v>
          </cell>
          <cell r="E83">
            <v>0.99</v>
          </cell>
          <cell r="F83">
            <v>37616</v>
          </cell>
          <cell r="G83">
            <v>1E-4</v>
          </cell>
          <cell r="H83">
            <v>0</v>
          </cell>
          <cell r="I83" t="str">
            <v>1          0   .</v>
          </cell>
          <cell r="J83">
            <v>0</v>
          </cell>
          <cell r="K83">
            <v>0</v>
          </cell>
          <cell r="L83">
            <v>2003</v>
          </cell>
          <cell r="M83" t="str">
            <v>No Trade</v>
          </cell>
          <cell r="N83" t="str">
            <v/>
          </cell>
          <cell r="O83" t="str">
            <v/>
          </cell>
          <cell r="P83" t="str">
            <v/>
          </cell>
        </row>
        <row r="84">
          <cell r="A84" t="str">
            <v>GO</v>
          </cell>
          <cell r="B84">
            <v>1</v>
          </cell>
          <cell r="C84">
            <v>3</v>
          </cell>
          <cell r="D84" t="str">
            <v>C</v>
          </cell>
          <cell r="E84">
            <v>1.1000000000000001</v>
          </cell>
          <cell r="F84">
            <v>37616</v>
          </cell>
          <cell r="G84">
            <v>0</v>
          </cell>
          <cell r="I84" t="str">
            <v>0   .</v>
          </cell>
          <cell r="J84">
            <v>0</v>
          </cell>
          <cell r="K84">
            <v>0</v>
          </cell>
          <cell r="L84">
            <v>2003</v>
          </cell>
          <cell r="M84" t="str">
            <v>No Trade</v>
          </cell>
          <cell r="N84" t="str">
            <v/>
          </cell>
          <cell r="O84" t="str">
            <v/>
          </cell>
          <cell r="P84" t="str">
            <v/>
          </cell>
        </row>
        <row r="85">
          <cell r="A85" t="str">
            <v>GO</v>
          </cell>
          <cell r="B85">
            <v>2</v>
          </cell>
          <cell r="C85">
            <v>3</v>
          </cell>
          <cell r="D85" t="str">
            <v>P</v>
          </cell>
          <cell r="E85">
            <v>0.05</v>
          </cell>
          <cell r="F85">
            <v>37649</v>
          </cell>
          <cell r="G85">
            <v>0</v>
          </cell>
          <cell r="H85">
            <v>0</v>
          </cell>
          <cell r="I85" t="str">
            <v>0          0   .</v>
          </cell>
          <cell r="J85">
            <v>0</v>
          </cell>
          <cell r="K85">
            <v>0</v>
          </cell>
          <cell r="L85">
            <v>2003</v>
          </cell>
          <cell r="M85" t="str">
            <v>No Trade</v>
          </cell>
          <cell r="N85" t="str">
            <v/>
          </cell>
          <cell r="O85" t="str">
            <v/>
          </cell>
          <cell r="P85" t="str">
            <v/>
          </cell>
        </row>
        <row r="86">
          <cell r="A86" t="str">
            <v>GO</v>
          </cell>
          <cell r="B86">
            <v>2</v>
          </cell>
          <cell r="C86">
            <v>3</v>
          </cell>
          <cell r="D86" t="str">
            <v>P</v>
          </cell>
          <cell r="E86">
            <v>0.49</v>
          </cell>
          <cell r="F86">
            <v>37649</v>
          </cell>
          <cell r="G86">
            <v>0</v>
          </cell>
          <cell r="H86">
            <v>0</v>
          </cell>
          <cell r="I86" t="str">
            <v>0          0   .</v>
          </cell>
          <cell r="J86">
            <v>0</v>
          </cell>
          <cell r="K86">
            <v>0</v>
          </cell>
          <cell r="L86">
            <v>2003</v>
          </cell>
          <cell r="M86" t="str">
            <v>No Trade</v>
          </cell>
          <cell r="N86" t="str">
            <v/>
          </cell>
          <cell r="O86" t="str">
            <v/>
          </cell>
          <cell r="P86" t="str">
            <v/>
          </cell>
        </row>
        <row r="87">
          <cell r="A87" t="str">
            <v>GO</v>
          </cell>
          <cell r="B87">
            <v>2</v>
          </cell>
          <cell r="C87">
            <v>3</v>
          </cell>
          <cell r="D87" t="str">
            <v>P</v>
          </cell>
          <cell r="E87">
            <v>0.5</v>
          </cell>
          <cell r="F87">
            <v>37649</v>
          </cell>
          <cell r="G87">
            <v>0</v>
          </cell>
          <cell r="H87">
            <v>0</v>
          </cell>
          <cell r="I87" t="str">
            <v>0          0   .</v>
          </cell>
          <cell r="J87">
            <v>0</v>
          </cell>
          <cell r="K87">
            <v>0</v>
          </cell>
          <cell r="L87">
            <v>2003</v>
          </cell>
          <cell r="M87" t="str">
            <v>No Trade</v>
          </cell>
          <cell r="N87" t="str">
            <v/>
          </cell>
          <cell r="O87" t="str">
            <v/>
          </cell>
          <cell r="P87" t="str">
            <v/>
          </cell>
        </row>
        <row r="88">
          <cell r="A88" t="str">
            <v>GO</v>
          </cell>
          <cell r="B88">
            <v>2</v>
          </cell>
          <cell r="C88">
            <v>3</v>
          </cell>
          <cell r="D88" t="str">
            <v>P</v>
          </cell>
          <cell r="E88">
            <v>0.52</v>
          </cell>
          <cell r="F88">
            <v>37649</v>
          </cell>
          <cell r="G88">
            <v>0</v>
          </cell>
          <cell r="H88">
            <v>0</v>
          </cell>
          <cell r="I88" t="str">
            <v>0          0   .</v>
          </cell>
          <cell r="J88">
            <v>0</v>
          </cell>
          <cell r="K88">
            <v>0</v>
          </cell>
          <cell r="L88">
            <v>2003</v>
          </cell>
          <cell r="M88" t="str">
            <v>No Trade</v>
          </cell>
          <cell r="N88" t="str">
            <v/>
          </cell>
          <cell r="O88" t="str">
            <v/>
          </cell>
          <cell r="P88" t="str">
            <v/>
          </cell>
        </row>
        <row r="89">
          <cell r="A89" t="str">
            <v>GO</v>
          </cell>
          <cell r="B89">
            <v>2</v>
          </cell>
          <cell r="C89">
            <v>3</v>
          </cell>
          <cell r="D89" t="str">
            <v>P</v>
          </cell>
          <cell r="E89">
            <v>0.53</v>
          </cell>
          <cell r="F89">
            <v>37649</v>
          </cell>
          <cell r="G89">
            <v>0</v>
          </cell>
          <cell r="H89">
            <v>0</v>
          </cell>
          <cell r="I89" t="str">
            <v>0          0   .</v>
          </cell>
          <cell r="J89">
            <v>0</v>
          </cell>
          <cell r="K89">
            <v>0</v>
          </cell>
          <cell r="L89">
            <v>2003</v>
          </cell>
          <cell r="M89" t="str">
            <v>No Trade</v>
          </cell>
          <cell r="N89" t="str">
            <v/>
          </cell>
          <cell r="O89" t="str">
            <v/>
          </cell>
          <cell r="P89" t="str">
            <v/>
          </cell>
        </row>
        <row r="90">
          <cell r="A90" t="str">
            <v>GO</v>
          </cell>
          <cell r="B90">
            <v>2</v>
          </cell>
          <cell r="C90">
            <v>3</v>
          </cell>
          <cell r="D90" t="str">
            <v>P</v>
          </cell>
          <cell r="E90">
            <v>0.54</v>
          </cell>
          <cell r="F90">
            <v>37649</v>
          </cell>
          <cell r="G90">
            <v>0</v>
          </cell>
          <cell r="H90">
            <v>0</v>
          </cell>
          <cell r="I90" t="str">
            <v>0          0   .</v>
          </cell>
          <cell r="J90">
            <v>0</v>
          </cell>
          <cell r="K90">
            <v>0</v>
          </cell>
          <cell r="L90">
            <v>2003</v>
          </cell>
          <cell r="M90" t="str">
            <v>No Trade</v>
          </cell>
          <cell r="N90" t="str">
            <v/>
          </cell>
          <cell r="O90" t="str">
            <v/>
          </cell>
          <cell r="P90" t="str">
            <v/>
          </cell>
        </row>
        <row r="91">
          <cell r="A91" t="str">
            <v>GO</v>
          </cell>
          <cell r="B91">
            <v>2</v>
          </cell>
          <cell r="C91">
            <v>3</v>
          </cell>
          <cell r="D91" t="str">
            <v>P</v>
          </cell>
          <cell r="E91">
            <v>0.55000000000000004</v>
          </cell>
          <cell r="F91">
            <v>37649</v>
          </cell>
          <cell r="G91">
            <v>0</v>
          </cell>
          <cell r="H91">
            <v>0</v>
          </cell>
          <cell r="I91" t="str">
            <v>0          0   .</v>
          </cell>
          <cell r="J91">
            <v>0</v>
          </cell>
          <cell r="K91">
            <v>0</v>
          </cell>
          <cell r="L91">
            <v>2003</v>
          </cell>
          <cell r="M91" t="str">
            <v>No Trade</v>
          </cell>
          <cell r="N91" t="str">
            <v/>
          </cell>
          <cell r="O91" t="str">
            <v/>
          </cell>
          <cell r="P91" t="str">
            <v/>
          </cell>
        </row>
        <row r="92">
          <cell r="A92" t="str">
            <v>GO</v>
          </cell>
          <cell r="B92">
            <v>2</v>
          </cell>
          <cell r="C92">
            <v>3</v>
          </cell>
          <cell r="D92" t="str">
            <v>P</v>
          </cell>
          <cell r="E92">
            <v>0.56000000000000005</v>
          </cell>
          <cell r="F92">
            <v>37649</v>
          </cell>
          <cell r="G92">
            <v>2.0000000000000001E-4</v>
          </cell>
          <cell r="H92">
            <v>0</v>
          </cell>
          <cell r="I92" t="str">
            <v>6          0   .</v>
          </cell>
          <cell r="J92">
            <v>0</v>
          </cell>
          <cell r="K92">
            <v>0</v>
          </cell>
          <cell r="L92">
            <v>2003</v>
          </cell>
          <cell r="M92" t="str">
            <v>No Trade</v>
          </cell>
          <cell r="N92" t="str">
            <v/>
          </cell>
          <cell r="O92" t="str">
            <v/>
          </cell>
          <cell r="P92" t="str">
            <v/>
          </cell>
        </row>
        <row r="93">
          <cell r="A93" t="str">
            <v>GO</v>
          </cell>
          <cell r="B93">
            <v>2</v>
          </cell>
          <cell r="C93">
            <v>3</v>
          </cell>
          <cell r="D93" t="str">
            <v>P</v>
          </cell>
          <cell r="E93">
            <v>0.56999999999999995</v>
          </cell>
          <cell r="F93">
            <v>37649</v>
          </cell>
          <cell r="G93">
            <v>0</v>
          </cell>
          <cell r="H93">
            <v>0</v>
          </cell>
          <cell r="I93" t="str">
            <v>0          0   .</v>
          </cell>
          <cell r="J93">
            <v>0</v>
          </cell>
          <cell r="K93">
            <v>0</v>
          </cell>
          <cell r="L93">
            <v>2003</v>
          </cell>
          <cell r="M93" t="str">
            <v>No Trade</v>
          </cell>
          <cell r="N93" t="str">
            <v/>
          </cell>
          <cell r="O93" t="str">
            <v/>
          </cell>
          <cell r="P93" t="str">
            <v/>
          </cell>
        </row>
        <row r="94">
          <cell r="A94" t="str">
            <v>GO</v>
          </cell>
          <cell r="B94">
            <v>2</v>
          </cell>
          <cell r="C94">
            <v>3</v>
          </cell>
          <cell r="D94" t="str">
            <v>P</v>
          </cell>
          <cell r="E94">
            <v>0.57999999999999996</v>
          </cell>
          <cell r="F94">
            <v>37649</v>
          </cell>
          <cell r="G94">
            <v>5.9999999999999995E-4</v>
          </cell>
          <cell r="H94">
            <v>1E-3</v>
          </cell>
          <cell r="I94" t="str">
            <v>2          0   .</v>
          </cell>
          <cell r="J94">
            <v>0</v>
          </cell>
          <cell r="K94">
            <v>0</v>
          </cell>
          <cell r="L94">
            <v>2003</v>
          </cell>
          <cell r="M94" t="str">
            <v>No Trade</v>
          </cell>
          <cell r="N94" t="str">
            <v/>
          </cell>
          <cell r="O94" t="str">
            <v/>
          </cell>
          <cell r="P94" t="str">
            <v/>
          </cell>
        </row>
        <row r="95">
          <cell r="A95" t="str">
            <v>GO</v>
          </cell>
          <cell r="B95">
            <v>2</v>
          </cell>
          <cell r="C95">
            <v>3</v>
          </cell>
          <cell r="D95" t="str">
            <v>P</v>
          </cell>
          <cell r="E95">
            <v>0.59</v>
          </cell>
          <cell r="F95">
            <v>37649</v>
          </cell>
          <cell r="G95">
            <v>0</v>
          </cell>
          <cell r="H95">
            <v>0</v>
          </cell>
          <cell r="I95" t="str">
            <v>0          0   .</v>
          </cell>
          <cell r="J95">
            <v>0</v>
          </cell>
          <cell r="K95">
            <v>0</v>
          </cell>
          <cell r="L95">
            <v>2003</v>
          </cell>
          <cell r="M95" t="str">
            <v>No Trade</v>
          </cell>
          <cell r="N95" t="str">
            <v/>
          </cell>
          <cell r="O95" t="str">
            <v/>
          </cell>
          <cell r="P95" t="str">
            <v/>
          </cell>
        </row>
        <row r="96">
          <cell r="A96" t="str">
            <v>GO</v>
          </cell>
          <cell r="B96">
            <v>2</v>
          </cell>
          <cell r="C96">
            <v>3</v>
          </cell>
          <cell r="D96" t="str">
            <v>P</v>
          </cell>
          <cell r="E96">
            <v>0.6</v>
          </cell>
          <cell r="F96">
            <v>37649</v>
          </cell>
          <cell r="G96">
            <v>1.1999999999999999E-3</v>
          </cell>
          <cell r="H96">
            <v>2E-3</v>
          </cell>
          <cell r="I96" t="str">
            <v>4          0   .</v>
          </cell>
          <cell r="J96">
            <v>0</v>
          </cell>
          <cell r="K96">
            <v>0</v>
          </cell>
          <cell r="L96">
            <v>2003</v>
          </cell>
          <cell r="M96" t="str">
            <v>No Trade</v>
          </cell>
          <cell r="N96" t="str">
            <v/>
          </cell>
          <cell r="O96" t="str">
            <v/>
          </cell>
          <cell r="P96" t="str">
            <v/>
          </cell>
        </row>
        <row r="97">
          <cell r="A97" t="str">
            <v>GO</v>
          </cell>
          <cell r="B97">
            <v>2</v>
          </cell>
          <cell r="C97">
            <v>3</v>
          </cell>
          <cell r="D97" t="str">
            <v>P</v>
          </cell>
          <cell r="E97">
            <v>0.61</v>
          </cell>
          <cell r="F97">
            <v>37649</v>
          </cell>
          <cell r="G97">
            <v>1.6999999999999999E-3</v>
          </cell>
          <cell r="H97">
            <v>3.0000000000000001E-3</v>
          </cell>
          <cell r="I97" t="str">
            <v>2          0   .</v>
          </cell>
          <cell r="J97">
            <v>0</v>
          </cell>
          <cell r="K97">
            <v>0</v>
          </cell>
          <cell r="L97">
            <v>2003</v>
          </cell>
          <cell r="M97" t="str">
            <v>No Trade</v>
          </cell>
          <cell r="N97" t="str">
            <v/>
          </cell>
          <cell r="O97" t="str">
            <v/>
          </cell>
          <cell r="P97" t="str">
            <v/>
          </cell>
        </row>
        <row r="98">
          <cell r="A98" t="str">
            <v>GO</v>
          </cell>
          <cell r="B98">
            <v>2</v>
          </cell>
          <cell r="C98">
            <v>3</v>
          </cell>
          <cell r="D98" t="str">
            <v>P</v>
          </cell>
          <cell r="E98">
            <v>0.62</v>
          </cell>
          <cell r="F98">
            <v>37649</v>
          </cell>
          <cell r="G98">
            <v>2.3E-3</v>
          </cell>
          <cell r="H98">
            <v>4.0000000000000001E-3</v>
          </cell>
          <cell r="I98" t="str">
            <v>2          0   .</v>
          </cell>
          <cell r="J98">
            <v>0</v>
          </cell>
          <cell r="K98">
            <v>0</v>
          </cell>
          <cell r="L98">
            <v>2003</v>
          </cell>
          <cell r="M98" t="str">
            <v>No Trade</v>
          </cell>
          <cell r="N98" t="str">
            <v/>
          </cell>
          <cell r="O98" t="str">
            <v/>
          </cell>
          <cell r="P98" t="str">
            <v/>
          </cell>
        </row>
        <row r="99">
          <cell r="A99" t="str">
            <v>GO</v>
          </cell>
          <cell r="B99">
            <v>2</v>
          </cell>
          <cell r="C99">
            <v>3</v>
          </cell>
          <cell r="D99" t="str">
            <v>P</v>
          </cell>
          <cell r="E99">
            <v>0.63</v>
          </cell>
          <cell r="F99">
            <v>37649</v>
          </cell>
          <cell r="G99">
            <v>3.0999999999999999E-3</v>
          </cell>
          <cell r="H99">
            <v>5.0000000000000001E-3</v>
          </cell>
          <cell r="I99" t="str">
            <v>4          0   .</v>
          </cell>
          <cell r="J99">
            <v>0</v>
          </cell>
          <cell r="K99">
            <v>0</v>
          </cell>
          <cell r="L99">
            <v>2003</v>
          </cell>
          <cell r="M99" t="str">
            <v>No Trade</v>
          </cell>
          <cell r="N99" t="str">
            <v/>
          </cell>
          <cell r="O99" t="str">
            <v/>
          </cell>
          <cell r="P99" t="str">
            <v/>
          </cell>
        </row>
        <row r="100">
          <cell r="A100" t="str">
            <v>GO</v>
          </cell>
          <cell r="B100">
            <v>2</v>
          </cell>
          <cell r="C100">
            <v>3</v>
          </cell>
          <cell r="D100" t="str">
            <v>P</v>
          </cell>
          <cell r="E100">
            <v>0.64</v>
          </cell>
          <cell r="F100">
            <v>37649</v>
          </cell>
          <cell r="G100">
            <v>4.1000000000000003E-3</v>
          </cell>
          <cell r="H100">
            <v>7.0000000000000001E-3</v>
          </cell>
          <cell r="I100" t="str">
            <v>0          0   .</v>
          </cell>
          <cell r="J100">
            <v>0</v>
          </cell>
          <cell r="K100">
            <v>0</v>
          </cell>
          <cell r="L100">
            <v>2003</v>
          </cell>
          <cell r="M100" t="str">
            <v>No Trade</v>
          </cell>
          <cell r="N100" t="str">
            <v/>
          </cell>
          <cell r="O100" t="str">
            <v/>
          </cell>
          <cell r="P100" t="str">
            <v/>
          </cell>
        </row>
        <row r="101">
          <cell r="A101" t="str">
            <v>GO</v>
          </cell>
          <cell r="B101">
            <v>2</v>
          </cell>
          <cell r="C101">
            <v>3</v>
          </cell>
          <cell r="D101" t="str">
            <v>P</v>
          </cell>
          <cell r="E101">
            <v>0.65</v>
          </cell>
          <cell r="F101">
            <v>37649</v>
          </cell>
          <cell r="G101">
            <v>5.3E-3</v>
          </cell>
          <cell r="H101">
            <v>8.0000000000000002E-3</v>
          </cell>
          <cell r="I101" t="str">
            <v>8          0   .</v>
          </cell>
          <cell r="J101">
            <v>0</v>
          </cell>
          <cell r="K101">
            <v>0</v>
          </cell>
          <cell r="L101">
            <v>2003</v>
          </cell>
          <cell r="M101" t="str">
            <v>No Trade</v>
          </cell>
          <cell r="N101" t="str">
            <v/>
          </cell>
          <cell r="O101" t="str">
            <v/>
          </cell>
          <cell r="P101" t="str">
            <v/>
          </cell>
        </row>
        <row r="102">
          <cell r="A102" t="str">
            <v>GO</v>
          </cell>
          <cell r="B102">
            <v>2</v>
          </cell>
          <cell r="C102">
            <v>3</v>
          </cell>
          <cell r="D102" t="str">
            <v>C</v>
          </cell>
          <cell r="E102">
            <v>0.66</v>
          </cell>
          <cell r="F102">
            <v>37649</v>
          </cell>
          <cell r="G102">
            <v>9.6600000000000005E-2</v>
          </cell>
          <cell r="H102">
            <v>8.1000000000000003E-2</v>
          </cell>
          <cell r="I102" t="str">
            <v>2          0   .</v>
          </cell>
          <cell r="J102">
            <v>0</v>
          </cell>
          <cell r="K102">
            <v>0</v>
          </cell>
          <cell r="L102">
            <v>2003</v>
          </cell>
          <cell r="M102" t="str">
            <v>No Trade</v>
          </cell>
          <cell r="N102" t="str">
            <v/>
          </cell>
          <cell r="O102" t="str">
            <v/>
          </cell>
          <cell r="P102" t="str">
            <v/>
          </cell>
        </row>
        <row r="103">
          <cell r="A103" t="str">
            <v>GO</v>
          </cell>
          <cell r="B103">
            <v>2</v>
          </cell>
          <cell r="C103">
            <v>3</v>
          </cell>
          <cell r="D103" t="str">
            <v>P</v>
          </cell>
          <cell r="E103">
            <v>0.66</v>
          </cell>
          <cell r="F103">
            <v>37649</v>
          </cell>
          <cell r="G103">
            <v>6.7999999999999996E-3</v>
          </cell>
          <cell r="H103">
            <v>0.01</v>
          </cell>
          <cell r="I103" t="str">
            <v>9          0   .</v>
          </cell>
          <cell r="J103">
            <v>0</v>
          </cell>
          <cell r="K103">
            <v>0</v>
          </cell>
          <cell r="L103">
            <v>2003</v>
          </cell>
          <cell r="M103" t="str">
            <v>No Trade</v>
          </cell>
          <cell r="N103" t="str">
            <v/>
          </cell>
          <cell r="O103" t="str">
            <v/>
          </cell>
          <cell r="P103" t="str">
            <v/>
          </cell>
        </row>
        <row r="104">
          <cell r="A104" t="str">
            <v>GO</v>
          </cell>
          <cell r="B104">
            <v>2</v>
          </cell>
          <cell r="C104">
            <v>3</v>
          </cell>
          <cell r="D104" t="str">
            <v>P</v>
          </cell>
          <cell r="E104">
            <v>0.67</v>
          </cell>
          <cell r="F104">
            <v>37649</v>
          </cell>
          <cell r="G104">
            <v>8.6E-3</v>
          </cell>
          <cell r="H104">
            <v>1.2999999999999999E-2</v>
          </cell>
          <cell r="I104" t="str">
            <v>5          0   .</v>
          </cell>
          <cell r="J104">
            <v>0</v>
          </cell>
          <cell r="K104">
            <v>0</v>
          </cell>
          <cell r="L104">
            <v>2003</v>
          </cell>
          <cell r="M104" t="str">
            <v>No Trade</v>
          </cell>
          <cell r="N104" t="str">
            <v/>
          </cell>
          <cell r="O104" t="str">
            <v/>
          </cell>
          <cell r="P104" t="str">
            <v/>
          </cell>
        </row>
        <row r="105">
          <cell r="A105" t="str">
            <v>GO</v>
          </cell>
          <cell r="B105">
            <v>2</v>
          </cell>
          <cell r="C105">
            <v>3</v>
          </cell>
          <cell r="D105" t="str">
            <v>P</v>
          </cell>
          <cell r="E105">
            <v>0.68</v>
          </cell>
          <cell r="F105">
            <v>37649</v>
          </cell>
          <cell r="G105">
            <v>1.0699999999999999E-2</v>
          </cell>
          <cell r="H105">
            <v>1.6E-2</v>
          </cell>
          <cell r="I105" t="str">
            <v>4          0   .</v>
          </cell>
          <cell r="J105">
            <v>0</v>
          </cell>
          <cell r="K105">
            <v>0</v>
          </cell>
          <cell r="L105">
            <v>2003</v>
          </cell>
          <cell r="M105" t="str">
            <v>No Trade</v>
          </cell>
          <cell r="N105" t="str">
            <v/>
          </cell>
          <cell r="O105" t="str">
            <v/>
          </cell>
          <cell r="P105" t="str">
            <v/>
          </cell>
        </row>
        <row r="106">
          <cell r="A106" t="str">
            <v>GO</v>
          </cell>
          <cell r="B106">
            <v>2</v>
          </cell>
          <cell r="C106">
            <v>3</v>
          </cell>
          <cell r="D106" t="str">
            <v>P</v>
          </cell>
          <cell r="E106">
            <v>0.69</v>
          </cell>
          <cell r="F106">
            <v>37649</v>
          </cell>
          <cell r="G106">
            <v>1.32E-2</v>
          </cell>
          <cell r="H106">
            <v>1.9E-2</v>
          </cell>
          <cell r="I106" t="str">
            <v>7          0   .</v>
          </cell>
          <cell r="J106">
            <v>0</v>
          </cell>
          <cell r="K106">
            <v>0</v>
          </cell>
          <cell r="L106">
            <v>2003</v>
          </cell>
          <cell r="M106" t="str">
            <v>No Trade</v>
          </cell>
          <cell r="N106" t="str">
            <v/>
          </cell>
          <cell r="O106" t="str">
            <v/>
          </cell>
          <cell r="P106" t="str">
            <v/>
          </cell>
        </row>
        <row r="107">
          <cell r="A107" t="str">
            <v>GO</v>
          </cell>
          <cell r="B107">
            <v>2</v>
          </cell>
          <cell r="C107">
            <v>3</v>
          </cell>
          <cell r="D107" t="str">
            <v>C</v>
          </cell>
          <cell r="E107">
            <v>0.7</v>
          </cell>
          <cell r="F107">
            <v>37649</v>
          </cell>
          <cell r="G107">
            <v>6.6199999999999995E-2</v>
          </cell>
          <cell r="H107">
            <v>5.6000000000000001E-2</v>
          </cell>
          <cell r="I107" t="str">
            <v>6          0   .</v>
          </cell>
          <cell r="J107">
            <v>0</v>
          </cell>
          <cell r="K107">
            <v>0</v>
          </cell>
          <cell r="L107">
            <v>2003</v>
          </cell>
          <cell r="M107" t="str">
            <v>No Trade</v>
          </cell>
          <cell r="N107" t="str">
            <v/>
          </cell>
          <cell r="O107" t="str">
            <v/>
          </cell>
          <cell r="P107" t="str">
            <v/>
          </cell>
        </row>
        <row r="108">
          <cell r="A108" t="str">
            <v>GO</v>
          </cell>
          <cell r="B108">
            <v>2</v>
          </cell>
          <cell r="C108">
            <v>3</v>
          </cell>
          <cell r="D108" t="str">
            <v>P</v>
          </cell>
          <cell r="E108">
            <v>0.7</v>
          </cell>
          <cell r="F108">
            <v>37649</v>
          </cell>
          <cell r="G108">
            <v>1.61E-2</v>
          </cell>
          <cell r="H108">
            <v>2.5999999999999999E-2</v>
          </cell>
          <cell r="I108" t="str">
            <v>0          0   .</v>
          </cell>
          <cell r="J108">
            <v>0</v>
          </cell>
          <cell r="K108">
            <v>0</v>
          </cell>
          <cell r="L108">
            <v>2003</v>
          </cell>
          <cell r="M108" t="str">
            <v>No Trade</v>
          </cell>
          <cell r="N108" t="str">
            <v/>
          </cell>
          <cell r="O108" t="str">
            <v/>
          </cell>
          <cell r="P108" t="str">
            <v/>
          </cell>
        </row>
        <row r="109">
          <cell r="A109" t="str">
            <v>GO</v>
          </cell>
          <cell r="B109">
            <v>2</v>
          </cell>
          <cell r="C109">
            <v>3</v>
          </cell>
          <cell r="D109" t="str">
            <v>C</v>
          </cell>
          <cell r="E109">
            <v>0.71</v>
          </cell>
          <cell r="F109">
            <v>37649</v>
          </cell>
          <cell r="G109">
            <v>5.96E-2</v>
          </cell>
          <cell r="H109">
            <v>4.8000000000000001E-2</v>
          </cell>
          <cell r="I109" t="str">
            <v>2          0   .</v>
          </cell>
          <cell r="J109">
            <v>0</v>
          </cell>
          <cell r="K109">
            <v>0</v>
          </cell>
          <cell r="L109">
            <v>2003</v>
          </cell>
          <cell r="M109" t="str">
            <v>No Trade</v>
          </cell>
          <cell r="N109" t="str">
            <v/>
          </cell>
          <cell r="O109" t="str">
            <v/>
          </cell>
          <cell r="P109" t="str">
            <v/>
          </cell>
        </row>
        <row r="110">
          <cell r="A110" t="str">
            <v>GO</v>
          </cell>
          <cell r="B110">
            <v>2</v>
          </cell>
          <cell r="C110">
            <v>3</v>
          </cell>
          <cell r="D110" t="str">
            <v>P</v>
          </cell>
          <cell r="E110">
            <v>0.71</v>
          </cell>
          <cell r="F110">
            <v>37649</v>
          </cell>
          <cell r="G110">
            <v>1.9400000000000001E-2</v>
          </cell>
          <cell r="H110">
            <v>2.7E-2</v>
          </cell>
          <cell r="I110" t="str">
            <v>5          0   .</v>
          </cell>
          <cell r="J110">
            <v>0</v>
          </cell>
          <cell r="K110">
            <v>0</v>
          </cell>
          <cell r="L110">
            <v>2003</v>
          </cell>
          <cell r="M110" t="str">
            <v>No Trade</v>
          </cell>
          <cell r="N110" t="str">
            <v/>
          </cell>
          <cell r="O110" t="str">
            <v/>
          </cell>
          <cell r="P110" t="str">
            <v/>
          </cell>
        </row>
        <row r="111">
          <cell r="A111" t="str">
            <v>GO</v>
          </cell>
          <cell r="B111">
            <v>2</v>
          </cell>
          <cell r="C111">
            <v>3</v>
          </cell>
          <cell r="D111" t="str">
            <v>C</v>
          </cell>
          <cell r="E111">
            <v>0.72</v>
          </cell>
          <cell r="F111">
            <v>37649</v>
          </cell>
          <cell r="G111">
            <v>5.33E-2</v>
          </cell>
          <cell r="H111">
            <v>4.2000000000000003E-2</v>
          </cell>
          <cell r="I111" t="str">
            <v>8          0   .</v>
          </cell>
          <cell r="J111">
            <v>0</v>
          </cell>
          <cell r="K111">
            <v>0</v>
          </cell>
          <cell r="L111">
            <v>2003</v>
          </cell>
          <cell r="M111" t="str">
            <v>No Trade</v>
          </cell>
          <cell r="N111" t="str">
            <v/>
          </cell>
          <cell r="O111" t="str">
            <v/>
          </cell>
          <cell r="P111" t="str">
            <v/>
          </cell>
        </row>
        <row r="112">
          <cell r="A112" t="str">
            <v>GO</v>
          </cell>
          <cell r="B112">
            <v>2</v>
          </cell>
          <cell r="C112">
            <v>3</v>
          </cell>
          <cell r="D112" t="str">
            <v>P</v>
          </cell>
          <cell r="E112">
            <v>0.72</v>
          </cell>
          <cell r="F112">
            <v>37649</v>
          </cell>
          <cell r="G112">
            <v>2.3099999999999999E-2</v>
          </cell>
          <cell r="H112">
            <v>3.2000000000000001E-2</v>
          </cell>
          <cell r="I112" t="str">
            <v>0          0   .</v>
          </cell>
          <cell r="J112">
            <v>0</v>
          </cell>
          <cell r="K112">
            <v>0</v>
          </cell>
          <cell r="L112">
            <v>2003</v>
          </cell>
          <cell r="M112" t="str">
            <v>No Trade</v>
          </cell>
          <cell r="N112" t="str">
            <v/>
          </cell>
          <cell r="O112" t="str">
            <v/>
          </cell>
          <cell r="P112" t="str">
            <v/>
          </cell>
        </row>
        <row r="113">
          <cell r="A113" t="str">
            <v>GO</v>
          </cell>
          <cell r="B113">
            <v>2</v>
          </cell>
          <cell r="C113">
            <v>3</v>
          </cell>
          <cell r="D113" t="str">
            <v>C</v>
          </cell>
          <cell r="E113">
            <v>0.73</v>
          </cell>
          <cell r="F113">
            <v>37649</v>
          </cell>
          <cell r="G113">
            <v>4.7500000000000001E-2</v>
          </cell>
          <cell r="H113">
            <v>3.6999999999999998E-2</v>
          </cell>
          <cell r="I113" t="str">
            <v>8          0   .</v>
          </cell>
          <cell r="J113">
            <v>0</v>
          </cell>
          <cell r="K113">
            <v>0</v>
          </cell>
          <cell r="L113">
            <v>2003</v>
          </cell>
          <cell r="M113" t="str">
            <v>No Trade</v>
          </cell>
          <cell r="N113" t="str">
            <v/>
          </cell>
          <cell r="O113" t="str">
            <v/>
          </cell>
          <cell r="P113" t="str">
            <v/>
          </cell>
        </row>
        <row r="114">
          <cell r="A114" t="str">
            <v>GO</v>
          </cell>
          <cell r="B114">
            <v>2</v>
          </cell>
          <cell r="C114">
            <v>3</v>
          </cell>
          <cell r="D114" t="str">
            <v>P</v>
          </cell>
          <cell r="E114">
            <v>0.73</v>
          </cell>
          <cell r="F114">
            <v>37649</v>
          </cell>
          <cell r="G114">
            <v>2.7199999999999998E-2</v>
          </cell>
          <cell r="H114">
            <v>3.6999999999999998E-2</v>
          </cell>
          <cell r="I114" t="str">
            <v>0          0   .</v>
          </cell>
          <cell r="J114">
            <v>0</v>
          </cell>
          <cell r="K114">
            <v>0</v>
          </cell>
          <cell r="L114">
            <v>2003</v>
          </cell>
          <cell r="M114" t="str">
            <v>No Trade</v>
          </cell>
          <cell r="N114" t="str">
            <v/>
          </cell>
          <cell r="O114" t="str">
            <v/>
          </cell>
          <cell r="P114" t="str">
            <v/>
          </cell>
        </row>
        <row r="115">
          <cell r="A115" t="str">
            <v>GO</v>
          </cell>
          <cell r="B115">
            <v>2</v>
          </cell>
          <cell r="C115">
            <v>3</v>
          </cell>
          <cell r="D115" t="str">
            <v>C</v>
          </cell>
          <cell r="E115">
            <v>0.74</v>
          </cell>
          <cell r="F115">
            <v>37649</v>
          </cell>
          <cell r="G115">
            <v>4.2200000000000001E-2</v>
          </cell>
          <cell r="H115">
            <v>3.3000000000000002E-2</v>
          </cell>
          <cell r="I115" t="str">
            <v>4          1   .</v>
          </cell>
          <cell r="J115">
            <v>0</v>
          </cell>
          <cell r="K115">
            <v>0</v>
          </cell>
          <cell r="L115">
            <v>2003</v>
          </cell>
          <cell r="M115" t="str">
            <v>No Trade</v>
          </cell>
          <cell r="N115" t="str">
            <v/>
          </cell>
          <cell r="O115" t="str">
            <v/>
          </cell>
          <cell r="P115" t="str">
            <v/>
          </cell>
        </row>
        <row r="116">
          <cell r="A116" t="str">
            <v>GO</v>
          </cell>
          <cell r="B116">
            <v>2</v>
          </cell>
          <cell r="C116">
            <v>3</v>
          </cell>
          <cell r="D116" t="str">
            <v>P</v>
          </cell>
          <cell r="E116">
            <v>0.74</v>
          </cell>
          <cell r="F116">
            <v>37649</v>
          </cell>
          <cell r="G116">
            <v>3.1800000000000002E-2</v>
          </cell>
          <cell r="H116">
            <v>4.2000000000000003E-2</v>
          </cell>
          <cell r="I116" t="str">
            <v>6          0   .</v>
          </cell>
          <cell r="J116">
            <v>0</v>
          </cell>
          <cell r="K116">
            <v>0</v>
          </cell>
          <cell r="L116">
            <v>2003</v>
          </cell>
          <cell r="M116" t="str">
            <v>No Trade</v>
          </cell>
          <cell r="N116" t="str">
            <v/>
          </cell>
          <cell r="O116" t="str">
            <v/>
          </cell>
          <cell r="P116" t="str">
            <v/>
          </cell>
        </row>
        <row r="117">
          <cell r="A117" t="str">
            <v>GO</v>
          </cell>
          <cell r="B117">
            <v>2</v>
          </cell>
          <cell r="C117">
            <v>3</v>
          </cell>
          <cell r="D117" t="str">
            <v>C</v>
          </cell>
          <cell r="E117">
            <v>0.75</v>
          </cell>
          <cell r="F117">
            <v>37649</v>
          </cell>
          <cell r="G117">
            <v>3.7199999999999997E-2</v>
          </cell>
          <cell r="H117">
            <v>2.9000000000000001E-2</v>
          </cell>
          <cell r="I117" t="str">
            <v>4          0   .</v>
          </cell>
          <cell r="J117">
            <v>0</v>
          </cell>
          <cell r="K117">
            <v>0</v>
          </cell>
          <cell r="L117">
            <v>2003</v>
          </cell>
          <cell r="M117" t="str">
            <v>No Trade</v>
          </cell>
          <cell r="N117" t="str">
            <v/>
          </cell>
          <cell r="O117" t="str">
            <v/>
          </cell>
          <cell r="P117" t="str">
            <v/>
          </cell>
        </row>
        <row r="118">
          <cell r="A118" t="str">
            <v>GO</v>
          </cell>
          <cell r="B118">
            <v>2</v>
          </cell>
          <cell r="C118">
            <v>3</v>
          </cell>
          <cell r="D118" t="str">
            <v>P</v>
          </cell>
          <cell r="E118">
            <v>0.75</v>
          </cell>
          <cell r="F118">
            <v>37649</v>
          </cell>
          <cell r="G118">
            <v>3.6799999999999999E-2</v>
          </cell>
          <cell r="H118">
            <v>4.8000000000000001E-2</v>
          </cell>
          <cell r="I118" t="str">
            <v>5        330   .</v>
          </cell>
          <cell r="J118">
            <v>0</v>
          </cell>
          <cell r="K118">
            <v>0</v>
          </cell>
          <cell r="L118">
            <v>2003</v>
          </cell>
          <cell r="M118" t="str">
            <v>No Trade</v>
          </cell>
          <cell r="N118" t="str">
            <v/>
          </cell>
          <cell r="O118" t="str">
            <v/>
          </cell>
          <cell r="P118" t="str">
            <v/>
          </cell>
        </row>
        <row r="119">
          <cell r="A119" t="str">
            <v>GO</v>
          </cell>
          <cell r="B119">
            <v>2</v>
          </cell>
          <cell r="C119">
            <v>3</v>
          </cell>
          <cell r="D119" t="str">
            <v>C</v>
          </cell>
          <cell r="E119">
            <v>0.76</v>
          </cell>
          <cell r="F119">
            <v>37649</v>
          </cell>
          <cell r="G119">
            <v>3.2800000000000003E-2</v>
          </cell>
          <cell r="H119">
            <v>2.5000000000000001E-2</v>
          </cell>
          <cell r="I119" t="str">
            <v>8          0   .</v>
          </cell>
          <cell r="J119">
            <v>0</v>
          </cell>
          <cell r="K119">
            <v>0</v>
          </cell>
          <cell r="L119">
            <v>2003</v>
          </cell>
          <cell r="M119" t="str">
            <v>No Trade</v>
          </cell>
          <cell r="N119" t="str">
            <v/>
          </cell>
          <cell r="O119" t="str">
            <v/>
          </cell>
          <cell r="P119" t="str">
            <v/>
          </cell>
        </row>
        <row r="120">
          <cell r="A120" t="str">
            <v>GO</v>
          </cell>
          <cell r="B120">
            <v>2</v>
          </cell>
          <cell r="C120">
            <v>3</v>
          </cell>
          <cell r="D120" t="str">
            <v>P</v>
          </cell>
          <cell r="E120">
            <v>0.76</v>
          </cell>
          <cell r="F120">
            <v>37649</v>
          </cell>
          <cell r="G120">
            <v>7.7499999999999999E-2</v>
          </cell>
          <cell r="H120">
            <v>7.6999999999999999E-2</v>
          </cell>
          <cell r="I120" t="str">
            <v>5          0   .</v>
          </cell>
          <cell r="J120">
            <v>0</v>
          </cell>
          <cell r="K120">
            <v>0</v>
          </cell>
          <cell r="L120">
            <v>2003</v>
          </cell>
          <cell r="M120" t="str">
            <v>No Trade</v>
          </cell>
          <cell r="N120" t="str">
            <v/>
          </cell>
          <cell r="O120" t="str">
            <v/>
          </cell>
          <cell r="P120" t="str">
            <v/>
          </cell>
        </row>
        <row r="121">
          <cell r="A121" t="str">
            <v>GO</v>
          </cell>
          <cell r="B121">
            <v>2</v>
          </cell>
          <cell r="C121">
            <v>3</v>
          </cell>
          <cell r="D121" t="str">
            <v>C</v>
          </cell>
          <cell r="E121">
            <v>0.77</v>
          </cell>
          <cell r="F121">
            <v>37649</v>
          </cell>
          <cell r="G121">
            <v>2.8799999999999999E-2</v>
          </cell>
          <cell r="H121">
            <v>2.1999999999999999E-2</v>
          </cell>
          <cell r="I121" t="str">
            <v>6          0   .</v>
          </cell>
          <cell r="J121">
            <v>0</v>
          </cell>
          <cell r="K121">
            <v>0</v>
          </cell>
          <cell r="L121">
            <v>2003</v>
          </cell>
          <cell r="M121" t="str">
            <v>No Trade</v>
          </cell>
          <cell r="N121" t="str">
            <v/>
          </cell>
          <cell r="O121" t="str">
            <v/>
          </cell>
          <cell r="P121" t="str">
            <v/>
          </cell>
        </row>
        <row r="122">
          <cell r="A122" t="str">
            <v>GO</v>
          </cell>
          <cell r="B122">
            <v>2</v>
          </cell>
          <cell r="C122">
            <v>3</v>
          </cell>
          <cell r="D122" t="str">
            <v>P</v>
          </cell>
          <cell r="E122">
            <v>0.77</v>
          </cell>
          <cell r="F122">
            <v>37649</v>
          </cell>
          <cell r="G122">
            <v>7.8100000000000003E-2</v>
          </cell>
          <cell r="H122">
            <v>7.8E-2</v>
          </cell>
          <cell r="I122" t="str">
            <v>1          0   .</v>
          </cell>
          <cell r="J122">
            <v>0</v>
          </cell>
          <cell r="K122">
            <v>0</v>
          </cell>
          <cell r="L122">
            <v>2003</v>
          </cell>
          <cell r="M122" t="str">
            <v>No Trade</v>
          </cell>
          <cell r="N122" t="str">
            <v/>
          </cell>
          <cell r="O122" t="str">
            <v/>
          </cell>
          <cell r="P122" t="str">
            <v/>
          </cell>
        </row>
        <row r="123">
          <cell r="A123" t="str">
            <v>GO</v>
          </cell>
          <cell r="B123">
            <v>2</v>
          </cell>
          <cell r="C123">
            <v>3</v>
          </cell>
          <cell r="D123" t="str">
            <v>C</v>
          </cell>
          <cell r="E123">
            <v>0.78</v>
          </cell>
          <cell r="F123">
            <v>37649</v>
          </cell>
          <cell r="G123">
            <v>2.52E-2</v>
          </cell>
          <cell r="H123">
            <v>1.9E-2</v>
          </cell>
          <cell r="I123" t="str">
            <v>7          0   .</v>
          </cell>
          <cell r="J123">
            <v>0</v>
          </cell>
          <cell r="K123">
            <v>0</v>
          </cell>
          <cell r="L123">
            <v>2003</v>
          </cell>
          <cell r="M123" t="str">
            <v>No Trade</v>
          </cell>
          <cell r="N123" t="str">
            <v/>
          </cell>
          <cell r="O123" t="str">
            <v/>
          </cell>
          <cell r="P123" t="str">
            <v/>
          </cell>
        </row>
        <row r="124">
          <cell r="A124" t="str">
            <v>GO</v>
          </cell>
          <cell r="B124">
            <v>2</v>
          </cell>
          <cell r="C124">
            <v>3</v>
          </cell>
          <cell r="D124" t="str">
            <v>P</v>
          </cell>
          <cell r="E124">
            <v>0.78</v>
          </cell>
          <cell r="F124">
            <v>37649</v>
          </cell>
          <cell r="G124">
            <v>5.4600000000000003E-2</v>
          </cell>
          <cell r="H124">
            <v>6.8000000000000005E-2</v>
          </cell>
          <cell r="I124" t="str">
            <v>6          0   .</v>
          </cell>
          <cell r="J124">
            <v>0</v>
          </cell>
          <cell r="K124">
            <v>0</v>
          </cell>
          <cell r="L124">
            <v>2003</v>
          </cell>
          <cell r="M124" t="str">
            <v>No Trade</v>
          </cell>
          <cell r="N124" t="str">
            <v/>
          </cell>
          <cell r="O124" t="str">
            <v/>
          </cell>
          <cell r="P124" t="str">
            <v/>
          </cell>
        </row>
        <row r="125">
          <cell r="A125" t="str">
            <v>GO</v>
          </cell>
          <cell r="B125">
            <v>2</v>
          </cell>
          <cell r="C125">
            <v>3</v>
          </cell>
          <cell r="D125" t="str">
            <v>C</v>
          </cell>
          <cell r="E125">
            <v>0.79</v>
          </cell>
          <cell r="F125">
            <v>37649</v>
          </cell>
          <cell r="G125">
            <v>2.1999999999999999E-2</v>
          </cell>
          <cell r="H125">
            <v>1.7000000000000001E-2</v>
          </cell>
          <cell r="I125" t="str">
            <v>1          0   .</v>
          </cell>
          <cell r="J125">
            <v>0</v>
          </cell>
          <cell r="K125">
            <v>0</v>
          </cell>
          <cell r="L125">
            <v>2003</v>
          </cell>
          <cell r="M125" t="str">
            <v>No Trade</v>
          </cell>
          <cell r="N125" t="str">
            <v/>
          </cell>
          <cell r="O125" t="str">
            <v/>
          </cell>
          <cell r="P125" t="str">
            <v/>
          </cell>
        </row>
        <row r="126">
          <cell r="A126" t="str">
            <v>GO</v>
          </cell>
          <cell r="B126">
            <v>2</v>
          </cell>
          <cell r="C126">
            <v>3</v>
          </cell>
          <cell r="D126" t="str">
            <v>P</v>
          </cell>
          <cell r="E126">
            <v>0.79</v>
          </cell>
          <cell r="F126">
            <v>37649</v>
          </cell>
          <cell r="G126">
            <v>8.4000000000000005E-2</v>
          </cell>
          <cell r="H126">
            <v>8.4000000000000005E-2</v>
          </cell>
          <cell r="I126" t="str">
            <v>0          0   .</v>
          </cell>
          <cell r="J126">
            <v>0</v>
          </cell>
          <cell r="K126">
            <v>0</v>
          </cell>
          <cell r="L126">
            <v>2003</v>
          </cell>
          <cell r="M126" t="str">
            <v>No Trade</v>
          </cell>
          <cell r="N126" t="str">
            <v/>
          </cell>
          <cell r="O126" t="str">
            <v/>
          </cell>
          <cell r="P126" t="str">
            <v/>
          </cell>
        </row>
        <row r="127">
          <cell r="A127" t="str">
            <v>GO</v>
          </cell>
          <cell r="B127">
            <v>2</v>
          </cell>
          <cell r="C127">
            <v>3</v>
          </cell>
          <cell r="D127" t="str">
            <v>C</v>
          </cell>
          <cell r="E127">
            <v>0.8</v>
          </cell>
          <cell r="F127">
            <v>37649</v>
          </cell>
          <cell r="G127">
            <v>1.8499999999999999E-2</v>
          </cell>
          <cell r="H127">
            <v>1.4E-2</v>
          </cell>
          <cell r="I127" t="str">
            <v>8          1   .</v>
          </cell>
          <cell r="J127">
            <v>0</v>
          </cell>
          <cell r="K127">
            <v>0</v>
          </cell>
          <cell r="L127">
            <v>2003</v>
          </cell>
          <cell r="M127" t="str">
            <v>No Trade</v>
          </cell>
          <cell r="N127" t="str">
            <v/>
          </cell>
          <cell r="O127" t="str">
            <v/>
          </cell>
          <cell r="P127" t="str">
            <v/>
          </cell>
        </row>
        <row r="128">
          <cell r="A128" t="str">
            <v>GO</v>
          </cell>
          <cell r="B128">
            <v>2</v>
          </cell>
          <cell r="C128">
            <v>3</v>
          </cell>
          <cell r="D128" t="str">
            <v>P</v>
          </cell>
          <cell r="E128">
            <v>0.8</v>
          </cell>
          <cell r="F128">
            <v>37649</v>
          </cell>
          <cell r="G128">
            <v>0.13339999999999999</v>
          </cell>
          <cell r="H128">
            <v>0.13300000000000001</v>
          </cell>
          <cell r="I128" t="str">
            <v>4          0   .</v>
          </cell>
          <cell r="J128">
            <v>0</v>
          </cell>
          <cell r="K128">
            <v>0</v>
          </cell>
          <cell r="L128">
            <v>2003</v>
          </cell>
          <cell r="M128" t="str">
            <v>No Trade</v>
          </cell>
          <cell r="N128" t="str">
            <v/>
          </cell>
          <cell r="O128" t="str">
            <v/>
          </cell>
          <cell r="P128" t="str">
            <v/>
          </cell>
        </row>
        <row r="129">
          <cell r="A129" t="str">
            <v>GO</v>
          </cell>
          <cell r="B129">
            <v>2</v>
          </cell>
          <cell r="C129">
            <v>3</v>
          </cell>
          <cell r="D129" t="str">
            <v>C</v>
          </cell>
          <cell r="E129">
            <v>0.81</v>
          </cell>
          <cell r="F129">
            <v>37649</v>
          </cell>
          <cell r="G129">
            <v>1.66E-2</v>
          </cell>
          <cell r="H129">
            <v>1.2E-2</v>
          </cell>
          <cell r="I129" t="str">
            <v>8          0   .</v>
          </cell>
          <cell r="J129">
            <v>0</v>
          </cell>
          <cell r="K129">
            <v>0</v>
          </cell>
          <cell r="L129">
            <v>2003</v>
          </cell>
          <cell r="M129" t="str">
            <v>No Trade</v>
          </cell>
          <cell r="N129" t="str">
            <v/>
          </cell>
          <cell r="O129" t="str">
            <v/>
          </cell>
          <cell r="P129" t="str">
            <v/>
          </cell>
        </row>
        <row r="130">
          <cell r="A130" t="str">
            <v>GO</v>
          </cell>
          <cell r="B130">
            <v>2</v>
          </cell>
          <cell r="C130">
            <v>3</v>
          </cell>
          <cell r="D130" t="str">
            <v>P</v>
          </cell>
          <cell r="E130">
            <v>0.81</v>
          </cell>
          <cell r="F130">
            <v>37649</v>
          </cell>
          <cell r="G130">
            <v>0</v>
          </cell>
          <cell r="H130">
            <v>0</v>
          </cell>
          <cell r="I130" t="str">
            <v>0          0   .</v>
          </cell>
          <cell r="J130">
            <v>0</v>
          </cell>
          <cell r="K130">
            <v>0</v>
          </cell>
          <cell r="L130">
            <v>2003</v>
          </cell>
          <cell r="M130" t="str">
            <v>No Trade</v>
          </cell>
          <cell r="N130" t="str">
            <v/>
          </cell>
          <cell r="O130" t="str">
            <v/>
          </cell>
          <cell r="P130" t="str">
            <v/>
          </cell>
        </row>
        <row r="131">
          <cell r="A131" t="str">
            <v>GO</v>
          </cell>
          <cell r="B131">
            <v>2</v>
          </cell>
          <cell r="C131">
            <v>3</v>
          </cell>
          <cell r="D131" t="str">
            <v>C</v>
          </cell>
          <cell r="E131">
            <v>0.82</v>
          </cell>
          <cell r="F131">
            <v>37649</v>
          </cell>
          <cell r="G131">
            <v>1.43E-2</v>
          </cell>
          <cell r="H131">
            <v>1.0999999999999999E-2</v>
          </cell>
          <cell r="I131" t="str">
            <v>0          0   .</v>
          </cell>
          <cell r="J131">
            <v>0</v>
          </cell>
          <cell r="K131">
            <v>0</v>
          </cell>
          <cell r="L131">
            <v>2003</v>
          </cell>
          <cell r="M131" t="str">
            <v>No Trade</v>
          </cell>
          <cell r="N131" t="str">
            <v/>
          </cell>
          <cell r="O131" t="str">
            <v/>
          </cell>
          <cell r="P131" t="str">
            <v/>
          </cell>
        </row>
        <row r="132">
          <cell r="A132" t="str">
            <v>GO</v>
          </cell>
          <cell r="B132">
            <v>2</v>
          </cell>
          <cell r="C132">
            <v>3</v>
          </cell>
          <cell r="D132" t="str">
            <v>C</v>
          </cell>
          <cell r="E132">
            <v>0.83</v>
          </cell>
          <cell r="F132">
            <v>37649</v>
          </cell>
          <cell r="G132">
            <v>1.23E-2</v>
          </cell>
          <cell r="H132">
            <v>8.9999999999999993E-3</v>
          </cell>
          <cell r="I132" t="str">
            <v>5          0   .</v>
          </cell>
          <cell r="J132">
            <v>0</v>
          </cell>
          <cell r="K132">
            <v>0</v>
          </cell>
          <cell r="L132">
            <v>2003</v>
          </cell>
          <cell r="M132" t="str">
            <v>No Trade</v>
          </cell>
          <cell r="N132" t="str">
            <v/>
          </cell>
          <cell r="O132" t="str">
            <v/>
          </cell>
          <cell r="P132" t="str">
            <v/>
          </cell>
        </row>
        <row r="133">
          <cell r="A133" t="str">
            <v>GO</v>
          </cell>
          <cell r="B133">
            <v>2</v>
          </cell>
          <cell r="C133">
            <v>3</v>
          </cell>
          <cell r="D133" t="str">
            <v>C</v>
          </cell>
          <cell r="E133">
            <v>0.84</v>
          </cell>
          <cell r="F133">
            <v>37649</v>
          </cell>
          <cell r="G133">
            <v>1.06E-2</v>
          </cell>
          <cell r="H133">
            <v>8.0000000000000002E-3</v>
          </cell>
          <cell r="I133" t="str">
            <v>1          0   .</v>
          </cell>
          <cell r="J133">
            <v>0</v>
          </cell>
          <cell r="K133">
            <v>0</v>
          </cell>
          <cell r="L133">
            <v>2003</v>
          </cell>
          <cell r="M133" t="str">
            <v>No Trade</v>
          </cell>
          <cell r="N133" t="str">
            <v/>
          </cell>
          <cell r="O133" t="str">
            <v/>
          </cell>
          <cell r="P133" t="str">
            <v/>
          </cell>
        </row>
        <row r="134">
          <cell r="A134" t="str">
            <v>GO</v>
          </cell>
          <cell r="B134">
            <v>2</v>
          </cell>
          <cell r="C134">
            <v>3</v>
          </cell>
          <cell r="D134" t="str">
            <v>C</v>
          </cell>
          <cell r="E134">
            <v>0.85</v>
          </cell>
          <cell r="F134">
            <v>37649</v>
          </cell>
          <cell r="G134">
            <v>9.1000000000000004E-3</v>
          </cell>
          <cell r="H134">
            <v>7.0000000000000001E-3</v>
          </cell>
          <cell r="I134" t="str">
            <v>0          0   .</v>
          </cell>
          <cell r="J134">
            <v>0</v>
          </cell>
          <cell r="K134">
            <v>0</v>
          </cell>
          <cell r="L134">
            <v>2003</v>
          </cell>
          <cell r="M134" t="str">
            <v>No Trade</v>
          </cell>
          <cell r="N134" t="str">
            <v/>
          </cell>
          <cell r="O134" t="str">
            <v/>
          </cell>
          <cell r="P134" t="str">
            <v/>
          </cell>
        </row>
        <row r="135">
          <cell r="A135" t="str">
            <v>GO</v>
          </cell>
          <cell r="B135">
            <v>2</v>
          </cell>
          <cell r="C135">
            <v>3</v>
          </cell>
          <cell r="D135" t="str">
            <v>C</v>
          </cell>
          <cell r="E135">
            <v>0.86</v>
          </cell>
          <cell r="F135">
            <v>37649</v>
          </cell>
          <cell r="G135">
            <v>7.7999999999999996E-3</v>
          </cell>
          <cell r="H135">
            <v>6.0000000000000001E-3</v>
          </cell>
          <cell r="I135" t="str">
            <v>0          0   .</v>
          </cell>
          <cell r="J135">
            <v>0</v>
          </cell>
          <cell r="K135">
            <v>0</v>
          </cell>
          <cell r="L135">
            <v>2003</v>
          </cell>
          <cell r="M135" t="str">
            <v>No Trade</v>
          </cell>
          <cell r="N135" t="str">
            <v/>
          </cell>
          <cell r="O135" t="str">
            <v/>
          </cell>
          <cell r="P135" t="str">
            <v/>
          </cell>
        </row>
        <row r="136">
          <cell r="A136" t="str">
            <v>GO</v>
          </cell>
          <cell r="B136">
            <v>2</v>
          </cell>
          <cell r="C136">
            <v>3</v>
          </cell>
          <cell r="D136" t="str">
            <v>C</v>
          </cell>
          <cell r="E136">
            <v>0.87</v>
          </cell>
          <cell r="F136">
            <v>37649</v>
          </cell>
          <cell r="G136">
            <v>6.6E-3</v>
          </cell>
          <cell r="H136">
            <v>5.0000000000000001E-3</v>
          </cell>
          <cell r="I136" t="str">
            <v>1          0   .</v>
          </cell>
          <cell r="J136">
            <v>0</v>
          </cell>
          <cell r="K136">
            <v>0</v>
          </cell>
          <cell r="L136">
            <v>2003</v>
          </cell>
          <cell r="M136" t="str">
            <v>No Trade</v>
          </cell>
          <cell r="N136" t="str">
            <v/>
          </cell>
          <cell r="O136" t="str">
            <v/>
          </cell>
          <cell r="P136" t="str">
            <v/>
          </cell>
        </row>
        <row r="137">
          <cell r="A137" t="str">
            <v>GO</v>
          </cell>
          <cell r="B137">
            <v>2</v>
          </cell>
          <cell r="C137">
            <v>3</v>
          </cell>
          <cell r="D137" t="str">
            <v>C</v>
          </cell>
          <cell r="E137">
            <v>0.88</v>
          </cell>
          <cell r="F137">
            <v>37649</v>
          </cell>
          <cell r="G137">
            <v>5.5999999999999999E-3</v>
          </cell>
          <cell r="H137">
            <v>4.0000000000000001E-3</v>
          </cell>
          <cell r="I137" t="str">
            <v>3          0   .</v>
          </cell>
          <cell r="J137">
            <v>0</v>
          </cell>
          <cell r="K137">
            <v>0</v>
          </cell>
          <cell r="L137">
            <v>2003</v>
          </cell>
          <cell r="M137" t="str">
            <v>No Trade</v>
          </cell>
          <cell r="N137" t="str">
            <v/>
          </cell>
          <cell r="O137" t="str">
            <v/>
          </cell>
          <cell r="P137" t="str">
            <v/>
          </cell>
        </row>
        <row r="138">
          <cell r="A138" t="str">
            <v>GO</v>
          </cell>
          <cell r="B138">
            <v>2</v>
          </cell>
          <cell r="C138">
            <v>3</v>
          </cell>
          <cell r="D138" t="str">
            <v>C</v>
          </cell>
          <cell r="E138">
            <v>0.89</v>
          </cell>
          <cell r="F138">
            <v>37649</v>
          </cell>
          <cell r="G138">
            <v>4.7999999999999996E-3</v>
          </cell>
          <cell r="H138">
            <v>3.0000000000000001E-3</v>
          </cell>
          <cell r="I138" t="str">
            <v>7          0   .</v>
          </cell>
          <cell r="J138">
            <v>0</v>
          </cell>
          <cell r="K138">
            <v>0</v>
          </cell>
          <cell r="L138">
            <v>2003</v>
          </cell>
          <cell r="M138" t="str">
            <v>No Trade</v>
          </cell>
          <cell r="N138" t="str">
            <v/>
          </cell>
          <cell r="O138" t="str">
            <v/>
          </cell>
          <cell r="P138" t="str">
            <v/>
          </cell>
        </row>
        <row r="139">
          <cell r="A139" t="str">
            <v>GO</v>
          </cell>
          <cell r="B139">
            <v>2</v>
          </cell>
          <cell r="C139">
            <v>3</v>
          </cell>
          <cell r="D139" t="str">
            <v>C</v>
          </cell>
          <cell r="E139">
            <v>0.9</v>
          </cell>
          <cell r="F139">
            <v>37649</v>
          </cell>
          <cell r="G139">
            <v>4.1000000000000003E-3</v>
          </cell>
          <cell r="H139">
            <v>3.0000000000000001E-3</v>
          </cell>
          <cell r="I139" t="str">
            <v>1          0   .</v>
          </cell>
          <cell r="J139">
            <v>0</v>
          </cell>
          <cell r="K139">
            <v>0</v>
          </cell>
          <cell r="L139">
            <v>2003</v>
          </cell>
          <cell r="M139" t="str">
            <v>No Trade</v>
          </cell>
          <cell r="N139" t="str">
            <v/>
          </cell>
          <cell r="O139" t="str">
            <v/>
          </cell>
          <cell r="P139" t="str">
            <v/>
          </cell>
        </row>
        <row r="140">
          <cell r="A140" t="str">
            <v>GO</v>
          </cell>
          <cell r="B140">
            <v>2</v>
          </cell>
          <cell r="C140">
            <v>3</v>
          </cell>
          <cell r="D140" t="str">
            <v>C</v>
          </cell>
          <cell r="E140">
            <v>0.91</v>
          </cell>
          <cell r="F140">
            <v>37649</v>
          </cell>
          <cell r="G140">
            <v>3.3999999999999998E-3</v>
          </cell>
          <cell r="H140">
            <v>2E-3</v>
          </cell>
          <cell r="I140" t="str">
            <v>6          0   .</v>
          </cell>
          <cell r="J140">
            <v>0</v>
          </cell>
          <cell r="K140">
            <v>0</v>
          </cell>
          <cell r="L140">
            <v>2003</v>
          </cell>
          <cell r="M140" t="str">
            <v>No Trade</v>
          </cell>
          <cell r="N140" t="str">
            <v/>
          </cell>
          <cell r="O140" t="str">
            <v/>
          </cell>
          <cell r="P140" t="str">
            <v/>
          </cell>
        </row>
        <row r="141">
          <cell r="A141" t="str">
            <v>GO</v>
          </cell>
          <cell r="B141">
            <v>2</v>
          </cell>
          <cell r="C141">
            <v>3</v>
          </cell>
          <cell r="D141" t="str">
            <v>C</v>
          </cell>
          <cell r="E141">
            <v>0.92</v>
          </cell>
          <cell r="F141">
            <v>37649</v>
          </cell>
          <cell r="G141">
            <v>2.8999999999999998E-3</v>
          </cell>
          <cell r="H141">
            <v>2E-3</v>
          </cell>
          <cell r="I141" t="str">
            <v>2          0   .</v>
          </cell>
          <cell r="J141">
            <v>0</v>
          </cell>
          <cell r="K141">
            <v>0</v>
          </cell>
          <cell r="L141">
            <v>2003</v>
          </cell>
          <cell r="M141" t="str">
            <v>No Trade</v>
          </cell>
          <cell r="N141" t="str">
            <v/>
          </cell>
          <cell r="O141" t="str">
            <v/>
          </cell>
          <cell r="P141" t="str">
            <v/>
          </cell>
        </row>
        <row r="142">
          <cell r="A142" t="str">
            <v>GO</v>
          </cell>
          <cell r="B142">
            <v>2</v>
          </cell>
          <cell r="C142">
            <v>3</v>
          </cell>
          <cell r="D142" t="str">
            <v>C</v>
          </cell>
          <cell r="E142">
            <v>0.93</v>
          </cell>
          <cell r="F142">
            <v>37649</v>
          </cell>
          <cell r="G142">
            <v>2.5000000000000001E-3</v>
          </cell>
          <cell r="H142">
            <v>1E-3</v>
          </cell>
          <cell r="I142" t="str">
            <v>9          0   .</v>
          </cell>
          <cell r="J142">
            <v>0</v>
          </cell>
          <cell r="K142">
            <v>0</v>
          </cell>
          <cell r="L142">
            <v>2003</v>
          </cell>
          <cell r="M142" t="str">
            <v>No Trade</v>
          </cell>
          <cell r="N142" t="str">
            <v/>
          </cell>
          <cell r="O142" t="str">
            <v/>
          </cell>
          <cell r="P142" t="str">
            <v/>
          </cell>
        </row>
        <row r="143">
          <cell r="A143" t="str">
            <v>GO</v>
          </cell>
          <cell r="B143">
            <v>2</v>
          </cell>
          <cell r="C143">
            <v>3</v>
          </cell>
          <cell r="D143" t="str">
            <v>C</v>
          </cell>
          <cell r="E143">
            <v>0.94</v>
          </cell>
          <cell r="F143">
            <v>37649</v>
          </cell>
          <cell r="G143">
            <v>0</v>
          </cell>
          <cell r="H143">
            <v>0</v>
          </cell>
          <cell r="I143" t="str">
            <v>0          0   .</v>
          </cell>
          <cell r="J143">
            <v>0</v>
          </cell>
          <cell r="K143">
            <v>0</v>
          </cell>
          <cell r="L143">
            <v>2003</v>
          </cell>
          <cell r="M143" t="str">
            <v>No Trade</v>
          </cell>
          <cell r="N143" t="str">
            <v/>
          </cell>
          <cell r="O143" t="str">
            <v/>
          </cell>
          <cell r="P143" t="str">
            <v/>
          </cell>
        </row>
        <row r="144">
          <cell r="A144" t="str">
            <v>GO</v>
          </cell>
          <cell r="B144">
            <v>2</v>
          </cell>
          <cell r="C144">
            <v>3</v>
          </cell>
          <cell r="D144" t="str">
            <v>C</v>
          </cell>
          <cell r="E144">
            <v>0.97</v>
          </cell>
          <cell r="F144">
            <v>37649</v>
          </cell>
          <cell r="G144">
            <v>1.1999999999999999E-3</v>
          </cell>
          <cell r="H144">
            <v>1E-3</v>
          </cell>
          <cell r="I144" t="str">
            <v>0          0   .</v>
          </cell>
          <cell r="J144">
            <v>0</v>
          </cell>
          <cell r="K144">
            <v>0</v>
          </cell>
          <cell r="L144">
            <v>2003</v>
          </cell>
          <cell r="M144" t="str">
            <v>No Trade</v>
          </cell>
          <cell r="N144" t="str">
            <v/>
          </cell>
          <cell r="O144" t="str">
            <v/>
          </cell>
          <cell r="P144" t="str">
            <v/>
          </cell>
        </row>
        <row r="145">
          <cell r="A145" t="str">
            <v>GO</v>
          </cell>
          <cell r="B145">
            <v>2</v>
          </cell>
          <cell r="C145">
            <v>3</v>
          </cell>
          <cell r="D145" t="str">
            <v>C</v>
          </cell>
          <cell r="E145">
            <v>0.98</v>
          </cell>
          <cell r="F145">
            <v>37649</v>
          </cell>
          <cell r="G145">
            <v>1E-3</v>
          </cell>
          <cell r="H145">
            <v>0</v>
          </cell>
          <cell r="I145" t="str">
            <v>8          0   .</v>
          </cell>
          <cell r="J145">
            <v>0</v>
          </cell>
          <cell r="K145">
            <v>0</v>
          </cell>
          <cell r="L145">
            <v>2003</v>
          </cell>
          <cell r="M145" t="str">
            <v>No Trade</v>
          </cell>
          <cell r="N145" t="str">
            <v/>
          </cell>
          <cell r="O145" t="str">
            <v/>
          </cell>
          <cell r="P145" t="str">
            <v/>
          </cell>
        </row>
        <row r="146">
          <cell r="A146" t="str">
            <v>GO</v>
          </cell>
          <cell r="B146">
            <v>2</v>
          </cell>
          <cell r="C146">
            <v>3</v>
          </cell>
          <cell r="D146" t="str">
            <v>C</v>
          </cell>
          <cell r="E146">
            <v>0.99</v>
          </cell>
          <cell r="F146">
            <v>37649</v>
          </cell>
          <cell r="G146">
            <v>8.9999999999999998E-4</v>
          </cell>
          <cell r="H146">
            <v>0</v>
          </cell>
          <cell r="I146" t="str">
            <v>7          0   .</v>
          </cell>
          <cell r="J146">
            <v>0</v>
          </cell>
          <cell r="K146">
            <v>0</v>
          </cell>
          <cell r="L146">
            <v>2003</v>
          </cell>
          <cell r="M146" t="str">
            <v>No Trade</v>
          </cell>
          <cell r="N146" t="str">
            <v/>
          </cell>
          <cell r="O146" t="str">
            <v/>
          </cell>
          <cell r="P146" t="str">
            <v/>
          </cell>
        </row>
        <row r="147">
          <cell r="A147" t="str">
            <v>GO</v>
          </cell>
          <cell r="B147">
            <v>3</v>
          </cell>
          <cell r="C147">
            <v>3</v>
          </cell>
          <cell r="D147" t="str">
            <v>P</v>
          </cell>
          <cell r="E147">
            <v>0.54</v>
          </cell>
          <cell r="F147">
            <v>37677</v>
          </cell>
          <cell r="G147">
            <v>5.0000000000000001E-4</v>
          </cell>
          <cell r="H147">
            <v>1E-3</v>
          </cell>
          <cell r="I147" t="str">
            <v>0          0   .</v>
          </cell>
          <cell r="J147">
            <v>0</v>
          </cell>
          <cell r="K147">
            <v>0</v>
          </cell>
          <cell r="L147">
            <v>2003</v>
          </cell>
          <cell r="M147" t="str">
            <v>No Trade</v>
          </cell>
          <cell r="N147" t="str">
            <v/>
          </cell>
          <cell r="O147" t="str">
            <v/>
          </cell>
          <cell r="P147" t="str">
            <v/>
          </cell>
        </row>
        <row r="148">
          <cell r="A148" t="str">
            <v>GO</v>
          </cell>
          <cell r="B148">
            <v>3</v>
          </cell>
          <cell r="C148">
            <v>3</v>
          </cell>
          <cell r="D148" t="str">
            <v>P</v>
          </cell>
          <cell r="E148">
            <v>0.56000000000000005</v>
          </cell>
          <cell r="F148">
            <v>37677</v>
          </cell>
          <cell r="G148">
            <v>1E-3</v>
          </cell>
          <cell r="H148">
            <v>1E-3</v>
          </cell>
          <cell r="I148" t="str">
            <v>8          0   .</v>
          </cell>
          <cell r="J148">
            <v>0</v>
          </cell>
          <cell r="K148">
            <v>0</v>
          </cell>
          <cell r="L148">
            <v>2003</v>
          </cell>
          <cell r="M148" t="str">
            <v>No Trade</v>
          </cell>
          <cell r="N148" t="str">
            <v/>
          </cell>
          <cell r="O148" t="str">
            <v/>
          </cell>
          <cell r="P148" t="str">
            <v/>
          </cell>
        </row>
        <row r="149">
          <cell r="A149" t="str">
            <v>GO</v>
          </cell>
          <cell r="B149">
            <v>3</v>
          </cell>
          <cell r="C149">
            <v>3</v>
          </cell>
          <cell r="D149" t="str">
            <v>P</v>
          </cell>
          <cell r="E149">
            <v>0.56999999999999995</v>
          </cell>
          <cell r="F149">
            <v>37677</v>
          </cell>
          <cell r="G149">
            <v>1.2999999999999999E-3</v>
          </cell>
          <cell r="H149">
            <v>2E-3</v>
          </cell>
          <cell r="I149" t="str">
            <v>3          0   .</v>
          </cell>
          <cell r="J149">
            <v>0</v>
          </cell>
          <cell r="K149">
            <v>0</v>
          </cell>
          <cell r="L149">
            <v>2003</v>
          </cell>
          <cell r="M149" t="str">
            <v>No Trade</v>
          </cell>
          <cell r="N149" t="str">
            <v/>
          </cell>
          <cell r="O149" t="str">
            <v/>
          </cell>
          <cell r="P149" t="str">
            <v/>
          </cell>
        </row>
        <row r="150">
          <cell r="A150" t="str">
            <v>GO</v>
          </cell>
          <cell r="B150">
            <v>3</v>
          </cell>
          <cell r="C150">
            <v>3</v>
          </cell>
          <cell r="D150" t="str">
            <v>P</v>
          </cell>
          <cell r="E150">
            <v>0.57999999999999996</v>
          </cell>
          <cell r="F150">
            <v>37677</v>
          </cell>
          <cell r="G150">
            <v>1.8E-3</v>
          </cell>
          <cell r="H150">
            <v>3.0000000000000001E-3</v>
          </cell>
          <cell r="I150" t="str">
            <v>0          0   .</v>
          </cell>
          <cell r="J150">
            <v>0</v>
          </cell>
          <cell r="K150">
            <v>0</v>
          </cell>
          <cell r="L150">
            <v>2003</v>
          </cell>
          <cell r="M150" t="str">
            <v>No Trade</v>
          </cell>
          <cell r="N150" t="str">
            <v/>
          </cell>
          <cell r="O150" t="str">
            <v/>
          </cell>
          <cell r="P150" t="str">
            <v/>
          </cell>
        </row>
        <row r="151">
          <cell r="A151" t="str">
            <v>GO</v>
          </cell>
          <cell r="B151">
            <v>3</v>
          </cell>
          <cell r="C151">
            <v>3</v>
          </cell>
          <cell r="D151" t="str">
            <v>P</v>
          </cell>
          <cell r="E151">
            <v>0.63</v>
          </cell>
          <cell r="F151">
            <v>37677</v>
          </cell>
          <cell r="G151">
            <v>6.1999999999999998E-3</v>
          </cell>
          <cell r="H151">
            <v>8.9999999999999993E-3</v>
          </cell>
          <cell r="I151" t="str">
            <v>4          0   .</v>
          </cell>
          <cell r="J151">
            <v>0</v>
          </cell>
          <cell r="K151">
            <v>0</v>
          </cell>
          <cell r="L151">
            <v>2003</v>
          </cell>
          <cell r="M151" t="str">
            <v>No Trade</v>
          </cell>
          <cell r="N151" t="str">
            <v/>
          </cell>
          <cell r="O151" t="str">
            <v/>
          </cell>
          <cell r="P151" t="str">
            <v/>
          </cell>
        </row>
        <row r="152">
          <cell r="A152" t="str">
            <v>GO</v>
          </cell>
          <cell r="B152">
            <v>3</v>
          </cell>
          <cell r="C152">
            <v>3</v>
          </cell>
          <cell r="D152" t="str">
            <v>P</v>
          </cell>
          <cell r="E152">
            <v>0.64</v>
          </cell>
          <cell r="F152">
            <v>37677</v>
          </cell>
          <cell r="G152">
            <v>7.7000000000000002E-3</v>
          </cell>
          <cell r="H152">
            <v>1.0999999999999999E-2</v>
          </cell>
          <cell r="I152" t="str">
            <v>4          0   .</v>
          </cell>
          <cell r="J152">
            <v>0</v>
          </cell>
          <cell r="K152">
            <v>0</v>
          </cell>
          <cell r="L152">
            <v>2003</v>
          </cell>
          <cell r="M152" t="str">
            <v>No Trade</v>
          </cell>
          <cell r="N152" t="str">
            <v/>
          </cell>
          <cell r="O152" t="str">
            <v/>
          </cell>
          <cell r="P152" t="str">
            <v/>
          </cell>
        </row>
        <row r="153">
          <cell r="A153" t="str">
            <v>GO</v>
          </cell>
          <cell r="B153">
            <v>3</v>
          </cell>
          <cell r="C153">
            <v>3</v>
          </cell>
          <cell r="D153" t="str">
            <v>P</v>
          </cell>
          <cell r="E153">
            <v>0.67</v>
          </cell>
          <cell r="F153">
            <v>37677</v>
          </cell>
          <cell r="G153">
            <v>1.37E-2</v>
          </cell>
          <cell r="H153">
            <v>1.9E-2</v>
          </cell>
          <cell r="I153" t="str">
            <v>1          0   .</v>
          </cell>
          <cell r="J153">
            <v>0</v>
          </cell>
          <cell r="K153">
            <v>0</v>
          </cell>
          <cell r="L153">
            <v>2003</v>
          </cell>
          <cell r="M153" t="str">
            <v>No Trade</v>
          </cell>
          <cell r="N153" t="str">
            <v/>
          </cell>
          <cell r="O153" t="str">
            <v/>
          </cell>
          <cell r="P153" t="str">
            <v/>
          </cell>
        </row>
        <row r="154">
          <cell r="A154" t="str">
            <v>GO</v>
          </cell>
          <cell r="B154">
            <v>3</v>
          </cell>
          <cell r="C154">
            <v>3</v>
          </cell>
          <cell r="D154" t="str">
            <v>P</v>
          </cell>
          <cell r="E154">
            <v>0.68</v>
          </cell>
          <cell r="F154">
            <v>37677</v>
          </cell>
          <cell r="G154">
            <v>1.6299999999999999E-2</v>
          </cell>
          <cell r="H154">
            <v>2.1999999999999999E-2</v>
          </cell>
          <cell r="I154" t="str">
            <v>3          0   .</v>
          </cell>
          <cell r="J154">
            <v>0</v>
          </cell>
          <cell r="K154">
            <v>0</v>
          </cell>
          <cell r="L154">
            <v>2003</v>
          </cell>
          <cell r="M154" t="str">
            <v>No Trade</v>
          </cell>
          <cell r="N154" t="str">
            <v/>
          </cell>
          <cell r="O154" t="str">
            <v/>
          </cell>
          <cell r="P154" t="str">
            <v/>
          </cell>
        </row>
        <row r="155">
          <cell r="A155" t="str">
            <v>GO</v>
          </cell>
          <cell r="B155">
            <v>3</v>
          </cell>
          <cell r="C155">
            <v>3</v>
          </cell>
          <cell r="D155" t="str">
            <v>C</v>
          </cell>
          <cell r="E155">
            <v>0.69</v>
          </cell>
          <cell r="F155">
            <v>37677</v>
          </cell>
          <cell r="G155">
            <v>8.1500000000000003E-2</v>
          </cell>
          <cell r="H155">
            <v>7.0000000000000007E-2</v>
          </cell>
          <cell r="I155" t="str">
            <v>2          0   .</v>
          </cell>
          <cell r="J155">
            <v>0</v>
          </cell>
          <cell r="K155">
            <v>0</v>
          </cell>
          <cell r="L155">
            <v>2003</v>
          </cell>
          <cell r="M155" t="str">
            <v>No Trade</v>
          </cell>
          <cell r="N155" t="str">
            <v/>
          </cell>
          <cell r="O155" t="str">
            <v/>
          </cell>
          <cell r="P155" t="str">
            <v/>
          </cell>
        </row>
        <row r="156">
          <cell r="A156" t="str">
            <v>GO</v>
          </cell>
          <cell r="B156">
            <v>3</v>
          </cell>
          <cell r="C156">
            <v>3</v>
          </cell>
          <cell r="D156" t="str">
            <v>P</v>
          </cell>
          <cell r="E156">
            <v>0.69</v>
          </cell>
          <cell r="F156">
            <v>37677</v>
          </cell>
          <cell r="G156">
            <v>1.9199999999999998E-2</v>
          </cell>
          <cell r="H156">
            <v>2.5000000000000001E-2</v>
          </cell>
          <cell r="I156" t="str">
            <v>8          0   .</v>
          </cell>
          <cell r="J156">
            <v>0</v>
          </cell>
          <cell r="K156">
            <v>0</v>
          </cell>
          <cell r="L156">
            <v>2003</v>
          </cell>
          <cell r="M156" t="str">
            <v>No Trade</v>
          </cell>
          <cell r="N156" t="str">
            <v/>
          </cell>
          <cell r="O156" t="str">
            <v/>
          </cell>
          <cell r="P156" t="str">
            <v/>
          </cell>
        </row>
        <row r="157">
          <cell r="A157" t="str">
            <v>GO</v>
          </cell>
          <cell r="B157">
            <v>3</v>
          </cell>
          <cell r="C157">
            <v>3</v>
          </cell>
          <cell r="D157" t="str">
            <v>C</v>
          </cell>
          <cell r="E157">
            <v>0.7</v>
          </cell>
          <cell r="F157">
            <v>37677</v>
          </cell>
          <cell r="G157">
            <v>7.4899999999999994E-2</v>
          </cell>
          <cell r="H157">
            <v>6.4000000000000001E-2</v>
          </cell>
          <cell r="I157" t="str">
            <v>2          0   .</v>
          </cell>
          <cell r="J157">
            <v>0</v>
          </cell>
          <cell r="K157">
            <v>0</v>
          </cell>
          <cell r="L157">
            <v>2003</v>
          </cell>
          <cell r="M157" t="str">
            <v>No Trade</v>
          </cell>
          <cell r="N157" t="str">
            <v/>
          </cell>
          <cell r="O157" t="str">
            <v/>
          </cell>
          <cell r="P157" t="str">
            <v/>
          </cell>
        </row>
        <row r="158">
          <cell r="A158" t="str">
            <v>GO</v>
          </cell>
          <cell r="B158">
            <v>3</v>
          </cell>
          <cell r="C158">
            <v>3</v>
          </cell>
          <cell r="D158" t="str">
            <v>P</v>
          </cell>
          <cell r="E158">
            <v>0.7</v>
          </cell>
          <cell r="F158">
            <v>37677</v>
          </cell>
          <cell r="G158">
            <v>2.2499999999999999E-2</v>
          </cell>
          <cell r="H158">
            <v>2.9000000000000001E-2</v>
          </cell>
          <cell r="I158" t="str">
            <v>7          0   .</v>
          </cell>
          <cell r="J158">
            <v>0</v>
          </cell>
          <cell r="K158">
            <v>0</v>
          </cell>
          <cell r="L158">
            <v>2003</v>
          </cell>
          <cell r="M158" t="str">
            <v>No Trade</v>
          </cell>
          <cell r="N158" t="str">
            <v/>
          </cell>
          <cell r="O158" t="str">
            <v/>
          </cell>
          <cell r="P158" t="str">
            <v/>
          </cell>
        </row>
        <row r="159">
          <cell r="A159" t="str">
            <v>GO</v>
          </cell>
          <cell r="B159">
            <v>3</v>
          </cell>
          <cell r="C159">
            <v>3</v>
          </cell>
          <cell r="D159" t="str">
            <v>C</v>
          </cell>
          <cell r="E159">
            <v>0.71</v>
          </cell>
          <cell r="F159">
            <v>37677</v>
          </cell>
          <cell r="G159">
            <v>4.8000000000000001E-2</v>
          </cell>
          <cell r="H159">
            <v>4.8000000000000001E-2</v>
          </cell>
          <cell r="I159" t="str">
            <v>0          0   .</v>
          </cell>
          <cell r="J159">
            <v>0</v>
          </cell>
          <cell r="K159">
            <v>0</v>
          </cell>
          <cell r="L159">
            <v>2003</v>
          </cell>
          <cell r="M159" t="str">
            <v>No Trade</v>
          </cell>
          <cell r="N159" t="str">
            <v/>
          </cell>
          <cell r="O159" t="str">
            <v/>
          </cell>
          <cell r="P159" t="str">
            <v/>
          </cell>
        </row>
        <row r="160">
          <cell r="A160" t="str">
            <v>GO</v>
          </cell>
          <cell r="B160">
            <v>3</v>
          </cell>
          <cell r="C160">
            <v>3</v>
          </cell>
          <cell r="D160" t="str">
            <v>P</v>
          </cell>
          <cell r="E160">
            <v>0.71</v>
          </cell>
          <cell r="F160">
            <v>37677</v>
          </cell>
          <cell r="G160">
            <v>2.6100000000000002E-2</v>
          </cell>
          <cell r="H160">
            <v>3.4000000000000002E-2</v>
          </cell>
          <cell r="I160" t="str">
            <v>0          0   .</v>
          </cell>
          <cell r="J160">
            <v>0</v>
          </cell>
          <cell r="K160">
            <v>0</v>
          </cell>
          <cell r="L160">
            <v>2003</v>
          </cell>
          <cell r="M160" t="str">
            <v>No Trade</v>
          </cell>
          <cell r="N160" t="str">
            <v/>
          </cell>
          <cell r="O160" t="str">
            <v/>
          </cell>
          <cell r="P160" t="str">
            <v/>
          </cell>
        </row>
        <row r="161">
          <cell r="A161" t="str">
            <v>GO</v>
          </cell>
          <cell r="B161">
            <v>3</v>
          </cell>
          <cell r="C161">
            <v>3</v>
          </cell>
          <cell r="D161" t="str">
            <v>C</v>
          </cell>
          <cell r="E161">
            <v>0.72</v>
          </cell>
          <cell r="F161">
            <v>37677</v>
          </cell>
          <cell r="G161">
            <v>6.2600000000000003E-2</v>
          </cell>
          <cell r="H161">
            <v>5.2999999999999999E-2</v>
          </cell>
          <cell r="I161" t="str">
            <v>4          0   .</v>
          </cell>
          <cell r="J161">
            <v>0</v>
          </cell>
          <cell r="K161">
            <v>0</v>
          </cell>
          <cell r="L161">
            <v>2003</v>
          </cell>
          <cell r="M161" t="str">
            <v>No Trade</v>
          </cell>
          <cell r="N161" t="str">
            <v/>
          </cell>
          <cell r="O161" t="str">
            <v/>
          </cell>
          <cell r="P161" t="str">
            <v/>
          </cell>
        </row>
        <row r="162">
          <cell r="A162" t="str">
            <v>GO</v>
          </cell>
          <cell r="B162">
            <v>3</v>
          </cell>
          <cell r="C162">
            <v>3</v>
          </cell>
          <cell r="D162" t="str">
            <v>P</v>
          </cell>
          <cell r="E162">
            <v>0.72</v>
          </cell>
          <cell r="F162">
            <v>37677</v>
          </cell>
          <cell r="G162">
            <v>0.03</v>
          </cell>
          <cell r="H162">
            <v>3.7999999999999999E-2</v>
          </cell>
          <cell r="I162" t="str">
            <v>6          0   .</v>
          </cell>
          <cell r="J162">
            <v>0</v>
          </cell>
          <cell r="K162">
            <v>0</v>
          </cell>
          <cell r="L162">
            <v>2003</v>
          </cell>
          <cell r="M162" t="str">
            <v>No Trade</v>
          </cell>
          <cell r="N162" t="str">
            <v/>
          </cell>
          <cell r="O162" t="str">
            <v/>
          </cell>
          <cell r="P162" t="str">
            <v/>
          </cell>
        </row>
        <row r="163">
          <cell r="A163" t="str">
            <v>GO</v>
          </cell>
          <cell r="B163">
            <v>3</v>
          </cell>
          <cell r="C163">
            <v>3</v>
          </cell>
          <cell r="D163" t="str">
            <v>C</v>
          </cell>
          <cell r="E163">
            <v>0.73</v>
          </cell>
          <cell r="F163">
            <v>37677</v>
          </cell>
          <cell r="G163">
            <v>5.7099999999999998E-2</v>
          </cell>
          <cell r="H163">
            <v>4.8000000000000001E-2</v>
          </cell>
          <cell r="I163" t="str">
            <v>3          0   .</v>
          </cell>
          <cell r="J163">
            <v>0</v>
          </cell>
          <cell r="K163">
            <v>0</v>
          </cell>
          <cell r="L163">
            <v>2003</v>
          </cell>
          <cell r="M163" t="str">
            <v>No Trade</v>
          </cell>
          <cell r="N163" t="str">
            <v/>
          </cell>
          <cell r="O163" t="str">
            <v/>
          </cell>
          <cell r="P163" t="str">
            <v/>
          </cell>
        </row>
        <row r="164">
          <cell r="A164" t="str">
            <v>GO</v>
          </cell>
          <cell r="B164">
            <v>3</v>
          </cell>
          <cell r="C164">
            <v>3</v>
          </cell>
          <cell r="D164" t="str">
            <v>P</v>
          </cell>
          <cell r="E164">
            <v>0.73</v>
          </cell>
          <cell r="F164">
            <v>37677</v>
          </cell>
          <cell r="G164">
            <v>3.4299999999999997E-2</v>
          </cell>
          <cell r="H164">
            <v>4.2999999999999997E-2</v>
          </cell>
          <cell r="I164" t="str">
            <v>5          0   .</v>
          </cell>
          <cell r="J164">
            <v>0</v>
          </cell>
          <cell r="K164">
            <v>0</v>
          </cell>
          <cell r="L164">
            <v>2003</v>
          </cell>
          <cell r="M164" t="str">
            <v>No Trade</v>
          </cell>
          <cell r="N164" t="str">
            <v/>
          </cell>
          <cell r="O164" t="str">
            <v/>
          </cell>
          <cell r="P164" t="str">
            <v/>
          </cell>
        </row>
        <row r="165">
          <cell r="A165" t="str">
            <v>GO</v>
          </cell>
          <cell r="B165">
            <v>3</v>
          </cell>
          <cell r="C165">
            <v>3</v>
          </cell>
          <cell r="D165" t="str">
            <v>C</v>
          </cell>
          <cell r="E165">
            <v>0.74</v>
          </cell>
          <cell r="F165">
            <v>37677</v>
          </cell>
          <cell r="G165">
            <v>5.1799999999999999E-2</v>
          </cell>
          <cell r="H165">
            <v>4.2999999999999997E-2</v>
          </cell>
          <cell r="I165" t="str">
            <v>8          4   .</v>
          </cell>
          <cell r="J165">
            <v>0</v>
          </cell>
          <cell r="K165">
            <v>0</v>
          </cell>
          <cell r="L165">
            <v>2003</v>
          </cell>
          <cell r="M165" t="str">
            <v>No Trade</v>
          </cell>
          <cell r="N165" t="str">
            <v/>
          </cell>
          <cell r="O165" t="str">
            <v/>
          </cell>
          <cell r="P165" t="str">
            <v/>
          </cell>
        </row>
        <row r="166">
          <cell r="A166" t="str">
            <v>GO</v>
          </cell>
          <cell r="B166">
            <v>3</v>
          </cell>
          <cell r="C166">
            <v>3</v>
          </cell>
          <cell r="D166" t="str">
            <v>P</v>
          </cell>
          <cell r="E166">
            <v>0.74</v>
          </cell>
          <cell r="F166">
            <v>37677</v>
          </cell>
          <cell r="G166">
            <v>3.8899999999999997E-2</v>
          </cell>
          <cell r="H166">
            <v>4.9000000000000002E-2</v>
          </cell>
          <cell r="I166" t="str">
            <v>0          0   .</v>
          </cell>
          <cell r="J166">
            <v>0</v>
          </cell>
          <cell r="K166">
            <v>0</v>
          </cell>
          <cell r="L166">
            <v>2003</v>
          </cell>
          <cell r="M166" t="str">
            <v>No Trade</v>
          </cell>
          <cell r="N166" t="str">
            <v/>
          </cell>
          <cell r="O166" t="str">
            <v/>
          </cell>
          <cell r="P166" t="str">
            <v/>
          </cell>
        </row>
        <row r="167">
          <cell r="A167" t="str">
            <v>GO</v>
          </cell>
          <cell r="B167">
            <v>3</v>
          </cell>
          <cell r="C167">
            <v>3</v>
          </cell>
          <cell r="D167" t="str">
            <v>C</v>
          </cell>
          <cell r="E167">
            <v>0.75</v>
          </cell>
          <cell r="F167">
            <v>37677</v>
          </cell>
          <cell r="G167">
            <v>4.6800000000000001E-2</v>
          </cell>
          <cell r="H167">
            <v>3.9E-2</v>
          </cell>
          <cell r="I167" t="str">
            <v>7          5   .</v>
          </cell>
          <cell r="J167">
            <v>0</v>
          </cell>
          <cell r="K167">
            <v>0</v>
          </cell>
          <cell r="L167">
            <v>2003</v>
          </cell>
          <cell r="M167" t="str">
            <v>No Trade</v>
          </cell>
          <cell r="N167" t="str">
            <v/>
          </cell>
          <cell r="O167" t="str">
            <v/>
          </cell>
          <cell r="P167" t="str">
            <v/>
          </cell>
        </row>
        <row r="168">
          <cell r="A168" t="str">
            <v>GO</v>
          </cell>
          <cell r="B168">
            <v>3</v>
          </cell>
          <cell r="C168">
            <v>3</v>
          </cell>
          <cell r="D168" t="str">
            <v>P</v>
          </cell>
          <cell r="E168">
            <v>0.75</v>
          </cell>
          <cell r="F168">
            <v>37677</v>
          </cell>
          <cell r="G168">
            <v>4.3900000000000002E-2</v>
          </cell>
          <cell r="H168">
            <v>5.3999999999999999E-2</v>
          </cell>
          <cell r="I168" t="str">
            <v>9          0   .</v>
          </cell>
          <cell r="J168">
            <v>0</v>
          </cell>
          <cell r="K168">
            <v>0</v>
          </cell>
          <cell r="L168">
            <v>2003</v>
          </cell>
          <cell r="M168" t="str">
            <v>No Trade</v>
          </cell>
          <cell r="N168" t="str">
            <v/>
          </cell>
          <cell r="O168" t="str">
            <v/>
          </cell>
          <cell r="P168" t="str">
            <v/>
          </cell>
        </row>
        <row r="169">
          <cell r="A169" t="str">
            <v>GO</v>
          </cell>
          <cell r="B169">
            <v>3</v>
          </cell>
          <cell r="C169">
            <v>3</v>
          </cell>
          <cell r="D169" t="str">
            <v>C</v>
          </cell>
          <cell r="E169">
            <v>0.76</v>
          </cell>
          <cell r="F169">
            <v>37677</v>
          </cell>
          <cell r="G169">
            <v>4.24E-2</v>
          </cell>
          <cell r="H169">
            <v>3.5000000000000003E-2</v>
          </cell>
          <cell r="I169" t="str">
            <v>8          0   .</v>
          </cell>
          <cell r="J169">
            <v>0</v>
          </cell>
          <cell r="K169">
            <v>0</v>
          </cell>
          <cell r="L169">
            <v>2003</v>
          </cell>
          <cell r="M169" t="str">
            <v>No Trade</v>
          </cell>
          <cell r="N169" t="str">
            <v/>
          </cell>
          <cell r="O169" t="str">
            <v/>
          </cell>
          <cell r="P169" t="str">
            <v/>
          </cell>
        </row>
        <row r="170">
          <cell r="A170" t="str">
            <v>GO</v>
          </cell>
          <cell r="B170">
            <v>3</v>
          </cell>
          <cell r="C170">
            <v>3</v>
          </cell>
          <cell r="D170" t="str">
            <v>P</v>
          </cell>
          <cell r="E170">
            <v>0.76</v>
          </cell>
          <cell r="F170">
            <v>37677</v>
          </cell>
          <cell r="G170">
            <v>4.9500000000000002E-2</v>
          </cell>
          <cell r="H170">
            <v>0.06</v>
          </cell>
          <cell r="I170" t="str">
            <v>8          0   .</v>
          </cell>
          <cell r="J170">
            <v>0</v>
          </cell>
          <cell r="K170">
            <v>0</v>
          </cell>
          <cell r="L170">
            <v>2003</v>
          </cell>
          <cell r="M170" t="str">
            <v>No Trade</v>
          </cell>
          <cell r="N170" t="str">
            <v/>
          </cell>
          <cell r="O170" t="str">
            <v/>
          </cell>
          <cell r="P170" t="str">
            <v/>
          </cell>
        </row>
        <row r="171">
          <cell r="A171" t="str">
            <v>GO</v>
          </cell>
          <cell r="B171">
            <v>3</v>
          </cell>
          <cell r="C171">
            <v>3</v>
          </cell>
          <cell r="D171" t="str">
            <v>C</v>
          </cell>
          <cell r="E171">
            <v>0.77</v>
          </cell>
          <cell r="F171">
            <v>37677</v>
          </cell>
          <cell r="G171">
            <v>3.8300000000000001E-2</v>
          </cell>
          <cell r="H171">
            <v>3.2000000000000001E-2</v>
          </cell>
          <cell r="I171" t="str">
            <v>3          0   .</v>
          </cell>
          <cell r="J171">
            <v>0</v>
          </cell>
          <cell r="K171">
            <v>0</v>
          </cell>
          <cell r="L171">
            <v>2003</v>
          </cell>
          <cell r="M171" t="str">
            <v>No Trade</v>
          </cell>
          <cell r="N171" t="str">
            <v/>
          </cell>
          <cell r="O171" t="str">
            <v/>
          </cell>
          <cell r="P171" t="str">
            <v/>
          </cell>
        </row>
        <row r="172">
          <cell r="A172" t="str">
            <v>GO</v>
          </cell>
          <cell r="B172">
            <v>3</v>
          </cell>
          <cell r="C172">
            <v>3</v>
          </cell>
          <cell r="D172" t="str">
            <v>P</v>
          </cell>
          <cell r="E172">
            <v>0.77</v>
          </cell>
          <cell r="F172">
            <v>37677</v>
          </cell>
          <cell r="G172">
            <v>5.5300000000000002E-2</v>
          </cell>
          <cell r="H172">
            <v>6.7000000000000004E-2</v>
          </cell>
          <cell r="I172" t="str">
            <v>2          0   .</v>
          </cell>
          <cell r="J172">
            <v>0</v>
          </cell>
          <cell r="K172">
            <v>0</v>
          </cell>
          <cell r="L172">
            <v>2003</v>
          </cell>
          <cell r="M172" t="str">
            <v>No Trade</v>
          </cell>
          <cell r="N172" t="str">
            <v/>
          </cell>
          <cell r="O172" t="str">
            <v/>
          </cell>
          <cell r="P172" t="str">
            <v/>
          </cell>
        </row>
        <row r="173">
          <cell r="A173" t="str">
            <v>GO</v>
          </cell>
          <cell r="B173">
            <v>3</v>
          </cell>
          <cell r="C173">
            <v>3</v>
          </cell>
          <cell r="D173" t="str">
            <v>C</v>
          </cell>
          <cell r="E173">
            <v>0.78</v>
          </cell>
          <cell r="F173">
            <v>37677</v>
          </cell>
          <cell r="G173">
            <v>3.56E-2</v>
          </cell>
          <cell r="H173">
            <v>2.9000000000000001E-2</v>
          </cell>
          <cell r="I173" t="str">
            <v>1         50   .</v>
          </cell>
          <cell r="J173">
            <v>0</v>
          </cell>
          <cell r="K173">
            <v>0</v>
          </cell>
          <cell r="L173">
            <v>2003</v>
          </cell>
          <cell r="M173" t="str">
            <v>No Trade</v>
          </cell>
          <cell r="N173" t="str">
            <v/>
          </cell>
          <cell r="O173" t="str">
            <v/>
          </cell>
          <cell r="P173" t="str">
            <v/>
          </cell>
        </row>
        <row r="174">
          <cell r="A174" t="str">
            <v>GO</v>
          </cell>
          <cell r="B174">
            <v>3</v>
          </cell>
          <cell r="C174">
            <v>3</v>
          </cell>
          <cell r="D174" t="str">
            <v>C</v>
          </cell>
          <cell r="E174">
            <v>0.79</v>
          </cell>
          <cell r="F174">
            <v>37677</v>
          </cell>
          <cell r="G174">
            <v>3.1099999999999999E-2</v>
          </cell>
          <cell r="H174">
            <v>2.5999999999999999E-2</v>
          </cell>
          <cell r="I174" t="str">
            <v>2          5   .</v>
          </cell>
          <cell r="J174">
            <v>0</v>
          </cell>
          <cell r="K174">
            <v>0</v>
          </cell>
          <cell r="L174">
            <v>2003</v>
          </cell>
          <cell r="M174" t="str">
            <v>No Trade</v>
          </cell>
          <cell r="N174" t="str">
            <v/>
          </cell>
          <cell r="O174" t="str">
            <v/>
          </cell>
          <cell r="P174" t="str">
            <v/>
          </cell>
        </row>
        <row r="175">
          <cell r="A175" t="str">
            <v>GO</v>
          </cell>
          <cell r="B175">
            <v>3</v>
          </cell>
          <cell r="C175">
            <v>3</v>
          </cell>
          <cell r="D175" t="str">
            <v>P</v>
          </cell>
          <cell r="E175">
            <v>0.79</v>
          </cell>
          <cell r="F175">
            <v>37677</v>
          </cell>
          <cell r="G175">
            <v>6.7900000000000002E-2</v>
          </cell>
          <cell r="H175">
            <v>0.08</v>
          </cell>
          <cell r="I175" t="str">
            <v>9          0   .</v>
          </cell>
          <cell r="J175">
            <v>0</v>
          </cell>
          <cell r="K175">
            <v>0</v>
          </cell>
          <cell r="L175">
            <v>2003</v>
          </cell>
          <cell r="M175" t="str">
            <v>No Trade</v>
          </cell>
          <cell r="N175" t="str">
            <v/>
          </cell>
          <cell r="O175" t="str">
            <v/>
          </cell>
          <cell r="P175" t="str">
            <v/>
          </cell>
        </row>
        <row r="176">
          <cell r="A176" t="str">
            <v>GO</v>
          </cell>
          <cell r="B176">
            <v>3</v>
          </cell>
          <cell r="C176">
            <v>3</v>
          </cell>
          <cell r="D176" t="str">
            <v>C</v>
          </cell>
          <cell r="E176">
            <v>0.8</v>
          </cell>
          <cell r="F176">
            <v>37677</v>
          </cell>
          <cell r="G176">
            <v>2.8000000000000001E-2</v>
          </cell>
          <cell r="H176">
            <v>2.3E-2</v>
          </cell>
          <cell r="I176" t="str">
            <v>5          5   .</v>
          </cell>
          <cell r="J176">
            <v>290</v>
          </cell>
          <cell r="K176">
            <v>2.9000000000000001E-2</v>
          </cell>
          <cell r="L176">
            <v>2003</v>
          </cell>
          <cell r="M176" t="str">
            <v>No Trade</v>
          </cell>
          <cell r="N176" t="str">
            <v/>
          </cell>
          <cell r="O176" t="str">
            <v/>
          </cell>
          <cell r="P176" t="str">
            <v/>
          </cell>
        </row>
        <row r="177">
          <cell r="A177" t="str">
            <v>GO</v>
          </cell>
          <cell r="B177">
            <v>3</v>
          </cell>
          <cell r="C177">
            <v>3</v>
          </cell>
          <cell r="D177" t="str">
            <v>C</v>
          </cell>
          <cell r="E177">
            <v>0.81</v>
          </cell>
          <cell r="F177">
            <v>37677</v>
          </cell>
          <cell r="G177">
            <v>2.5100000000000001E-2</v>
          </cell>
          <cell r="H177">
            <v>2.1000000000000001E-2</v>
          </cell>
          <cell r="I177" t="str">
            <v>1          0   .</v>
          </cell>
          <cell r="J177">
            <v>0</v>
          </cell>
          <cell r="K177">
            <v>0</v>
          </cell>
          <cell r="L177">
            <v>2003</v>
          </cell>
          <cell r="M177" t="str">
            <v>No Trade</v>
          </cell>
          <cell r="N177" t="str">
            <v/>
          </cell>
          <cell r="O177" t="str">
            <v/>
          </cell>
          <cell r="P177" t="str">
            <v/>
          </cell>
        </row>
        <row r="178">
          <cell r="A178" t="str">
            <v>GO</v>
          </cell>
          <cell r="B178">
            <v>3</v>
          </cell>
          <cell r="C178">
            <v>3</v>
          </cell>
          <cell r="D178" t="str">
            <v>C</v>
          </cell>
          <cell r="E178">
            <v>0.82</v>
          </cell>
          <cell r="F178">
            <v>37677</v>
          </cell>
          <cell r="G178">
            <v>2.2499999999999999E-2</v>
          </cell>
          <cell r="H178">
            <v>1.7999999999999999E-2</v>
          </cell>
          <cell r="I178" t="str">
            <v>9         55   .</v>
          </cell>
          <cell r="J178">
            <v>0</v>
          </cell>
          <cell r="K178">
            <v>0</v>
          </cell>
          <cell r="L178">
            <v>2003</v>
          </cell>
          <cell r="M178" t="str">
            <v>No Trade</v>
          </cell>
          <cell r="N178" t="str">
            <v/>
          </cell>
          <cell r="O178" t="str">
            <v/>
          </cell>
          <cell r="P178" t="str">
            <v/>
          </cell>
        </row>
        <row r="179">
          <cell r="A179" t="str">
            <v>GO</v>
          </cell>
          <cell r="B179">
            <v>3</v>
          </cell>
          <cell r="C179">
            <v>3</v>
          </cell>
          <cell r="D179" t="str">
            <v>C</v>
          </cell>
          <cell r="E179">
            <v>0.83</v>
          </cell>
          <cell r="F179">
            <v>37677</v>
          </cell>
          <cell r="G179">
            <v>2.01E-2</v>
          </cell>
          <cell r="H179">
            <v>1.6E-2</v>
          </cell>
          <cell r="I179" t="str">
            <v>9          0   .</v>
          </cell>
          <cell r="J179">
            <v>0</v>
          </cell>
          <cell r="K179">
            <v>0</v>
          </cell>
          <cell r="L179">
            <v>2003</v>
          </cell>
          <cell r="M179" t="str">
            <v>No Trade</v>
          </cell>
          <cell r="N179" t="str">
            <v/>
          </cell>
          <cell r="O179" t="str">
            <v/>
          </cell>
          <cell r="P179" t="str">
            <v/>
          </cell>
        </row>
        <row r="180">
          <cell r="A180" t="str">
            <v>GO</v>
          </cell>
          <cell r="B180">
            <v>3</v>
          </cell>
          <cell r="C180">
            <v>3</v>
          </cell>
          <cell r="D180" t="str">
            <v>C</v>
          </cell>
          <cell r="E180">
            <v>0.84</v>
          </cell>
          <cell r="F180">
            <v>37677</v>
          </cell>
          <cell r="G180">
            <v>1.7899999999999999E-2</v>
          </cell>
          <cell r="H180">
            <v>1.4999999999999999E-2</v>
          </cell>
          <cell r="I180" t="str">
            <v>1          0   .</v>
          </cell>
          <cell r="J180">
            <v>0</v>
          </cell>
          <cell r="K180">
            <v>0</v>
          </cell>
          <cell r="L180">
            <v>2003</v>
          </cell>
          <cell r="M180" t="str">
            <v>No Trade</v>
          </cell>
          <cell r="N180" t="str">
            <v/>
          </cell>
          <cell r="O180" t="str">
            <v/>
          </cell>
          <cell r="P180" t="str">
            <v/>
          </cell>
        </row>
        <row r="181">
          <cell r="A181" t="str">
            <v>GO</v>
          </cell>
          <cell r="B181">
            <v>3</v>
          </cell>
          <cell r="C181">
            <v>3</v>
          </cell>
          <cell r="D181" t="str">
            <v>C</v>
          </cell>
          <cell r="E181">
            <v>0.85</v>
          </cell>
          <cell r="F181">
            <v>37677</v>
          </cell>
          <cell r="G181">
            <v>1.6E-2</v>
          </cell>
          <cell r="H181">
            <v>1.2999999999999999E-2</v>
          </cell>
          <cell r="I181" t="str">
            <v>4          0   .</v>
          </cell>
          <cell r="J181">
            <v>0</v>
          </cell>
          <cell r="K181">
            <v>0</v>
          </cell>
          <cell r="L181">
            <v>2003</v>
          </cell>
          <cell r="M181" t="str">
            <v>No Trade</v>
          </cell>
          <cell r="N181" t="str">
            <v/>
          </cell>
          <cell r="O181" t="str">
            <v/>
          </cell>
          <cell r="P181" t="str">
            <v/>
          </cell>
        </row>
        <row r="182">
          <cell r="A182" t="str">
            <v>GO</v>
          </cell>
          <cell r="B182">
            <v>3</v>
          </cell>
          <cell r="C182">
            <v>3</v>
          </cell>
          <cell r="D182" t="str">
            <v>P</v>
          </cell>
          <cell r="E182">
            <v>0.85</v>
          </cell>
          <cell r="F182">
            <v>37677</v>
          </cell>
          <cell r="G182">
            <v>0.18859999999999999</v>
          </cell>
          <cell r="H182">
            <v>0.188</v>
          </cell>
          <cell r="I182" t="str">
            <v>6          0   .</v>
          </cell>
          <cell r="J182">
            <v>0</v>
          </cell>
          <cell r="K182">
            <v>0</v>
          </cell>
          <cell r="L182">
            <v>2003</v>
          </cell>
          <cell r="M182" t="str">
            <v>No Trade</v>
          </cell>
          <cell r="N182" t="str">
            <v/>
          </cell>
          <cell r="O182" t="str">
            <v/>
          </cell>
          <cell r="P182" t="str">
            <v/>
          </cell>
        </row>
        <row r="183">
          <cell r="A183" t="str">
            <v>GO</v>
          </cell>
          <cell r="B183">
            <v>3</v>
          </cell>
          <cell r="C183">
            <v>3</v>
          </cell>
          <cell r="D183" t="str">
            <v>C</v>
          </cell>
          <cell r="E183">
            <v>0.86</v>
          </cell>
          <cell r="F183">
            <v>37677</v>
          </cell>
          <cell r="G183">
            <v>1.43E-2</v>
          </cell>
          <cell r="H183">
            <v>1.2E-2</v>
          </cell>
          <cell r="I183" t="str">
            <v>0          0   .</v>
          </cell>
          <cell r="J183">
            <v>0</v>
          </cell>
          <cell r="K183">
            <v>0</v>
          </cell>
          <cell r="L183">
            <v>2003</v>
          </cell>
          <cell r="M183" t="str">
            <v>No Trade</v>
          </cell>
          <cell r="N183" t="str">
            <v/>
          </cell>
          <cell r="O183" t="str">
            <v/>
          </cell>
          <cell r="P183" t="str">
            <v/>
          </cell>
        </row>
        <row r="184">
          <cell r="A184" t="str">
            <v>GO</v>
          </cell>
          <cell r="B184">
            <v>3</v>
          </cell>
          <cell r="C184">
            <v>3</v>
          </cell>
          <cell r="D184" t="str">
            <v>C</v>
          </cell>
          <cell r="E184">
            <v>0.87</v>
          </cell>
          <cell r="F184">
            <v>37677</v>
          </cell>
          <cell r="G184">
            <v>1.2699999999999999E-2</v>
          </cell>
          <cell r="H184">
            <v>0.01</v>
          </cell>
          <cell r="I184" t="str">
            <v>7          4   .</v>
          </cell>
          <cell r="J184">
            <v>150</v>
          </cell>
          <cell r="K184">
            <v>1.4999999999999999E-2</v>
          </cell>
          <cell r="L184">
            <v>2003</v>
          </cell>
          <cell r="M184" t="str">
            <v>No Trade</v>
          </cell>
          <cell r="N184" t="str">
            <v/>
          </cell>
          <cell r="O184" t="str">
            <v/>
          </cell>
          <cell r="P184" t="str">
            <v/>
          </cell>
        </row>
        <row r="185">
          <cell r="A185" t="str">
            <v>GO</v>
          </cell>
          <cell r="B185">
            <v>3</v>
          </cell>
          <cell r="C185">
            <v>3</v>
          </cell>
          <cell r="D185" t="str">
            <v>C</v>
          </cell>
          <cell r="E185">
            <v>0.88</v>
          </cell>
          <cell r="F185">
            <v>37677</v>
          </cell>
          <cell r="G185">
            <v>1.1299999999999999E-2</v>
          </cell>
          <cell r="H185">
            <v>8.9999999999999993E-3</v>
          </cell>
          <cell r="I185" t="str">
            <v>5          0   .</v>
          </cell>
          <cell r="J185">
            <v>0</v>
          </cell>
          <cell r="K185">
            <v>0</v>
          </cell>
          <cell r="L185">
            <v>2003</v>
          </cell>
          <cell r="M185" t="str">
            <v>No Trade</v>
          </cell>
          <cell r="N185" t="str">
            <v/>
          </cell>
          <cell r="O185" t="str">
            <v/>
          </cell>
          <cell r="P185" t="str">
            <v/>
          </cell>
        </row>
        <row r="186">
          <cell r="A186" t="str">
            <v>GO</v>
          </cell>
          <cell r="B186">
            <v>3</v>
          </cell>
          <cell r="C186">
            <v>3</v>
          </cell>
          <cell r="D186" t="str">
            <v>C</v>
          </cell>
          <cell r="E186">
            <v>0.89</v>
          </cell>
          <cell r="F186">
            <v>37677</v>
          </cell>
          <cell r="G186">
            <v>0.01</v>
          </cell>
          <cell r="H186">
            <v>8.0000000000000002E-3</v>
          </cell>
          <cell r="I186" t="str">
            <v>4          0   .</v>
          </cell>
          <cell r="J186">
            <v>0</v>
          </cell>
          <cell r="K186">
            <v>0</v>
          </cell>
          <cell r="L186">
            <v>2003</v>
          </cell>
          <cell r="M186" t="str">
            <v>No Trade</v>
          </cell>
          <cell r="N186" t="str">
            <v/>
          </cell>
          <cell r="O186" t="str">
            <v/>
          </cell>
          <cell r="P186" t="str">
            <v/>
          </cell>
        </row>
        <row r="187">
          <cell r="A187" t="str">
            <v>GO</v>
          </cell>
          <cell r="B187">
            <v>3</v>
          </cell>
          <cell r="C187">
            <v>3</v>
          </cell>
          <cell r="D187" t="str">
            <v>C</v>
          </cell>
          <cell r="E187">
            <v>0.9</v>
          </cell>
          <cell r="F187">
            <v>37677</v>
          </cell>
          <cell r="G187">
            <v>8.8999999999999999E-3</v>
          </cell>
          <cell r="H187">
            <v>7.0000000000000001E-3</v>
          </cell>
          <cell r="I187" t="str">
            <v>5          0   .</v>
          </cell>
          <cell r="J187">
            <v>0</v>
          </cell>
          <cell r="K187">
            <v>0</v>
          </cell>
          <cell r="L187">
            <v>2003</v>
          </cell>
          <cell r="M187" t="str">
            <v>No Trade</v>
          </cell>
          <cell r="N187" t="str">
            <v/>
          </cell>
          <cell r="O187" t="str">
            <v/>
          </cell>
          <cell r="P187" t="str">
            <v/>
          </cell>
        </row>
        <row r="188">
          <cell r="A188" t="str">
            <v>GO</v>
          </cell>
          <cell r="B188">
            <v>3</v>
          </cell>
          <cell r="C188">
            <v>3</v>
          </cell>
          <cell r="D188" t="str">
            <v>C</v>
          </cell>
          <cell r="E188">
            <v>0.91</v>
          </cell>
          <cell r="F188">
            <v>37677</v>
          </cell>
          <cell r="G188">
            <v>7.9000000000000008E-3</v>
          </cell>
          <cell r="H188">
            <v>6.0000000000000001E-3</v>
          </cell>
          <cell r="I188" t="str">
            <v>7          0   .</v>
          </cell>
          <cell r="J188">
            <v>0</v>
          </cell>
          <cell r="K188">
            <v>0</v>
          </cell>
          <cell r="L188">
            <v>2003</v>
          </cell>
          <cell r="M188" t="str">
            <v>No Trade</v>
          </cell>
          <cell r="N188" t="str">
            <v/>
          </cell>
          <cell r="O188" t="str">
            <v/>
          </cell>
          <cell r="P188" t="str">
            <v/>
          </cell>
        </row>
        <row r="189">
          <cell r="A189" t="str">
            <v>GO</v>
          </cell>
          <cell r="B189">
            <v>3</v>
          </cell>
          <cell r="C189">
            <v>3</v>
          </cell>
          <cell r="D189" t="str">
            <v>C</v>
          </cell>
          <cell r="E189">
            <v>0.92</v>
          </cell>
          <cell r="F189">
            <v>37677</v>
          </cell>
          <cell r="G189">
            <v>7.0000000000000001E-3</v>
          </cell>
          <cell r="H189">
            <v>5.0000000000000001E-3</v>
          </cell>
          <cell r="I189" t="str">
            <v>9          5   .</v>
          </cell>
          <cell r="J189">
            <v>0</v>
          </cell>
          <cell r="K189">
            <v>0</v>
          </cell>
          <cell r="L189">
            <v>2003</v>
          </cell>
          <cell r="M189" t="str">
            <v>No Trade</v>
          </cell>
          <cell r="N189" t="str">
            <v/>
          </cell>
          <cell r="O189" t="str">
            <v/>
          </cell>
          <cell r="P189" t="str">
            <v/>
          </cell>
        </row>
        <row r="190">
          <cell r="A190" t="str">
            <v>GO</v>
          </cell>
          <cell r="B190">
            <v>3</v>
          </cell>
          <cell r="C190">
            <v>3</v>
          </cell>
          <cell r="D190" t="str">
            <v>C</v>
          </cell>
          <cell r="E190">
            <v>0.95</v>
          </cell>
          <cell r="F190">
            <v>37677</v>
          </cell>
          <cell r="G190">
            <v>4.8999999999999998E-3</v>
          </cell>
          <cell r="H190">
            <v>4.0000000000000001E-3</v>
          </cell>
          <cell r="I190" t="str">
            <v>1          0   .</v>
          </cell>
          <cell r="J190">
            <v>0</v>
          </cell>
          <cell r="K190">
            <v>0</v>
          </cell>
          <cell r="L190">
            <v>2003</v>
          </cell>
          <cell r="M190" t="str">
            <v>No Trade</v>
          </cell>
          <cell r="N190" t="str">
            <v/>
          </cell>
          <cell r="O190" t="str">
            <v/>
          </cell>
          <cell r="P190" t="str">
            <v/>
          </cell>
        </row>
        <row r="191">
          <cell r="A191" t="str">
            <v>GO</v>
          </cell>
          <cell r="B191">
            <v>3</v>
          </cell>
          <cell r="C191">
            <v>3</v>
          </cell>
          <cell r="D191" t="str">
            <v>C</v>
          </cell>
          <cell r="E191">
            <v>1</v>
          </cell>
          <cell r="F191">
            <v>37677</v>
          </cell>
          <cell r="G191">
            <v>2.5999999999999999E-3</v>
          </cell>
          <cell r="H191">
            <v>2E-3</v>
          </cell>
          <cell r="I191" t="str">
            <v>3          0   .</v>
          </cell>
          <cell r="J191">
            <v>0</v>
          </cell>
          <cell r="K191">
            <v>0</v>
          </cell>
          <cell r="L191">
            <v>2003</v>
          </cell>
          <cell r="M191" t="str">
            <v>No Trade</v>
          </cell>
          <cell r="N191" t="str">
            <v/>
          </cell>
          <cell r="O191" t="str">
            <v/>
          </cell>
          <cell r="P191" t="str">
            <v/>
          </cell>
        </row>
        <row r="192">
          <cell r="A192" t="str">
            <v>GO</v>
          </cell>
          <cell r="B192">
            <v>4</v>
          </cell>
          <cell r="C192">
            <v>3</v>
          </cell>
          <cell r="D192" t="str">
            <v>C</v>
          </cell>
          <cell r="E192">
            <v>0.1</v>
          </cell>
          <cell r="F192">
            <v>37706</v>
          </cell>
          <cell r="G192">
            <v>0</v>
          </cell>
          <cell r="H192">
            <v>0</v>
          </cell>
          <cell r="I192" t="str">
            <v>0          0   .</v>
          </cell>
          <cell r="J192">
            <v>0</v>
          </cell>
          <cell r="K192">
            <v>0</v>
          </cell>
          <cell r="L192">
            <v>2003</v>
          </cell>
          <cell r="M192" t="str">
            <v>No Trade</v>
          </cell>
          <cell r="N192" t="str">
            <v/>
          </cell>
          <cell r="O192" t="str">
            <v/>
          </cell>
          <cell r="P192" t="str">
            <v/>
          </cell>
        </row>
        <row r="193">
          <cell r="A193" t="str">
            <v>GO</v>
          </cell>
          <cell r="B193">
            <v>4</v>
          </cell>
          <cell r="C193">
            <v>3</v>
          </cell>
          <cell r="D193" t="str">
            <v>P</v>
          </cell>
          <cell r="E193">
            <v>0.56999999999999995</v>
          </cell>
          <cell r="F193">
            <v>37706</v>
          </cell>
          <cell r="G193">
            <v>0</v>
          </cell>
          <cell r="I193" t="str">
            <v>0   .</v>
          </cell>
          <cell r="J193">
            <v>0</v>
          </cell>
          <cell r="K193">
            <v>0</v>
          </cell>
          <cell r="L193">
            <v>2003</v>
          </cell>
          <cell r="M193" t="str">
            <v>No Trade</v>
          </cell>
          <cell r="N193" t="str">
            <v/>
          </cell>
          <cell r="O193" t="str">
            <v/>
          </cell>
          <cell r="P193" t="str">
            <v/>
          </cell>
        </row>
        <row r="194">
          <cell r="A194" t="str">
            <v>GO</v>
          </cell>
          <cell r="B194">
            <v>4</v>
          </cell>
          <cell r="C194">
            <v>3</v>
          </cell>
          <cell r="D194" t="str">
            <v>P</v>
          </cell>
          <cell r="E194">
            <v>0.57999999999999996</v>
          </cell>
          <cell r="F194">
            <v>37706</v>
          </cell>
          <cell r="G194">
            <v>0</v>
          </cell>
          <cell r="I194" t="str">
            <v>0   .</v>
          </cell>
          <cell r="J194">
            <v>0</v>
          </cell>
          <cell r="K194">
            <v>0</v>
          </cell>
          <cell r="L194">
            <v>2003</v>
          </cell>
          <cell r="M194" t="str">
            <v>No Trade</v>
          </cell>
          <cell r="N194" t="str">
            <v/>
          </cell>
          <cell r="O194" t="str">
            <v/>
          </cell>
          <cell r="P194" t="str">
            <v/>
          </cell>
        </row>
        <row r="195">
          <cell r="A195" t="str">
            <v>GO</v>
          </cell>
          <cell r="B195">
            <v>4</v>
          </cell>
          <cell r="C195">
            <v>3</v>
          </cell>
          <cell r="D195" t="str">
            <v>P</v>
          </cell>
          <cell r="E195">
            <v>0.59</v>
          </cell>
          <cell r="F195">
            <v>37706</v>
          </cell>
          <cell r="G195">
            <v>0</v>
          </cell>
          <cell r="I195" t="str">
            <v>0   .</v>
          </cell>
          <cell r="J195">
            <v>0</v>
          </cell>
          <cell r="K195">
            <v>0</v>
          </cell>
          <cell r="L195">
            <v>2003</v>
          </cell>
          <cell r="M195" t="str">
            <v>No Trade</v>
          </cell>
          <cell r="N195" t="str">
            <v/>
          </cell>
          <cell r="O195" t="str">
            <v/>
          </cell>
          <cell r="P195" t="str">
            <v/>
          </cell>
        </row>
        <row r="196">
          <cell r="A196" t="str">
            <v>GO</v>
          </cell>
          <cell r="B196">
            <v>4</v>
          </cell>
          <cell r="C196">
            <v>3</v>
          </cell>
          <cell r="D196" t="str">
            <v>P</v>
          </cell>
          <cell r="E196">
            <v>0.6</v>
          </cell>
          <cell r="F196">
            <v>37706</v>
          </cell>
          <cell r="G196">
            <v>0</v>
          </cell>
          <cell r="I196" t="str">
            <v>0   .</v>
          </cell>
          <cell r="J196">
            <v>0</v>
          </cell>
          <cell r="K196">
            <v>0</v>
          </cell>
          <cell r="L196">
            <v>2003</v>
          </cell>
          <cell r="M196" t="str">
            <v>No Trade</v>
          </cell>
          <cell r="N196" t="str">
            <v/>
          </cell>
          <cell r="O196" t="str">
            <v/>
          </cell>
          <cell r="P196" t="str">
            <v/>
          </cell>
        </row>
        <row r="197">
          <cell r="A197" t="str">
            <v>GO</v>
          </cell>
          <cell r="B197">
            <v>4</v>
          </cell>
          <cell r="C197">
            <v>3</v>
          </cell>
          <cell r="D197" t="str">
            <v>P</v>
          </cell>
          <cell r="E197">
            <v>0.61</v>
          </cell>
          <cell r="F197">
            <v>37706</v>
          </cell>
          <cell r="G197">
            <v>0</v>
          </cell>
          <cell r="I197" t="str">
            <v>0   .</v>
          </cell>
          <cell r="J197">
            <v>0</v>
          </cell>
          <cell r="K197">
            <v>0</v>
          </cell>
          <cell r="L197">
            <v>2003</v>
          </cell>
          <cell r="M197" t="str">
            <v>No Trade</v>
          </cell>
          <cell r="N197" t="str">
            <v/>
          </cell>
          <cell r="O197" t="str">
            <v/>
          </cell>
          <cell r="P197" t="str">
            <v/>
          </cell>
        </row>
        <row r="198">
          <cell r="A198" t="str">
            <v>GO</v>
          </cell>
          <cell r="B198">
            <v>4</v>
          </cell>
          <cell r="C198">
            <v>3</v>
          </cell>
          <cell r="D198" t="str">
            <v>P</v>
          </cell>
          <cell r="E198">
            <v>0.62</v>
          </cell>
          <cell r="F198">
            <v>37706</v>
          </cell>
          <cell r="G198">
            <v>3.2000000000000002E-3</v>
          </cell>
          <cell r="H198">
            <v>4.0000000000000001E-3</v>
          </cell>
          <cell r="I198" t="str">
            <v>8          0   .</v>
          </cell>
          <cell r="J198">
            <v>0</v>
          </cell>
          <cell r="K198">
            <v>0</v>
          </cell>
          <cell r="L198">
            <v>2003</v>
          </cell>
          <cell r="M198" t="str">
            <v>No Trade</v>
          </cell>
          <cell r="N198" t="str">
            <v/>
          </cell>
          <cell r="O198" t="str">
            <v/>
          </cell>
          <cell r="P198" t="str">
            <v/>
          </cell>
        </row>
        <row r="199">
          <cell r="A199" t="str">
            <v>GO</v>
          </cell>
          <cell r="B199">
            <v>4</v>
          </cell>
          <cell r="C199">
            <v>3</v>
          </cell>
          <cell r="D199" t="str">
            <v>P</v>
          </cell>
          <cell r="E199">
            <v>0.63</v>
          </cell>
          <cell r="F199">
            <v>37706</v>
          </cell>
          <cell r="G199">
            <v>0</v>
          </cell>
          <cell r="H199">
            <v>1.0999999999999999E-2</v>
          </cell>
          <cell r="I199" t="str">
            <v>6          0   .</v>
          </cell>
          <cell r="J199">
            <v>0</v>
          </cell>
          <cell r="K199">
            <v>0</v>
          </cell>
          <cell r="L199">
            <v>2003</v>
          </cell>
          <cell r="M199" t="str">
            <v>No Trade</v>
          </cell>
          <cell r="N199" t="str">
            <v/>
          </cell>
          <cell r="O199" t="str">
            <v/>
          </cell>
          <cell r="P199" t="str">
            <v/>
          </cell>
        </row>
        <row r="200">
          <cell r="A200" t="str">
            <v>GO</v>
          </cell>
          <cell r="B200">
            <v>4</v>
          </cell>
          <cell r="C200">
            <v>3</v>
          </cell>
          <cell r="D200" t="str">
            <v>P</v>
          </cell>
          <cell r="E200">
            <v>0.64</v>
          </cell>
          <cell r="F200">
            <v>37706</v>
          </cell>
          <cell r="G200">
            <v>4.8999999999999998E-3</v>
          </cell>
          <cell r="H200">
            <v>7.0000000000000001E-3</v>
          </cell>
          <cell r="I200" t="str">
            <v>0          0   .</v>
          </cell>
          <cell r="J200">
            <v>0</v>
          </cell>
          <cell r="K200">
            <v>0</v>
          </cell>
          <cell r="L200">
            <v>2003</v>
          </cell>
          <cell r="M200" t="str">
            <v>No Trade</v>
          </cell>
          <cell r="N200" t="str">
            <v/>
          </cell>
          <cell r="O200" t="str">
            <v/>
          </cell>
          <cell r="P200" t="str">
            <v/>
          </cell>
        </row>
        <row r="201">
          <cell r="A201" t="str">
            <v>GO</v>
          </cell>
          <cell r="B201">
            <v>4</v>
          </cell>
          <cell r="C201">
            <v>3</v>
          </cell>
          <cell r="D201" t="str">
            <v>P</v>
          </cell>
          <cell r="E201">
            <v>0.65</v>
          </cell>
          <cell r="F201">
            <v>37706</v>
          </cell>
          <cell r="G201">
            <v>5.8999999999999999E-3</v>
          </cell>
          <cell r="H201">
            <v>8.0000000000000002E-3</v>
          </cell>
          <cell r="I201" t="str">
            <v>4          0   .</v>
          </cell>
          <cell r="J201">
            <v>0</v>
          </cell>
          <cell r="K201">
            <v>0</v>
          </cell>
          <cell r="L201">
            <v>2003</v>
          </cell>
          <cell r="M201" t="str">
            <v>No Trade</v>
          </cell>
          <cell r="N201" t="str">
            <v/>
          </cell>
          <cell r="O201" t="str">
            <v/>
          </cell>
          <cell r="P201" t="str">
            <v/>
          </cell>
        </row>
        <row r="202">
          <cell r="A202" t="str">
            <v>GO</v>
          </cell>
          <cell r="B202">
            <v>4</v>
          </cell>
          <cell r="C202">
            <v>3</v>
          </cell>
          <cell r="D202" t="str">
            <v>P</v>
          </cell>
          <cell r="E202">
            <v>0.66</v>
          </cell>
          <cell r="F202">
            <v>37706</v>
          </cell>
          <cell r="G202">
            <v>7.1999999999999998E-3</v>
          </cell>
          <cell r="H202">
            <v>0.01</v>
          </cell>
          <cell r="I202" t="str">
            <v>0          0   .</v>
          </cell>
          <cell r="J202">
            <v>0</v>
          </cell>
          <cell r="K202">
            <v>0</v>
          </cell>
          <cell r="L202">
            <v>2003</v>
          </cell>
          <cell r="M202" t="str">
            <v>No Trade</v>
          </cell>
          <cell r="N202" t="str">
            <v/>
          </cell>
          <cell r="O202" t="str">
            <v/>
          </cell>
          <cell r="P202" t="str">
            <v/>
          </cell>
        </row>
        <row r="203">
          <cell r="A203" t="str">
            <v>GO</v>
          </cell>
          <cell r="B203">
            <v>4</v>
          </cell>
          <cell r="C203">
            <v>3</v>
          </cell>
          <cell r="D203" t="str">
            <v>P</v>
          </cell>
          <cell r="E203">
            <v>0.67</v>
          </cell>
          <cell r="F203">
            <v>37706</v>
          </cell>
          <cell r="G203">
            <v>0</v>
          </cell>
          <cell r="I203" t="str">
            <v>0   .</v>
          </cell>
          <cell r="J203">
            <v>0</v>
          </cell>
          <cell r="K203">
            <v>0</v>
          </cell>
          <cell r="L203">
            <v>2003</v>
          </cell>
          <cell r="M203" t="str">
            <v>No Trade</v>
          </cell>
          <cell r="N203" t="str">
            <v/>
          </cell>
          <cell r="O203" t="str">
            <v/>
          </cell>
          <cell r="P203" t="str">
            <v/>
          </cell>
        </row>
        <row r="204">
          <cell r="A204" t="str">
            <v>GO</v>
          </cell>
          <cell r="B204">
            <v>4</v>
          </cell>
          <cell r="C204">
            <v>3</v>
          </cell>
          <cell r="D204" t="str">
            <v>P</v>
          </cell>
          <cell r="E204">
            <v>0.68</v>
          </cell>
          <cell r="F204">
            <v>37706</v>
          </cell>
          <cell r="G204">
            <v>1.0200000000000001E-2</v>
          </cell>
          <cell r="H204">
            <v>1.2999999999999999E-2</v>
          </cell>
          <cell r="I204" t="str">
            <v>8          0   .</v>
          </cell>
          <cell r="J204">
            <v>0</v>
          </cell>
          <cell r="K204">
            <v>0</v>
          </cell>
          <cell r="L204">
            <v>2003</v>
          </cell>
          <cell r="M204" t="str">
            <v>No Trade</v>
          </cell>
          <cell r="N204" t="str">
            <v/>
          </cell>
          <cell r="O204" t="str">
            <v/>
          </cell>
          <cell r="P204" t="str">
            <v/>
          </cell>
        </row>
        <row r="205">
          <cell r="A205" t="str">
            <v>GO</v>
          </cell>
          <cell r="B205">
            <v>4</v>
          </cell>
          <cell r="C205">
            <v>3</v>
          </cell>
          <cell r="D205" t="str">
            <v>P</v>
          </cell>
          <cell r="E205">
            <v>0.69</v>
          </cell>
          <cell r="F205">
            <v>37706</v>
          </cell>
          <cell r="G205">
            <v>0</v>
          </cell>
          <cell r="I205" t="str">
            <v>0   .</v>
          </cell>
          <cell r="J205">
            <v>0</v>
          </cell>
          <cell r="K205">
            <v>0</v>
          </cell>
          <cell r="L205">
            <v>2003</v>
          </cell>
          <cell r="M205" t="str">
            <v>No Trade</v>
          </cell>
          <cell r="N205" t="str">
            <v/>
          </cell>
          <cell r="O205" t="str">
            <v/>
          </cell>
          <cell r="P205" t="str">
            <v/>
          </cell>
        </row>
        <row r="206">
          <cell r="A206" t="str">
            <v>GO</v>
          </cell>
          <cell r="B206">
            <v>4</v>
          </cell>
          <cell r="C206">
            <v>3</v>
          </cell>
          <cell r="D206" t="str">
            <v>P</v>
          </cell>
          <cell r="E206">
            <v>0.7</v>
          </cell>
          <cell r="F206">
            <v>37706</v>
          </cell>
          <cell r="G206">
            <v>1.4E-2</v>
          </cell>
          <cell r="H206">
            <v>1.7999999999999999E-2</v>
          </cell>
          <cell r="I206" t="str">
            <v>5          0   .</v>
          </cell>
          <cell r="J206">
            <v>0</v>
          </cell>
          <cell r="K206">
            <v>0</v>
          </cell>
          <cell r="L206">
            <v>2003</v>
          </cell>
          <cell r="M206" t="str">
            <v>No Trade</v>
          </cell>
          <cell r="N206" t="str">
            <v/>
          </cell>
          <cell r="O206" t="str">
            <v/>
          </cell>
          <cell r="P206" t="str">
            <v/>
          </cell>
        </row>
        <row r="207">
          <cell r="A207" t="str">
            <v>GO</v>
          </cell>
          <cell r="B207">
            <v>4</v>
          </cell>
          <cell r="C207">
            <v>3</v>
          </cell>
          <cell r="D207" t="str">
            <v>P</v>
          </cell>
          <cell r="E207">
            <v>0.71</v>
          </cell>
          <cell r="F207">
            <v>37706</v>
          </cell>
          <cell r="G207">
            <v>0</v>
          </cell>
          <cell r="I207" t="str">
            <v>0   .</v>
          </cell>
          <cell r="J207">
            <v>0</v>
          </cell>
          <cell r="K207">
            <v>0</v>
          </cell>
          <cell r="L207">
            <v>2003</v>
          </cell>
          <cell r="M207" t="str">
            <v>No Trade</v>
          </cell>
          <cell r="N207" t="str">
            <v/>
          </cell>
          <cell r="O207" t="str">
            <v/>
          </cell>
          <cell r="P207" t="str">
            <v/>
          </cell>
        </row>
        <row r="208">
          <cell r="A208" t="str">
            <v>GO</v>
          </cell>
          <cell r="B208">
            <v>4</v>
          </cell>
          <cell r="C208">
            <v>3</v>
          </cell>
          <cell r="D208" t="str">
            <v>C</v>
          </cell>
          <cell r="E208">
            <v>0.72</v>
          </cell>
          <cell r="F208">
            <v>37706</v>
          </cell>
          <cell r="G208">
            <v>0.1148</v>
          </cell>
          <cell r="I208" t="str">
            <v>0   .</v>
          </cell>
          <cell r="J208">
            <v>0</v>
          </cell>
          <cell r="K208">
            <v>0</v>
          </cell>
          <cell r="L208">
            <v>2003</v>
          </cell>
          <cell r="M208" t="str">
            <v>No Trade</v>
          </cell>
          <cell r="N208" t="str">
            <v/>
          </cell>
          <cell r="O208" t="str">
            <v/>
          </cell>
          <cell r="P208" t="str">
            <v/>
          </cell>
        </row>
        <row r="209">
          <cell r="A209" t="str">
            <v>GO</v>
          </cell>
          <cell r="B209">
            <v>4</v>
          </cell>
          <cell r="C209">
            <v>3</v>
          </cell>
          <cell r="D209" t="str">
            <v>P</v>
          </cell>
          <cell r="E209">
            <v>0.72</v>
          </cell>
          <cell r="F209">
            <v>37706</v>
          </cell>
          <cell r="G209">
            <v>0</v>
          </cell>
          <cell r="I209" t="str">
            <v>0   .</v>
          </cell>
          <cell r="J209">
            <v>0</v>
          </cell>
          <cell r="K209">
            <v>0</v>
          </cell>
          <cell r="L209">
            <v>2003</v>
          </cell>
          <cell r="M209" t="str">
            <v>No Trade</v>
          </cell>
          <cell r="N209" t="str">
            <v/>
          </cell>
          <cell r="O209" t="str">
            <v/>
          </cell>
          <cell r="P209" t="str">
            <v/>
          </cell>
        </row>
        <row r="210">
          <cell r="A210" t="str">
            <v>GO</v>
          </cell>
          <cell r="B210">
            <v>4</v>
          </cell>
          <cell r="C210">
            <v>3</v>
          </cell>
          <cell r="D210" t="str">
            <v>P</v>
          </cell>
          <cell r="E210">
            <v>0.73</v>
          </cell>
          <cell r="F210">
            <v>37706</v>
          </cell>
          <cell r="G210">
            <v>2.1600000000000001E-2</v>
          </cell>
          <cell r="H210">
            <v>2.7E-2</v>
          </cell>
          <cell r="I210" t="str">
            <v>5          0   .</v>
          </cell>
          <cell r="J210">
            <v>0</v>
          </cell>
          <cell r="K210">
            <v>0</v>
          </cell>
          <cell r="L210">
            <v>2003</v>
          </cell>
          <cell r="M210" t="str">
            <v>No Trade</v>
          </cell>
          <cell r="N210" t="str">
            <v/>
          </cell>
          <cell r="O210" t="str">
            <v/>
          </cell>
          <cell r="P210" t="str">
            <v/>
          </cell>
        </row>
        <row r="211">
          <cell r="A211" t="str">
            <v>GO</v>
          </cell>
          <cell r="B211">
            <v>4</v>
          </cell>
          <cell r="C211">
            <v>3</v>
          </cell>
          <cell r="D211" t="str">
            <v>C</v>
          </cell>
          <cell r="E211">
            <v>0.74</v>
          </cell>
          <cell r="F211">
            <v>37706</v>
          </cell>
          <cell r="G211">
            <v>0.1008</v>
          </cell>
          <cell r="I211" t="str">
            <v>0   .</v>
          </cell>
          <cell r="J211">
            <v>0</v>
          </cell>
          <cell r="K211">
            <v>0</v>
          </cell>
          <cell r="L211">
            <v>2003</v>
          </cell>
          <cell r="M211" t="str">
            <v>No Trade</v>
          </cell>
          <cell r="N211" t="str">
            <v/>
          </cell>
          <cell r="O211" t="str">
            <v/>
          </cell>
          <cell r="P211" t="str">
            <v/>
          </cell>
        </row>
        <row r="212">
          <cell r="A212" t="str">
            <v>GO</v>
          </cell>
          <cell r="B212">
            <v>4</v>
          </cell>
          <cell r="C212">
            <v>3</v>
          </cell>
          <cell r="D212" t="str">
            <v>P</v>
          </cell>
          <cell r="E212">
            <v>0.74</v>
          </cell>
          <cell r="F212">
            <v>37706</v>
          </cell>
          <cell r="G212">
            <v>2.46E-2</v>
          </cell>
          <cell r="H212">
            <v>3.1E-2</v>
          </cell>
          <cell r="I212" t="str">
            <v>0          1   .</v>
          </cell>
          <cell r="J212">
            <v>260</v>
          </cell>
          <cell r="K212">
            <v>2.5999999999999999E-2</v>
          </cell>
          <cell r="L212">
            <v>2003</v>
          </cell>
          <cell r="M212" t="str">
            <v>No Trade</v>
          </cell>
          <cell r="N212" t="str">
            <v/>
          </cell>
          <cell r="O212" t="str">
            <v/>
          </cell>
          <cell r="P212" t="str">
            <v/>
          </cell>
        </row>
        <row r="213">
          <cell r="A213" t="str">
            <v>GO</v>
          </cell>
          <cell r="B213">
            <v>4</v>
          </cell>
          <cell r="C213">
            <v>3</v>
          </cell>
          <cell r="D213" t="str">
            <v>P</v>
          </cell>
          <cell r="E213">
            <v>0.75</v>
          </cell>
          <cell r="F213">
            <v>37706</v>
          </cell>
          <cell r="G213">
            <v>2.7900000000000001E-2</v>
          </cell>
          <cell r="H213">
            <v>3.4000000000000002E-2</v>
          </cell>
          <cell r="I213" t="str">
            <v>8          0   .</v>
          </cell>
          <cell r="J213">
            <v>0</v>
          </cell>
          <cell r="K213">
            <v>0</v>
          </cell>
          <cell r="L213">
            <v>2003</v>
          </cell>
          <cell r="M213" t="str">
            <v>No Trade</v>
          </cell>
          <cell r="N213" t="str">
            <v/>
          </cell>
          <cell r="O213" t="str">
            <v/>
          </cell>
          <cell r="P213" t="str">
            <v/>
          </cell>
        </row>
        <row r="214">
          <cell r="A214" t="str">
            <v>GO</v>
          </cell>
          <cell r="B214">
            <v>4</v>
          </cell>
          <cell r="C214">
            <v>3</v>
          </cell>
          <cell r="D214" t="str">
            <v>C</v>
          </cell>
          <cell r="E214">
            <v>0.76</v>
          </cell>
          <cell r="F214">
            <v>37706</v>
          </cell>
          <cell r="G214">
            <v>8.7800000000000003E-2</v>
          </cell>
          <cell r="H214">
            <v>7.8E-2</v>
          </cell>
          <cell r="I214" t="str">
            <v>5          0   .</v>
          </cell>
          <cell r="J214">
            <v>0</v>
          </cell>
          <cell r="K214">
            <v>0</v>
          </cell>
          <cell r="L214">
            <v>2003</v>
          </cell>
          <cell r="M214" t="str">
            <v>No Trade</v>
          </cell>
          <cell r="N214" t="str">
            <v/>
          </cell>
          <cell r="O214" t="str">
            <v/>
          </cell>
          <cell r="P214" t="str">
            <v/>
          </cell>
        </row>
        <row r="215">
          <cell r="A215" t="str">
            <v>GO</v>
          </cell>
          <cell r="B215">
            <v>4</v>
          </cell>
          <cell r="C215">
            <v>3</v>
          </cell>
          <cell r="D215" t="str">
            <v>P</v>
          </cell>
          <cell r="E215">
            <v>0.76</v>
          </cell>
          <cell r="F215">
            <v>37706</v>
          </cell>
          <cell r="G215">
            <v>3.15E-2</v>
          </cell>
          <cell r="H215">
            <v>3.7999999999999999E-2</v>
          </cell>
          <cell r="I215" t="str">
            <v>8          0   .</v>
          </cell>
          <cell r="J215">
            <v>0</v>
          </cell>
          <cell r="K215">
            <v>0</v>
          </cell>
          <cell r="L215">
            <v>2003</v>
          </cell>
          <cell r="M215" t="str">
            <v>No Trade</v>
          </cell>
          <cell r="N215" t="str">
            <v/>
          </cell>
          <cell r="O215" t="str">
            <v/>
          </cell>
          <cell r="P215" t="str">
            <v/>
          </cell>
        </row>
        <row r="216">
          <cell r="A216" t="str">
            <v>GO</v>
          </cell>
          <cell r="B216">
            <v>4</v>
          </cell>
          <cell r="C216">
            <v>3</v>
          </cell>
          <cell r="D216" t="str">
            <v>C</v>
          </cell>
          <cell r="E216">
            <v>0.77</v>
          </cell>
          <cell r="F216">
            <v>37706</v>
          </cell>
          <cell r="G216">
            <v>8.1799999999999998E-2</v>
          </cell>
          <cell r="H216">
            <v>7.2999999999999995E-2</v>
          </cell>
          <cell r="I216" t="str">
            <v>0          0   .</v>
          </cell>
          <cell r="J216">
            <v>0</v>
          </cell>
          <cell r="K216">
            <v>0</v>
          </cell>
          <cell r="L216">
            <v>2003</v>
          </cell>
          <cell r="M216" t="str">
            <v>No Trade</v>
          </cell>
          <cell r="N216" t="str">
            <v/>
          </cell>
          <cell r="O216" t="str">
            <v/>
          </cell>
          <cell r="P216" t="str">
            <v/>
          </cell>
        </row>
        <row r="217">
          <cell r="A217" t="str">
            <v>GO</v>
          </cell>
          <cell r="B217">
            <v>4</v>
          </cell>
          <cell r="C217">
            <v>3</v>
          </cell>
          <cell r="D217" t="str">
            <v>C</v>
          </cell>
          <cell r="E217">
            <v>0.78</v>
          </cell>
          <cell r="F217">
            <v>37706</v>
          </cell>
          <cell r="G217">
            <v>7.6100000000000001E-2</v>
          </cell>
          <cell r="H217">
            <v>6.7000000000000004E-2</v>
          </cell>
          <cell r="I217" t="str">
            <v>8          0   .</v>
          </cell>
          <cell r="J217">
            <v>0</v>
          </cell>
          <cell r="K217">
            <v>0</v>
          </cell>
          <cell r="L217">
            <v>2003</v>
          </cell>
          <cell r="M217" t="str">
            <v>No Trade</v>
          </cell>
          <cell r="N217" t="str">
            <v/>
          </cell>
          <cell r="O217" t="str">
            <v/>
          </cell>
          <cell r="P217" t="str">
            <v/>
          </cell>
        </row>
        <row r="218">
          <cell r="A218" t="str">
            <v>GO</v>
          </cell>
          <cell r="B218">
            <v>4</v>
          </cell>
          <cell r="C218">
            <v>3</v>
          </cell>
          <cell r="D218" t="str">
            <v>P</v>
          </cell>
          <cell r="E218">
            <v>0.78</v>
          </cell>
          <cell r="F218">
            <v>37706</v>
          </cell>
          <cell r="G218">
            <v>3.95E-2</v>
          </cell>
          <cell r="H218">
            <v>4.7E-2</v>
          </cell>
          <cell r="I218" t="str">
            <v>8          0   .</v>
          </cell>
          <cell r="J218">
            <v>0</v>
          </cell>
          <cell r="K218">
            <v>0</v>
          </cell>
          <cell r="L218">
            <v>2003</v>
          </cell>
          <cell r="M218" t="str">
            <v>No Trade</v>
          </cell>
          <cell r="N218" t="str">
            <v/>
          </cell>
          <cell r="O218" t="str">
            <v/>
          </cell>
          <cell r="P218" t="str">
            <v/>
          </cell>
        </row>
        <row r="219">
          <cell r="A219" t="str">
            <v>GO</v>
          </cell>
          <cell r="B219">
            <v>4</v>
          </cell>
          <cell r="C219">
            <v>3</v>
          </cell>
          <cell r="D219" t="str">
            <v>C</v>
          </cell>
          <cell r="E219">
            <v>0.79</v>
          </cell>
          <cell r="F219">
            <v>37706</v>
          </cell>
          <cell r="G219">
            <v>7.0499999999999993E-2</v>
          </cell>
          <cell r="H219">
            <v>6.2E-2</v>
          </cell>
          <cell r="I219" t="str">
            <v>7          0   .</v>
          </cell>
          <cell r="J219">
            <v>0</v>
          </cell>
          <cell r="K219">
            <v>0</v>
          </cell>
          <cell r="L219">
            <v>2003</v>
          </cell>
          <cell r="M219" t="str">
            <v>No Trade</v>
          </cell>
          <cell r="N219" t="str">
            <v/>
          </cell>
          <cell r="O219" t="str">
            <v/>
          </cell>
          <cell r="P219" t="str">
            <v/>
          </cell>
        </row>
        <row r="220">
          <cell r="A220" t="str">
            <v>GO</v>
          </cell>
          <cell r="B220">
            <v>4</v>
          </cell>
          <cell r="C220">
            <v>3</v>
          </cell>
          <cell r="D220" t="str">
            <v>C</v>
          </cell>
          <cell r="E220">
            <v>0.8</v>
          </cell>
          <cell r="F220">
            <v>37706</v>
          </cell>
          <cell r="G220">
            <v>6.5299999999999997E-2</v>
          </cell>
          <cell r="H220">
            <v>5.8000000000000003E-2</v>
          </cell>
          <cell r="I220" t="str">
            <v>0          0   .</v>
          </cell>
          <cell r="J220">
            <v>0</v>
          </cell>
          <cell r="K220">
            <v>0</v>
          </cell>
          <cell r="L220">
            <v>2003</v>
          </cell>
          <cell r="M220" t="str">
            <v>No Trade</v>
          </cell>
          <cell r="N220" t="str">
            <v/>
          </cell>
          <cell r="O220" t="str">
            <v/>
          </cell>
          <cell r="P220" t="str">
            <v/>
          </cell>
        </row>
        <row r="221">
          <cell r="A221" t="str">
            <v>GO</v>
          </cell>
          <cell r="B221">
            <v>4</v>
          </cell>
          <cell r="C221">
            <v>3</v>
          </cell>
          <cell r="D221" t="str">
            <v>C</v>
          </cell>
          <cell r="E221">
            <v>0.81</v>
          </cell>
          <cell r="F221">
            <v>37706</v>
          </cell>
          <cell r="G221">
            <v>6.0400000000000002E-2</v>
          </cell>
          <cell r="H221">
            <v>5.2999999999999999E-2</v>
          </cell>
          <cell r="I221" t="str">
            <v>7          0   .</v>
          </cell>
          <cell r="J221">
            <v>0</v>
          </cell>
          <cell r="K221">
            <v>0</v>
          </cell>
          <cell r="L221">
            <v>2003</v>
          </cell>
          <cell r="M221" t="str">
            <v>No Trade</v>
          </cell>
          <cell r="N221" t="str">
            <v/>
          </cell>
          <cell r="O221" t="str">
            <v/>
          </cell>
          <cell r="P221" t="str">
            <v/>
          </cell>
        </row>
        <row r="222">
          <cell r="A222" t="str">
            <v>GO</v>
          </cell>
          <cell r="B222">
            <v>4</v>
          </cell>
          <cell r="C222">
            <v>3</v>
          </cell>
          <cell r="D222" t="str">
            <v>P</v>
          </cell>
          <cell r="E222">
            <v>0.81</v>
          </cell>
          <cell r="F222">
            <v>37706</v>
          </cell>
          <cell r="G222">
            <v>5.3499999999999999E-2</v>
          </cell>
          <cell r="H222">
            <v>6.3E-2</v>
          </cell>
          <cell r="I222" t="str">
            <v>6          0   .</v>
          </cell>
          <cell r="J222">
            <v>0</v>
          </cell>
          <cell r="K222">
            <v>0</v>
          </cell>
          <cell r="L222">
            <v>2003</v>
          </cell>
          <cell r="M222" t="str">
            <v>No Trade</v>
          </cell>
          <cell r="N222" t="str">
            <v/>
          </cell>
          <cell r="O222" t="str">
            <v/>
          </cell>
          <cell r="P222" t="str">
            <v/>
          </cell>
        </row>
        <row r="223">
          <cell r="A223" t="str">
            <v>GO</v>
          </cell>
          <cell r="B223">
            <v>4</v>
          </cell>
          <cell r="C223">
            <v>3</v>
          </cell>
          <cell r="D223" t="str">
            <v>C</v>
          </cell>
          <cell r="E223">
            <v>0.82</v>
          </cell>
          <cell r="F223">
            <v>37706</v>
          </cell>
          <cell r="G223">
            <v>5.57E-2</v>
          </cell>
          <cell r="H223">
            <v>4.9000000000000002E-2</v>
          </cell>
          <cell r="I223" t="str">
            <v>8          0   .</v>
          </cell>
          <cell r="J223">
            <v>0</v>
          </cell>
          <cell r="K223">
            <v>0</v>
          </cell>
          <cell r="L223">
            <v>2003</v>
          </cell>
          <cell r="M223" t="str">
            <v>No Trade</v>
          </cell>
          <cell r="N223" t="str">
            <v/>
          </cell>
          <cell r="O223" t="str">
            <v/>
          </cell>
          <cell r="P223" t="str">
            <v/>
          </cell>
        </row>
        <row r="224">
          <cell r="A224" t="str">
            <v>GO</v>
          </cell>
          <cell r="B224">
            <v>4</v>
          </cell>
          <cell r="C224">
            <v>3</v>
          </cell>
          <cell r="D224" t="str">
            <v>P</v>
          </cell>
          <cell r="E224">
            <v>0.82</v>
          </cell>
          <cell r="F224">
            <v>37706</v>
          </cell>
          <cell r="G224">
            <v>5.8799999999999998E-2</v>
          </cell>
          <cell r="H224">
            <v>6.9000000000000006E-2</v>
          </cell>
          <cell r="I224" t="str">
            <v>6          0   .</v>
          </cell>
          <cell r="J224">
            <v>0</v>
          </cell>
          <cell r="K224">
            <v>0</v>
          </cell>
          <cell r="L224">
            <v>2003</v>
          </cell>
          <cell r="M224" t="str">
            <v>No Trade</v>
          </cell>
          <cell r="N224" t="str">
            <v/>
          </cell>
          <cell r="O224" t="str">
            <v/>
          </cell>
          <cell r="P224" t="str">
            <v/>
          </cell>
        </row>
        <row r="225">
          <cell r="A225" t="str">
            <v>GO</v>
          </cell>
          <cell r="B225">
            <v>4</v>
          </cell>
          <cell r="C225">
            <v>3</v>
          </cell>
          <cell r="D225" t="str">
            <v>C</v>
          </cell>
          <cell r="E225">
            <v>0.83</v>
          </cell>
          <cell r="F225">
            <v>37706</v>
          </cell>
          <cell r="G225">
            <v>5.1499999999999997E-2</v>
          </cell>
          <cell r="H225">
            <v>4.5999999999999999E-2</v>
          </cell>
          <cell r="I225" t="str">
            <v>0          0   .</v>
          </cell>
          <cell r="J225">
            <v>0</v>
          </cell>
          <cell r="K225">
            <v>0</v>
          </cell>
          <cell r="L225">
            <v>2003</v>
          </cell>
          <cell r="M225" t="str">
            <v>No Trade</v>
          </cell>
          <cell r="N225" t="str">
            <v/>
          </cell>
          <cell r="O225" t="str">
            <v/>
          </cell>
          <cell r="P225" t="str">
            <v/>
          </cell>
        </row>
        <row r="226">
          <cell r="A226" t="str">
            <v>GO</v>
          </cell>
          <cell r="B226">
            <v>4</v>
          </cell>
          <cell r="C226">
            <v>3</v>
          </cell>
          <cell r="D226" t="str">
            <v>P</v>
          </cell>
          <cell r="E226">
            <v>0.83</v>
          </cell>
          <cell r="F226">
            <v>37706</v>
          </cell>
          <cell r="G226">
            <v>6.4600000000000005E-2</v>
          </cell>
          <cell r="H226">
            <v>7.4999999999999997E-2</v>
          </cell>
          <cell r="I226" t="str">
            <v>7          0   .</v>
          </cell>
          <cell r="J226">
            <v>0</v>
          </cell>
          <cell r="K226">
            <v>0</v>
          </cell>
          <cell r="L226">
            <v>2003</v>
          </cell>
          <cell r="M226" t="str">
            <v>No Trade</v>
          </cell>
          <cell r="N226" t="str">
            <v/>
          </cell>
          <cell r="O226" t="str">
            <v/>
          </cell>
          <cell r="P226" t="str">
            <v/>
          </cell>
        </row>
        <row r="227">
          <cell r="A227" t="str">
            <v>GO</v>
          </cell>
          <cell r="B227">
            <v>4</v>
          </cell>
          <cell r="C227">
            <v>3</v>
          </cell>
          <cell r="D227" t="str">
            <v>C</v>
          </cell>
          <cell r="E227">
            <v>0.84</v>
          </cell>
          <cell r="F227">
            <v>37706</v>
          </cell>
          <cell r="G227">
            <v>4.7600000000000003E-2</v>
          </cell>
          <cell r="H227">
            <v>4.2000000000000003E-2</v>
          </cell>
          <cell r="I227" t="str">
            <v>5          0   .</v>
          </cell>
          <cell r="J227">
            <v>0</v>
          </cell>
          <cell r="K227">
            <v>0</v>
          </cell>
          <cell r="L227">
            <v>2003</v>
          </cell>
          <cell r="M227" t="str">
            <v>No Trade</v>
          </cell>
          <cell r="N227" t="str">
            <v/>
          </cell>
          <cell r="O227" t="str">
            <v/>
          </cell>
          <cell r="P227" t="str">
            <v/>
          </cell>
        </row>
        <row r="228">
          <cell r="A228" t="str">
            <v>GO</v>
          </cell>
          <cell r="B228">
            <v>4</v>
          </cell>
          <cell r="C228">
            <v>3</v>
          </cell>
          <cell r="D228" t="str">
            <v>C</v>
          </cell>
          <cell r="E228">
            <v>0.85</v>
          </cell>
          <cell r="F228">
            <v>37706</v>
          </cell>
          <cell r="G228">
            <v>4.3999999999999997E-2</v>
          </cell>
          <cell r="H228">
            <v>3.9E-2</v>
          </cell>
          <cell r="I228" t="str">
            <v>3          0   .</v>
          </cell>
          <cell r="J228">
            <v>0</v>
          </cell>
          <cell r="K228">
            <v>0</v>
          </cell>
          <cell r="L228">
            <v>2003</v>
          </cell>
          <cell r="M228" t="str">
            <v>No Trade</v>
          </cell>
          <cell r="N228" t="str">
            <v/>
          </cell>
          <cell r="O228" t="str">
            <v/>
          </cell>
          <cell r="P228" t="str">
            <v/>
          </cell>
        </row>
        <row r="229">
          <cell r="A229" t="str">
            <v>GO</v>
          </cell>
          <cell r="B229">
            <v>4</v>
          </cell>
          <cell r="C229">
            <v>3</v>
          </cell>
          <cell r="D229" t="str">
            <v>C</v>
          </cell>
          <cell r="E229">
            <v>0.86</v>
          </cell>
          <cell r="F229">
            <v>37706</v>
          </cell>
          <cell r="G229">
            <v>4.0599999999999997E-2</v>
          </cell>
          <cell r="H229">
            <v>3.5999999999999997E-2</v>
          </cell>
          <cell r="I229" t="str">
            <v>2          0   .</v>
          </cell>
          <cell r="J229">
            <v>0</v>
          </cell>
          <cell r="K229">
            <v>0</v>
          </cell>
          <cell r="L229">
            <v>2003</v>
          </cell>
          <cell r="M229" t="str">
            <v>No Trade</v>
          </cell>
          <cell r="N229" t="str">
            <v/>
          </cell>
          <cell r="O229" t="str">
            <v/>
          </cell>
          <cell r="P229" t="str">
            <v/>
          </cell>
        </row>
        <row r="230">
          <cell r="A230" t="str">
            <v>GO</v>
          </cell>
          <cell r="B230">
            <v>4</v>
          </cell>
          <cell r="C230">
            <v>3</v>
          </cell>
          <cell r="D230" t="str">
            <v>P</v>
          </cell>
          <cell r="E230">
            <v>0.86</v>
          </cell>
          <cell r="F230">
            <v>37706</v>
          </cell>
          <cell r="G230">
            <v>9.9500000000000005E-2</v>
          </cell>
          <cell r="H230">
            <v>9.9000000000000005E-2</v>
          </cell>
          <cell r="I230" t="str">
            <v>5          0   .</v>
          </cell>
          <cell r="J230">
            <v>0</v>
          </cell>
          <cell r="K230">
            <v>0</v>
          </cell>
          <cell r="L230">
            <v>2003</v>
          </cell>
          <cell r="M230" t="str">
            <v>No Trade</v>
          </cell>
          <cell r="N230" t="str">
            <v/>
          </cell>
          <cell r="O230" t="str">
            <v/>
          </cell>
          <cell r="P230" t="str">
            <v/>
          </cell>
        </row>
        <row r="231">
          <cell r="A231" t="str">
            <v>GO</v>
          </cell>
          <cell r="B231">
            <v>4</v>
          </cell>
          <cell r="C231">
            <v>3</v>
          </cell>
          <cell r="D231" t="str">
            <v>C</v>
          </cell>
          <cell r="E231">
            <v>0.87</v>
          </cell>
          <cell r="F231">
            <v>37706</v>
          </cell>
          <cell r="G231">
            <v>3.7400000000000003E-2</v>
          </cell>
          <cell r="H231">
            <v>3.3000000000000002E-2</v>
          </cell>
          <cell r="I231" t="str">
            <v>4          0   .</v>
          </cell>
          <cell r="J231">
            <v>0</v>
          </cell>
          <cell r="K231">
            <v>0</v>
          </cell>
          <cell r="L231">
            <v>2003</v>
          </cell>
          <cell r="M231" t="str">
            <v>No Trade</v>
          </cell>
          <cell r="N231" t="str">
            <v/>
          </cell>
          <cell r="O231" t="str">
            <v/>
          </cell>
          <cell r="P231" t="str">
            <v/>
          </cell>
        </row>
        <row r="232">
          <cell r="A232" t="str">
            <v>GO</v>
          </cell>
          <cell r="B232">
            <v>4</v>
          </cell>
          <cell r="C232">
            <v>3</v>
          </cell>
          <cell r="D232" t="str">
            <v>C</v>
          </cell>
          <cell r="E232">
            <v>0.88</v>
          </cell>
          <cell r="F232">
            <v>37706</v>
          </cell>
          <cell r="G232">
            <v>3.44E-2</v>
          </cell>
          <cell r="H232">
            <v>0.03</v>
          </cell>
          <cell r="I232" t="str">
            <v>8          0   .</v>
          </cell>
          <cell r="J232">
            <v>0</v>
          </cell>
          <cell r="K232">
            <v>0</v>
          </cell>
          <cell r="L232">
            <v>2003</v>
          </cell>
          <cell r="M232" t="str">
            <v>No Trade</v>
          </cell>
          <cell r="N232" t="str">
            <v/>
          </cell>
          <cell r="O232" t="str">
            <v/>
          </cell>
          <cell r="P232" t="str">
            <v/>
          </cell>
        </row>
        <row r="233">
          <cell r="A233" t="str">
            <v>GO</v>
          </cell>
          <cell r="B233">
            <v>4</v>
          </cell>
          <cell r="C233">
            <v>3</v>
          </cell>
          <cell r="D233" t="str">
            <v>C</v>
          </cell>
          <cell r="E233">
            <v>0.89</v>
          </cell>
          <cell r="F233">
            <v>37706</v>
          </cell>
          <cell r="G233">
            <v>3.1699999999999999E-2</v>
          </cell>
          <cell r="H233">
            <v>2.8000000000000001E-2</v>
          </cell>
          <cell r="I233" t="str">
            <v>4          0   .</v>
          </cell>
          <cell r="J233">
            <v>0</v>
          </cell>
          <cell r="K233">
            <v>0</v>
          </cell>
          <cell r="L233">
            <v>2003</v>
          </cell>
          <cell r="M233" t="str">
            <v>No Trade</v>
          </cell>
          <cell r="N233" t="str">
            <v/>
          </cell>
          <cell r="O233" t="str">
            <v/>
          </cell>
          <cell r="P233" t="str">
            <v/>
          </cell>
        </row>
        <row r="234">
          <cell r="A234" t="str">
            <v>GO</v>
          </cell>
          <cell r="B234">
            <v>4</v>
          </cell>
          <cell r="C234">
            <v>3</v>
          </cell>
          <cell r="D234" t="str">
            <v>C</v>
          </cell>
          <cell r="E234">
            <v>0.9</v>
          </cell>
          <cell r="F234">
            <v>37706</v>
          </cell>
          <cell r="G234">
            <v>2.92E-2</v>
          </cell>
          <cell r="H234">
            <v>2.5999999999999999E-2</v>
          </cell>
          <cell r="I234" t="str">
            <v>1          0   .</v>
          </cell>
          <cell r="J234">
            <v>0</v>
          </cell>
          <cell r="K234">
            <v>0</v>
          </cell>
          <cell r="L234">
            <v>2003</v>
          </cell>
          <cell r="M234" t="str">
            <v>No Trade</v>
          </cell>
          <cell r="N234" t="str">
            <v/>
          </cell>
          <cell r="O234" t="str">
            <v/>
          </cell>
          <cell r="P234" t="str">
            <v/>
          </cell>
        </row>
        <row r="235">
          <cell r="A235" t="str">
            <v>GO</v>
          </cell>
          <cell r="B235">
            <v>4</v>
          </cell>
          <cell r="C235">
            <v>3</v>
          </cell>
          <cell r="D235" t="str">
            <v>C</v>
          </cell>
          <cell r="E235">
            <v>0.92</v>
          </cell>
          <cell r="F235">
            <v>37706</v>
          </cell>
          <cell r="G235">
            <v>2.46E-2</v>
          </cell>
          <cell r="H235">
            <v>2.1999999999999999E-2</v>
          </cell>
          <cell r="I235" t="str">
            <v>1          0   .</v>
          </cell>
          <cell r="J235">
            <v>0</v>
          </cell>
          <cell r="K235">
            <v>0</v>
          </cell>
          <cell r="L235">
            <v>2003</v>
          </cell>
          <cell r="M235" t="str">
            <v>No Trade</v>
          </cell>
          <cell r="N235" t="str">
            <v/>
          </cell>
          <cell r="O235" t="str">
            <v/>
          </cell>
          <cell r="P235" t="str">
            <v/>
          </cell>
        </row>
        <row r="236">
          <cell r="A236" t="str">
            <v>GO</v>
          </cell>
          <cell r="B236">
            <v>4</v>
          </cell>
          <cell r="C236">
            <v>3</v>
          </cell>
          <cell r="D236" t="str">
            <v>C</v>
          </cell>
          <cell r="E236">
            <v>0.93</v>
          </cell>
          <cell r="F236">
            <v>37706</v>
          </cell>
          <cell r="G236">
            <v>2.2599999999999999E-2</v>
          </cell>
          <cell r="H236">
            <v>0.02</v>
          </cell>
          <cell r="I236" t="str">
            <v>3          6   .</v>
          </cell>
          <cell r="J236">
            <v>0</v>
          </cell>
          <cell r="K236">
            <v>0</v>
          </cell>
          <cell r="L236">
            <v>2003</v>
          </cell>
          <cell r="M236" t="str">
            <v>No Trade</v>
          </cell>
          <cell r="N236" t="str">
            <v/>
          </cell>
          <cell r="O236" t="str">
            <v/>
          </cell>
          <cell r="P236" t="str">
            <v/>
          </cell>
        </row>
        <row r="237">
          <cell r="A237" t="str">
            <v>GO</v>
          </cell>
          <cell r="B237">
            <v>4</v>
          </cell>
          <cell r="C237">
            <v>3</v>
          </cell>
          <cell r="D237" t="str">
            <v>C</v>
          </cell>
          <cell r="E237">
            <v>0.94</v>
          </cell>
          <cell r="F237">
            <v>37706</v>
          </cell>
          <cell r="G237">
            <v>2.0799999999999999E-2</v>
          </cell>
          <cell r="H237">
            <v>1.7999999999999999E-2</v>
          </cell>
          <cell r="I237" t="str">
            <v>7          0   .</v>
          </cell>
          <cell r="J237">
            <v>0</v>
          </cell>
          <cell r="K237">
            <v>0</v>
          </cell>
          <cell r="L237">
            <v>2003</v>
          </cell>
          <cell r="M237" t="str">
            <v>No Trade</v>
          </cell>
          <cell r="N237" t="str">
            <v/>
          </cell>
          <cell r="O237" t="str">
            <v/>
          </cell>
          <cell r="P237" t="str">
            <v/>
          </cell>
        </row>
        <row r="238">
          <cell r="A238" t="str">
            <v>GO</v>
          </cell>
          <cell r="B238">
            <v>4</v>
          </cell>
          <cell r="C238">
            <v>3</v>
          </cell>
          <cell r="D238" t="str">
            <v>C</v>
          </cell>
          <cell r="E238">
            <v>0.95</v>
          </cell>
          <cell r="F238">
            <v>37706</v>
          </cell>
          <cell r="G238">
            <v>1.9E-2</v>
          </cell>
          <cell r="H238">
            <v>1.7000000000000001E-2</v>
          </cell>
          <cell r="I238" t="str">
            <v>2          0   .</v>
          </cell>
          <cell r="J238">
            <v>0</v>
          </cell>
          <cell r="K238">
            <v>0</v>
          </cell>
          <cell r="L238">
            <v>2003</v>
          </cell>
          <cell r="M238" t="str">
            <v>No Trade</v>
          </cell>
          <cell r="N238" t="str">
            <v/>
          </cell>
          <cell r="O238" t="str">
            <v/>
          </cell>
          <cell r="P238" t="str">
            <v/>
          </cell>
        </row>
        <row r="239">
          <cell r="A239" t="str">
            <v>GO</v>
          </cell>
          <cell r="B239">
            <v>4</v>
          </cell>
          <cell r="C239">
            <v>3</v>
          </cell>
          <cell r="D239" t="str">
            <v>C</v>
          </cell>
          <cell r="E239">
            <v>0.96</v>
          </cell>
          <cell r="F239">
            <v>37706</v>
          </cell>
          <cell r="G239">
            <v>0</v>
          </cell>
          <cell r="I239" t="str">
            <v>0   .</v>
          </cell>
          <cell r="J239">
            <v>0</v>
          </cell>
          <cell r="K239">
            <v>0</v>
          </cell>
          <cell r="L239">
            <v>2003</v>
          </cell>
          <cell r="M239" t="str">
            <v>No Trade</v>
          </cell>
          <cell r="N239" t="str">
            <v/>
          </cell>
          <cell r="O239" t="str">
            <v/>
          </cell>
          <cell r="P239" t="str">
            <v/>
          </cell>
        </row>
        <row r="240">
          <cell r="A240" t="str">
            <v>GO</v>
          </cell>
          <cell r="B240">
            <v>4</v>
          </cell>
          <cell r="C240">
            <v>3</v>
          </cell>
          <cell r="D240" t="str">
            <v>C</v>
          </cell>
          <cell r="E240">
            <v>0.98</v>
          </cell>
          <cell r="F240">
            <v>37706</v>
          </cell>
          <cell r="G240">
            <v>0</v>
          </cell>
          <cell r="I240" t="str">
            <v>0   .</v>
          </cell>
          <cell r="J240">
            <v>0</v>
          </cell>
          <cell r="K240">
            <v>0</v>
          </cell>
          <cell r="L240">
            <v>2003</v>
          </cell>
          <cell r="M240" t="str">
            <v>No Trade</v>
          </cell>
          <cell r="N240" t="str">
            <v/>
          </cell>
          <cell r="O240" t="str">
            <v/>
          </cell>
          <cell r="P240" t="str">
            <v/>
          </cell>
        </row>
        <row r="241">
          <cell r="A241" t="str">
            <v>GO</v>
          </cell>
          <cell r="B241">
            <v>4</v>
          </cell>
          <cell r="C241">
            <v>3</v>
          </cell>
          <cell r="D241" t="str">
            <v>C</v>
          </cell>
          <cell r="E241">
            <v>0.99</v>
          </cell>
          <cell r="F241">
            <v>37706</v>
          </cell>
          <cell r="G241">
            <v>0</v>
          </cell>
          <cell r="I241" t="str">
            <v>0   .</v>
          </cell>
          <cell r="J241">
            <v>0</v>
          </cell>
          <cell r="K241">
            <v>0</v>
          </cell>
          <cell r="L241">
            <v>2003</v>
          </cell>
          <cell r="M241" t="str">
            <v>No Trade</v>
          </cell>
          <cell r="N241" t="str">
            <v/>
          </cell>
          <cell r="O241" t="str">
            <v/>
          </cell>
          <cell r="P241" t="str">
            <v/>
          </cell>
        </row>
        <row r="242">
          <cell r="A242" t="str">
            <v>GO</v>
          </cell>
          <cell r="B242">
            <v>4</v>
          </cell>
          <cell r="C242">
            <v>3</v>
          </cell>
          <cell r="D242" t="str">
            <v>C</v>
          </cell>
          <cell r="E242">
            <v>1</v>
          </cell>
          <cell r="F242">
            <v>37706</v>
          </cell>
          <cell r="G242">
            <v>1.23E-2</v>
          </cell>
          <cell r="H242">
            <v>1.0999999999999999E-2</v>
          </cell>
          <cell r="I242" t="str">
            <v>2          6   .</v>
          </cell>
          <cell r="J242">
            <v>0</v>
          </cell>
          <cell r="K242">
            <v>0</v>
          </cell>
          <cell r="L242">
            <v>2003</v>
          </cell>
          <cell r="M242" t="str">
            <v>No Trade</v>
          </cell>
          <cell r="N242" t="str">
            <v/>
          </cell>
          <cell r="O242" t="str">
            <v/>
          </cell>
          <cell r="P242" t="str">
            <v/>
          </cell>
        </row>
        <row r="243">
          <cell r="A243" t="str">
            <v>GO</v>
          </cell>
          <cell r="B243">
            <v>4</v>
          </cell>
          <cell r="C243">
            <v>3</v>
          </cell>
          <cell r="D243" t="str">
            <v>C</v>
          </cell>
          <cell r="E243">
            <v>1.01</v>
          </cell>
          <cell r="F243">
            <v>37706</v>
          </cell>
          <cell r="G243">
            <v>1.1299999999999999E-2</v>
          </cell>
          <cell r="H243">
            <v>0.01</v>
          </cell>
          <cell r="I243" t="str">
            <v>3          0   .</v>
          </cell>
          <cell r="J243">
            <v>0</v>
          </cell>
          <cell r="K243">
            <v>0</v>
          </cell>
          <cell r="L243">
            <v>2003</v>
          </cell>
          <cell r="M243" t="str">
            <v>No Trade</v>
          </cell>
          <cell r="N243" t="str">
            <v/>
          </cell>
          <cell r="O243" t="str">
            <v/>
          </cell>
          <cell r="P243" t="str">
            <v/>
          </cell>
        </row>
        <row r="244">
          <cell r="A244" t="str">
            <v>GO</v>
          </cell>
          <cell r="B244">
            <v>5</v>
          </cell>
          <cell r="C244">
            <v>3</v>
          </cell>
          <cell r="D244" t="str">
            <v>P</v>
          </cell>
          <cell r="E244">
            <v>0.56999999999999995</v>
          </cell>
          <cell r="F244">
            <v>37736</v>
          </cell>
          <cell r="G244">
            <v>0</v>
          </cell>
          <cell r="H244">
            <v>0</v>
          </cell>
          <cell r="I244" t="str">
            <v>0          0   .</v>
          </cell>
          <cell r="J244">
            <v>0</v>
          </cell>
          <cell r="K244">
            <v>0</v>
          </cell>
          <cell r="L244">
            <v>2003</v>
          </cell>
          <cell r="M244" t="str">
            <v>No Trade</v>
          </cell>
          <cell r="N244" t="str">
            <v/>
          </cell>
          <cell r="O244" t="str">
            <v/>
          </cell>
          <cell r="P244" t="str">
            <v/>
          </cell>
        </row>
        <row r="245">
          <cell r="A245" t="str">
            <v>GO</v>
          </cell>
          <cell r="B245">
            <v>5</v>
          </cell>
          <cell r="C245">
            <v>3</v>
          </cell>
          <cell r="D245" t="str">
            <v>P</v>
          </cell>
          <cell r="E245">
            <v>0.59</v>
          </cell>
          <cell r="F245">
            <v>37736</v>
          </cell>
          <cell r="G245">
            <v>0</v>
          </cell>
          <cell r="H245">
            <v>0</v>
          </cell>
          <cell r="I245" t="str">
            <v>0          0   .</v>
          </cell>
          <cell r="J245">
            <v>0</v>
          </cell>
          <cell r="K245">
            <v>0</v>
          </cell>
          <cell r="L245">
            <v>2003</v>
          </cell>
          <cell r="M245" t="str">
            <v>No Trade</v>
          </cell>
          <cell r="N245" t="str">
            <v/>
          </cell>
          <cell r="O245" t="str">
            <v/>
          </cell>
          <cell r="P245" t="str">
            <v/>
          </cell>
        </row>
        <row r="246">
          <cell r="A246" t="str">
            <v>GO</v>
          </cell>
          <cell r="B246">
            <v>5</v>
          </cell>
          <cell r="C246">
            <v>3</v>
          </cell>
          <cell r="D246" t="str">
            <v>P</v>
          </cell>
          <cell r="E246">
            <v>0.6</v>
          </cell>
          <cell r="F246">
            <v>37736</v>
          </cell>
          <cell r="G246">
            <v>0</v>
          </cell>
          <cell r="H246">
            <v>0</v>
          </cell>
          <cell r="I246" t="str">
            <v>0          0   .</v>
          </cell>
          <cell r="J246">
            <v>0</v>
          </cell>
          <cell r="K246">
            <v>0</v>
          </cell>
          <cell r="L246">
            <v>2003</v>
          </cell>
          <cell r="M246" t="str">
            <v>No Trade</v>
          </cell>
          <cell r="N246" t="str">
            <v/>
          </cell>
          <cell r="O246" t="str">
            <v/>
          </cell>
          <cell r="P246" t="str">
            <v/>
          </cell>
        </row>
        <row r="247">
          <cell r="A247" t="str">
            <v>GO</v>
          </cell>
          <cell r="B247">
            <v>5</v>
          </cell>
          <cell r="C247">
            <v>3</v>
          </cell>
          <cell r="D247" t="str">
            <v>P</v>
          </cell>
          <cell r="E247">
            <v>0.61</v>
          </cell>
          <cell r="F247">
            <v>37736</v>
          </cell>
          <cell r="G247">
            <v>0</v>
          </cell>
          <cell r="H247">
            <v>0</v>
          </cell>
          <cell r="I247" t="str">
            <v>0          0   .</v>
          </cell>
          <cell r="J247">
            <v>0</v>
          </cell>
          <cell r="K247">
            <v>0</v>
          </cell>
          <cell r="L247">
            <v>2003</v>
          </cell>
          <cell r="M247" t="str">
            <v>No Trade</v>
          </cell>
          <cell r="N247" t="str">
            <v/>
          </cell>
          <cell r="O247" t="str">
            <v/>
          </cell>
          <cell r="P247" t="str">
            <v/>
          </cell>
        </row>
        <row r="248">
          <cell r="A248" t="str">
            <v>GO</v>
          </cell>
          <cell r="B248">
            <v>5</v>
          </cell>
          <cell r="C248">
            <v>3</v>
          </cell>
          <cell r="D248" t="str">
            <v>P</v>
          </cell>
          <cell r="E248">
            <v>0.62</v>
          </cell>
          <cell r="F248">
            <v>37736</v>
          </cell>
          <cell r="G248">
            <v>0</v>
          </cell>
          <cell r="H248">
            <v>0</v>
          </cell>
          <cell r="I248" t="str">
            <v>0          0   .</v>
          </cell>
          <cell r="J248">
            <v>0</v>
          </cell>
          <cell r="K248">
            <v>0</v>
          </cell>
          <cell r="L248">
            <v>2003</v>
          </cell>
          <cell r="M248" t="str">
            <v>No Trade</v>
          </cell>
          <cell r="N248" t="str">
            <v/>
          </cell>
          <cell r="O248" t="str">
            <v/>
          </cell>
          <cell r="P248" t="str">
            <v/>
          </cell>
        </row>
        <row r="249">
          <cell r="A249" t="str">
            <v>GO</v>
          </cell>
          <cell r="B249">
            <v>5</v>
          </cell>
          <cell r="C249">
            <v>3</v>
          </cell>
          <cell r="D249" t="str">
            <v>C</v>
          </cell>
          <cell r="E249">
            <v>0.63</v>
          </cell>
          <cell r="F249">
            <v>37736</v>
          </cell>
          <cell r="G249">
            <v>0</v>
          </cell>
          <cell r="H249">
            <v>0</v>
          </cell>
          <cell r="I249" t="str">
            <v>0          0   .</v>
          </cell>
          <cell r="J249">
            <v>0</v>
          </cell>
          <cell r="K249">
            <v>0</v>
          </cell>
          <cell r="L249">
            <v>2003</v>
          </cell>
          <cell r="M249" t="str">
            <v>No Trade</v>
          </cell>
          <cell r="N249" t="str">
            <v/>
          </cell>
          <cell r="O249" t="str">
            <v/>
          </cell>
          <cell r="P249" t="str">
            <v/>
          </cell>
        </row>
        <row r="250">
          <cell r="A250" t="str">
            <v>GO</v>
          </cell>
          <cell r="B250">
            <v>5</v>
          </cell>
          <cell r="C250">
            <v>3</v>
          </cell>
          <cell r="D250" t="str">
            <v>P</v>
          </cell>
          <cell r="E250">
            <v>0.63</v>
          </cell>
          <cell r="F250">
            <v>37736</v>
          </cell>
          <cell r="G250">
            <v>7.0000000000000001E-3</v>
          </cell>
          <cell r="H250">
            <v>8.0000000000000002E-3</v>
          </cell>
          <cell r="I250" t="str">
            <v>7          0   .</v>
          </cell>
          <cell r="J250">
            <v>0</v>
          </cell>
          <cell r="K250">
            <v>0</v>
          </cell>
          <cell r="L250">
            <v>2003</v>
          </cell>
          <cell r="M250" t="str">
            <v>No Trade</v>
          </cell>
          <cell r="N250" t="str">
            <v/>
          </cell>
          <cell r="O250" t="str">
            <v/>
          </cell>
          <cell r="P250" t="str">
            <v/>
          </cell>
        </row>
        <row r="251">
          <cell r="A251" t="str">
            <v>GO</v>
          </cell>
          <cell r="B251">
            <v>5</v>
          </cell>
          <cell r="C251">
            <v>3</v>
          </cell>
          <cell r="D251" t="str">
            <v>P</v>
          </cell>
          <cell r="E251">
            <v>0.64</v>
          </cell>
          <cell r="F251">
            <v>37736</v>
          </cell>
          <cell r="G251">
            <v>0</v>
          </cell>
          <cell r="H251">
            <v>0</v>
          </cell>
          <cell r="I251" t="str">
            <v>0          0   .</v>
          </cell>
          <cell r="J251">
            <v>0</v>
          </cell>
          <cell r="K251">
            <v>0</v>
          </cell>
          <cell r="L251">
            <v>2003</v>
          </cell>
          <cell r="M251" t="str">
            <v>No Trade</v>
          </cell>
          <cell r="N251" t="str">
            <v/>
          </cell>
          <cell r="O251" t="str">
            <v/>
          </cell>
          <cell r="P251" t="str">
            <v/>
          </cell>
        </row>
        <row r="252">
          <cell r="A252" t="str">
            <v>GO</v>
          </cell>
          <cell r="B252">
            <v>5</v>
          </cell>
          <cell r="C252">
            <v>3</v>
          </cell>
          <cell r="D252" t="str">
            <v>C</v>
          </cell>
          <cell r="E252">
            <v>0.65</v>
          </cell>
          <cell r="F252">
            <v>37736</v>
          </cell>
          <cell r="G252">
            <v>0</v>
          </cell>
          <cell r="H252">
            <v>0</v>
          </cell>
          <cell r="I252" t="str">
            <v>0          0   .</v>
          </cell>
          <cell r="J252">
            <v>0</v>
          </cell>
          <cell r="K252">
            <v>0</v>
          </cell>
          <cell r="L252">
            <v>2003</v>
          </cell>
          <cell r="M252" t="str">
            <v>No Trade</v>
          </cell>
          <cell r="N252" t="str">
            <v/>
          </cell>
          <cell r="O252" t="str">
            <v/>
          </cell>
          <cell r="P252" t="str">
            <v/>
          </cell>
        </row>
        <row r="253">
          <cell r="A253" t="str">
            <v>GO</v>
          </cell>
          <cell r="B253">
            <v>5</v>
          </cell>
          <cell r="C253">
            <v>3</v>
          </cell>
          <cell r="D253" t="str">
            <v>P</v>
          </cell>
          <cell r="E253">
            <v>0.65</v>
          </cell>
          <cell r="F253">
            <v>37736</v>
          </cell>
          <cell r="G253">
            <v>9.7999999999999997E-3</v>
          </cell>
          <cell r="H253">
            <v>1.0999999999999999E-2</v>
          </cell>
          <cell r="I253" t="str">
            <v>9          0   .</v>
          </cell>
          <cell r="J253">
            <v>0</v>
          </cell>
          <cell r="K253">
            <v>0</v>
          </cell>
          <cell r="L253">
            <v>2003</v>
          </cell>
          <cell r="M253" t="str">
            <v>No Trade</v>
          </cell>
          <cell r="N253" t="str">
            <v/>
          </cell>
          <cell r="O253" t="str">
            <v/>
          </cell>
          <cell r="P253" t="str">
            <v/>
          </cell>
        </row>
        <row r="254">
          <cell r="A254" t="str">
            <v>GO</v>
          </cell>
          <cell r="B254">
            <v>5</v>
          </cell>
          <cell r="C254">
            <v>3</v>
          </cell>
          <cell r="D254" t="str">
            <v>P</v>
          </cell>
          <cell r="E254">
            <v>0.66</v>
          </cell>
          <cell r="F254">
            <v>37736</v>
          </cell>
          <cell r="G254">
            <v>0</v>
          </cell>
          <cell r="H254">
            <v>0</v>
          </cell>
          <cell r="I254" t="str">
            <v>0          0   .</v>
          </cell>
          <cell r="J254">
            <v>0</v>
          </cell>
          <cell r="K254">
            <v>0</v>
          </cell>
          <cell r="L254">
            <v>2003</v>
          </cell>
          <cell r="M254" t="str">
            <v>No Trade</v>
          </cell>
          <cell r="N254" t="str">
            <v/>
          </cell>
          <cell r="O254" t="str">
            <v/>
          </cell>
          <cell r="P254" t="str">
            <v/>
          </cell>
        </row>
        <row r="255">
          <cell r="A255" t="str">
            <v>GO</v>
          </cell>
          <cell r="B255">
            <v>5</v>
          </cell>
          <cell r="C255">
            <v>3</v>
          </cell>
          <cell r="D255" t="str">
            <v>P</v>
          </cell>
          <cell r="E255">
            <v>0.67</v>
          </cell>
          <cell r="F255">
            <v>37736</v>
          </cell>
          <cell r="G255">
            <v>1.3299999999999999E-2</v>
          </cell>
          <cell r="H255">
            <v>1.4999999999999999E-2</v>
          </cell>
          <cell r="I255" t="str">
            <v>9          0   .</v>
          </cell>
          <cell r="J255">
            <v>0</v>
          </cell>
          <cell r="K255">
            <v>0</v>
          </cell>
          <cell r="L255">
            <v>2003</v>
          </cell>
          <cell r="M255" t="str">
            <v>No Trade</v>
          </cell>
          <cell r="N255" t="str">
            <v/>
          </cell>
          <cell r="O255" t="str">
            <v/>
          </cell>
          <cell r="P255" t="str">
            <v/>
          </cell>
        </row>
        <row r="256">
          <cell r="A256" t="str">
            <v>GO</v>
          </cell>
          <cell r="B256">
            <v>5</v>
          </cell>
          <cell r="C256">
            <v>3</v>
          </cell>
          <cell r="D256" t="str">
            <v>P</v>
          </cell>
          <cell r="E256">
            <v>0.68</v>
          </cell>
          <cell r="F256">
            <v>37736</v>
          </cell>
          <cell r="G256">
            <v>1.5299999999999999E-2</v>
          </cell>
          <cell r="H256">
            <v>1.7999999999999999E-2</v>
          </cell>
          <cell r="I256" t="str">
            <v>2          0   .</v>
          </cell>
          <cell r="J256">
            <v>0</v>
          </cell>
          <cell r="K256">
            <v>0</v>
          </cell>
          <cell r="L256">
            <v>2003</v>
          </cell>
          <cell r="M256" t="str">
            <v>No Trade</v>
          </cell>
          <cell r="N256" t="str">
            <v/>
          </cell>
          <cell r="O256" t="str">
            <v/>
          </cell>
          <cell r="P256" t="str">
            <v/>
          </cell>
        </row>
        <row r="257">
          <cell r="A257" t="str">
            <v>GO</v>
          </cell>
          <cell r="B257">
            <v>5</v>
          </cell>
          <cell r="C257">
            <v>3</v>
          </cell>
          <cell r="D257" t="str">
            <v>C</v>
          </cell>
          <cell r="E257">
            <v>0.69</v>
          </cell>
          <cell r="F257">
            <v>37736</v>
          </cell>
          <cell r="G257">
            <v>0</v>
          </cell>
          <cell r="H257">
            <v>0</v>
          </cell>
          <cell r="I257" t="str">
            <v>0          0   .</v>
          </cell>
          <cell r="J257">
            <v>0</v>
          </cell>
          <cell r="K257">
            <v>0</v>
          </cell>
          <cell r="L257">
            <v>2003</v>
          </cell>
          <cell r="M257" t="str">
            <v>No Trade</v>
          </cell>
          <cell r="N257" t="str">
            <v/>
          </cell>
          <cell r="O257" t="str">
            <v/>
          </cell>
          <cell r="P257" t="str">
            <v/>
          </cell>
        </row>
        <row r="258">
          <cell r="A258" t="str">
            <v>GO</v>
          </cell>
          <cell r="B258">
            <v>5</v>
          </cell>
          <cell r="C258">
            <v>3</v>
          </cell>
          <cell r="D258" t="str">
            <v>P</v>
          </cell>
          <cell r="E258">
            <v>0.69</v>
          </cell>
          <cell r="F258">
            <v>37736</v>
          </cell>
          <cell r="G258">
            <v>1.7500000000000002E-2</v>
          </cell>
          <cell r="H258">
            <v>0.02</v>
          </cell>
          <cell r="I258" t="str">
            <v>8          0   .</v>
          </cell>
          <cell r="J258">
            <v>0</v>
          </cell>
          <cell r="K258">
            <v>0</v>
          </cell>
          <cell r="L258">
            <v>2003</v>
          </cell>
          <cell r="M258" t="str">
            <v>No Trade</v>
          </cell>
          <cell r="N258" t="str">
            <v/>
          </cell>
          <cell r="O258" t="str">
            <v/>
          </cell>
          <cell r="P258" t="str">
            <v/>
          </cell>
        </row>
        <row r="259">
          <cell r="A259" t="str">
            <v>GO</v>
          </cell>
          <cell r="B259">
            <v>5</v>
          </cell>
          <cell r="C259">
            <v>3</v>
          </cell>
          <cell r="D259" t="str">
            <v>C</v>
          </cell>
          <cell r="E259">
            <v>0.7</v>
          </cell>
          <cell r="F259">
            <v>37736</v>
          </cell>
          <cell r="G259">
            <v>0</v>
          </cell>
          <cell r="H259">
            <v>0</v>
          </cell>
          <cell r="I259" t="str">
            <v>0          0   .</v>
          </cell>
          <cell r="J259">
            <v>0</v>
          </cell>
          <cell r="K259">
            <v>0</v>
          </cell>
          <cell r="L259">
            <v>2003</v>
          </cell>
          <cell r="M259" t="str">
            <v>No Trade</v>
          </cell>
          <cell r="N259" t="str">
            <v/>
          </cell>
          <cell r="O259" t="str">
            <v/>
          </cell>
          <cell r="P259" t="str">
            <v/>
          </cell>
        </row>
        <row r="260">
          <cell r="A260" t="str">
            <v>GO</v>
          </cell>
          <cell r="B260">
            <v>5</v>
          </cell>
          <cell r="C260">
            <v>3</v>
          </cell>
          <cell r="D260" t="str">
            <v>P</v>
          </cell>
          <cell r="E260">
            <v>0.7</v>
          </cell>
          <cell r="F260">
            <v>37736</v>
          </cell>
          <cell r="G260">
            <v>0.02</v>
          </cell>
          <cell r="H260">
            <v>2.3E-2</v>
          </cell>
          <cell r="I260" t="str">
            <v>6          0   .</v>
          </cell>
          <cell r="J260">
            <v>0</v>
          </cell>
          <cell r="K260">
            <v>0</v>
          </cell>
          <cell r="L260">
            <v>2003</v>
          </cell>
          <cell r="M260" t="str">
            <v>No Trade</v>
          </cell>
          <cell r="N260" t="str">
            <v/>
          </cell>
          <cell r="O260" t="str">
            <v/>
          </cell>
          <cell r="P260" t="str">
            <v/>
          </cell>
        </row>
        <row r="261">
          <cell r="A261" t="str">
            <v>GO</v>
          </cell>
          <cell r="B261">
            <v>5</v>
          </cell>
          <cell r="C261">
            <v>3</v>
          </cell>
          <cell r="D261" t="str">
            <v>P</v>
          </cell>
          <cell r="E261">
            <v>0.71</v>
          </cell>
          <cell r="F261">
            <v>37736</v>
          </cell>
          <cell r="G261">
            <v>0</v>
          </cell>
          <cell r="H261">
            <v>0</v>
          </cell>
          <cell r="I261" t="str">
            <v>0          0   .</v>
          </cell>
          <cell r="J261">
            <v>0</v>
          </cell>
          <cell r="K261">
            <v>0</v>
          </cell>
          <cell r="L261">
            <v>2003</v>
          </cell>
          <cell r="M261" t="str">
            <v>No Trade</v>
          </cell>
          <cell r="N261" t="str">
            <v/>
          </cell>
          <cell r="O261" t="str">
            <v/>
          </cell>
          <cell r="P261" t="str">
            <v/>
          </cell>
        </row>
        <row r="262">
          <cell r="A262" t="str">
            <v>GO</v>
          </cell>
          <cell r="B262">
            <v>5</v>
          </cell>
          <cell r="C262">
            <v>3</v>
          </cell>
          <cell r="D262" t="str">
            <v>P</v>
          </cell>
          <cell r="E262">
            <v>0.72</v>
          </cell>
          <cell r="F262">
            <v>37736</v>
          </cell>
          <cell r="G262">
            <v>0</v>
          </cell>
          <cell r="H262">
            <v>0</v>
          </cell>
          <cell r="I262" t="str">
            <v>0          0   .</v>
          </cell>
          <cell r="J262">
            <v>0</v>
          </cell>
          <cell r="K262">
            <v>0</v>
          </cell>
          <cell r="L262">
            <v>2003</v>
          </cell>
          <cell r="M262" t="str">
            <v>No Trade</v>
          </cell>
          <cell r="N262" t="str">
            <v/>
          </cell>
          <cell r="O262" t="str">
            <v/>
          </cell>
          <cell r="P262" t="str">
            <v/>
          </cell>
        </row>
        <row r="263">
          <cell r="A263" t="str">
            <v>GO</v>
          </cell>
          <cell r="B263">
            <v>5</v>
          </cell>
          <cell r="C263">
            <v>3</v>
          </cell>
          <cell r="D263" t="str">
            <v>P</v>
          </cell>
          <cell r="E263">
            <v>0.73</v>
          </cell>
          <cell r="F263">
            <v>37736</v>
          </cell>
          <cell r="G263">
            <v>0</v>
          </cell>
          <cell r="H263">
            <v>0</v>
          </cell>
          <cell r="I263" t="str">
            <v>0          0   .</v>
          </cell>
          <cell r="J263">
            <v>0</v>
          </cell>
          <cell r="K263">
            <v>0</v>
          </cell>
          <cell r="L263">
            <v>2003</v>
          </cell>
          <cell r="M263" t="str">
            <v>No Trade</v>
          </cell>
          <cell r="N263" t="str">
            <v/>
          </cell>
          <cell r="O263" t="str">
            <v/>
          </cell>
          <cell r="P263" t="str">
            <v/>
          </cell>
        </row>
        <row r="264">
          <cell r="A264" t="str">
            <v>GO</v>
          </cell>
          <cell r="B264">
            <v>5</v>
          </cell>
          <cell r="C264">
            <v>3</v>
          </cell>
          <cell r="D264" t="str">
            <v>P</v>
          </cell>
          <cell r="E264">
            <v>0.74</v>
          </cell>
          <cell r="F264">
            <v>37736</v>
          </cell>
          <cell r="G264">
            <v>3.2099999999999997E-2</v>
          </cell>
          <cell r="H264">
            <v>3.6999999999999998E-2</v>
          </cell>
          <cell r="I264" t="str">
            <v>2          0   .</v>
          </cell>
          <cell r="J264">
            <v>0</v>
          </cell>
          <cell r="K264">
            <v>0</v>
          </cell>
          <cell r="L264">
            <v>2003</v>
          </cell>
          <cell r="M264" t="str">
            <v>No Trade</v>
          </cell>
          <cell r="N264" t="str">
            <v/>
          </cell>
          <cell r="O264" t="str">
            <v/>
          </cell>
          <cell r="P264" t="str">
            <v/>
          </cell>
        </row>
        <row r="265">
          <cell r="A265" t="str">
            <v>GO</v>
          </cell>
          <cell r="B265">
            <v>5</v>
          </cell>
          <cell r="C265">
            <v>3</v>
          </cell>
          <cell r="D265" t="str">
            <v>C</v>
          </cell>
          <cell r="E265">
            <v>0.75</v>
          </cell>
          <cell r="F265">
            <v>37736</v>
          </cell>
          <cell r="G265">
            <v>9.8900000000000002E-2</v>
          </cell>
          <cell r="H265">
            <v>8.7999999999999995E-2</v>
          </cell>
          <cell r="I265" t="str">
            <v>2          0   .</v>
          </cell>
          <cell r="J265">
            <v>0</v>
          </cell>
          <cell r="K265">
            <v>0</v>
          </cell>
          <cell r="L265">
            <v>2003</v>
          </cell>
          <cell r="M265" t="str">
            <v>No Trade</v>
          </cell>
          <cell r="N265" t="str">
            <v/>
          </cell>
          <cell r="O265" t="str">
            <v/>
          </cell>
          <cell r="P265" t="str">
            <v/>
          </cell>
        </row>
        <row r="266">
          <cell r="A266" t="str">
            <v>GO</v>
          </cell>
          <cell r="B266">
            <v>5</v>
          </cell>
          <cell r="C266">
            <v>3</v>
          </cell>
          <cell r="D266" t="str">
            <v>P</v>
          </cell>
          <cell r="E266">
            <v>0.75</v>
          </cell>
          <cell r="F266">
            <v>37736</v>
          </cell>
          <cell r="G266">
            <v>3.5799999999999998E-2</v>
          </cell>
          <cell r="H266">
            <v>4.1000000000000002E-2</v>
          </cell>
          <cell r="I266" t="str">
            <v>2          0   .</v>
          </cell>
          <cell r="J266">
            <v>0</v>
          </cell>
          <cell r="K266">
            <v>0</v>
          </cell>
          <cell r="L266">
            <v>2003</v>
          </cell>
          <cell r="M266" t="str">
            <v>No Trade</v>
          </cell>
          <cell r="N266" t="str">
            <v/>
          </cell>
          <cell r="O266" t="str">
            <v/>
          </cell>
          <cell r="P266" t="str">
            <v/>
          </cell>
        </row>
        <row r="267">
          <cell r="A267" t="str">
            <v>GO</v>
          </cell>
          <cell r="B267">
            <v>5</v>
          </cell>
          <cell r="C267">
            <v>3</v>
          </cell>
          <cell r="D267" t="str">
            <v>C</v>
          </cell>
          <cell r="E267">
            <v>0.76</v>
          </cell>
          <cell r="F267">
            <v>37736</v>
          </cell>
          <cell r="G267">
            <v>9.2899999999999996E-2</v>
          </cell>
          <cell r="H267">
            <v>8.2000000000000003E-2</v>
          </cell>
          <cell r="I267" t="str">
            <v>7          0   .</v>
          </cell>
          <cell r="J267">
            <v>0</v>
          </cell>
          <cell r="K267">
            <v>0</v>
          </cell>
          <cell r="L267">
            <v>2003</v>
          </cell>
          <cell r="M267" t="str">
            <v>No Trade</v>
          </cell>
          <cell r="N267" t="str">
            <v/>
          </cell>
          <cell r="O267" t="str">
            <v/>
          </cell>
          <cell r="P267" t="str">
            <v/>
          </cell>
        </row>
        <row r="268">
          <cell r="A268" t="str">
            <v>GO</v>
          </cell>
          <cell r="B268">
            <v>5</v>
          </cell>
          <cell r="C268">
            <v>3</v>
          </cell>
          <cell r="D268" t="str">
            <v>P</v>
          </cell>
          <cell r="E268">
            <v>0.76</v>
          </cell>
          <cell r="F268">
            <v>37736</v>
          </cell>
          <cell r="G268">
            <v>3.9699999999999999E-2</v>
          </cell>
          <cell r="H268">
            <v>4.4999999999999998E-2</v>
          </cell>
          <cell r="I268" t="str">
            <v>5          0   .</v>
          </cell>
          <cell r="J268">
            <v>0</v>
          </cell>
          <cell r="K268">
            <v>0</v>
          </cell>
          <cell r="L268">
            <v>2003</v>
          </cell>
          <cell r="M268" t="str">
            <v>No Trade</v>
          </cell>
          <cell r="N268" t="str">
            <v/>
          </cell>
          <cell r="O268" t="str">
            <v/>
          </cell>
          <cell r="P268" t="str">
            <v/>
          </cell>
        </row>
        <row r="269">
          <cell r="A269" t="str">
            <v>GO</v>
          </cell>
          <cell r="B269">
            <v>5</v>
          </cell>
          <cell r="C269">
            <v>3</v>
          </cell>
          <cell r="D269" t="str">
            <v>C</v>
          </cell>
          <cell r="E269">
            <v>0.77</v>
          </cell>
          <cell r="F269">
            <v>37736</v>
          </cell>
          <cell r="G269">
            <v>8.72E-2</v>
          </cell>
          <cell r="H269">
            <v>7.6999999999999999E-2</v>
          </cell>
          <cell r="I269" t="str">
            <v>3          0   .</v>
          </cell>
          <cell r="J269">
            <v>0</v>
          </cell>
          <cell r="K269">
            <v>0</v>
          </cell>
          <cell r="L269">
            <v>2003</v>
          </cell>
          <cell r="M269" t="str">
            <v>No Trade</v>
          </cell>
          <cell r="N269" t="str">
            <v/>
          </cell>
          <cell r="O269" t="str">
            <v/>
          </cell>
          <cell r="P269" t="str">
            <v/>
          </cell>
        </row>
        <row r="270">
          <cell r="A270" t="str">
            <v>GO</v>
          </cell>
          <cell r="B270">
            <v>5</v>
          </cell>
          <cell r="C270">
            <v>3</v>
          </cell>
          <cell r="D270" t="str">
            <v>P</v>
          </cell>
          <cell r="E270">
            <v>0.77</v>
          </cell>
          <cell r="F270">
            <v>37736</v>
          </cell>
          <cell r="G270">
            <v>0</v>
          </cell>
          <cell r="H270">
            <v>0</v>
          </cell>
          <cell r="I270" t="str">
            <v>0          0   .</v>
          </cell>
          <cell r="J270">
            <v>0</v>
          </cell>
          <cell r="K270">
            <v>0</v>
          </cell>
          <cell r="L270">
            <v>2003</v>
          </cell>
          <cell r="M270" t="str">
            <v>No Trade</v>
          </cell>
          <cell r="N270" t="str">
            <v/>
          </cell>
          <cell r="O270" t="str">
            <v/>
          </cell>
          <cell r="P270" t="str">
            <v/>
          </cell>
        </row>
        <row r="271">
          <cell r="A271" t="str">
            <v>GO</v>
          </cell>
          <cell r="B271">
            <v>5</v>
          </cell>
          <cell r="C271">
            <v>3</v>
          </cell>
          <cell r="D271" t="str">
            <v>C</v>
          </cell>
          <cell r="E271">
            <v>0.78</v>
          </cell>
          <cell r="F271">
            <v>37736</v>
          </cell>
          <cell r="G271">
            <v>8.1699999999999995E-2</v>
          </cell>
          <cell r="H271">
            <v>7.1999999999999995E-2</v>
          </cell>
          <cell r="I271" t="str">
            <v>2          0   .</v>
          </cell>
          <cell r="J271">
            <v>0</v>
          </cell>
          <cell r="K271">
            <v>0</v>
          </cell>
          <cell r="L271">
            <v>2003</v>
          </cell>
          <cell r="M271" t="str">
            <v>No Trade</v>
          </cell>
          <cell r="N271" t="str">
            <v/>
          </cell>
          <cell r="O271" t="str">
            <v/>
          </cell>
          <cell r="P271" t="str">
            <v/>
          </cell>
        </row>
        <row r="272">
          <cell r="A272" t="str">
            <v>GO</v>
          </cell>
          <cell r="B272">
            <v>5</v>
          </cell>
          <cell r="C272">
            <v>3</v>
          </cell>
          <cell r="D272" t="str">
            <v>P</v>
          </cell>
          <cell r="E272">
            <v>0.78</v>
          </cell>
          <cell r="F272">
            <v>37736</v>
          </cell>
          <cell r="G272">
            <v>0</v>
          </cell>
          <cell r="H272">
            <v>0</v>
          </cell>
          <cell r="I272" t="str">
            <v>0          0   .</v>
          </cell>
          <cell r="J272">
            <v>0</v>
          </cell>
          <cell r="K272">
            <v>0</v>
          </cell>
          <cell r="L272">
            <v>2003</v>
          </cell>
          <cell r="M272" t="str">
            <v>No Trade</v>
          </cell>
          <cell r="N272" t="str">
            <v/>
          </cell>
          <cell r="O272" t="str">
            <v/>
          </cell>
          <cell r="P272" t="str">
            <v/>
          </cell>
        </row>
        <row r="273">
          <cell r="A273" t="str">
            <v>GO</v>
          </cell>
          <cell r="B273">
            <v>5</v>
          </cell>
          <cell r="C273">
            <v>3</v>
          </cell>
          <cell r="D273" t="str">
            <v>C</v>
          </cell>
          <cell r="E273">
            <v>0.79</v>
          </cell>
          <cell r="F273">
            <v>37736</v>
          </cell>
          <cell r="G273">
            <v>7.6499999999999999E-2</v>
          </cell>
          <cell r="H273">
            <v>6.7000000000000004E-2</v>
          </cell>
          <cell r="I273" t="str">
            <v>4          0   .</v>
          </cell>
          <cell r="J273">
            <v>0</v>
          </cell>
          <cell r="K273">
            <v>0</v>
          </cell>
          <cell r="L273">
            <v>2003</v>
          </cell>
          <cell r="M273" t="str">
            <v>No Trade</v>
          </cell>
          <cell r="N273" t="str">
            <v/>
          </cell>
          <cell r="O273" t="str">
            <v/>
          </cell>
          <cell r="P273" t="str">
            <v/>
          </cell>
        </row>
        <row r="274">
          <cell r="A274" t="str">
            <v>GO</v>
          </cell>
          <cell r="B274">
            <v>5</v>
          </cell>
          <cell r="C274">
            <v>3</v>
          </cell>
          <cell r="D274" t="str">
            <v>P</v>
          </cell>
          <cell r="E274">
            <v>0.79</v>
          </cell>
          <cell r="F274">
            <v>37736</v>
          </cell>
          <cell r="G274">
            <v>0</v>
          </cell>
          <cell r="H274">
            <v>0</v>
          </cell>
          <cell r="I274" t="str">
            <v>0          0   .</v>
          </cell>
          <cell r="J274">
            <v>0</v>
          </cell>
          <cell r="K274">
            <v>0</v>
          </cell>
          <cell r="L274">
            <v>2003</v>
          </cell>
          <cell r="M274" t="str">
            <v>No Trade</v>
          </cell>
          <cell r="N274" t="str">
            <v/>
          </cell>
          <cell r="O274" t="str">
            <v/>
          </cell>
          <cell r="P274" t="str">
            <v/>
          </cell>
        </row>
        <row r="275">
          <cell r="A275" t="str">
            <v>GO</v>
          </cell>
          <cell r="B275">
            <v>5</v>
          </cell>
          <cell r="C275">
            <v>3</v>
          </cell>
          <cell r="D275" t="str">
            <v>C</v>
          </cell>
          <cell r="E275">
            <v>0.8</v>
          </cell>
          <cell r="F275">
            <v>37736</v>
          </cell>
          <cell r="G275">
            <v>7.1599999999999997E-2</v>
          </cell>
          <cell r="H275">
            <v>6.2E-2</v>
          </cell>
          <cell r="I275" t="str">
            <v>7          0   .</v>
          </cell>
          <cell r="J275">
            <v>0</v>
          </cell>
          <cell r="K275">
            <v>0</v>
          </cell>
          <cell r="L275">
            <v>2003</v>
          </cell>
          <cell r="M275" t="str">
            <v>No Trade</v>
          </cell>
          <cell r="N275" t="str">
            <v/>
          </cell>
          <cell r="O275" t="str">
            <v/>
          </cell>
          <cell r="P275" t="str">
            <v/>
          </cell>
        </row>
        <row r="276">
          <cell r="A276" t="str">
            <v>GO</v>
          </cell>
          <cell r="B276">
            <v>5</v>
          </cell>
          <cell r="C276">
            <v>3</v>
          </cell>
          <cell r="D276" t="str">
            <v>P</v>
          </cell>
          <cell r="E276">
            <v>0.8</v>
          </cell>
          <cell r="F276">
            <v>37736</v>
          </cell>
          <cell r="G276">
            <v>5.7700000000000001E-2</v>
          </cell>
          <cell r="H276">
            <v>6.5000000000000002E-2</v>
          </cell>
          <cell r="I276" t="str">
            <v>1          0   .</v>
          </cell>
          <cell r="J276">
            <v>0</v>
          </cell>
          <cell r="K276">
            <v>0</v>
          </cell>
          <cell r="L276">
            <v>2003</v>
          </cell>
          <cell r="M276" t="str">
            <v>No Trade</v>
          </cell>
          <cell r="N276" t="str">
            <v/>
          </cell>
          <cell r="O276" t="str">
            <v/>
          </cell>
          <cell r="P276" t="str">
            <v/>
          </cell>
        </row>
        <row r="277">
          <cell r="A277" t="str">
            <v>GO</v>
          </cell>
          <cell r="B277">
            <v>5</v>
          </cell>
          <cell r="C277">
            <v>3</v>
          </cell>
          <cell r="D277" t="str">
            <v>C</v>
          </cell>
          <cell r="E277">
            <v>0.81</v>
          </cell>
          <cell r="F277">
            <v>37736</v>
          </cell>
          <cell r="G277">
            <v>6.6699999999999995E-2</v>
          </cell>
          <cell r="H277">
            <v>5.8000000000000003E-2</v>
          </cell>
          <cell r="I277" t="str">
            <v>6          0   .</v>
          </cell>
          <cell r="J277">
            <v>0</v>
          </cell>
          <cell r="K277">
            <v>0</v>
          </cell>
          <cell r="L277">
            <v>2003</v>
          </cell>
          <cell r="M277" t="str">
            <v>No Trade</v>
          </cell>
          <cell r="N277" t="str">
            <v/>
          </cell>
          <cell r="O277" t="str">
            <v/>
          </cell>
          <cell r="P277" t="str">
            <v/>
          </cell>
        </row>
        <row r="278">
          <cell r="A278" t="str">
            <v>GO</v>
          </cell>
          <cell r="B278">
            <v>5</v>
          </cell>
          <cell r="C278">
            <v>3</v>
          </cell>
          <cell r="D278" t="str">
            <v>P</v>
          </cell>
          <cell r="E278">
            <v>0.81</v>
          </cell>
          <cell r="F278">
            <v>37736</v>
          </cell>
          <cell r="G278">
            <v>6.2799999999999995E-2</v>
          </cell>
          <cell r="H278">
            <v>7.0999999999999994E-2</v>
          </cell>
          <cell r="I278" t="str">
            <v>0          0   .</v>
          </cell>
          <cell r="J278">
            <v>0</v>
          </cell>
          <cell r="K278">
            <v>0</v>
          </cell>
          <cell r="L278">
            <v>2003</v>
          </cell>
          <cell r="M278" t="str">
            <v>No Trade</v>
          </cell>
          <cell r="N278" t="str">
            <v/>
          </cell>
          <cell r="O278" t="str">
            <v/>
          </cell>
          <cell r="P278" t="str">
            <v/>
          </cell>
        </row>
        <row r="279">
          <cell r="A279" t="str">
            <v>GO</v>
          </cell>
          <cell r="B279">
            <v>5</v>
          </cell>
          <cell r="C279">
            <v>3</v>
          </cell>
          <cell r="D279" t="str">
            <v>C</v>
          </cell>
          <cell r="E279">
            <v>0.82</v>
          </cell>
          <cell r="F279">
            <v>37736</v>
          </cell>
          <cell r="G279">
            <v>6.2399999999999997E-2</v>
          </cell>
          <cell r="H279">
            <v>5.3999999999999999E-2</v>
          </cell>
          <cell r="I279" t="str">
            <v>7          0   .</v>
          </cell>
          <cell r="J279">
            <v>0</v>
          </cell>
          <cell r="K279">
            <v>0</v>
          </cell>
          <cell r="L279">
            <v>2003</v>
          </cell>
          <cell r="M279" t="str">
            <v>No Trade</v>
          </cell>
          <cell r="N279" t="str">
            <v/>
          </cell>
          <cell r="O279" t="str">
            <v/>
          </cell>
          <cell r="P279" t="str">
            <v/>
          </cell>
        </row>
        <row r="280">
          <cell r="A280" t="str">
            <v>GO</v>
          </cell>
          <cell r="B280">
            <v>5</v>
          </cell>
          <cell r="C280">
            <v>3</v>
          </cell>
          <cell r="D280" t="str">
            <v>C</v>
          </cell>
          <cell r="E280">
            <v>0.83</v>
          </cell>
          <cell r="F280">
            <v>37736</v>
          </cell>
          <cell r="G280">
            <v>5.8400000000000001E-2</v>
          </cell>
          <cell r="H280">
            <v>5.0999999999999997E-2</v>
          </cell>
          <cell r="I280" t="str">
            <v>1          0   .</v>
          </cell>
          <cell r="J280">
            <v>0</v>
          </cell>
          <cell r="K280">
            <v>0</v>
          </cell>
          <cell r="L280">
            <v>2003</v>
          </cell>
          <cell r="M280" t="str">
            <v>No Trade</v>
          </cell>
          <cell r="N280" t="str">
            <v/>
          </cell>
          <cell r="O280" t="str">
            <v/>
          </cell>
          <cell r="P280" t="str">
            <v/>
          </cell>
        </row>
        <row r="281">
          <cell r="A281" t="str">
            <v>GO</v>
          </cell>
          <cell r="B281">
            <v>5</v>
          </cell>
          <cell r="C281">
            <v>3</v>
          </cell>
          <cell r="D281" t="str">
            <v>C</v>
          </cell>
          <cell r="E281">
            <v>0.84</v>
          </cell>
          <cell r="F281">
            <v>37736</v>
          </cell>
          <cell r="G281">
            <v>5.4600000000000003E-2</v>
          </cell>
          <cell r="H281">
            <v>4.7E-2</v>
          </cell>
          <cell r="I281" t="str">
            <v>6          0   .</v>
          </cell>
          <cell r="J281">
            <v>0</v>
          </cell>
          <cell r="K281">
            <v>0</v>
          </cell>
          <cell r="L281">
            <v>2003</v>
          </cell>
          <cell r="M281" t="str">
            <v>No Trade</v>
          </cell>
          <cell r="N281" t="str">
            <v/>
          </cell>
          <cell r="O281" t="str">
            <v/>
          </cell>
          <cell r="P281" t="str">
            <v/>
          </cell>
        </row>
        <row r="282">
          <cell r="A282" t="str">
            <v>GO</v>
          </cell>
          <cell r="B282">
            <v>5</v>
          </cell>
          <cell r="C282">
            <v>3</v>
          </cell>
          <cell r="D282" t="str">
            <v>C</v>
          </cell>
          <cell r="E282">
            <v>0.85</v>
          </cell>
          <cell r="F282">
            <v>37736</v>
          </cell>
          <cell r="G282">
            <v>5.0999999999999997E-2</v>
          </cell>
          <cell r="H282">
            <v>4.3999999999999997E-2</v>
          </cell>
          <cell r="I282" t="str">
            <v>4          0   .</v>
          </cell>
          <cell r="J282">
            <v>0</v>
          </cell>
          <cell r="K282">
            <v>0</v>
          </cell>
          <cell r="L282">
            <v>2003</v>
          </cell>
          <cell r="M282" t="str">
            <v>No Trade</v>
          </cell>
          <cell r="N282" t="str">
            <v/>
          </cell>
          <cell r="O282" t="str">
            <v/>
          </cell>
          <cell r="P282" t="str">
            <v/>
          </cell>
        </row>
        <row r="283">
          <cell r="A283" t="str">
            <v>GO</v>
          </cell>
          <cell r="B283">
            <v>5</v>
          </cell>
          <cell r="C283">
            <v>3</v>
          </cell>
          <cell r="D283" t="str">
            <v>C</v>
          </cell>
          <cell r="E283">
            <v>0.86</v>
          </cell>
          <cell r="F283">
            <v>37736</v>
          </cell>
          <cell r="G283">
            <v>4.7600000000000003E-2</v>
          </cell>
          <cell r="H283">
            <v>4.1000000000000002E-2</v>
          </cell>
          <cell r="I283" t="str">
            <v>4         47   .</v>
          </cell>
          <cell r="J283">
            <v>0</v>
          </cell>
          <cell r="K283">
            <v>0</v>
          </cell>
          <cell r="L283">
            <v>2003</v>
          </cell>
          <cell r="M283" t="str">
            <v>No Trade</v>
          </cell>
          <cell r="N283" t="str">
            <v/>
          </cell>
          <cell r="O283" t="str">
            <v/>
          </cell>
          <cell r="P283" t="str">
            <v/>
          </cell>
        </row>
        <row r="284">
          <cell r="A284" t="str">
            <v>GO</v>
          </cell>
          <cell r="B284">
            <v>5</v>
          </cell>
          <cell r="C284">
            <v>3</v>
          </cell>
          <cell r="D284" t="str">
            <v>C</v>
          </cell>
          <cell r="E284">
            <v>0.87</v>
          </cell>
          <cell r="F284">
            <v>37736</v>
          </cell>
          <cell r="G284">
            <v>4.4400000000000002E-2</v>
          </cell>
          <cell r="H284">
            <v>3.7999999999999999E-2</v>
          </cell>
          <cell r="I284" t="str">
            <v>5          0   .</v>
          </cell>
          <cell r="J284">
            <v>0</v>
          </cell>
          <cell r="K284">
            <v>0</v>
          </cell>
          <cell r="L284">
            <v>2003</v>
          </cell>
          <cell r="M284" t="str">
            <v>No Trade</v>
          </cell>
          <cell r="N284" t="str">
            <v/>
          </cell>
          <cell r="O284" t="str">
            <v/>
          </cell>
          <cell r="P284" t="str">
            <v/>
          </cell>
        </row>
        <row r="285">
          <cell r="A285" t="str">
            <v>GO</v>
          </cell>
          <cell r="B285">
            <v>5</v>
          </cell>
          <cell r="C285">
            <v>3</v>
          </cell>
          <cell r="D285" t="str">
            <v>C</v>
          </cell>
          <cell r="E285">
            <v>0.88</v>
          </cell>
          <cell r="F285">
            <v>37736</v>
          </cell>
          <cell r="G285">
            <v>4.1399999999999999E-2</v>
          </cell>
          <cell r="H285">
            <v>3.5000000000000003E-2</v>
          </cell>
          <cell r="I285" t="str">
            <v>8          0   .</v>
          </cell>
          <cell r="J285">
            <v>0</v>
          </cell>
          <cell r="K285">
            <v>0</v>
          </cell>
          <cell r="L285">
            <v>2003</v>
          </cell>
          <cell r="M285" t="str">
            <v>No Trade</v>
          </cell>
          <cell r="N285" t="str">
            <v/>
          </cell>
          <cell r="O285" t="str">
            <v/>
          </cell>
          <cell r="P285" t="str">
            <v/>
          </cell>
        </row>
        <row r="286">
          <cell r="A286" t="str">
            <v>GO</v>
          </cell>
          <cell r="B286">
            <v>5</v>
          </cell>
          <cell r="C286">
            <v>3</v>
          </cell>
          <cell r="D286" t="str">
            <v>C</v>
          </cell>
          <cell r="E286">
            <v>0.89</v>
          </cell>
          <cell r="F286">
            <v>37736</v>
          </cell>
          <cell r="G286">
            <v>3.8600000000000002E-2</v>
          </cell>
          <cell r="H286">
            <v>3.3000000000000002E-2</v>
          </cell>
          <cell r="I286" t="str">
            <v>4          0   .</v>
          </cell>
          <cell r="J286">
            <v>0</v>
          </cell>
          <cell r="K286">
            <v>0</v>
          </cell>
          <cell r="L286">
            <v>2003</v>
          </cell>
          <cell r="M286" t="str">
            <v>No Trade</v>
          </cell>
          <cell r="N286" t="str">
            <v/>
          </cell>
          <cell r="O286" t="str">
            <v/>
          </cell>
          <cell r="P286" t="str">
            <v/>
          </cell>
        </row>
        <row r="287">
          <cell r="A287" t="str">
            <v>GO</v>
          </cell>
          <cell r="B287">
            <v>5</v>
          </cell>
          <cell r="C287">
            <v>3</v>
          </cell>
          <cell r="D287" t="str">
            <v>C</v>
          </cell>
          <cell r="E287">
            <v>0.9</v>
          </cell>
          <cell r="F287">
            <v>37736</v>
          </cell>
          <cell r="G287">
            <v>3.6999999999999998E-2</v>
          </cell>
          <cell r="H287">
            <v>3.1E-2</v>
          </cell>
          <cell r="I287" t="str">
            <v>0          0   .</v>
          </cell>
          <cell r="J287">
            <v>0</v>
          </cell>
          <cell r="K287">
            <v>0</v>
          </cell>
          <cell r="L287">
            <v>2003</v>
          </cell>
          <cell r="M287" t="str">
            <v>No Trade</v>
          </cell>
          <cell r="N287" t="str">
            <v/>
          </cell>
          <cell r="O287" t="str">
            <v/>
          </cell>
          <cell r="P287" t="str">
            <v/>
          </cell>
        </row>
        <row r="288">
          <cell r="A288" t="str">
            <v>GO</v>
          </cell>
          <cell r="B288">
            <v>5</v>
          </cell>
          <cell r="C288">
            <v>3</v>
          </cell>
          <cell r="D288" t="str">
            <v>C</v>
          </cell>
          <cell r="E288">
            <v>0.91</v>
          </cell>
          <cell r="F288">
            <v>37736</v>
          </cell>
          <cell r="G288">
            <v>3.3599999999999998E-2</v>
          </cell>
          <cell r="H288">
            <v>2.8000000000000001E-2</v>
          </cell>
          <cell r="I288" t="str">
            <v>9         47   .</v>
          </cell>
          <cell r="J288">
            <v>0</v>
          </cell>
          <cell r="K288">
            <v>0</v>
          </cell>
          <cell r="L288">
            <v>2003</v>
          </cell>
          <cell r="M288" t="str">
            <v>No Trade</v>
          </cell>
          <cell r="N288" t="str">
            <v/>
          </cell>
          <cell r="O288" t="str">
            <v/>
          </cell>
          <cell r="P288" t="str">
            <v/>
          </cell>
        </row>
        <row r="289">
          <cell r="A289" t="str">
            <v>GO</v>
          </cell>
          <cell r="B289">
            <v>5</v>
          </cell>
          <cell r="C289">
            <v>3</v>
          </cell>
          <cell r="D289" t="str">
            <v>C</v>
          </cell>
          <cell r="E289">
            <v>0.92</v>
          </cell>
          <cell r="F289">
            <v>37736</v>
          </cell>
          <cell r="G289">
            <v>3.1300000000000001E-2</v>
          </cell>
          <cell r="H289">
            <v>2.5999999999999999E-2</v>
          </cell>
          <cell r="I289" t="str">
            <v>8          0   .</v>
          </cell>
          <cell r="J289">
            <v>0</v>
          </cell>
          <cell r="K289">
            <v>0</v>
          </cell>
          <cell r="L289">
            <v>2003</v>
          </cell>
          <cell r="M289" t="str">
            <v>No Trade</v>
          </cell>
          <cell r="N289" t="str">
            <v/>
          </cell>
          <cell r="O289" t="str">
            <v/>
          </cell>
          <cell r="P289" t="str">
            <v/>
          </cell>
        </row>
        <row r="290">
          <cell r="A290" t="str">
            <v>GO</v>
          </cell>
          <cell r="B290">
            <v>5</v>
          </cell>
          <cell r="C290">
            <v>3</v>
          </cell>
          <cell r="D290" t="str">
            <v>C</v>
          </cell>
          <cell r="E290">
            <v>0.93</v>
          </cell>
          <cell r="F290">
            <v>37736</v>
          </cell>
          <cell r="G290">
            <v>2.9100000000000001E-2</v>
          </cell>
          <cell r="H290">
            <v>2.5000000000000001E-2</v>
          </cell>
          <cell r="I290" t="str">
            <v>0          0   .</v>
          </cell>
          <cell r="J290">
            <v>0</v>
          </cell>
          <cell r="K290">
            <v>0</v>
          </cell>
          <cell r="L290">
            <v>2003</v>
          </cell>
          <cell r="M290" t="str">
            <v>No Trade</v>
          </cell>
          <cell r="N290" t="str">
            <v/>
          </cell>
          <cell r="O290" t="str">
            <v/>
          </cell>
          <cell r="P290" t="str">
            <v/>
          </cell>
        </row>
        <row r="291">
          <cell r="A291" t="str">
            <v>GO</v>
          </cell>
          <cell r="B291">
            <v>5</v>
          </cell>
          <cell r="C291">
            <v>3</v>
          </cell>
          <cell r="D291" t="str">
            <v>C</v>
          </cell>
          <cell r="E291">
            <v>0.94</v>
          </cell>
          <cell r="F291">
            <v>37736</v>
          </cell>
          <cell r="G291">
            <v>2.7099999999999999E-2</v>
          </cell>
          <cell r="H291">
            <v>2.3E-2</v>
          </cell>
          <cell r="I291" t="str">
            <v>2          0   .</v>
          </cell>
          <cell r="J291">
            <v>0</v>
          </cell>
          <cell r="K291">
            <v>0</v>
          </cell>
          <cell r="L291">
            <v>2003</v>
          </cell>
          <cell r="M291" t="str">
            <v>No Trade</v>
          </cell>
          <cell r="N291" t="str">
            <v/>
          </cell>
          <cell r="O291" t="str">
            <v/>
          </cell>
          <cell r="P291" t="str">
            <v/>
          </cell>
        </row>
        <row r="292">
          <cell r="A292" t="str">
            <v>GO</v>
          </cell>
          <cell r="B292">
            <v>5</v>
          </cell>
          <cell r="C292">
            <v>3</v>
          </cell>
          <cell r="D292" t="str">
            <v>C</v>
          </cell>
          <cell r="E292">
            <v>0.95</v>
          </cell>
          <cell r="F292">
            <v>37736</v>
          </cell>
          <cell r="G292">
            <v>2.53E-2</v>
          </cell>
          <cell r="H292">
            <v>2.1000000000000001E-2</v>
          </cell>
          <cell r="I292" t="str">
            <v>6          0   .</v>
          </cell>
          <cell r="J292">
            <v>0</v>
          </cell>
          <cell r="K292">
            <v>0</v>
          </cell>
          <cell r="L292">
            <v>2003</v>
          </cell>
          <cell r="M292" t="str">
            <v>No Trade</v>
          </cell>
          <cell r="N292" t="str">
            <v/>
          </cell>
          <cell r="O292" t="str">
            <v/>
          </cell>
          <cell r="P292" t="str">
            <v/>
          </cell>
        </row>
        <row r="293">
          <cell r="A293" t="str">
            <v>GO</v>
          </cell>
          <cell r="B293">
            <v>5</v>
          </cell>
          <cell r="C293">
            <v>3</v>
          </cell>
          <cell r="D293" t="str">
            <v>C</v>
          </cell>
          <cell r="E293">
            <v>0.96</v>
          </cell>
          <cell r="F293">
            <v>37736</v>
          </cell>
          <cell r="G293">
            <v>0</v>
          </cell>
          <cell r="H293">
            <v>0</v>
          </cell>
          <cell r="I293" t="str">
            <v>0          0   .</v>
          </cell>
          <cell r="J293">
            <v>0</v>
          </cell>
          <cell r="K293">
            <v>0</v>
          </cell>
          <cell r="L293">
            <v>2003</v>
          </cell>
          <cell r="M293" t="str">
            <v>No Trade</v>
          </cell>
          <cell r="N293" t="str">
            <v/>
          </cell>
          <cell r="O293" t="str">
            <v/>
          </cell>
          <cell r="P293" t="str">
            <v/>
          </cell>
        </row>
        <row r="294">
          <cell r="A294" t="str">
            <v>GO</v>
          </cell>
          <cell r="B294">
            <v>5</v>
          </cell>
          <cell r="C294">
            <v>3</v>
          </cell>
          <cell r="D294" t="str">
            <v>C</v>
          </cell>
          <cell r="E294">
            <v>0.97</v>
          </cell>
          <cell r="F294">
            <v>37736</v>
          </cell>
          <cell r="G294">
            <v>0</v>
          </cell>
          <cell r="H294">
            <v>0</v>
          </cell>
          <cell r="I294" t="str">
            <v>0          0   .</v>
          </cell>
          <cell r="J294">
            <v>0</v>
          </cell>
          <cell r="K294">
            <v>0</v>
          </cell>
          <cell r="L294">
            <v>2003</v>
          </cell>
          <cell r="M294" t="str">
            <v>No Trade</v>
          </cell>
          <cell r="N294" t="str">
            <v/>
          </cell>
          <cell r="O294" t="str">
            <v/>
          </cell>
          <cell r="P294" t="str">
            <v/>
          </cell>
        </row>
        <row r="295">
          <cell r="A295" t="str">
            <v>GO</v>
          </cell>
          <cell r="B295">
            <v>5</v>
          </cell>
          <cell r="C295">
            <v>3</v>
          </cell>
          <cell r="D295" t="str">
            <v>C</v>
          </cell>
          <cell r="E295">
            <v>1</v>
          </cell>
          <cell r="F295">
            <v>37736</v>
          </cell>
          <cell r="G295">
            <v>1.77E-2</v>
          </cell>
          <cell r="H295">
            <v>1.4999999999999999E-2</v>
          </cell>
          <cell r="I295" t="str">
            <v>0          0   .</v>
          </cell>
          <cell r="J295">
            <v>0</v>
          </cell>
          <cell r="K295">
            <v>0</v>
          </cell>
          <cell r="L295">
            <v>2003</v>
          </cell>
          <cell r="M295" t="str">
            <v>No Trade</v>
          </cell>
          <cell r="N295" t="str">
            <v/>
          </cell>
          <cell r="O295" t="str">
            <v/>
          </cell>
          <cell r="P295" t="str">
            <v/>
          </cell>
        </row>
        <row r="296">
          <cell r="A296" t="str">
            <v>GO</v>
          </cell>
          <cell r="B296">
            <v>5</v>
          </cell>
          <cell r="C296">
            <v>3</v>
          </cell>
          <cell r="D296" t="str">
            <v>C</v>
          </cell>
          <cell r="E296">
            <v>1.04</v>
          </cell>
          <cell r="F296">
            <v>37736</v>
          </cell>
          <cell r="G296">
            <v>1.6E-2</v>
          </cell>
          <cell r="H296">
            <v>1.4E-2</v>
          </cell>
          <cell r="I296" t="str">
            <v>0          0   .</v>
          </cell>
          <cell r="J296">
            <v>0</v>
          </cell>
          <cell r="K296">
            <v>0</v>
          </cell>
          <cell r="L296">
            <v>2003</v>
          </cell>
          <cell r="M296" t="str">
            <v>No Trade</v>
          </cell>
          <cell r="N296" t="str">
            <v/>
          </cell>
          <cell r="O296" t="str">
            <v/>
          </cell>
          <cell r="P296" t="str">
            <v/>
          </cell>
        </row>
        <row r="297">
          <cell r="A297" t="str">
            <v>GO</v>
          </cell>
          <cell r="B297">
            <v>5</v>
          </cell>
          <cell r="C297">
            <v>3</v>
          </cell>
          <cell r="D297" t="str">
            <v>P</v>
          </cell>
          <cell r="E297">
            <v>1.04</v>
          </cell>
          <cell r="F297">
            <v>37736</v>
          </cell>
          <cell r="G297">
            <v>0.25259999999999999</v>
          </cell>
          <cell r="H297">
            <v>0.252</v>
          </cell>
          <cell r="I297" t="str">
            <v>6          0   .</v>
          </cell>
          <cell r="J297">
            <v>0</v>
          </cell>
          <cell r="K297">
            <v>0</v>
          </cell>
          <cell r="L297">
            <v>2003</v>
          </cell>
          <cell r="M297" t="str">
            <v>No Trade</v>
          </cell>
          <cell r="N297" t="str">
            <v/>
          </cell>
          <cell r="O297" t="str">
            <v/>
          </cell>
          <cell r="P297" t="str">
            <v/>
          </cell>
        </row>
        <row r="298">
          <cell r="A298" t="str">
            <v>GO</v>
          </cell>
          <cell r="B298">
            <v>5</v>
          </cell>
          <cell r="C298">
            <v>3</v>
          </cell>
          <cell r="D298" t="str">
            <v>C</v>
          </cell>
          <cell r="E298">
            <v>1.05</v>
          </cell>
          <cell r="F298">
            <v>37736</v>
          </cell>
          <cell r="G298">
            <v>1.4999999999999999E-2</v>
          </cell>
          <cell r="H298">
            <v>1.2999999999999999E-2</v>
          </cell>
          <cell r="I298" t="str">
            <v>0          0   .</v>
          </cell>
          <cell r="J298">
            <v>0</v>
          </cell>
          <cell r="K298">
            <v>0</v>
          </cell>
          <cell r="L298">
            <v>2003</v>
          </cell>
          <cell r="M298" t="str">
            <v>No Trade</v>
          </cell>
          <cell r="N298" t="str">
            <v/>
          </cell>
          <cell r="O298" t="str">
            <v/>
          </cell>
          <cell r="P298" t="str">
            <v/>
          </cell>
        </row>
        <row r="299">
          <cell r="A299" t="str">
            <v>GO</v>
          </cell>
          <cell r="B299">
            <v>6</v>
          </cell>
          <cell r="C299">
            <v>3</v>
          </cell>
          <cell r="D299" t="str">
            <v>C</v>
          </cell>
          <cell r="E299">
            <v>0.1</v>
          </cell>
          <cell r="F299">
            <v>37768</v>
          </cell>
          <cell r="G299">
            <v>0</v>
          </cell>
          <cell r="H299">
            <v>0</v>
          </cell>
          <cell r="I299" t="str">
            <v>0          0   .</v>
          </cell>
          <cell r="J299">
            <v>0</v>
          </cell>
          <cell r="K299">
            <v>0</v>
          </cell>
          <cell r="L299">
            <v>2003</v>
          </cell>
          <cell r="M299" t="str">
            <v>No Trade</v>
          </cell>
          <cell r="N299" t="str">
            <v/>
          </cell>
          <cell r="O299" t="str">
            <v/>
          </cell>
          <cell r="P299" t="str">
            <v/>
          </cell>
        </row>
        <row r="300">
          <cell r="A300" t="str">
            <v>GO</v>
          </cell>
          <cell r="B300">
            <v>6</v>
          </cell>
          <cell r="C300">
            <v>3</v>
          </cell>
          <cell r="D300" t="str">
            <v>P</v>
          </cell>
          <cell r="E300">
            <v>0.56999999999999995</v>
          </cell>
          <cell r="F300">
            <v>37768</v>
          </cell>
          <cell r="G300">
            <v>0</v>
          </cell>
          <cell r="H300">
            <v>0</v>
          </cell>
          <cell r="I300" t="str">
            <v>0          0   .</v>
          </cell>
          <cell r="J300">
            <v>0</v>
          </cell>
          <cell r="K300">
            <v>0</v>
          </cell>
          <cell r="L300">
            <v>2003</v>
          </cell>
          <cell r="M300" t="str">
            <v>No Trade</v>
          </cell>
          <cell r="N300" t="str">
            <v/>
          </cell>
          <cell r="O300" t="str">
            <v/>
          </cell>
          <cell r="P300" t="str">
            <v/>
          </cell>
        </row>
        <row r="301">
          <cell r="A301" t="str">
            <v>GO</v>
          </cell>
          <cell r="B301">
            <v>6</v>
          </cell>
          <cell r="C301">
            <v>3</v>
          </cell>
          <cell r="D301" t="str">
            <v>P</v>
          </cell>
          <cell r="E301">
            <v>0.59</v>
          </cell>
          <cell r="F301">
            <v>37768</v>
          </cell>
          <cell r="G301">
            <v>0</v>
          </cell>
          <cell r="H301">
            <v>0</v>
          </cell>
          <cell r="I301" t="str">
            <v>0          0   .</v>
          </cell>
          <cell r="J301">
            <v>0</v>
          </cell>
          <cell r="K301">
            <v>0</v>
          </cell>
          <cell r="L301">
            <v>2003</v>
          </cell>
          <cell r="M301" t="str">
            <v>No Trade</v>
          </cell>
          <cell r="N301" t="str">
            <v/>
          </cell>
          <cell r="O301" t="str">
            <v/>
          </cell>
          <cell r="P301" t="str">
            <v/>
          </cell>
        </row>
        <row r="302">
          <cell r="A302" t="str">
            <v>GO</v>
          </cell>
          <cell r="B302">
            <v>6</v>
          </cell>
          <cell r="C302">
            <v>3</v>
          </cell>
          <cell r="D302" t="str">
            <v>P</v>
          </cell>
          <cell r="E302">
            <v>0.6</v>
          </cell>
          <cell r="F302">
            <v>37768</v>
          </cell>
          <cell r="G302">
            <v>0</v>
          </cell>
          <cell r="H302">
            <v>0</v>
          </cell>
          <cell r="I302" t="str">
            <v>0          0   .</v>
          </cell>
          <cell r="J302">
            <v>0</v>
          </cell>
          <cell r="K302">
            <v>0</v>
          </cell>
          <cell r="L302">
            <v>2003</v>
          </cell>
          <cell r="M302" t="str">
            <v>No Trade</v>
          </cell>
          <cell r="N302" t="str">
            <v/>
          </cell>
          <cell r="O302" t="str">
            <v/>
          </cell>
          <cell r="P302" t="str">
            <v/>
          </cell>
        </row>
        <row r="303">
          <cell r="A303" t="str">
            <v>GO</v>
          </cell>
          <cell r="B303">
            <v>6</v>
          </cell>
          <cell r="C303">
            <v>3</v>
          </cell>
          <cell r="D303" t="str">
            <v>P</v>
          </cell>
          <cell r="E303">
            <v>0.63</v>
          </cell>
          <cell r="F303">
            <v>37768</v>
          </cell>
          <cell r="G303">
            <v>1.11E-2</v>
          </cell>
          <cell r="H303">
            <v>1.2999999999999999E-2</v>
          </cell>
          <cell r="I303" t="str">
            <v>1          0   .</v>
          </cell>
          <cell r="J303">
            <v>0</v>
          </cell>
          <cell r="K303">
            <v>0</v>
          </cell>
          <cell r="L303">
            <v>2003</v>
          </cell>
          <cell r="M303" t="str">
            <v>No Trade</v>
          </cell>
          <cell r="N303" t="str">
            <v/>
          </cell>
          <cell r="O303" t="str">
            <v/>
          </cell>
          <cell r="P303" t="str">
            <v/>
          </cell>
        </row>
        <row r="304">
          <cell r="A304" t="str">
            <v>GO</v>
          </cell>
          <cell r="B304">
            <v>6</v>
          </cell>
          <cell r="C304">
            <v>3</v>
          </cell>
          <cell r="D304" t="str">
            <v>P</v>
          </cell>
          <cell r="E304">
            <v>0.65</v>
          </cell>
          <cell r="F304">
            <v>37768</v>
          </cell>
          <cell r="G304">
            <v>1.47E-2</v>
          </cell>
          <cell r="H304">
            <v>1.7000000000000001E-2</v>
          </cell>
          <cell r="I304" t="str">
            <v>2          0   .</v>
          </cell>
          <cell r="J304">
            <v>0</v>
          </cell>
          <cell r="K304">
            <v>0</v>
          </cell>
          <cell r="L304">
            <v>2003</v>
          </cell>
          <cell r="M304" t="str">
            <v>No Trade</v>
          </cell>
          <cell r="N304" t="str">
            <v/>
          </cell>
          <cell r="O304" t="str">
            <v/>
          </cell>
          <cell r="P304" t="str">
            <v/>
          </cell>
        </row>
        <row r="305">
          <cell r="A305" t="str">
            <v>GO</v>
          </cell>
          <cell r="B305">
            <v>6</v>
          </cell>
          <cell r="C305">
            <v>3</v>
          </cell>
          <cell r="D305" t="str">
            <v>P</v>
          </cell>
          <cell r="E305">
            <v>0.67</v>
          </cell>
          <cell r="F305">
            <v>37768</v>
          </cell>
          <cell r="G305">
            <v>0</v>
          </cell>
          <cell r="H305">
            <v>0</v>
          </cell>
          <cell r="I305" t="str">
            <v>0          0   .</v>
          </cell>
          <cell r="J305">
            <v>0</v>
          </cell>
          <cell r="K305">
            <v>0</v>
          </cell>
          <cell r="L305">
            <v>2003</v>
          </cell>
          <cell r="M305" t="str">
            <v>No Trade</v>
          </cell>
          <cell r="N305" t="str">
            <v/>
          </cell>
          <cell r="O305" t="str">
            <v/>
          </cell>
          <cell r="P305" t="str">
            <v/>
          </cell>
        </row>
        <row r="306">
          <cell r="A306" t="str">
            <v>GO</v>
          </cell>
          <cell r="B306">
            <v>6</v>
          </cell>
          <cell r="C306">
            <v>3</v>
          </cell>
          <cell r="D306" t="str">
            <v>P</v>
          </cell>
          <cell r="E306">
            <v>0.68</v>
          </cell>
          <cell r="F306">
            <v>37768</v>
          </cell>
          <cell r="G306">
            <v>2.1600000000000001E-2</v>
          </cell>
          <cell r="H306">
            <v>2.4E-2</v>
          </cell>
          <cell r="I306" t="str">
            <v>9          0   .</v>
          </cell>
          <cell r="J306">
            <v>0</v>
          </cell>
          <cell r="K306">
            <v>0</v>
          </cell>
          <cell r="L306">
            <v>2003</v>
          </cell>
          <cell r="M306" t="str">
            <v>No Trade</v>
          </cell>
          <cell r="N306" t="str">
            <v/>
          </cell>
          <cell r="O306" t="str">
            <v/>
          </cell>
          <cell r="P306" t="str">
            <v/>
          </cell>
        </row>
        <row r="307">
          <cell r="A307" t="str">
            <v>GO</v>
          </cell>
          <cell r="B307">
            <v>6</v>
          </cell>
          <cell r="C307">
            <v>3</v>
          </cell>
          <cell r="D307" t="str">
            <v>P</v>
          </cell>
          <cell r="E307">
            <v>0.69</v>
          </cell>
          <cell r="F307">
            <v>37768</v>
          </cell>
          <cell r="G307">
            <v>0</v>
          </cell>
          <cell r="H307">
            <v>0</v>
          </cell>
          <cell r="I307" t="str">
            <v>0          0   .</v>
          </cell>
          <cell r="J307">
            <v>0</v>
          </cell>
          <cell r="K307">
            <v>0</v>
          </cell>
          <cell r="L307">
            <v>2003</v>
          </cell>
          <cell r="M307" t="str">
            <v>No Trade</v>
          </cell>
          <cell r="N307" t="str">
            <v/>
          </cell>
          <cell r="O307" t="str">
            <v/>
          </cell>
          <cell r="P307" t="str">
            <v/>
          </cell>
        </row>
        <row r="308">
          <cell r="A308" t="str">
            <v>GO</v>
          </cell>
          <cell r="B308">
            <v>6</v>
          </cell>
          <cell r="C308">
            <v>3</v>
          </cell>
          <cell r="D308" t="str">
            <v>P</v>
          </cell>
          <cell r="E308">
            <v>0.7</v>
          </cell>
          <cell r="F308">
            <v>37768</v>
          </cell>
          <cell r="G308">
            <v>2.7199999999999998E-2</v>
          </cell>
          <cell r="H308">
            <v>3.1E-2</v>
          </cell>
          <cell r="I308" t="str">
            <v>2          0   .</v>
          </cell>
          <cell r="J308">
            <v>0</v>
          </cell>
          <cell r="K308">
            <v>0</v>
          </cell>
          <cell r="L308">
            <v>2003</v>
          </cell>
          <cell r="M308" t="str">
            <v>No Trade</v>
          </cell>
          <cell r="N308" t="str">
            <v/>
          </cell>
          <cell r="O308" t="str">
            <v/>
          </cell>
          <cell r="P308" t="str">
            <v/>
          </cell>
        </row>
        <row r="309">
          <cell r="A309" t="str">
            <v>GO</v>
          </cell>
          <cell r="B309">
            <v>6</v>
          </cell>
          <cell r="C309">
            <v>3</v>
          </cell>
          <cell r="D309" t="str">
            <v>P</v>
          </cell>
          <cell r="E309">
            <v>0.71</v>
          </cell>
          <cell r="F309">
            <v>37768</v>
          </cell>
          <cell r="G309">
            <v>3.0300000000000001E-2</v>
          </cell>
          <cell r="H309">
            <v>3.4000000000000002E-2</v>
          </cell>
          <cell r="I309" t="str">
            <v>6          0   .</v>
          </cell>
          <cell r="J309">
            <v>0</v>
          </cell>
          <cell r="K309">
            <v>0</v>
          </cell>
          <cell r="L309">
            <v>2003</v>
          </cell>
          <cell r="M309" t="str">
            <v>No Trade</v>
          </cell>
          <cell r="N309" t="str">
            <v/>
          </cell>
          <cell r="O309" t="str">
            <v/>
          </cell>
          <cell r="P309" t="str">
            <v/>
          </cell>
        </row>
        <row r="310">
          <cell r="A310" t="str">
            <v>GO</v>
          </cell>
          <cell r="B310">
            <v>6</v>
          </cell>
          <cell r="C310">
            <v>3</v>
          </cell>
          <cell r="D310" t="str">
            <v>C</v>
          </cell>
          <cell r="E310">
            <v>0.74</v>
          </cell>
          <cell r="F310">
            <v>37768</v>
          </cell>
          <cell r="G310">
            <v>0.10390000000000001</v>
          </cell>
          <cell r="H310">
            <v>9.2999999999999999E-2</v>
          </cell>
          <cell r="I310" t="str">
            <v>7          0   .</v>
          </cell>
          <cell r="J310">
            <v>0</v>
          </cell>
          <cell r="K310">
            <v>0</v>
          </cell>
          <cell r="L310">
            <v>2003</v>
          </cell>
          <cell r="M310" t="str">
            <v>No Trade</v>
          </cell>
          <cell r="N310" t="str">
            <v/>
          </cell>
          <cell r="O310" t="str">
            <v/>
          </cell>
          <cell r="P310" t="str">
            <v/>
          </cell>
        </row>
        <row r="311">
          <cell r="A311" t="str">
            <v>GO</v>
          </cell>
          <cell r="B311">
            <v>6</v>
          </cell>
          <cell r="C311">
            <v>3</v>
          </cell>
          <cell r="D311" t="str">
            <v>P</v>
          </cell>
          <cell r="E311">
            <v>0.74</v>
          </cell>
          <cell r="F311">
            <v>37768</v>
          </cell>
          <cell r="G311">
            <v>4.1099999999999998E-2</v>
          </cell>
          <cell r="H311">
            <v>4.5999999999999999E-2</v>
          </cell>
          <cell r="I311" t="str">
            <v>4          0   .</v>
          </cell>
          <cell r="J311">
            <v>0</v>
          </cell>
          <cell r="K311">
            <v>0</v>
          </cell>
          <cell r="L311">
            <v>2003</v>
          </cell>
          <cell r="M311" t="str">
            <v>No Trade</v>
          </cell>
          <cell r="N311" t="str">
            <v/>
          </cell>
          <cell r="O311" t="str">
            <v/>
          </cell>
          <cell r="P311" t="str">
            <v/>
          </cell>
        </row>
        <row r="312">
          <cell r="A312" t="str">
            <v>GO</v>
          </cell>
          <cell r="B312">
            <v>6</v>
          </cell>
          <cell r="C312">
            <v>3</v>
          </cell>
          <cell r="D312" t="str">
            <v>C</v>
          </cell>
          <cell r="E312">
            <v>0.75</v>
          </cell>
          <cell r="F312">
            <v>37768</v>
          </cell>
          <cell r="G312">
            <v>9.8100000000000007E-2</v>
          </cell>
          <cell r="H312">
            <v>8.7999999999999995E-2</v>
          </cell>
          <cell r="I312" t="str">
            <v>3          0   .</v>
          </cell>
          <cell r="J312">
            <v>0</v>
          </cell>
          <cell r="K312">
            <v>0</v>
          </cell>
          <cell r="L312">
            <v>2003</v>
          </cell>
          <cell r="M312" t="str">
            <v>No Trade</v>
          </cell>
          <cell r="N312" t="str">
            <v/>
          </cell>
          <cell r="O312" t="str">
            <v/>
          </cell>
          <cell r="P312" t="str">
            <v/>
          </cell>
        </row>
        <row r="313">
          <cell r="A313" t="str">
            <v>GO</v>
          </cell>
          <cell r="B313">
            <v>6</v>
          </cell>
          <cell r="C313">
            <v>3</v>
          </cell>
          <cell r="D313" t="str">
            <v>P</v>
          </cell>
          <cell r="E313">
            <v>0.75</v>
          </cell>
          <cell r="F313">
            <v>37768</v>
          </cell>
          <cell r="G313">
            <v>4.5100000000000001E-2</v>
          </cell>
          <cell r="H313">
            <v>0.05</v>
          </cell>
          <cell r="I313" t="str">
            <v>8          0   .</v>
          </cell>
          <cell r="J313">
            <v>0</v>
          </cell>
          <cell r="K313">
            <v>0</v>
          </cell>
          <cell r="L313">
            <v>2003</v>
          </cell>
          <cell r="M313" t="str">
            <v>No Trade</v>
          </cell>
          <cell r="N313" t="str">
            <v/>
          </cell>
          <cell r="O313" t="str">
            <v/>
          </cell>
          <cell r="P313" t="str">
            <v/>
          </cell>
        </row>
        <row r="314">
          <cell r="A314" t="str">
            <v>GO</v>
          </cell>
          <cell r="B314">
            <v>6</v>
          </cell>
          <cell r="C314">
            <v>3</v>
          </cell>
          <cell r="D314" t="str">
            <v>C</v>
          </cell>
          <cell r="E314">
            <v>0.76</v>
          </cell>
          <cell r="F314">
            <v>37768</v>
          </cell>
          <cell r="G314">
            <v>0</v>
          </cell>
          <cell r="H314">
            <v>0</v>
          </cell>
          <cell r="I314" t="str">
            <v>0          0   .</v>
          </cell>
          <cell r="J314">
            <v>0</v>
          </cell>
          <cell r="K314">
            <v>0</v>
          </cell>
          <cell r="L314">
            <v>2003</v>
          </cell>
          <cell r="M314" t="str">
            <v>No Trade</v>
          </cell>
          <cell r="N314" t="str">
            <v/>
          </cell>
          <cell r="O314" t="str">
            <v/>
          </cell>
          <cell r="P314" t="str">
            <v/>
          </cell>
        </row>
        <row r="315">
          <cell r="A315" t="str">
            <v>GO</v>
          </cell>
          <cell r="B315">
            <v>6</v>
          </cell>
          <cell r="C315">
            <v>3</v>
          </cell>
          <cell r="D315" t="str">
            <v>P</v>
          </cell>
          <cell r="E315">
            <v>0.76</v>
          </cell>
          <cell r="F315">
            <v>37768</v>
          </cell>
          <cell r="G315">
            <v>4.9399999999999999E-2</v>
          </cell>
          <cell r="H315">
            <v>5.5E-2</v>
          </cell>
          <cell r="I315" t="str">
            <v>4          0   .</v>
          </cell>
          <cell r="J315">
            <v>0</v>
          </cell>
          <cell r="K315">
            <v>0</v>
          </cell>
          <cell r="L315">
            <v>2003</v>
          </cell>
          <cell r="M315" t="str">
            <v>No Trade</v>
          </cell>
          <cell r="N315" t="str">
            <v/>
          </cell>
          <cell r="O315" t="str">
            <v/>
          </cell>
          <cell r="P315" t="str">
            <v/>
          </cell>
        </row>
        <row r="316">
          <cell r="A316" t="str">
            <v>GO</v>
          </cell>
          <cell r="B316">
            <v>6</v>
          </cell>
          <cell r="C316">
            <v>3</v>
          </cell>
          <cell r="D316" t="str">
            <v>C</v>
          </cell>
          <cell r="E316">
            <v>0.77</v>
          </cell>
          <cell r="F316">
            <v>37768</v>
          </cell>
          <cell r="G316">
            <v>0</v>
          </cell>
          <cell r="H316">
            <v>0</v>
          </cell>
          <cell r="I316" t="str">
            <v>0          0   .</v>
          </cell>
          <cell r="J316">
            <v>0</v>
          </cell>
          <cell r="K316">
            <v>0</v>
          </cell>
          <cell r="L316">
            <v>2003</v>
          </cell>
          <cell r="M316" t="str">
            <v>No Trade</v>
          </cell>
          <cell r="N316" t="str">
            <v/>
          </cell>
          <cell r="O316" t="str">
            <v/>
          </cell>
          <cell r="P316" t="str">
            <v/>
          </cell>
        </row>
        <row r="317">
          <cell r="A317" t="str">
            <v>GO</v>
          </cell>
          <cell r="B317">
            <v>6</v>
          </cell>
          <cell r="C317">
            <v>3</v>
          </cell>
          <cell r="D317" t="str">
            <v>C</v>
          </cell>
          <cell r="E317">
            <v>0.78</v>
          </cell>
          <cell r="F317">
            <v>37768</v>
          </cell>
          <cell r="G317">
            <v>8.2000000000000003E-2</v>
          </cell>
          <cell r="H317">
            <v>7.2999999999999995E-2</v>
          </cell>
          <cell r="I317" t="str">
            <v>2          0   .</v>
          </cell>
          <cell r="J317">
            <v>0</v>
          </cell>
          <cell r="K317">
            <v>0</v>
          </cell>
          <cell r="L317">
            <v>2003</v>
          </cell>
          <cell r="M317" t="str">
            <v>No Trade</v>
          </cell>
          <cell r="N317" t="str">
            <v/>
          </cell>
          <cell r="O317" t="str">
            <v/>
          </cell>
          <cell r="P317" t="str">
            <v/>
          </cell>
        </row>
        <row r="318">
          <cell r="A318" t="str">
            <v>GO</v>
          </cell>
          <cell r="B318">
            <v>6</v>
          </cell>
          <cell r="C318">
            <v>3</v>
          </cell>
          <cell r="D318" t="str">
            <v>C</v>
          </cell>
          <cell r="E318">
            <v>0.79</v>
          </cell>
          <cell r="F318">
            <v>37768</v>
          </cell>
          <cell r="G318">
            <v>7.7100000000000002E-2</v>
          </cell>
          <cell r="H318">
            <v>6.8000000000000005E-2</v>
          </cell>
          <cell r="I318" t="str">
            <v>6          0   .</v>
          </cell>
          <cell r="J318">
            <v>0</v>
          </cell>
          <cell r="K318">
            <v>0</v>
          </cell>
          <cell r="L318">
            <v>2003</v>
          </cell>
          <cell r="M318" t="str">
            <v>No Trade</v>
          </cell>
          <cell r="N318" t="str">
            <v/>
          </cell>
          <cell r="O318" t="str">
            <v/>
          </cell>
          <cell r="P318" t="str">
            <v/>
          </cell>
        </row>
        <row r="319">
          <cell r="A319" t="str">
            <v>GO</v>
          </cell>
          <cell r="B319">
            <v>6</v>
          </cell>
          <cell r="C319">
            <v>3</v>
          </cell>
          <cell r="D319" t="str">
            <v>P</v>
          </cell>
          <cell r="E319">
            <v>0.79</v>
          </cell>
          <cell r="F319">
            <v>37768</v>
          </cell>
          <cell r="G319">
            <v>7.3499999999999996E-2</v>
          </cell>
          <cell r="H319">
            <v>7.2999999999999995E-2</v>
          </cell>
          <cell r="I319" t="str">
            <v>5          0   .</v>
          </cell>
          <cell r="J319">
            <v>0</v>
          </cell>
          <cell r="K319">
            <v>0</v>
          </cell>
          <cell r="L319">
            <v>2003</v>
          </cell>
          <cell r="M319" t="str">
            <v>No Trade</v>
          </cell>
          <cell r="N319" t="str">
            <v/>
          </cell>
          <cell r="O319" t="str">
            <v/>
          </cell>
          <cell r="P319" t="str">
            <v/>
          </cell>
        </row>
        <row r="320">
          <cell r="A320" t="str">
            <v>GO</v>
          </cell>
          <cell r="B320">
            <v>6</v>
          </cell>
          <cell r="C320">
            <v>3</v>
          </cell>
          <cell r="D320" t="str">
            <v>C</v>
          </cell>
          <cell r="E320">
            <v>0.8</v>
          </cell>
          <cell r="F320">
            <v>37768</v>
          </cell>
          <cell r="G320">
            <v>7.2499999999999995E-2</v>
          </cell>
          <cell r="H320">
            <v>6.4000000000000001E-2</v>
          </cell>
          <cell r="I320" t="str">
            <v>5          0   .</v>
          </cell>
          <cell r="J320">
            <v>0</v>
          </cell>
          <cell r="K320">
            <v>0</v>
          </cell>
          <cell r="L320">
            <v>2003</v>
          </cell>
          <cell r="M320" t="str">
            <v>No Trade</v>
          </cell>
          <cell r="N320" t="str">
            <v/>
          </cell>
          <cell r="O320" t="str">
            <v/>
          </cell>
          <cell r="P320" t="str">
            <v/>
          </cell>
        </row>
        <row r="321">
          <cell r="A321" t="str">
            <v>GO</v>
          </cell>
          <cell r="B321">
            <v>6</v>
          </cell>
          <cell r="C321">
            <v>3</v>
          </cell>
          <cell r="D321" t="str">
            <v>P</v>
          </cell>
          <cell r="E321">
            <v>0.8</v>
          </cell>
          <cell r="F321">
            <v>37768</v>
          </cell>
          <cell r="G321">
            <v>6.88E-2</v>
          </cell>
          <cell r="H321">
            <v>7.5999999999999998E-2</v>
          </cell>
          <cell r="I321" t="str">
            <v>6          0   .</v>
          </cell>
          <cell r="J321">
            <v>0</v>
          </cell>
          <cell r="K321">
            <v>0</v>
          </cell>
          <cell r="L321">
            <v>2003</v>
          </cell>
          <cell r="M321" t="str">
            <v>No Trade</v>
          </cell>
          <cell r="N321" t="str">
            <v/>
          </cell>
          <cell r="O321" t="str">
            <v/>
          </cell>
          <cell r="P321" t="str">
            <v/>
          </cell>
        </row>
        <row r="322">
          <cell r="A322" t="str">
            <v>GO</v>
          </cell>
          <cell r="B322">
            <v>6</v>
          </cell>
          <cell r="C322">
            <v>3</v>
          </cell>
          <cell r="D322" t="str">
            <v>C</v>
          </cell>
          <cell r="E322">
            <v>0.81</v>
          </cell>
          <cell r="F322">
            <v>37768</v>
          </cell>
          <cell r="G322">
            <v>6.8199999999999997E-2</v>
          </cell>
          <cell r="H322">
            <v>0.06</v>
          </cell>
          <cell r="I322" t="str">
            <v>7          0   .</v>
          </cell>
          <cell r="J322">
            <v>0</v>
          </cell>
          <cell r="K322">
            <v>0</v>
          </cell>
          <cell r="L322">
            <v>2003</v>
          </cell>
          <cell r="M322" t="str">
            <v>No Trade</v>
          </cell>
          <cell r="N322" t="str">
            <v/>
          </cell>
          <cell r="O322" t="str">
            <v/>
          </cell>
          <cell r="P322" t="str">
            <v/>
          </cell>
        </row>
        <row r="323">
          <cell r="A323" t="str">
            <v>GO</v>
          </cell>
          <cell r="B323">
            <v>6</v>
          </cell>
          <cell r="C323">
            <v>3</v>
          </cell>
          <cell r="D323" t="str">
            <v>P</v>
          </cell>
          <cell r="E323">
            <v>0.81</v>
          </cell>
          <cell r="F323">
            <v>37768</v>
          </cell>
          <cell r="G323">
            <v>7.4499999999999997E-2</v>
          </cell>
          <cell r="H323">
            <v>8.2000000000000003E-2</v>
          </cell>
          <cell r="I323" t="str">
            <v>8          0   .</v>
          </cell>
          <cell r="J323">
            <v>0</v>
          </cell>
          <cell r="K323">
            <v>0</v>
          </cell>
          <cell r="L323">
            <v>2003</v>
          </cell>
          <cell r="M323" t="str">
            <v>No Trade</v>
          </cell>
          <cell r="N323" t="str">
            <v/>
          </cell>
          <cell r="O323" t="str">
            <v/>
          </cell>
          <cell r="P323" t="str">
            <v/>
          </cell>
        </row>
        <row r="324">
          <cell r="A324" t="str">
            <v>GO</v>
          </cell>
          <cell r="B324">
            <v>6</v>
          </cell>
          <cell r="C324">
            <v>3</v>
          </cell>
          <cell r="D324" t="str">
            <v>C</v>
          </cell>
          <cell r="E324">
            <v>0.82</v>
          </cell>
          <cell r="F324">
            <v>37768</v>
          </cell>
          <cell r="G324">
            <v>6.4199999999999993E-2</v>
          </cell>
          <cell r="H324">
            <v>5.7000000000000002E-2</v>
          </cell>
          <cell r="I324" t="str">
            <v>0          0   .</v>
          </cell>
          <cell r="J324">
            <v>0</v>
          </cell>
          <cell r="K324">
            <v>0</v>
          </cell>
          <cell r="L324">
            <v>2003</v>
          </cell>
          <cell r="M324" t="str">
            <v>No Trade</v>
          </cell>
          <cell r="N324" t="str">
            <v/>
          </cell>
          <cell r="O324" t="str">
            <v/>
          </cell>
          <cell r="P324" t="str">
            <v/>
          </cell>
        </row>
        <row r="325">
          <cell r="A325" t="str">
            <v>GO</v>
          </cell>
          <cell r="B325">
            <v>6</v>
          </cell>
          <cell r="C325">
            <v>3</v>
          </cell>
          <cell r="D325" t="str">
            <v>C</v>
          </cell>
          <cell r="E325">
            <v>0.83</v>
          </cell>
          <cell r="F325">
            <v>37768</v>
          </cell>
          <cell r="G325">
            <v>6.0499999999999998E-2</v>
          </cell>
          <cell r="H325">
            <v>5.2999999999999999E-2</v>
          </cell>
          <cell r="I325" t="str">
            <v>6          0   .</v>
          </cell>
          <cell r="J325">
            <v>0</v>
          </cell>
          <cell r="K325">
            <v>0</v>
          </cell>
          <cell r="L325">
            <v>2003</v>
          </cell>
          <cell r="M325" t="str">
            <v>No Trade</v>
          </cell>
          <cell r="N325" t="str">
            <v/>
          </cell>
          <cell r="O325" t="str">
            <v/>
          </cell>
          <cell r="P325" t="str">
            <v/>
          </cell>
        </row>
        <row r="326">
          <cell r="A326" t="str">
            <v>GO</v>
          </cell>
          <cell r="B326">
            <v>6</v>
          </cell>
          <cell r="C326">
            <v>3</v>
          </cell>
          <cell r="D326" t="str">
            <v>C</v>
          </cell>
          <cell r="E326">
            <v>0.84</v>
          </cell>
          <cell r="F326">
            <v>37768</v>
          </cell>
          <cell r="G326">
            <v>5.6899999999999999E-2</v>
          </cell>
          <cell r="H326">
            <v>0.05</v>
          </cell>
          <cell r="I326" t="str">
            <v>3          0   .</v>
          </cell>
          <cell r="J326">
            <v>0</v>
          </cell>
          <cell r="K326">
            <v>0</v>
          </cell>
          <cell r="L326">
            <v>2003</v>
          </cell>
          <cell r="M326" t="str">
            <v>No Trade</v>
          </cell>
          <cell r="N326" t="str">
            <v/>
          </cell>
          <cell r="O326" t="str">
            <v/>
          </cell>
          <cell r="P326" t="str">
            <v/>
          </cell>
        </row>
        <row r="327">
          <cell r="A327" t="str">
            <v>GO</v>
          </cell>
          <cell r="B327">
            <v>6</v>
          </cell>
          <cell r="C327">
            <v>3</v>
          </cell>
          <cell r="D327" t="str">
            <v>C</v>
          </cell>
          <cell r="E327">
            <v>0.85</v>
          </cell>
          <cell r="F327">
            <v>37768</v>
          </cell>
          <cell r="G327">
            <v>5.3499999999999999E-2</v>
          </cell>
          <cell r="H327">
            <v>4.7E-2</v>
          </cell>
          <cell r="I327" t="str">
            <v>3          0   .</v>
          </cell>
          <cell r="J327">
            <v>0</v>
          </cell>
          <cell r="K327">
            <v>0</v>
          </cell>
          <cell r="L327">
            <v>2003</v>
          </cell>
          <cell r="M327" t="str">
            <v>No Trade</v>
          </cell>
          <cell r="N327" t="str">
            <v/>
          </cell>
          <cell r="O327" t="str">
            <v/>
          </cell>
          <cell r="P327" t="str">
            <v/>
          </cell>
        </row>
        <row r="328">
          <cell r="A328" t="str">
            <v>GO</v>
          </cell>
          <cell r="B328">
            <v>6</v>
          </cell>
          <cell r="C328">
            <v>3</v>
          </cell>
          <cell r="D328" t="str">
            <v>C</v>
          </cell>
          <cell r="E328">
            <v>0.86</v>
          </cell>
          <cell r="F328">
            <v>37768</v>
          </cell>
          <cell r="G328">
            <v>5.0299999999999997E-2</v>
          </cell>
          <cell r="H328">
            <v>4.3999999999999997E-2</v>
          </cell>
          <cell r="I328" t="str">
            <v>4          5   .</v>
          </cell>
          <cell r="J328">
            <v>0</v>
          </cell>
          <cell r="K328">
            <v>0</v>
          </cell>
          <cell r="L328">
            <v>2003</v>
          </cell>
          <cell r="M328" t="str">
            <v>No Trade</v>
          </cell>
          <cell r="N328" t="str">
            <v/>
          </cell>
          <cell r="O328" t="str">
            <v/>
          </cell>
          <cell r="P328" t="str">
            <v/>
          </cell>
        </row>
        <row r="329">
          <cell r="A329" t="str">
            <v>GO</v>
          </cell>
          <cell r="B329">
            <v>6</v>
          </cell>
          <cell r="C329">
            <v>3</v>
          </cell>
          <cell r="D329" t="str">
            <v>C</v>
          </cell>
          <cell r="E329">
            <v>0.87</v>
          </cell>
          <cell r="F329">
            <v>37768</v>
          </cell>
          <cell r="G329">
            <v>4.7300000000000002E-2</v>
          </cell>
          <cell r="H329">
            <v>4.1000000000000002E-2</v>
          </cell>
          <cell r="I329" t="str">
            <v>6          0   .</v>
          </cell>
          <cell r="J329">
            <v>0</v>
          </cell>
          <cell r="K329">
            <v>0</v>
          </cell>
          <cell r="L329">
            <v>2003</v>
          </cell>
          <cell r="M329" t="str">
            <v>No Trade</v>
          </cell>
          <cell r="N329" t="str">
            <v/>
          </cell>
          <cell r="O329" t="str">
            <v/>
          </cell>
          <cell r="P329" t="str">
            <v/>
          </cell>
        </row>
        <row r="330">
          <cell r="A330" t="str">
            <v>GO</v>
          </cell>
          <cell r="B330">
            <v>6</v>
          </cell>
          <cell r="C330">
            <v>3</v>
          </cell>
          <cell r="D330" t="str">
            <v>C</v>
          </cell>
          <cell r="E330">
            <v>0.88</v>
          </cell>
          <cell r="F330">
            <v>37768</v>
          </cell>
          <cell r="G330">
            <v>4.4499999999999998E-2</v>
          </cell>
          <cell r="H330">
            <v>3.9E-2</v>
          </cell>
          <cell r="I330" t="str">
            <v>1          0   .</v>
          </cell>
          <cell r="J330">
            <v>0</v>
          </cell>
          <cell r="K330">
            <v>0</v>
          </cell>
          <cell r="L330">
            <v>2003</v>
          </cell>
          <cell r="M330" t="str">
            <v>No Trade</v>
          </cell>
          <cell r="N330" t="str">
            <v/>
          </cell>
          <cell r="O330" t="str">
            <v/>
          </cell>
          <cell r="P330" t="str">
            <v/>
          </cell>
        </row>
        <row r="331">
          <cell r="A331" t="str">
            <v>GO</v>
          </cell>
          <cell r="B331">
            <v>6</v>
          </cell>
          <cell r="C331">
            <v>3</v>
          </cell>
          <cell r="D331" t="str">
            <v>C</v>
          </cell>
          <cell r="E331">
            <v>0.89</v>
          </cell>
          <cell r="F331">
            <v>37768</v>
          </cell>
          <cell r="G331">
            <v>4.2999999999999997E-2</v>
          </cell>
          <cell r="H331">
            <v>3.5999999999999997E-2</v>
          </cell>
          <cell r="I331" t="str">
            <v>7          0   .</v>
          </cell>
          <cell r="J331">
            <v>0</v>
          </cell>
          <cell r="K331">
            <v>0</v>
          </cell>
          <cell r="L331">
            <v>2003</v>
          </cell>
          <cell r="M331" t="str">
            <v>No Trade</v>
          </cell>
          <cell r="N331" t="str">
            <v/>
          </cell>
          <cell r="O331" t="str">
            <v/>
          </cell>
          <cell r="P331" t="str">
            <v/>
          </cell>
        </row>
        <row r="332">
          <cell r="A332" t="str">
            <v>GO</v>
          </cell>
          <cell r="B332">
            <v>6</v>
          </cell>
          <cell r="C332">
            <v>3</v>
          </cell>
          <cell r="D332" t="str">
            <v>C</v>
          </cell>
          <cell r="E332">
            <v>0.9</v>
          </cell>
          <cell r="F332">
            <v>37768</v>
          </cell>
          <cell r="G332">
            <v>4.2500000000000003E-2</v>
          </cell>
          <cell r="H332">
            <v>3.5000000000000003E-2</v>
          </cell>
          <cell r="I332" t="str">
            <v>0          0   .</v>
          </cell>
          <cell r="J332">
            <v>0</v>
          </cell>
          <cell r="K332">
            <v>0</v>
          </cell>
          <cell r="L332">
            <v>2003</v>
          </cell>
          <cell r="M332" t="str">
            <v>No Trade</v>
          </cell>
          <cell r="N332" t="str">
            <v/>
          </cell>
          <cell r="O332" t="str">
            <v/>
          </cell>
          <cell r="P332" t="str">
            <v/>
          </cell>
        </row>
        <row r="333">
          <cell r="A333" t="str">
            <v>GO</v>
          </cell>
          <cell r="B333">
            <v>6</v>
          </cell>
          <cell r="C333">
            <v>3</v>
          </cell>
          <cell r="D333" t="str">
            <v>C</v>
          </cell>
          <cell r="E333">
            <v>0.91</v>
          </cell>
          <cell r="F333">
            <v>37768</v>
          </cell>
          <cell r="G333">
            <v>3.6900000000000002E-2</v>
          </cell>
          <cell r="H333">
            <v>3.2000000000000001E-2</v>
          </cell>
          <cell r="I333" t="str">
            <v>3          0   .</v>
          </cell>
          <cell r="J333">
            <v>0</v>
          </cell>
          <cell r="K333">
            <v>0</v>
          </cell>
          <cell r="L333">
            <v>2003</v>
          </cell>
          <cell r="M333" t="str">
            <v>No Trade</v>
          </cell>
          <cell r="N333" t="str">
            <v/>
          </cell>
          <cell r="O333" t="str">
            <v/>
          </cell>
          <cell r="P333" t="str">
            <v/>
          </cell>
        </row>
        <row r="334">
          <cell r="A334" t="str">
            <v>GO</v>
          </cell>
          <cell r="B334">
            <v>6</v>
          </cell>
          <cell r="C334">
            <v>3</v>
          </cell>
          <cell r="D334" t="str">
            <v>C</v>
          </cell>
          <cell r="E334">
            <v>0.92</v>
          </cell>
          <cell r="F334">
            <v>37768</v>
          </cell>
          <cell r="G334">
            <v>3.4700000000000002E-2</v>
          </cell>
          <cell r="H334">
            <v>0.03</v>
          </cell>
          <cell r="I334" t="str">
            <v>3          5   .</v>
          </cell>
          <cell r="J334">
            <v>0</v>
          </cell>
          <cell r="K334">
            <v>0</v>
          </cell>
          <cell r="L334">
            <v>2003</v>
          </cell>
          <cell r="M334" t="str">
            <v>No Trade</v>
          </cell>
          <cell r="N334" t="str">
            <v/>
          </cell>
          <cell r="O334" t="str">
            <v/>
          </cell>
          <cell r="P334" t="str">
            <v/>
          </cell>
        </row>
        <row r="335">
          <cell r="A335" t="str">
            <v>GO</v>
          </cell>
          <cell r="B335">
            <v>6</v>
          </cell>
          <cell r="C335">
            <v>3</v>
          </cell>
          <cell r="D335" t="str">
            <v>C</v>
          </cell>
          <cell r="E335">
            <v>0.93</v>
          </cell>
          <cell r="F335">
            <v>37768</v>
          </cell>
          <cell r="G335">
            <v>3.2599999999999997E-2</v>
          </cell>
          <cell r="H335">
            <v>2.8000000000000001E-2</v>
          </cell>
          <cell r="I335" t="str">
            <v>4          0   .</v>
          </cell>
          <cell r="J335">
            <v>0</v>
          </cell>
          <cell r="K335">
            <v>0</v>
          </cell>
          <cell r="L335">
            <v>2003</v>
          </cell>
          <cell r="M335" t="str">
            <v>No Trade</v>
          </cell>
          <cell r="N335" t="str">
            <v/>
          </cell>
          <cell r="O335" t="str">
            <v/>
          </cell>
          <cell r="P335" t="str">
            <v/>
          </cell>
        </row>
        <row r="336">
          <cell r="A336" t="str">
            <v>GO</v>
          </cell>
          <cell r="B336">
            <v>6</v>
          </cell>
          <cell r="C336">
            <v>3</v>
          </cell>
          <cell r="D336" t="str">
            <v>C</v>
          </cell>
          <cell r="E336">
            <v>0.94</v>
          </cell>
          <cell r="F336">
            <v>37768</v>
          </cell>
          <cell r="G336">
            <v>3.0599999999999999E-2</v>
          </cell>
          <cell r="H336">
            <v>2.5999999999999999E-2</v>
          </cell>
          <cell r="I336" t="str">
            <v>6          0   .</v>
          </cell>
          <cell r="J336">
            <v>0</v>
          </cell>
          <cell r="K336">
            <v>0</v>
          </cell>
          <cell r="L336">
            <v>2003</v>
          </cell>
          <cell r="M336" t="str">
            <v>No Trade</v>
          </cell>
          <cell r="N336" t="str">
            <v/>
          </cell>
          <cell r="O336" t="str">
            <v/>
          </cell>
          <cell r="P336" t="str">
            <v/>
          </cell>
        </row>
        <row r="337">
          <cell r="A337" t="str">
            <v>GO</v>
          </cell>
          <cell r="B337">
            <v>6</v>
          </cell>
          <cell r="C337">
            <v>3</v>
          </cell>
          <cell r="D337" t="str">
            <v>C</v>
          </cell>
          <cell r="E337">
            <v>0.95</v>
          </cell>
          <cell r="F337">
            <v>37768</v>
          </cell>
          <cell r="G337">
            <v>2.87E-2</v>
          </cell>
          <cell r="H337">
            <v>2.5000000000000001E-2</v>
          </cell>
          <cell r="I337" t="str">
            <v>0          0   .</v>
          </cell>
          <cell r="J337">
            <v>0</v>
          </cell>
          <cell r="K337">
            <v>0</v>
          </cell>
          <cell r="L337">
            <v>2003</v>
          </cell>
          <cell r="M337" t="str">
            <v>No Trade</v>
          </cell>
          <cell r="N337" t="str">
            <v/>
          </cell>
          <cell r="O337" t="str">
            <v/>
          </cell>
          <cell r="P337" t="str">
            <v/>
          </cell>
        </row>
        <row r="338">
          <cell r="A338" t="str">
            <v>GO</v>
          </cell>
          <cell r="B338">
            <v>6</v>
          </cell>
          <cell r="C338">
            <v>3</v>
          </cell>
          <cell r="D338" t="str">
            <v>C</v>
          </cell>
          <cell r="E338">
            <v>1</v>
          </cell>
          <cell r="F338">
            <v>37768</v>
          </cell>
          <cell r="G338">
            <v>2.1000000000000001E-2</v>
          </cell>
          <cell r="H338">
            <v>1.7999999999999999E-2</v>
          </cell>
          <cell r="I338" t="str">
            <v>2          0   .</v>
          </cell>
          <cell r="J338">
            <v>0</v>
          </cell>
          <cell r="K338">
            <v>0</v>
          </cell>
          <cell r="L338">
            <v>2003</v>
          </cell>
          <cell r="M338" t="str">
            <v>No Trade</v>
          </cell>
          <cell r="N338" t="str">
            <v/>
          </cell>
          <cell r="O338" t="str">
            <v/>
          </cell>
          <cell r="P338" t="str">
            <v/>
          </cell>
        </row>
        <row r="339">
          <cell r="A339" t="str">
            <v>GO</v>
          </cell>
          <cell r="B339">
            <v>6</v>
          </cell>
          <cell r="C339">
            <v>3</v>
          </cell>
          <cell r="D339" t="str">
            <v>C</v>
          </cell>
          <cell r="E339">
            <v>1.05</v>
          </cell>
          <cell r="F339">
            <v>37768</v>
          </cell>
          <cell r="G339">
            <v>1.54E-2</v>
          </cell>
          <cell r="H339">
            <v>1.7000000000000001E-2</v>
          </cell>
          <cell r="I339" t="str">
            <v>0          0   .</v>
          </cell>
          <cell r="J339">
            <v>0</v>
          </cell>
          <cell r="K339">
            <v>0</v>
          </cell>
          <cell r="L339">
            <v>2003</v>
          </cell>
          <cell r="M339" t="str">
            <v>No Trade</v>
          </cell>
          <cell r="N339" t="str">
            <v/>
          </cell>
          <cell r="O339" t="str">
            <v/>
          </cell>
          <cell r="P339" t="str">
            <v/>
          </cell>
        </row>
        <row r="340">
          <cell r="A340" t="str">
            <v>GO</v>
          </cell>
          <cell r="B340">
            <v>7</v>
          </cell>
          <cell r="C340">
            <v>3</v>
          </cell>
          <cell r="D340" t="str">
            <v>P</v>
          </cell>
          <cell r="E340">
            <v>0.6</v>
          </cell>
          <cell r="F340">
            <v>37797</v>
          </cell>
          <cell r="G340">
            <v>0</v>
          </cell>
          <cell r="H340">
            <v>0</v>
          </cell>
          <cell r="I340" t="str">
            <v>0          0   .</v>
          </cell>
          <cell r="J340">
            <v>0</v>
          </cell>
          <cell r="K340">
            <v>0</v>
          </cell>
          <cell r="L340">
            <v>2003</v>
          </cell>
          <cell r="M340" t="str">
            <v>No Trade</v>
          </cell>
          <cell r="N340" t="str">
            <v/>
          </cell>
          <cell r="O340" t="str">
            <v/>
          </cell>
          <cell r="P340" t="str">
            <v/>
          </cell>
        </row>
        <row r="341">
          <cell r="A341" t="str">
            <v>GO</v>
          </cell>
          <cell r="B341">
            <v>7</v>
          </cell>
          <cell r="C341">
            <v>3</v>
          </cell>
          <cell r="D341" t="str">
            <v>P</v>
          </cell>
          <cell r="E341">
            <v>0.64</v>
          </cell>
          <cell r="F341">
            <v>37797</v>
          </cell>
          <cell r="G341">
            <v>0</v>
          </cell>
          <cell r="H341">
            <v>0</v>
          </cell>
          <cell r="I341" t="str">
            <v>0          0   .</v>
          </cell>
          <cell r="J341">
            <v>0</v>
          </cell>
          <cell r="K341">
            <v>0</v>
          </cell>
          <cell r="L341">
            <v>2003</v>
          </cell>
          <cell r="M341" t="str">
            <v>No Trade</v>
          </cell>
          <cell r="N341" t="str">
            <v/>
          </cell>
          <cell r="O341" t="str">
            <v/>
          </cell>
          <cell r="P341" t="str">
            <v/>
          </cell>
        </row>
        <row r="342">
          <cell r="A342" t="str">
            <v>GO</v>
          </cell>
          <cell r="B342">
            <v>7</v>
          </cell>
          <cell r="C342">
            <v>3</v>
          </cell>
          <cell r="D342" t="str">
            <v>P</v>
          </cell>
          <cell r="E342">
            <v>0.65</v>
          </cell>
          <cell r="F342">
            <v>37797</v>
          </cell>
          <cell r="G342">
            <v>1.9900000000000001E-2</v>
          </cell>
          <cell r="H342">
            <v>2.1999999999999999E-2</v>
          </cell>
          <cell r="I342" t="str">
            <v>9          0   .</v>
          </cell>
          <cell r="J342">
            <v>0</v>
          </cell>
          <cell r="K342">
            <v>0</v>
          </cell>
          <cell r="L342">
            <v>2003</v>
          </cell>
          <cell r="M342" t="str">
            <v>No Trade</v>
          </cell>
          <cell r="N342" t="str">
            <v/>
          </cell>
          <cell r="O342" t="str">
            <v/>
          </cell>
          <cell r="P342" t="str">
            <v/>
          </cell>
        </row>
        <row r="343">
          <cell r="A343" t="str">
            <v>GO</v>
          </cell>
          <cell r="B343">
            <v>7</v>
          </cell>
          <cell r="C343">
            <v>3</v>
          </cell>
          <cell r="D343" t="str">
            <v>P</v>
          </cell>
          <cell r="E343">
            <v>0.7</v>
          </cell>
          <cell r="F343">
            <v>37797</v>
          </cell>
          <cell r="G343">
            <v>7.51E-2</v>
          </cell>
          <cell r="H343">
            <v>7.4999999999999997E-2</v>
          </cell>
          <cell r="I343" t="str">
            <v>1          0   .</v>
          </cell>
          <cell r="J343">
            <v>0</v>
          </cell>
          <cell r="K343">
            <v>0</v>
          </cell>
          <cell r="L343">
            <v>2003</v>
          </cell>
          <cell r="M343" t="str">
            <v>No Trade</v>
          </cell>
          <cell r="N343" t="str">
            <v/>
          </cell>
          <cell r="O343" t="str">
            <v/>
          </cell>
          <cell r="P343" t="str">
            <v/>
          </cell>
        </row>
        <row r="344">
          <cell r="A344" t="str">
            <v>GO</v>
          </cell>
          <cell r="B344">
            <v>7</v>
          </cell>
          <cell r="C344">
            <v>3</v>
          </cell>
          <cell r="D344" t="str">
            <v>C</v>
          </cell>
          <cell r="E344">
            <v>0.77</v>
          </cell>
          <cell r="F344">
            <v>37797</v>
          </cell>
          <cell r="G344">
            <v>8.1799999999999998E-2</v>
          </cell>
          <cell r="H344">
            <v>7.2999999999999995E-2</v>
          </cell>
          <cell r="I344" t="str">
            <v>4          0   .</v>
          </cell>
          <cell r="J344">
            <v>0</v>
          </cell>
          <cell r="K344">
            <v>0</v>
          </cell>
          <cell r="L344">
            <v>2003</v>
          </cell>
          <cell r="M344" t="str">
            <v>No Trade</v>
          </cell>
          <cell r="N344" t="str">
            <v/>
          </cell>
          <cell r="O344" t="str">
            <v/>
          </cell>
          <cell r="P344" t="str">
            <v/>
          </cell>
        </row>
        <row r="345">
          <cell r="A345" t="str">
            <v>GO</v>
          </cell>
          <cell r="B345">
            <v>7</v>
          </cell>
          <cell r="C345">
            <v>3</v>
          </cell>
          <cell r="D345" t="str">
            <v>P</v>
          </cell>
          <cell r="E345">
            <v>0.77</v>
          </cell>
          <cell r="F345">
            <v>37797</v>
          </cell>
          <cell r="G345">
            <v>6.4399999999999999E-2</v>
          </cell>
          <cell r="H345">
            <v>7.0999999999999994E-2</v>
          </cell>
          <cell r="I345" t="str">
            <v>0          0   .</v>
          </cell>
          <cell r="J345">
            <v>0</v>
          </cell>
          <cell r="K345">
            <v>0</v>
          </cell>
          <cell r="L345">
            <v>2003</v>
          </cell>
          <cell r="M345" t="str">
            <v>No Trade</v>
          </cell>
          <cell r="N345" t="str">
            <v/>
          </cell>
          <cell r="O345" t="str">
            <v/>
          </cell>
          <cell r="P345" t="str">
            <v/>
          </cell>
        </row>
        <row r="346">
          <cell r="A346" t="str">
            <v>GO</v>
          </cell>
          <cell r="B346">
            <v>7</v>
          </cell>
          <cell r="C346">
            <v>3</v>
          </cell>
          <cell r="D346" t="str">
            <v>C</v>
          </cell>
          <cell r="E346">
            <v>0.79</v>
          </cell>
          <cell r="F346">
            <v>37797</v>
          </cell>
          <cell r="G346">
            <v>7.2499999999999995E-2</v>
          </cell>
          <cell r="H346">
            <v>6.5000000000000002E-2</v>
          </cell>
          <cell r="I346" t="str">
            <v>3         50   .</v>
          </cell>
          <cell r="J346">
            <v>0</v>
          </cell>
          <cell r="K346">
            <v>0</v>
          </cell>
          <cell r="L346">
            <v>2003</v>
          </cell>
          <cell r="M346" t="str">
            <v>No Trade</v>
          </cell>
          <cell r="N346" t="str">
            <v/>
          </cell>
          <cell r="O346" t="str">
            <v/>
          </cell>
          <cell r="P346" t="str">
            <v/>
          </cell>
        </row>
        <row r="347">
          <cell r="A347" t="str">
            <v>GO</v>
          </cell>
          <cell r="B347">
            <v>7</v>
          </cell>
          <cell r="C347">
            <v>3</v>
          </cell>
          <cell r="D347" t="str">
            <v>P</v>
          </cell>
          <cell r="E347">
            <v>0.79</v>
          </cell>
          <cell r="F347">
            <v>37797</v>
          </cell>
          <cell r="G347">
            <v>7.4800000000000005E-2</v>
          </cell>
          <cell r="H347">
            <v>8.2000000000000003E-2</v>
          </cell>
          <cell r="I347" t="str">
            <v>9         50   .</v>
          </cell>
          <cell r="J347">
            <v>0</v>
          </cell>
          <cell r="K347">
            <v>0</v>
          </cell>
          <cell r="L347">
            <v>2003</v>
          </cell>
          <cell r="M347" t="str">
            <v>No Trade</v>
          </cell>
          <cell r="N347" t="str">
            <v/>
          </cell>
          <cell r="O347" t="str">
            <v/>
          </cell>
          <cell r="P347" t="str">
            <v/>
          </cell>
        </row>
        <row r="348">
          <cell r="A348" t="str">
            <v>GO</v>
          </cell>
          <cell r="B348">
            <v>7</v>
          </cell>
          <cell r="C348">
            <v>3</v>
          </cell>
          <cell r="D348" t="str">
            <v>C</v>
          </cell>
          <cell r="E348">
            <v>0.8</v>
          </cell>
          <cell r="F348">
            <v>37797</v>
          </cell>
          <cell r="G348">
            <v>6.8500000000000005E-2</v>
          </cell>
          <cell r="H348">
            <v>6.0999999999999999E-2</v>
          </cell>
          <cell r="I348" t="str">
            <v>6          0   .</v>
          </cell>
          <cell r="J348">
            <v>0</v>
          </cell>
          <cell r="K348">
            <v>0</v>
          </cell>
          <cell r="L348">
            <v>2003</v>
          </cell>
          <cell r="M348" t="str">
            <v>No Trade</v>
          </cell>
          <cell r="N348" t="str">
            <v/>
          </cell>
          <cell r="O348" t="str">
            <v/>
          </cell>
          <cell r="P348" t="str">
            <v/>
          </cell>
        </row>
        <row r="349">
          <cell r="A349" t="str">
            <v>GO</v>
          </cell>
          <cell r="B349">
            <v>7</v>
          </cell>
          <cell r="C349">
            <v>3</v>
          </cell>
          <cell r="D349" t="str">
            <v>C</v>
          </cell>
          <cell r="E349">
            <v>0.83</v>
          </cell>
          <cell r="F349">
            <v>37797</v>
          </cell>
          <cell r="G349">
            <v>5.7599999999999998E-2</v>
          </cell>
          <cell r="H349">
            <v>5.0999999999999997E-2</v>
          </cell>
          <cell r="I349" t="str">
            <v>6          0   .</v>
          </cell>
          <cell r="J349">
            <v>0</v>
          </cell>
          <cell r="K349">
            <v>0</v>
          </cell>
          <cell r="L349">
            <v>2003</v>
          </cell>
          <cell r="M349" t="str">
            <v>No Trade</v>
          </cell>
          <cell r="N349" t="str">
            <v/>
          </cell>
          <cell r="O349" t="str">
            <v/>
          </cell>
          <cell r="P349" t="str">
            <v/>
          </cell>
        </row>
        <row r="350">
          <cell r="A350" t="str">
            <v>GO</v>
          </cell>
          <cell r="B350">
            <v>7</v>
          </cell>
          <cell r="C350">
            <v>3</v>
          </cell>
          <cell r="D350" t="str">
            <v>C</v>
          </cell>
          <cell r="E350">
            <v>0.86</v>
          </cell>
          <cell r="F350">
            <v>37797</v>
          </cell>
          <cell r="G350">
            <v>4.8399999999999999E-2</v>
          </cell>
          <cell r="H350">
            <v>4.2999999999999997E-2</v>
          </cell>
          <cell r="I350" t="str">
            <v>2          0   .</v>
          </cell>
          <cell r="J350">
            <v>0</v>
          </cell>
          <cell r="K350">
            <v>0</v>
          </cell>
          <cell r="L350">
            <v>2003</v>
          </cell>
          <cell r="M350" t="str">
            <v>No Trade</v>
          </cell>
          <cell r="N350" t="str">
            <v/>
          </cell>
          <cell r="O350" t="str">
            <v/>
          </cell>
          <cell r="P350" t="str">
            <v/>
          </cell>
        </row>
        <row r="351">
          <cell r="A351" t="str">
            <v>GO</v>
          </cell>
          <cell r="B351">
            <v>8</v>
          </cell>
          <cell r="C351">
            <v>3</v>
          </cell>
          <cell r="D351" t="str">
            <v>C</v>
          </cell>
          <cell r="E351">
            <v>0.7</v>
          </cell>
          <cell r="F351">
            <v>37830</v>
          </cell>
          <cell r="G351">
            <v>0</v>
          </cell>
          <cell r="H351">
            <v>0</v>
          </cell>
          <cell r="I351" t="str">
            <v>0          0   .</v>
          </cell>
          <cell r="J351">
            <v>0</v>
          </cell>
          <cell r="K351">
            <v>0</v>
          </cell>
          <cell r="L351">
            <v>2003</v>
          </cell>
          <cell r="M351" t="str">
            <v>No Trade</v>
          </cell>
          <cell r="N351" t="str">
            <v/>
          </cell>
          <cell r="O351" t="str">
            <v/>
          </cell>
          <cell r="P351" t="str">
            <v/>
          </cell>
        </row>
        <row r="352">
          <cell r="A352" t="str">
            <v>GO</v>
          </cell>
          <cell r="B352">
            <v>8</v>
          </cell>
          <cell r="C352">
            <v>3</v>
          </cell>
          <cell r="D352" t="str">
            <v>C</v>
          </cell>
          <cell r="E352">
            <v>0.76</v>
          </cell>
          <cell r="F352">
            <v>37830</v>
          </cell>
          <cell r="G352">
            <v>7.8899999999999998E-2</v>
          </cell>
          <cell r="H352">
            <v>7.0999999999999994E-2</v>
          </cell>
          <cell r="I352" t="str">
            <v>2          0   .</v>
          </cell>
          <cell r="J352">
            <v>0</v>
          </cell>
          <cell r="K352">
            <v>0</v>
          </cell>
          <cell r="L352">
            <v>2003</v>
          </cell>
          <cell r="M352" t="str">
            <v>No Trade</v>
          </cell>
          <cell r="N352" t="str">
            <v/>
          </cell>
          <cell r="O352" t="str">
            <v/>
          </cell>
          <cell r="P352" t="str">
            <v/>
          </cell>
        </row>
        <row r="353">
          <cell r="A353" t="str">
            <v>GO</v>
          </cell>
          <cell r="B353">
            <v>8</v>
          </cell>
          <cell r="C353">
            <v>3</v>
          </cell>
          <cell r="D353" t="str">
            <v>P</v>
          </cell>
          <cell r="E353">
            <v>0.76</v>
          </cell>
          <cell r="F353">
            <v>37830</v>
          </cell>
          <cell r="G353">
            <v>7.22E-2</v>
          </cell>
          <cell r="H353">
            <v>7.9000000000000001E-2</v>
          </cell>
          <cell r="I353" t="str">
            <v>3          0   .</v>
          </cell>
          <cell r="J353">
            <v>0</v>
          </cell>
          <cell r="K353">
            <v>0</v>
          </cell>
          <cell r="L353">
            <v>2003</v>
          </cell>
          <cell r="M353" t="str">
            <v>No Trade</v>
          </cell>
          <cell r="N353" t="str">
            <v/>
          </cell>
          <cell r="O353" t="str">
            <v/>
          </cell>
          <cell r="P353" t="str">
            <v/>
          </cell>
        </row>
        <row r="354">
          <cell r="A354" t="str">
            <v>GO</v>
          </cell>
          <cell r="B354">
            <v>8</v>
          </cell>
          <cell r="C354">
            <v>3</v>
          </cell>
          <cell r="D354" t="str">
            <v>C</v>
          </cell>
          <cell r="E354">
            <v>0.78</v>
          </cell>
          <cell r="F354">
            <v>37830</v>
          </cell>
          <cell r="G354">
            <v>0</v>
          </cell>
          <cell r="H354">
            <v>0</v>
          </cell>
          <cell r="I354" t="str">
            <v>0          0   .</v>
          </cell>
          <cell r="J354">
            <v>0</v>
          </cell>
          <cell r="K354">
            <v>0</v>
          </cell>
          <cell r="L354">
            <v>2003</v>
          </cell>
          <cell r="M354" t="str">
            <v>No Trade</v>
          </cell>
          <cell r="N354" t="str">
            <v/>
          </cell>
          <cell r="O354" t="str">
            <v/>
          </cell>
          <cell r="P354" t="str">
            <v/>
          </cell>
        </row>
        <row r="355">
          <cell r="A355" t="str">
            <v>GO</v>
          </cell>
          <cell r="B355">
            <v>9</v>
          </cell>
          <cell r="C355">
            <v>3</v>
          </cell>
          <cell r="D355" t="str">
            <v>C</v>
          </cell>
          <cell r="E355">
            <v>0.74</v>
          </cell>
          <cell r="F355">
            <v>37859</v>
          </cell>
          <cell r="G355">
            <v>7.6100000000000001E-2</v>
          </cell>
          <cell r="H355">
            <v>6.8000000000000005E-2</v>
          </cell>
          <cell r="I355" t="str">
            <v>8          0   .</v>
          </cell>
          <cell r="J355">
            <v>0</v>
          </cell>
          <cell r="K355">
            <v>0</v>
          </cell>
          <cell r="L355">
            <v>2003</v>
          </cell>
          <cell r="M355" t="str">
            <v>No Trade</v>
          </cell>
          <cell r="N355" t="str">
            <v/>
          </cell>
          <cell r="O355" t="str">
            <v/>
          </cell>
          <cell r="P355" t="str">
            <v/>
          </cell>
        </row>
        <row r="356">
          <cell r="A356" t="str">
            <v>GO</v>
          </cell>
          <cell r="B356">
            <v>9</v>
          </cell>
          <cell r="C356">
            <v>3</v>
          </cell>
          <cell r="D356" t="str">
            <v>P</v>
          </cell>
          <cell r="E356">
            <v>0.74</v>
          </cell>
          <cell r="F356">
            <v>37859</v>
          </cell>
          <cell r="G356">
            <v>7.6100000000000001E-2</v>
          </cell>
          <cell r="H356">
            <v>8.3000000000000004E-2</v>
          </cell>
          <cell r="I356" t="str">
            <v>4          0   .</v>
          </cell>
          <cell r="J356">
            <v>0</v>
          </cell>
          <cell r="K356">
            <v>0</v>
          </cell>
          <cell r="L356">
            <v>2003</v>
          </cell>
          <cell r="M356" t="str">
            <v>No Trade</v>
          </cell>
          <cell r="N356" t="str">
            <v/>
          </cell>
          <cell r="O356" t="str">
            <v/>
          </cell>
          <cell r="P356" t="str">
            <v/>
          </cell>
        </row>
        <row r="357">
          <cell r="A357" t="str">
            <v>GO</v>
          </cell>
          <cell r="B357">
            <v>9</v>
          </cell>
          <cell r="C357">
            <v>3</v>
          </cell>
          <cell r="D357" t="str">
            <v>C</v>
          </cell>
          <cell r="E357">
            <v>0.84</v>
          </cell>
          <cell r="F357">
            <v>37859</v>
          </cell>
          <cell r="G357">
            <v>4.3700000000000003E-2</v>
          </cell>
          <cell r="H357">
            <v>3.9E-2</v>
          </cell>
          <cell r="I357" t="str">
            <v>0          0   .</v>
          </cell>
          <cell r="J357">
            <v>0</v>
          </cell>
          <cell r="K357">
            <v>0</v>
          </cell>
          <cell r="L357">
            <v>2003</v>
          </cell>
          <cell r="M357" t="str">
            <v>No Trade</v>
          </cell>
          <cell r="N357" t="str">
            <v/>
          </cell>
          <cell r="O357" t="str">
            <v/>
          </cell>
          <cell r="P357" t="str">
            <v/>
          </cell>
        </row>
        <row r="358">
          <cell r="A358" t="str">
            <v>GO</v>
          </cell>
          <cell r="B358">
            <v>11</v>
          </cell>
          <cell r="C358">
            <v>3</v>
          </cell>
          <cell r="D358" t="str">
            <v>C</v>
          </cell>
          <cell r="E358">
            <v>0.66</v>
          </cell>
          <cell r="F358">
            <v>37922</v>
          </cell>
          <cell r="G358">
            <v>8.5400000000000004E-2</v>
          </cell>
          <cell r="H358">
            <v>7.5999999999999998E-2</v>
          </cell>
          <cell r="I358" t="str">
            <v>9          0   .</v>
          </cell>
          <cell r="J358">
            <v>0</v>
          </cell>
          <cell r="K358">
            <v>0</v>
          </cell>
          <cell r="L358">
            <v>2003</v>
          </cell>
          <cell r="M358" t="str">
            <v>No Trade</v>
          </cell>
          <cell r="N358" t="str">
            <v/>
          </cell>
          <cell r="O358" t="str">
            <v/>
          </cell>
          <cell r="P358" t="str">
            <v/>
          </cell>
        </row>
        <row r="359">
          <cell r="A359" t="str">
            <v>GO</v>
          </cell>
          <cell r="B359">
            <v>11</v>
          </cell>
          <cell r="C359">
            <v>3</v>
          </cell>
          <cell r="D359" t="str">
            <v>P</v>
          </cell>
          <cell r="E359">
            <v>0.66</v>
          </cell>
          <cell r="F359">
            <v>37922</v>
          </cell>
          <cell r="G359">
            <v>5.6000000000000001E-2</v>
          </cell>
          <cell r="H359">
            <v>6.0999999999999999E-2</v>
          </cell>
          <cell r="I359" t="str">
            <v>5          0   .</v>
          </cell>
          <cell r="J359">
            <v>0</v>
          </cell>
          <cell r="K359">
            <v>0</v>
          </cell>
          <cell r="L359">
            <v>2003</v>
          </cell>
          <cell r="M359" t="str">
            <v>No Trade</v>
          </cell>
          <cell r="N359" t="str">
            <v/>
          </cell>
          <cell r="O359" t="str">
            <v/>
          </cell>
          <cell r="P359" t="str">
            <v/>
          </cell>
        </row>
        <row r="360">
          <cell r="A360" t="str">
            <v>IA</v>
          </cell>
          <cell r="B360">
            <v>1</v>
          </cell>
          <cell r="C360">
            <v>3</v>
          </cell>
          <cell r="D360" t="str">
            <v>C</v>
          </cell>
          <cell r="E360">
            <v>0.04</v>
          </cell>
          <cell r="F360">
            <v>37616</v>
          </cell>
          <cell r="G360">
            <v>7.0000000000000007E-2</v>
          </cell>
          <cell r="H360">
            <v>0.09</v>
          </cell>
          <cell r="I360" t="str">
            <v>0          0</v>
          </cell>
          <cell r="J360">
            <v>0</v>
          </cell>
          <cell r="K360">
            <v>0</v>
          </cell>
          <cell r="L360">
            <v>2003</v>
          </cell>
          <cell r="M360" t="str">
            <v>No Trade</v>
          </cell>
          <cell r="N360" t="str">
            <v/>
          </cell>
          <cell r="O360" t="str">
            <v/>
          </cell>
          <cell r="P360" t="str">
            <v/>
          </cell>
        </row>
        <row r="361">
          <cell r="A361" t="str">
            <v>IA</v>
          </cell>
          <cell r="B361">
            <v>1</v>
          </cell>
          <cell r="C361">
            <v>3</v>
          </cell>
          <cell r="D361" t="str">
            <v>P</v>
          </cell>
          <cell r="E361">
            <v>0.04</v>
          </cell>
          <cell r="F361">
            <v>37616</v>
          </cell>
          <cell r="G361">
            <v>7.0000000000000007E-2</v>
          </cell>
          <cell r="H361">
            <v>0.09</v>
          </cell>
          <cell r="I361" t="str">
            <v>0          0</v>
          </cell>
          <cell r="J361">
            <v>0</v>
          </cell>
          <cell r="K361">
            <v>0</v>
          </cell>
          <cell r="L361">
            <v>2003</v>
          </cell>
          <cell r="M361" t="str">
            <v>No Trade</v>
          </cell>
          <cell r="N361" t="str">
            <v/>
          </cell>
          <cell r="O361" t="str">
            <v/>
          </cell>
          <cell r="P361" t="str">
            <v/>
          </cell>
        </row>
        <row r="362">
          <cell r="A362" t="str">
            <v>IA</v>
          </cell>
          <cell r="B362">
            <v>3</v>
          </cell>
          <cell r="C362">
            <v>3</v>
          </cell>
          <cell r="D362" t="str">
            <v>P</v>
          </cell>
          <cell r="E362">
            <v>0</v>
          </cell>
          <cell r="F362">
            <v>37677</v>
          </cell>
          <cell r="G362">
            <v>0.06</v>
          </cell>
          <cell r="H362">
            <v>7.0000000000000007E-2</v>
          </cell>
          <cell r="I362" t="str">
            <v>0          0</v>
          </cell>
          <cell r="J362">
            <v>0</v>
          </cell>
          <cell r="K362">
            <v>0</v>
          </cell>
          <cell r="L362">
            <v>2003</v>
          </cell>
          <cell r="M362" t="str">
            <v>No Trade</v>
          </cell>
          <cell r="N362" t="str">
            <v/>
          </cell>
          <cell r="O362" t="str">
            <v/>
          </cell>
          <cell r="P362" t="str">
            <v/>
          </cell>
        </row>
        <row r="363">
          <cell r="A363" t="str">
            <v>IA</v>
          </cell>
          <cell r="B363">
            <v>3</v>
          </cell>
          <cell r="C363">
            <v>3</v>
          </cell>
          <cell r="D363" t="str">
            <v>P</v>
          </cell>
          <cell r="E363">
            <v>5.0000000000000001E-3</v>
          </cell>
          <cell r="F363">
            <v>37677</v>
          </cell>
          <cell r="G363">
            <v>6.5000000000000002E-2</v>
          </cell>
          <cell r="H363">
            <v>7.0000000000000007E-2</v>
          </cell>
          <cell r="I363" t="str">
            <v>5          0</v>
          </cell>
          <cell r="J363">
            <v>0</v>
          </cell>
          <cell r="K363">
            <v>0</v>
          </cell>
          <cell r="L363">
            <v>2003</v>
          </cell>
          <cell r="M363" t="str">
            <v>No Trade</v>
          </cell>
          <cell r="N363" t="str">
            <v/>
          </cell>
          <cell r="O363" t="str">
            <v/>
          </cell>
          <cell r="P363" t="str">
            <v/>
          </cell>
        </row>
        <row r="364">
          <cell r="A364" t="str">
            <v>IA</v>
          </cell>
          <cell r="B364">
            <v>3</v>
          </cell>
          <cell r="C364">
            <v>3</v>
          </cell>
          <cell r="D364" t="str">
            <v>C</v>
          </cell>
          <cell r="E364">
            <v>0.02</v>
          </cell>
          <cell r="F364">
            <v>37677</v>
          </cell>
          <cell r="G364">
            <v>0</v>
          </cell>
          <cell r="H364">
            <v>0</v>
          </cell>
          <cell r="I364" t="str">
            <v>0          0</v>
          </cell>
          <cell r="J364">
            <v>0</v>
          </cell>
          <cell r="K364">
            <v>0</v>
          </cell>
          <cell r="L364">
            <v>2003</v>
          </cell>
          <cell r="M364" t="str">
            <v>No Trade</v>
          </cell>
          <cell r="N364" t="str">
            <v/>
          </cell>
          <cell r="O364" t="str">
            <v/>
          </cell>
          <cell r="P364" t="str">
            <v/>
          </cell>
        </row>
        <row r="365">
          <cell r="A365" t="str">
            <v>IA</v>
          </cell>
          <cell r="B365">
            <v>3</v>
          </cell>
          <cell r="C365">
            <v>3</v>
          </cell>
          <cell r="D365" t="str">
            <v>C</v>
          </cell>
          <cell r="E365">
            <v>0.05</v>
          </cell>
          <cell r="F365">
            <v>37677</v>
          </cell>
          <cell r="G365">
            <v>0.22</v>
          </cell>
          <cell r="H365">
            <v>0.22</v>
          </cell>
          <cell r="I365" t="str">
            <v>0          0</v>
          </cell>
          <cell r="J365">
            <v>0</v>
          </cell>
          <cell r="K365">
            <v>0</v>
          </cell>
          <cell r="L365">
            <v>2003</v>
          </cell>
          <cell r="M365" t="str">
            <v>No Trade</v>
          </cell>
          <cell r="N365" t="str">
            <v/>
          </cell>
          <cell r="O365" t="str">
            <v/>
          </cell>
          <cell r="P365" t="str">
            <v/>
          </cell>
        </row>
        <row r="366">
          <cell r="A366" t="str">
            <v>IA</v>
          </cell>
          <cell r="B366">
            <v>3</v>
          </cell>
          <cell r="C366">
            <v>3</v>
          </cell>
          <cell r="D366" t="str">
            <v>P</v>
          </cell>
          <cell r="E366">
            <v>0.05</v>
          </cell>
          <cell r="F366">
            <v>37677</v>
          </cell>
          <cell r="G366">
            <v>0.08</v>
          </cell>
          <cell r="H366">
            <v>0.09</v>
          </cell>
          <cell r="I366" t="str">
            <v>0          0</v>
          </cell>
          <cell r="J366">
            <v>0</v>
          </cell>
          <cell r="K366">
            <v>0</v>
          </cell>
          <cell r="L366">
            <v>2003</v>
          </cell>
          <cell r="M366" t="str">
            <v>No Trade</v>
          </cell>
          <cell r="N366" t="str">
            <v/>
          </cell>
          <cell r="O366" t="str">
            <v/>
          </cell>
          <cell r="P366" t="str">
            <v/>
          </cell>
        </row>
        <row r="367">
          <cell r="A367" t="str">
            <v>IA</v>
          </cell>
          <cell r="B367">
            <v>3</v>
          </cell>
          <cell r="C367">
            <v>3</v>
          </cell>
          <cell r="D367" t="str">
            <v>C</v>
          </cell>
          <cell r="E367">
            <v>0.1</v>
          </cell>
          <cell r="F367">
            <v>37677</v>
          </cell>
          <cell r="G367">
            <v>0.115</v>
          </cell>
          <cell r="H367">
            <v>0.12</v>
          </cell>
          <cell r="I367" t="str">
            <v>5          0</v>
          </cell>
          <cell r="J367">
            <v>0</v>
          </cell>
          <cell r="K367">
            <v>0</v>
          </cell>
          <cell r="L367">
            <v>2003</v>
          </cell>
          <cell r="M367" t="str">
            <v>No Trade</v>
          </cell>
          <cell r="N367" t="str">
            <v/>
          </cell>
          <cell r="O367" t="str">
            <v/>
          </cell>
          <cell r="P367" t="str">
            <v/>
          </cell>
        </row>
        <row r="368">
          <cell r="A368" t="str">
            <v>IA</v>
          </cell>
          <cell r="B368">
            <v>3</v>
          </cell>
          <cell r="C368">
            <v>3</v>
          </cell>
          <cell r="D368" t="str">
            <v>C</v>
          </cell>
          <cell r="E368">
            <v>0.19</v>
          </cell>
          <cell r="F368">
            <v>37677</v>
          </cell>
          <cell r="G368">
            <v>0</v>
          </cell>
          <cell r="H368">
            <v>0</v>
          </cell>
          <cell r="I368" t="str">
            <v>0          0</v>
          </cell>
          <cell r="J368">
            <v>0</v>
          </cell>
          <cell r="K368">
            <v>0</v>
          </cell>
          <cell r="L368">
            <v>2003</v>
          </cell>
          <cell r="M368" t="str">
            <v>No Trade</v>
          </cell>
          <cell r="N368" t="str">
            <v/>
          </cell>
          <cell r="O368" t="str">
            <v/>
          </cell>
          <cell r="P368" t="str">
            <v/>
          </cell>
        </row>
        <row r="369">
          <cell r="A369" t="str">
            <v>IA</v>
          </cell>
          <cell r="B369">
            <v>3</v>
          </cell>
          <cell r="C369">
            <v>3</v>
          </cell>
          <cell r="D369" t="str">
            <v>C</v>
          </cell>
          <cell r="E369">
            <v>0.2</v>
          </cell>
          <cell r="F369">
            <v>37677</v>
          </cell>
          <cell r="G369">
            <v>7.0000000000000007E-2</v>
          </cell>
          <cell r="H369">
            <v>7.0000000000000007E-2</v>
          </cell>
          <cell r="I369" t="str">
            <v>5          0</v>
          </cell>
          <cell r="J369">
            <v>0</v>
          </cell>
          <cell r="K369">
            <v>0</v>
          </cell>
          <cell r="L369">
            <v>2003</v>
          </cell>
          <cell r="M369" t="str">
            <v>No Trade</v>
          </cell>
          <cell r="N369" t="str">
            <v/>
          </cell>
          <cell r="O369" t="str">
            <v/>
          </cell>
          <cell r="P369" t="str">
            <v/>
          </cell>
        </row>
        <row r="370">
          <cell r="A370" t="str">
            <v>IA</v>
          </cell>
          <cell r="B370">
            <v>3</v>
          </cell>
          <cell r="C370">
            <v>3</v>
          </cell>
          <cell r="D370" t="str">
            <v>C</v>
          </cell>
          <cell r="E370">
            <v>0.5</v>
          </cell>
          <cell r="F370">
            <v>37677</v>
          </cell>
          <cell r="G370">
            <v>5.0000000000000001E-3</v>
          </cell>
          <cell r="H370">
            <v>0.01</v>
          </cell>
          <cell r="I370" t="str">
            <v>0          0</v>
          </cell>
          <cell r="J370">
            <v>0</v>
          </cell>
          <cell r="K370">
            <v>0</v>
          </cell>
          <cell r="L370">
            <v>2003</v>
          </cell>
          <cell r="M370" t="str">
            <v>No Trade</v>
          </cell>
          <cell r="N370" t="str">
            <v/>
          </cell>
          <cell r="O370" t="str">
            <v/>
          </cell>
          <cell r="P370" t="str">
            <v/>
          </cell>
        </row>
        <row r="371">
          <cell r="A371" t="str">
            <v>LO</v>
          </cell>
          <cell r="B371">
            <v>1</v>
          </cell>
          <cell r="C371">
            <v>3</v>
          </cell>
          <cell r="D371" t="str">
            <v>C</v>
          </cell>
          <cell r="E371">
            <v>5</v>
          </cell>
          <cell r="F371">
            <v>37606</v>
          </cell>
          <cell r="G371">
            <v>0</v>
          </cell>
          <cell r="H371">
            <v>0</v>
          </cell>
          <cell r="I371" t="str">
            <v>0          0</v>
          </cell>
          <cell r="J371">
            <v>0</v>
          </cell>
          <cell r="K371">
            <v>0</v>
          </cell>
          <cell r="L371">
            <v>2003</v>
          </cell>
          <cell r="M371" t="str">
            <v>No Trade</v>
          </cell>
          <cell r="N371" t="str">
            <v/>
          </cell>
          <cell r="O371" t="str">
            <v/>
          </cell>
          <cell r="P371" t="str">
            <v/>
          </cell>
        </row>
        <row r="372">
          <cell r="A372" t="str">
            <v>LO</v>
          </cell>
          <cell r="B372">
            <v>1</v>
          </cell>
          <cell r="C372">
            <v>3</v>
          </cell>
          <cell r="D372" t="str">
            <v>P</v>
          </cell>
          <cell r="E372">
            <v>13</v>
          </cell>
          <cell r="F372">
            <v>37606</v>
          </cell>
          <cell r="G372">
            <v>0.01</v>
          </cell>
          <cell r="H372">
            <v>0</v>
          </cell>
          <cell r="I372" t="str">
            <v>1          0</v>
          </cell>
          <cell r="J372">
            <v>0</v>
          </cell>
          <cell r="K372">
            <v>0</v>
          </cell>
          <cell r="L372">
            <v>2003</v>
          </cell>
          <cell r="M372" t="str">
            <v>No Trade</v>
          </cell>
          <cell r="N372" t="str">
            <v/>
          </cell>
          <cell r="O372" t="str">
            <v/>
          </cell>
          <cell r="P372" t="str">
            <v/>
          </cell>
        </row>
        <row r="373">
          <cell r="A373" t="str">
            <v>LO</v>
          </cell>
          <cell r="B373">
            <v>1</v>
          </cell>
          <cell r="C373">
            <v>3</v>
          </cell>
          <cell r="D373" t="str">
            <v>P</v>
          </cell>
          <cell r="E373">
            <v>14</v>
          </cell>
          <cell r="F373">
            <v>37606</v>
          </cell>
          <cell r="G373">
            <v>0.01</v>
          </cell>
          <cell r="H373">
            <v>0</v>
          </cell>
          <cell r="I373" t="str">
            <v>1          0</v>
          </cell>
          <cell r="J373">
            <v>0</v>
          </cell>
          <cell r="K373">
            <v>0</v>
          </cell>
          <cell r="L373">
            <v>2003</v>
          </cell>
          <cell r="M373" t="str">
            <v>No Trade</v>
          </cell>
          <cell r="N373" t="str">
            <v/>
          </cell>
          <cell r="O373" t="str">
            <v/>
          </cell>
          <cell r="P373" t="str">
            <v/>
          </cell>
        </row>
        <row r="374">
          <cell r="A374" t="str">
            <v>LO</v>
          </cell>
          <cell r="B374">
            <v>1</v>
          </cell>
          <cell r="C374">
            <v>3</v>
          </cell>
          <cell r="D374" t="str">
            <v>P</v>
          </cell>
          <cell r="E374">
            <v>15</v>
          </cell>
          <cell r="F374">
            <v>37606</v>
          </cell>
          <cell r="G374">
            <v>0.01</v>
          </cell>
          <cell r="H374">
            <v>0</v>
          </cell>
          <cell r="I374" t="str">
            <v>1          0</v>
          </cell>
          <cell r="J374">
            <v>0</v>
          </cell>
          <cell r="K374">
            <v>0</v>
          </cell>
          <cell r="L374">
            <v>2003</v>
          </cell>
          <cell r="M374" t="str">
            <v>No Trade</v>
          </cell>
          <cell r="N374" t="str">
            <v/>
          </cell>
          <cell r="O374" t="str">
            <v/>
          </cell>
          <cell r="P374" t="str">
            <v/>
          </cell>
        </row>
        <row r="375">
          <cell r="A375" t="str">
            <v>LO</v>
          </cell>
          <cell r="B375">
            <v>1</v>
          </cell>
          <cell r="C375">
            <v>3</v>
          </cell>
          <cell r="D375" t="str">
            <v>P</v>
          </cell>
          <cell r="E375">
            <v>16</v>
          </cell>
          <cell r="F375">
            <v>37606</v>
          </cell>
          <cell r="G375">
            <v>0.01</v>
          </cell>
          <cell r="H375">
            <v>0</v>
          </cell>
          <cell r="I375" t="str">
            <v>1          0</v>
          </cell>
          <cell r="J375">
            <v>0</v>
          </cell>
          <cell r="K375">
            <v>0</v>
          </cell>
          <cell r="L375">
            <v>2003</v>
          </cell>
          <cell r="M375" t="str">
            <v>No Trade</v>
          </cell>
          <cell r="N375" t="str">
            <v/>
          </cell>
          <cell r="O375" t="str">
            <v/>
          </cell>
          <cell r="P375" t="str">
            <v/>
          </cell>
        </row>
        <row r="376">
          <cell r="A376" t="str">
            <v>LO</v>
          </cell>
          <cell r="B376">
            <v>1</v>
          </cell>
          <cell r="C376">
            <v>3</v>
          </cell>
          <cell r="D376" t="str">
            <v>P</v>
          </cell>
          <cell r="E376">
            <v>16.5</v>
          </cell>
          <cell r="F376">
            <v>37606</v>
          </cell>
          <cell r="G376">
            <v>0.01</v>
          </cell>
          <cell r="H376">
            <v>0</v>
          </cell>
          <cell r="I376" t="str">
            <v>1          0</v>
          </cell>
          <cell r="J376">
            <v>0</v>
          </cell>
          <cell r="K376">
            <v>0</v>
          </cell>
          <cell r="L376">
            <v>2003</v>
          </cell>
          <cell r="M376" t="str">
            <v>No Trade</v>
          </cell>
          <cell r="N376" t="str">
            <v/>
          </cell>
          <cell r="O376" t="str">
            <v/>
          </cell>
          <cell r="P376" t="str">
            <v/>
          </cell>
        </row>
        <row r="377">
          <cell r="A377" t="str">
            <v>LO</v>
          </cell>
          <cell r="B377">
            <v>1</v>
          </cell>
          <cell r="C377">
            <v>3</v>
          </cell>
          <cell r="D377" t="str">
            <v>P</v>
          </cell>
          <cell r="E377">
            <v>17</v>
          </cell>
          <cell r="F377">
            <v>37606</v>
          </cell>
          <cell r="G377">
            <v>0.01</v>
          </cell>
          <cell r="H377">
            <v>0</v>
          </cell>
          <cell r="I377" t="str">
            <v>1          0</v>
          </cell>
          <cell r="J377">
            <v>0</v>
          </cell>
          <cell r="K377">
            <v>0</v>
          </cell>
          <cell r="L377">
            <v>2003</v>
          </cell>
          <cell r="M377" t="str">
            <v>No Trade</v>
          </cell>
          <cell r="N377" t="str">
            <v/>
          </cell>
          <cell r="O377" t="str">
            <v/>
          </cell>
          <cell r="P377" t="str">
            <v/>
          </cell>
        </row>
        <row r="378">
          <cell r="A378" t="str">
            <v>LO</v>
          </cell>
          <cell r="B378">
            <v>1</v>
          </cell>
          <cell r="C378">
            <v>3</v>
          </cell>
          <cell r="D378" t="str">
            <v>P</v>
          </cell>
          <cell r="E378">
            <v>18</v>
          </cell>
          <cell r="F378">
            <v>37606</v>
          </cell>
          <cell r="G378">
            <v>0.01</v>
          </cell>
          <cell r="H378">
            <v>0</v>
          </cell>
          <cell r="I378" t="str">
            <v>1          0</v>
          </cell>
          <cell r="J378">
            <v>0</v>
          </cell>
          <cell r="K378">
            <v>0</v>
          </cell>
          <cell r="L378">
            <v>2003</v>
          </cell>
          <cell r="M378" t="str">
            <v>No Trade</v>
          </cell>
          <cell r="N378" t="str">
            <v/>
          </cell>
          <cell r="O378" t="str">
            <v/>
          </cell>
          <cell r="P378" t="str">
            <v/>
          </cell>
        </row>
        <row r="379">
          <cell r="A379" t="str">
            <v>LO</v>
          </cell>
          <cell r="B379">
            <v>1</v>
          </cell>
          <cell r="C379">
            <v>3</v>
          </cell>
          <cell r="D379" t="str">
            <v>P</v>
          </cell>
          <cell r="E379">
            <v>18.5</v>
          </cell>
          <cell r="F379">
            <v>37606</v>
          </cell>
          <cell r="G379">
            <v>0.01</v>
          </cell>
          <cell r="H379">
            <v>0</v>
          </cell>
          <cell r="I379" t="str">
            <v>1          0</v>
          </cell>
          <cell r="J379">
            <v>0</v>
          </cell>
          <cell r="K379">
            <v>0</v>
          </cell>
          <cell r="L379">
            <v>2003</v>
          </cell>
          <cell r="M379" t="str">
            <v>No Trade</v>
          </cell>
          <cell r="N379" t="str">
            <v/>
          </cell>
          <cell r="O379" t="str">
            <v/>
          </cell>
          <cell r="P379" t="str">
            <v/>
          </cell>
        </row>
        <row r="380">
          <cell r="A380" t="str">
            <v>LO</v>
          </cell>
          <cell r="B380">
            <v>1</v>
          </cell>
          <cell r="C380">
            <v>3</v>
          </cell>
          <cell r="D380" t="str">
            <v>P</v>
          </cell>
          <cell r="E380">
            <v>19</v>
          </cell>
          <cell r="F380">
            <v>37606</v>
          </cell>
          <cell r="G380">
            <v>0.01</v>
          </cell>
          <cell r="H380">
            <v>0</v>
          </cell>
          <cell r="I380" t="str">
            <v>1          0</v>
          </cell>
          <cell r="J380">
            <v>0</v>
          </cell>
          <cell r="K380">
            <v>0</v>
          </cell>
          <cell r="L380">
            <v>2003</v>
          </cell>
          <cell r="M380" t="str">
            <v>No Trade</v>
          </cell>
          <cell r="N380" t="str">
            <v/>
          </cell>
          <cell r="O380" t="str">
            <v/>
          </cell>
          <cell r="P380" t="str">
            <v/>
          </cell>
        </row>
        <row r="381">
          <cell r="A381" t="str">
            <v>LO</v>
          </cell>
          <cell r="B381">
            <v>1</v>
          </cell>
          <cell r="C381">
            <v>3</v>
          </cell>
          <cell r="D381" t="str">
            <v>C</v>
          </cell>
          <cell r="E381">
            <v>19.5</v>
          </cell>
          <cell r="F381">
            <v>37606</v>
          </cell>
          <cell r="G381">
            <v>0</v>
          </cell>
          <cell r="H381">
            <v>0</v>
          </cell>
          <cell r="I381" t="str">
            <v>0          0</v>
          </cell>
          <cell r="J381">
            <v>0</v>
          </cell>
          <cell r="K381">
            <v>0</v>
          </cell>
          <cell r="L381">
            <v>2003</v>
          </cell>
          <cell r="M381" t="str">
            <v>No Trade</v>
          </cell>
          <cell r="N381" t="str">
            <v/>
          </cell>
          <cell r="O381" t="str">
            <v/>
          </cell>
          <cell r="P381" t="str">
            <v/>
          </cell>
        </row>
        <row r="382">
          <cell r="A382" t="str">
            <v>LO</v>
          </cell>
          <cell r="B382">
            <v>1</v>
          </cell>
          <cell r="C382">
            <v>3</v>
          </cell>
          <cell r="D382" t="str">
            <v>P</v>
          </cell>
          <cell r="E382">
            <v>19.5</v>
          </cell>
          <cell r="F382">
            <v>37606</v>
          </cell>
          <cell r="G382">
            <v>0.01</v>
          </cell>
          <cell r="H382">
            <v>0</v>
          </cell>
          <cell r="I382" t="str">
            <v>1          0</v>
          </cell>
          <cell r="J382">
            <v>0</v>
          </cell>
          <cell r="K382">
            <v>0</v>
          </cell>
          <cell r="L382">
            <v>2003</v>
          </cell>
          <cell r="M382" t="str">
            <v>No Trade</v>
          </cell>
          <cell r="N382" t="str">
            <v/>
          </cell>
          <cell r="O382" t="str">
            <v/>
          </cell>
          <cell r="P382" t="str">
            <v/>
          </cell>
        </row>
        <row r="383">
          <cell r="A383" t="str">
            <v>LO</v>
          </cell>
          <cell r="B383">
            <v>1</v>
          </cell>
          <cell r="C383">
            <v>3</v>
          </cell>
          <cell r="D383" t="str">
            <v>C</v>
          </cell>
          <cell r="E383">
            <v>20</v>
          </cell>
          <cell r="F383">
            <v>37606</v>
          </cell>
          <cell r="G383">
            <v>7.29</v>
          </cell>
          <cell r="H383">
            <v>6.7</v>
          </cell>
          <cell r="I383" t="str">
            <v>1          0</v>
          </cell>
          <cell r="J383">
            <v>0</v>
          </cell>
          <cell r="K383">
            <v>0</v>
          </cell>
          <cell r="L383">
            <v>2003</v>
          </cell>
          <cell r="M383" t="str">
            <v>No Trade</v>
          </cell>
          <cell r="N383" t="str">
            <v/>
          </cell>
          <cell r="O383" t="str">
            <v/>
          </cell>
          <cell r="P383" t="str">
            <v/>
          </cell>
        </row>
        <row r="384">
          <cell r="A384" t="str">
            <v>LO</v>
          </cell>
          <cell r="B384">
            <v>1</v>
          </cell>
          <cell r="C384">
            <v>3</v>
          </cell>
          <cell r="D384" t="str">
            <v>P</v>
          </cell>
          <cell r="E384">
            <v>20</v>
          </cell>
          <cell r="F384">
            <v>37606</v>
          </cell>
          <cell r="G384">
            <v>0.01</v>
          </cell>
          <cell r="H384">
            <v>0</v>
          </cell>
          <cell r="I384" t="str">
            <v>1          0</v>
          </cell>
          <cell r="J384">
            <v>0</v>
          </cell>
          <cell r="K384">
            <v>0</v>
          </cell>
          <cell r="L384">
            <v>2003</v>
          </cell>
          <cell r="M384" t="str">
            <v>No Trade</v>
          </cell>
          <cell r="N384" t="str">
            <v/>
          </cell>
          <cell r="O384" t="str">
            <v/>
          </cell>
          <cell r="P384" t="str">
            <v/>
          </cell>
        </row>
        <row r="385">
          <cell r="A385" t="str">
            <v>LO</v>
          </cell>
          <cell r="B385">
            <v>1</v>
          </cell>
          <cell r="C385">
            <v>3</v>
          </cell>
          <cell r="D385" t="str">
            <v>C</v>
          </cell>
          <cell r="E385">
            <v>20.5</v>
          </cell>
          <cell r="F385">
            <v>37606</v>
          </cell>
          <cell r="G385">
            <v>6.79</v>
          </cell>
          <cell r="H385">
            <v>6.2</v>
          </cell>
          <cell r="I385" t="str">
            <v>1          0</v>
          </cell>
          <cell r="J385">
            <v>0</v>
          </cell>
          <cell r="K385">
            <v>0</v>
          </cell>
          <cell r="L385">
            <v>2003</v>
          </cell>
          <cell r="M385" t="str">
            <v>No Trade</v>
          </cell>
          <cell r="N385" t="str">
            <v/>
          </cell>
          <cell r="O385" t="str">
            <v/>
          </cell>
          <cell r="P385" t="str">
            <v/>
          </cell>
        </row>
        <row r="386">
          <cell r="A386" t="str">
            <v>LO</v>
          </cell>
          <cell r="B386">
            <v>1</v>
          </cell>
          <cell r="C386">
            <v>3</v>
          </cell>
          <cell r="D386" t="str">
            <v>P</v>
          </cell>
          <cell r="E386">
            <v>20.5</v>
          </cell>
          <cell r="F386">
            <v>37606</v>
          </cell>
          <cell r="G386">
            <v>0.01</v>
          </cell>
          <cell r="H386">
            <v>0</v>
          </cell>
          <cell r="I386" t="str">
            <v>1          0</v>
          </cell>
          <cell r="J386">
            <v>0</v>
          </cell>
          <cell r="K386">
            <v>0</v>
          </cell>
          <cell r="L386">
            <v>2003</v>
          </cell>
          <cell r="M386" t="str">
            <v>No Trade</v>
          </cell>
          <cell r="N386" t="str">
            <v/>
          </cell>
          <cell r="O386" t="str">
            <v/>
          </cell>
          <cell r="P386" t="str">
            <v/>
          </cell>
        </row>
        <row r="387">
          <cell r="A387" t="str">
            <v>LO</v>
          </cell>
          <cell r="B387">
            <v>1</v>
          </cell>
          <cell r="C387">
            <v>3</v>
          </cell>
          <cell r="D387" t="str">
            <v>C</v>
          </cell>
          <cell r="E387">
            <v>21</v>
          </cell>
          <cell r="F387">
            <v>37606</v>
          </cell>
          <cell r="G387">
            <v>6.29</v>
          </cell>
          <cell r="H387">
            <v>5.7</v>
          </cell>
          <cell r="I387" t="str">
            <v>1          0</v>
          </cell>
          <cell r="J387">
            <v>0</v>
          </cell>
          <cell r="K387">
            <v>0</v>
          </cell>
          <cell r="L387">
            <v>2003</v>
          </cell>
          <cell r="M387" t="str">
            <v>No Trade</v>
          </cell>
          <cell r="N387" t="str">
            <v/>
          </cell>
          <cell r="O387" t="str">
            <v/>
          </cell>
          <cell r="P387" t="str">
            <v/>
          </cell>
        </row>
        <row r="388">
          <cell r="A388" t="str">
            <v>LO</v>
          </cell>
          <cell r="B388">
            <v>1</v>
          </cell>
          <cell r="C388">
            <v>3</v>
          </cell>
          <cell r="D388" t="str">
            <v>P</v>
          </cell>
          <cell r="E388">
            <v>21</v>
          </cell>
          <cell r="F388">
            <v>37606</v>
          </cell>
          <cell r="G388">
            <v>0.01</v>
          </cell>
          <cell r="H388">
            <v>0</v>
          </cell>
          <cell r="I388" t="str">
            <v>1          0</v>
          </cell>
          <cell r="J388">
            <v>0</v>
          </cell>
          <cell r="K388">
            <v>0</v>
          </cell>
          <cell r="L388">
            <v>2003</v>
          </cell>
          <cell r="M388" t="str">
            <v>No Trade</v>
          </cell>
          <cell r="N388" t="str">
            <v/>
          </cell>
          <cell r="O388" t="str">
            <v/>
          </cell>
          <cell r="P388" t="str">
            <v/>
          </cell>
        </row>
        <row r="389">
          <cell r="A389" t="str">
            <v>LO</v>
          </cell>
          <cell r="B389">
            <v>1</v>
          </cell>
          <cell r="C389">
            <v>3</v>
          </cell>
          <cell r="D389" t="str">
            <v>C</v>
          </cell>
          <cell r="E389">
            <v>21.5</v>
          </cell>
          <cell r="F389">
            <v>37606</v>
          </cell>
          <cell r="G389">
            <v>5.8</v>
          </cell>
          <cell r="H389">
            <v>5.2</v>
          </cell>
          <cell r="I389" t="str">
            <v>2          0</v>
          </cell>
          <cell r="J389">
            <v>0</v>
          </cell>
          <cell r="K389">
            <v>0</v>
          </cell>
          <cell r="L389">
            <v>2003</v>
          </cell>
          <cell r="M389" t="str">
            <v>No Trade</v>
          </cell>
          <cell r="N389" t="str">
            <v/>
          </cell>
          <cell r="O389" t="str">
            <v/>
          </cell>
          <cell r="P389" t="str">
            <v/>
          </cell>
        </row>
        <row r="390">
          <cell r="A390" t="str">
            <v>LO</v>
          </cell>
          <cell r="B390">
            <v>1</v>
          </cell>
          <cell r="C390">
            <v>3</v>
          </cell>
          <cell r="D390" t="str">
            <v>P</v>
          </cell>
          <cell r="E390">
            <v>21.5</v>
          </cell>
          <cell r="F390">
            <v>37606</v>
          </cell>
          <cell r="G390">
            <v>0.01</v>
          </cell>
          <cell r="H390">
            <v>0</v>
          </cell>
          <cell r="I390" t="str">
            <v>2          0</v>
          </cell>
          <cell r="J390">
            <v>0</v>
          </cell>
          <cell r="K390">
            <v>0</v>
          </cell>
          <cell r="L390">
            <v>2003</v>
          </cell>
          <cell r="M390" t="str">
            <v>No Trade</v>
          </cell>
          <cell r="N390" t="str">
            <v/>
          </cell>
          <cell r="O390" t="str">
            <v/>
          </cell>
          <cell r="P390" t="str">
            <v/>
          </cell>
        </row>
        <row r="391">
          <cell r="A391" t="str">
            <v>LO</v>
          </cell>
          <cell r="B391">
            <v>1</v>
          </cell>
          <cell r="C391">
            <v>3</v>
          </cell>
          <cell r="D391" t="str">
            <v>C</v>
          </cell>
          <cell r="E391">
            <v>22</v>
          </cell>
          <cell r="F391">
            <v>37606</v>
          </cell>
          <cell r="G391">
            <v>5.31</v>
          </cell>
          <cell r="H391">
            <v>4.7</v>
          </cell>
          <cell r="I391" t="str">
            <v>3          0</v>
          </cell>
          <cell r="J391">
            <v>0</v>
          </cell>
          <cell r="K391">
            <v>0</v>
          </cell>
          <cell r="L391">
            <v>2003</v>
          </cell>
          <cell r="M391" t="str">
            <v>No Trade</v>
          </cell>
          <cell r="N391" t="str">
            <v/>
          </cell>
          <cell r="O391" t="str">
            <v/>
          </cell>
          <cell r="P391" t="str">
            <v/>
          </cell>
        </row>
        <row r="392">
          <cell r="A392" t="str">
            <v>LO</v>
          </cell>
          <cell r="B392">
            <v>1</v>
          </cell>
          <cell r="C392">
            <v>3</v>
          </cell>
          <cell r="D392" t="str">
            <v>P</v>
          </cell>
          <cell r="E392">
            <v>22</v>
          </cell>
          <cell r="F392">
            <v>37606</v>
          </cell>
          <cell r="G392">
            <v>0.01</v>
          </cell>
          <cell r="H392">
            <v>0</v>
          </cell>
          <cell r="I392" t="str">
            <v>3          0</v>
          </cell>
          <cell r="J392">
            <v>0</v>
          </cell>
          <cell r="K392">
            <v>0</v>
          </cell>
          <cell r="L392">
            <v>2003</v>
          </cell>
          <cell r="M392" t="str">
            <v>No Trade</v>
          </cell>
          <cell r="N392" t="str">
            <v/>
          </cell>
          <cell r="O392" t="str">
            <v/>
          </cell>
          <cell r="P392" t="str">
            <v/>
          </cell>
        </row>
        <row r="393">
          <cell r="A393" t="str">
            <v>LO</v>
          </cell>
          <cell r="B393">
            <v>1</v>
          </cell>
          <cell r="C393">
            <v>3</v>
          </cell>
          <cell r="D393" t="str">
            <v>C</v>
          </cell>
          <cell r="E393">
            <v>22.5</v>
          </cell>
          <cell r="F393">
            <v>37606</v>
          </cell>
          <cell r="G393">
            <v>4.51</v>
          </cell>
          <cell r="H393">
            <v>4.5</v>
          </cell>
          <cell r="I393" t="str">
            <v>1          0</v>
          </cell>
          <cell r="J393">
            <v>0</v>
          </cell>
          <cell r="K393">
            <v>0</v>
          </cell>
          <cell r="L393">
            <v>2003</v>
          </cell>
          <cell r="M393" t="str">
            <v>No Trade</v>
          </cell>
          <cell r="N393" t="str">
            <v/>
          </cell>
          <cell r="O393" t="str">
            <v/>
          </cell>
          <cell r="P393" t="str">
            <v/>
          </cell>
        </row>
        <row r="394">
          <cell r="A394" t="str">
            <v>LO</v>
          </cell>
          <cell r="B394">
            <v>1</v>
          </cell>
          <cell r="C394">
            <v>3</v>
          </cell>
          <cell r="D394" t="str">
            <v>P</v>
          </cell>
          <cell r="E394">
            <v>22.5</v>
          </cell>
          <cell r="F394">
            <v>37606</v>
          </cell>
          <cell r="G394">
            <v>0.02</v>
          </cell>
          <cell r="H394">
            <v>0</v>
          </cell>
          <cell r="I394" t="str">
            <v>4        600</v>
          </cell>
          <cell r="J394">
            <v>0.02</v>
          </cell>
          <cell r="K394">
            <v>0.02</v>
          </cell>
          <cell r="L394">
            <v>2003</v>
          </cell>
          <cell r="M394" t="str">
            <v>No Trade</v>
          </cell>
          <cell r="N394" t="str">
            <v/>
          </cell>
          <cell r="O394" t="str">
            <v/>
          </cell>
          <cell r="P394" t="str">
            <v/>
          </cell>
        </row>
        <row r="395">
          <cell r="A395" t="str">
            <v>LO</v>
          </cell>
          <cell r="B395">
            <v>1</v>
          </cell>
          <cell r="C395">
            <v>3</v>
          </cell>
          <cell r="D395" t="str">
            <v>C</v>
          </cell>
          <cell r="E395">
            <v>23</v>
          </cell>
          <cell r="F395">
            <v>37606</v>
          </cell>
          <cell r="G395">
            <v>4.3099999999999996</v>
          </cell>
          <cell r="H395">
            <v>3.7</v>
          </cell>
          <cell r="I395" t="str">
            <v>5          0</v>
          </cell>
          <cell r="J395">
            <v>0</v>
          </cell>
          <cell r="K395">
            <v>0</v>
          </cell>
          <cell r="L395">
            <v>2003</v>
          </cell>
          <cell r="M395" t="str">
            <v>No Trade</v>
          </cell>
          <cell r="N395" t="str">
            <v/>
          </cell>
          <cell r="O395" t="str">
            <v/>
          </cell>
          <cell r="P395" t="str">
            <v/>
          </cell>
        </row>
        <row r="396">
          <cell r="A396" t="str">
            <v>LO</v>
          </cell>
          <cell r="B396">
            <v>1</v>
          </cell>
          <cell r="C396">
            <v>3</v>
          </cell>
          <cell r="D396" t="str">
            <v>P</v>
          </cell>
          <cell r="E396">
            <v>23</v>
          </cell>
          <cell r="F396">
            <v>37606</v>
          </cell>
          <cell r="G396">
            <v>0.03</v>
          </cell>
          <cell r="H396">
            <v>0</v>
          </cell>
          <cell r="I396" t="str">
            <v>5        695</v>
          </cell>
          <cell r="J396">
            <v>0</v>
          </cell>
          <cell r="K396">
            <v>0</v>
          </cell>
          <cell r="L396">
            <v>2003</v>
          </cell>
          <cell r="M396" t="str">
            <v>No Trade</v>
          </cell>
          <cell r="N396" t="str">
            <v/>
          </cell>
          <cell r="O396" t="str">
            <v/>
          </cell>
          <cell r="P396" t="str">
            <v/>
          </cell>
        </row>
        <row r="397">
          <cell r="A397" t="str">
            <v>LO</v>
          </cell>
          <cell r="B397">
            <v>1</v>
          </cell>
          <cell r="C397">
            <v>3</v>
          </cell>
          <cell r="D397" t="str">
            <v>C</v>
          </cell>
          <cell r="E397">
            <v>23.5</v>
          </cell>
          <cell r="F397">
            <v>37606</v>
          </cell>
          <cell r="G397">
            <v>3.81</v>
          </cell>
          <cell r="H397">
            <v>3.2</v>
          </cell>
          <cell r="I397" t="str">
            <v>6          0</v>
          </cell>
          <cell r="J397">
            <v>0</v>
          </cell>
          <cell r="K397">
            <v>0</v>
          </cell>
          <cell r="L397">
            <v>2003</v>
          </cell>
          <cell r="M397" t="str">
            <v>No Trade</v>
          </cell>
          <cell r="N397" t="str">
            <v/>
          </cell>
          <cell r="O397" t="str">
            <v/>
          </cell>
          <cell r="P397" t="str">
            <v/>
          </cell>
        </row>
        <row r="398">
          <cell r="A398" t="str">
            <v>LO</v>
          </cell>
          <cell r="B398">
            <v>1</v>
          </cell>
          <cell r="C398">
            <v>3</v>
          </cell>
          <cell r="D398" t="str">
            <v>P</v>
          </cell>
          <cell r="E398">
            <v>23.5</v>
          </cell>
          <cell r="F398">
            <v>37606</v>
          </cell>
          <cell r="G398">
            <v>0.03</v>
          </cell>
          <cell r="H398">
            <v>0</v>
          </cell>
          <cell r="I398" t="str">
            <v>5          0</v>
          </cell>
          <cell r="J398">
            <v>0</v>
          </cell>
          <cell r="K398">
            <v>0</v>
          </cell>
          <cell r="L398">
            <v>2003</v>
          </cell>
          <cell r="M398" t="str">
            <v>No Trade</v>
          </cell>
          <cell r="N398" t="str">
            <v/>
          </cell>
          <cell r="O398" t="str">
            <v/>
          </cell>
          <cell r="P398" t="str">
            <v/>
          </cell>
        </row>
        <row r="399">
          <cell r="A399" t="str">
            <v>LO</v>
          </cell>
          <cell r="B399">
            <v>1</v>
          </cell>
          <cell r="C399">
            <v>3</v>
          </cell>
          <cell r="D399" t="str">
            <v>C</v>
          </cell>
          <cell r="E399">
            <v>24</v>
          </cell>
          <cell r="F399">
            <v>37606</v>
          </cell>
          <cell r="G399">
            <v>3.32</v>
          </cell>
          <cell r="H399">
            <v>2.7</v>
          </cell>
          <cell r="I399" t="str">
            <v>8          0</v>
          </cell>
          <cell r="J399">
            <v>0</v>
          </cell>
          <cell r="K399">
            <v>0</v>
          </cell>
          <cell r="L399">
            <v>2003</v>
          </cell>
          <cell r="M399" t="str">
            <v>No Trade</v>
          </cell>
          <cell r="N399" t="str">
            <v/>
          </cell>
          <cell r="O399" t="str">
            <v/>
          </cell>
          <cell r="P399" t="str">
            <v/>
          </cell>
        </row>
        <row r="400">
          <cell r="A400" t="str">
            <v>LO</v>
          </cell>
          <cell r="B400">
            <v>1</v>
          </cell>
          <cell r="C400">
            <v>3</v>
          </cell>
          <cell r="D400" t="str">
            <v>P</v>
          </cell>
          <cell r="E400">
            <v>24</v>
          </cell>
          <cell r="F400">
            <v>37606</v>
          </cell>
          <cell r="G400">
            <v>0.04</v>
          </cell>
          <cell r="H400">
            <v>0</v>
          </cell>
          <cell r="I400" t="str">
            <v>7        136</v>
          </cell>
          <cell r="J400">
            <v>0.02</v>
          </cell>
          <cell r="K400">
            <v>0.02</v>
          </cell>
          <cell r="L400">
            <v>2003</v>
          </cell>
          <cell r="M400" t="str">
            <v>No Trade</v>
          </cell>
          <cell r="N400" t="str">
            <v/>
          </cell>
          <cell r="O400" t="str">
            <v/>
          </cell>
          <cell r="P400" t="str">
            <v/>
          </cell>
        </row>
        <row r="401">
          <cell r="A401" t="str">
            <v>LO</v>
          </cell>
          <cell r="B401">
            <v>1</v>
          </cell>
          <cell r="C401">
            <v>3</v>
          </cell>
          <cell r="D401" t="str">
            <v>C</v>
          </cell>
          <cell r="E401">
            <v>24.5</v>
          </cell>
          <cell r="F401">
            <v>37606</v>
          </cell>
          <cell r="G401">
            <v>2.86</v>
          </cell>
          <cell r="H401">
            <v>2.2999999999999998</v>
          </cell>
          <cell r="I401" t="str">
            <v>2          0</v>
          </cell>
          <cell r="J401">
            <v>0</v>
          </cell>
          <cell r="K401">
            <v>0</v>
          </cell>
          <cell r="L401">
            <v>2003</v>
          </cell>
          <cell r="M401" t="str">
            <v>No Trade</v>
          </cell>
          <cell r="N401" t="str">
            <v/>
          </cell>
          <cell r="O401" t="str">
            <v/>
          </cell>
          <cell r="P401" t="str">
            <v/>
          </cell>
        </row>
        <row r="402">
          <cell r="A402" t="str">
            <v>LO</v>
          </cell>
          <cell r="B402">
            <v>1</v>
          </cell>
          <cell r="C402">
            <v>3</v>
          </cell>
          <cell r="D402" t="str">
            <v>P</v>
          </cell>
          <cell r="E402">
            <v>24.5</v>
          </cell>
          <cell r="F402">
            <v>37606</v>
          </cell>
          <cell r="G402">
            <v>7.0000000000000007E-2</v>
          </cell>
          <cell r="H402">
            <v>0.1</v>
          </cell>
          <cell r="I402" t="str">
            <v>1        550</v>
          </cell>
          <cell r="J402">
            <v>0</v>
          </cell>
          <cell r="K402">
            <v>0</v>
          </cell>
          <cell r="L402">
            <v>2003</v>
          </cell>
          <cell r="M402" t="str">
            <v>No Trade</v>
          </cell>
          <cell r="N402" t="str">
            <v/>
          </cell>
          <cell r="O402" t="str">
            <v/>
          </cell>
          <cell r="P402" t="str">
            <v/>
          </cell>
        </row>
        <row r="403">
          <cell r="A403" t="str">
            <v>LO</v>
          </cell>
          <cell r="B403">
            <v>1</v>
          </cell>
          <cell r="C403">
            <v>3</v>
          </cell>
          <cell r="D403" t="str">
            <v>C</v>
          </cell>
          <cell r="E403">
            <v>25</v>
          </cell>
          <cell r="F403">
            <v>37606</v>
          </cell>
          <cell r="G403">
            <v>2.4</v>
          </cell>
          <cell r="H403">
            <v>1.8</v>
          </cell>
          <cell r="I403" t="str">
            <v>8          0</v>
          </cell>
          <cell r="J403">
            <v>0</v>
          </cell>
          <cell r="K403">
            <v>0</v>
          </cell>
          <cell r="L403">
            <v>2003</v>
          </cell>
          <cell r="M403" t="str">
            <v>No Trade</v>
          </cell>
          <cell r="N403" t="str">
            <v/>
          </cell>
          <cell r="O403" t="str">
            <v/>
          </cell>
          <cell r="P403" t="str">
            <v/>
          </cell>
        </row>
        <row r="404">
          <cell r="A404" t="str">
            <v>LO</v>
          </cell>
          <cell r="B404">
            <v>1</v>
          </cell>
          <cell r="C404">
            <v>3</v>
          </cell>
          <cell r="D404" t="str">
            <v>P</v>
          </cell>
          <cell r="E404">
            <v>25</v>
          </cell>
          <cell r="F404">
            <v>37606</v>
          </cell>
          <cell r="G404">
            <v>0.11</v>
          </cell>
          <cell r="H404">
            <v>0.1</v>
          </cell>
          <cell r="I404" t="str">
            <v>7        972</v>
          </cell>
          <cell r="J404">
            <v>0.12</v>
          </cell>
          <cell r="K404">
            <v>0.09</v>
          </cell>
          <cell r="L404">
            <v>2003</v>
          </cell>
          <cell r="M404" t="str">
            <v>No Trade</v>
          </cell>
          <cell r="N404" t="str">
            <v/>
          </cell>
          <cell r="O404" t="str">
            <v/>
          </cell>
          <cell r="P404" t="str">
            <v/>
          </cell>
        </row>
        <row r="405">
          <cell r="A405" t="str">
            <v>LO</v>
          </cell>
          <cell r="B405">
            <v>1</v>
          </cell>
          <cell r="C405">
            <v>3</v>
          </cell>
          <cell r="D405" t="str">
            <v>C</v>
          </cell>
          <cell r="E405">
            <v>25.5</v>
          </cell>
          <cell r="F405">
            <v>37606</v>
          </cell>
          <cell r="G405">
            <v>1.94</v>
          </cell>
          <cell r="H405">
            <v>1.4</v>
          </cell>
          <cell r="I405" t="str">
            <v>6          0</v>
          </cell>
          <cell r="J405">
            <v>0</v>
          </cell>
          <cell r="K405">
            <v>0</v>
          </cell>
          <cell r="L405">
            <v>2003</v>
          </cell>
          <cell r="M405" t="str">
            <v>No Trade</v>
          </cell>
          <cell r="N405" t="str">
            <v/>
          </cell>
          <cell r="O405" t="str">
            <v/>
          </cell>
          <cell r="P405" t="str">
            <v/>
          </cell>
        </row>
        <row r="406">
          <cell r="A406" t="str">
            <v>LO</v>
          </cell>
          <cell r="B406">
            <v>1</v>
          </cell>
          <cell r="C406">
            <v>3</v>
          </cell>
          <cell r="D406" t="str">
            <v>P</v>
          </cell>
          <cell r="E406">
            <v>25.5</v>
          </cell>
          <cell r="F406">
            <v>37606</v>
          </cell>
          <cell r="G406">
            <v>0.15</v>
          </cell>
          <cell r="H406">
            <v>0.2</v>
          </cell>
          <cell r="I406" t="str">
            <v>5        277</v>
          </cell>
          <cell r="J406">
            <v>0.17</v>
          </cell>
          <cell r="K406">
            <v>0.14000000000000001</v>
          </cell>
          <cell r="L406">
            <v>2003</v>
          </cell>
          <cell r="M406" t="str">
            <v>No Trade</v>
          </cell>
          <cell r="N406" t="str">
            <v/>
          </cell>
          <cell r="O406" t="str">
            <v/>
          </cell>
          <cell r="P406" t="str">
            <v/>
          </cell>
        </row>
        <row r="407">
          <cell r="A407" t="str">
            <v>LO</v>
          </cell>
          <cell r="B407">
            <v>1</v>
          </cell>
          <cell r="C407">
            <v>3</v>
          </cell>
          <cell r="D407" t="str">
            <v>C</v>
          </cell>
          <cell r="E407">
            <v>26</v>
          </cell>
          <cell r="F407">
            <v>37606</v>
          </cell>
          <cell r="G407">
            <v>1.51</v>
          </cell>
          <cell r="H407">
            <v>1</v>
          </cell>
          <cell r="I407" t="str">
            <v>9          3</v>
          </cell>
          <cell r="J407">
            <v>1.48</v>
          </cell>
          <cell r="K407">
            <v>1.48</v>
          </cell>
          <cell r="L407">
            <v>2003</v>
          </cell>
          <cell r="M407" t="str">
            <v>No Trade</v>
          </cell>
          <cell r="N407" t="str">
            <v/>
          </cell>
          <cell r="O407" t="str">
            <v/>
          </cell>
          <cell r="P407" t="str">
            <v/>
          </cell>
        </row>
        <row r="408">
          <cell r="A408" t="str">
            <v>LO</v>
          </cell>
          <cell r="B408">
            <v>1</v>
          </cell>
          <cell r="C408">
            <v>3</v>
          </cell>
          <cell r="D408" t="str">
            <v>P</v>
          </cell>
          <cell r="E408">
            <v>26</v>
          </cell>
          <cell r="F408">
            <v>37606</v>
          </cell>
          <cell r="G408">
            <v>0.22</v>
          </cell>
          <cell r="H408">
            <v>0.3</v>
          </cell>
          <cell r="I408" t="str">
            <v>8      1,699</v>
          </cell>
          <cell r="J408">
            <v>0.25</v>
          </cell>
          <cell r="K408">
            <v>0.2</v>
          </cell>
          <cell r="L408">
            <v>2003</v>
          </cell>
          <cell r="M408" t="str">
            <v>No Trade</v>
          </cell>
          <cell r="N408" t="str">
            <v/>
          </cell>
          <cell r="O408" t="str">
            <v/>
          </cell>
          <cell r="P408" t="str">
            <v/>
          </cell>
        </row>
        <row r="409">
          <cell r="A409" t="str">
            <v>LO</v>
          </cell>
          <cell r="B409">
            <v>1</v>
          </cell>
          <cell r="C409">
            <v>3</v>
          </cell>
          <cell r="D409" t="str">
            <v>C</v>
          </cell>
          <cell r="E409">
            <v>26.5</v>
          </cell>
          <cell r="F409">
            <v>37606</v>
          </cell>
          <cell r="G409">
            <v>1.1499999999999999</v>
          </cell>
          <cell r="H409">
            <v>0.8</v>
          </cell>
          <cell r="I409" t="str">
            <v>0         17</v>
          </cell>
          <cell r="J409">
            <v>1.05</v>
          </cell>
          <cell r="K409">
            <v>0.98</v>
          </cell>
          <cell r="L409">
            <v>2003</v>
          </cell>
          <cell r="M409" t="str">
            <v>No Trade</v>
          </cell>
          <cell r="N409" t="str">
            <v/>
          </cell>
          <cell r="O409" t="str">
            <v/>
          </cell>
          <cell r="P409" t="str">
            <v/>
          </cell>
        </row>
        <row r="410">
          <cell r="A410" t="str">
            <v>LO</v>
          </cell>
          <cell r="B410">
            <v>1</v>
          </cell>
          <cell r="C410">
            <v>3</v>
          </cell>
          <cell r="D410" t="str">
            <v>P</v>
          </cell>
          <cell r="E410">
            <v>26.5</v>
          </cell>
          <cell r="F410">
            <v>37606</v>
          </cell>
          <cell r="G410">
            <v>0.36</v>
          </cell>
          <cell r="H410">
            <v>0.5</v>
          </cell>
          <cell r="I410" t="str">
            <v>9        685</v>
          </cell>
          <cell r="J410">
            <v>0.4</v>
          </cell>
          <cell r="K410">
            <v>0.31</v>
          </cell>
          <cell r="L410">
            <v>2003</v>
          </cell>
          <cell r="M410" t="str">
            <v>No Trade</v>
          </cell>
          <cell r="N410" t="str">
            <v/>
          </cell>
          <cell r="O410" t="str">
            <v/>
          </cell>
          <cell r="P410" t="str">
            <v/>
          </cell>
        </row>
        <row r="411">
          <cell r="A411" t="str">
            <v>LO</v>
          </cell>
          <cell r="B411">
            <v>1</v>
          </cell>
          <cell r="C411">
            <v>3</v>
          </cell>
          <cell r="D411" t="str">
            <v>C</v>
          </cell>
          <cell r="E411">
            <v>27</v>
          </cell>
          <cell r="F411">
            <v>37606</v>
          </cell>
          <cell r="G411">
            <v>0.82</v>
          </cell>
          <cell r="H411">
            <v>0.4</v>
          </cell>
          <cell r="I411" t="str">
            <v>9         73</v>
          </cell>
          <cell r="J411">
            <v>0.75</v>
          </cell>
          <cell r="K411">
            <v>0.57999999999999996</v>
          </cell>
          <cell r="L411">
            <v>2003</v>
          </cell>
          <cell r="M411" t="str">
            <v>No Trade</v>
          </cell>
          <cell r="N411" t="str">
            <v/>
          </cell>
          <cell r="O411" t="str">
            <v/>
          </cell>
          <cell r="P411" t="str">
            <v/>
          </cell>
        </row>
        <row r="412">
          <cell r="A412" t="str">
            <v>LO</v>
          </cell>
          <cell r="B412">
            <v>1</v>
          </cell>
          <cell r="C412">
            <v>3</v>
          </cell>
          <cell r="D412" t="str">
            <v>P</v>
          </cell>
          <cell r="E412">
            <v>27</v>
          </cell>
          <cell r="F412">
            <v>37606</v>
          </cell>
          <cell r="G412">
            <v>0.53</v>
          </cell>
          <cell r="H412">
            <v>0.7</v>
          </cell>
          <cell r="I412" t="str">
            <v>8        665</v>
          </cell>
          <cell r="J412">
            <v>0.57999999999999996</v>
          </cell>
          <cell r="K412">
            <v>0.52</v>
          </cell>
          <cell r="L412">
            <v>2003</v>
          </cell>
          <cell r="M412" t="str">
            <v>No Trade</v>
          </cell>
          <cell r="N412" t="str">
            <v/>
          </cell>
          <cell r="O412" t="str">
            <v/>
          </cell>
          <cell r="P412" t="str">
            <v/>
          </cell>
        </row>
        <row r="413">
          <cell r="A413" t="str">
            <v>LO</v>
          </cell>
          <cell r="B413">
            <v>1</v>
          </cell>
          <cell r="C413">
            <v>3</v>
          </cell>
          <cell r="D413" t="str">
            <v>C</v>
          </cell>
          <cell r="E413">
            <v>27.5</v>
          </cell>
          <cell r="F413">
            <v>37606</v>
          </cell>
          <cell r="G413">
            <v>0.55000000000000004</v>
          </cell>
          <cell r="H413">
            <v>0.3</v>
          </cell>
          <cell r="I413" t="str">
            <v>3        847</v>
          </cell>
          <cell r="J413">
            <v>0.6</v>
          </cell>
          <cell r="K413">
            <v>0.42</v>
          </cell>
          <cell r="L413">
            <v>2003</v>
          </cell>
          <cell r="M413" t="str">
            <v>No Trade</v>
          </cell>
          <cell r="N413" t="str">
            <v/>
          </cell>
          <cell r="O413" t="str">
            <v/>
          </cell>
          <cell r="P413" t="str">
            <v/>
          </cell>
        </row>
        <row r="414">
          <cell r="A414" t="str">
            <v>LO</v>
          </cell>
          <cell r="B414">
            <v>1</v>
          </cell>
          <cell r="C414">
            <v>3</v>
          </cell>
          <cell r="D414" t="str">
            <v>P</v>
          </cell>
          <cell r="E414">
            <v>27.5</v>
          </cell>
          <cell r="F414">
            <v>37606</v>
          </cell>
          <cell r="G414">
            <v>0.76</v>
          </cell>
          <cell r="H414">
            <v>1.1000000000000001</v>
          </cell>
          <cell r="I414" t="str">
            <v>2         97</v>
          </cell>
          <cell r="J414">
            <v>0.87</v>
          </cell>
          <cell r="K414">
            <v>0.74</v>
          </cell>
          <cell r="L414">
            <v>2003</v>
          </cell>
          <cell r="M414" t="str">
            <v>No Trade</v>
          </cell>
          <cell r="N414" t="str">
            <v/>
          </cell>
          <cell r="O414" t="str">
            <v/>
          </cell>
          <cell r="P414" t="str">
            <v/>
          </cell>
        </row>
        <row r="415">
          <cell r="A415" t="str">
            <v>LO</v>
          </cell>
          <cell r="B415">
            <v>1</v>
          </cell>
          <cell r="C415">
            <v>3</v>
          </cell>
          <cell r="D415" t="str">
            <v>C</v>
          </cell>
          <cell r="E415">
            <v>28</v>
          </cell>
          <cell r="F415">
            <v>37606</v>
          </cell>
          <cell r="G415">
            <v>0.37</v>
          </cell>
          <cell r="H415">
            <v>0.2</v>
          </cell>
          <cell r="I415" t="str">
            <v>0      1,267</v>
          </cell>
          <cell r="J415">
            <v>0.42</v>
          </cell>
          <cell r="K415">
            <v>0.25</v>
          </cell>
          <cell r="L415">
            <v>2003</v>
          </cell>
          <cell r="M415" t="str">
            <v>No Trade</v>
          </cell>
          <cell r="N415" t="str">
            <v/>
          </cell>
          <cell r="O415" t="str">
            <v/>
          </cell>
          <cell r="P415" t="str">
            <v/>
          </cell>
        </row>
        <row r="416">
          <cell r="A416" t="str">
            <v>LO</v>
          </cell>
          <cell r="B416">
            <v>1</v>
          </cell>
          <cell r="C416">
            <v>3</v>
          </cell>
          <cell r="D416" t="str">
            <v>P</v>
          </cell>
          <cell r="E416">
            <v>28</v>
          </cell>
          <cell r="F416">
            <v>37606</v>
          </cell>
          <cell r="G416">
            <v>1.08</v>
          </cell>
          <cell r="H416">
            <v>1.4</v>
          </cell>
          <cell r="I416" t="str">
            <v>9         30</v>
          </cell>
          <cell r="J416">
            <v>0</v>
          </cell>
          <cell r="K416">
            <v>0</v>
          </cell>
          <cell r="L416">
            <v>2003</v>
          </cell>
          <cell r="M416" t="str">
            <v>No Trade</v>
          </cell>
          <cell r="N416" t="str">
            <v/>
          </cell>
          <cell r="O416" t="str">
            <v/>
          </cell>
          <cell r="P416" t="str">
            <v/>
          </cell>
        </row>
        <row r="417">
          <cell r="A417" t="str">
            <v>LO</v>
          </cell>
          <cell r="B417">
            <v>1</v>
          </cell>
          <cell r="C417">
            <v>3</v>
          </cell>
          <cell r="D417" t="str">
            <v>C</v>
          </cell>
          <cell r="E417">
            <v>28.5</v>
          </cell>
          <cell r="F417">
            <v>37606</v>
          </cell>
          <cell r="G417">
            <v>0.25</v>
          </cell>
          <cell r="H417">
            <v>0.1</v>
          </cell>
          <cell r="I417" t="str">
            <v>4      1,450</v>
          </cell>
          <cell r="J417">
            <v>0.27</v>
          </cell>
          <cell r="K417">
            <v>0.15</v>
          </cell>
          <cell r="L417">
            <v>2003</v>
          </cell>
          <cell r="M417" t="str">
            <v>No Trade</v>
          </cell>
          <cell r="N417" t="str">
            <v/>
          </cell>
          <cell r="O417" t="str">
            <v/>
          </cell>
          <cell r="P417" t="str">
            <v/>
          </cell>
        </row>
        <row r="418">
          <cell r="A418" t="str">
            <v>LO</v>
          </cell>
          <cell r="B418">
            <v>1</v>
          </cell>
          <cell r="C418">
            <v>3</v>
          </cell>
          <cell r="D418" t="str">
            <v>P</v>
          </cell>
          <cell r="E418">
            <v>28.5</v>
          </cell>
          <cell r="F418">
            <v>37606</v>
          </cell>
          <cell r="G418">
            <v>1.46</v>
          </cell>
          <cell r="H418">
            <v>1.9</v>
          </cell>
          <cell r="I418" t="str">
            <v>3          0</v>
          </cell>
          <cell r="J418">
            <v>0</v>
          </cell>
          <cell r="K418">
            <v>0</v>
          </cell>
          <cell r="L418">
            <v>2003</v>
          </cell>
          <cell r="M418" t="str">
            <v>No Trade</v>
          </cell>
          <cell r="N418" t="str">
            <v/>
          </cell>
          <cell r="O418" t="str">
            <v/>
          </cell>
          <cell r="P418" t="str">
            <v/>
          </cell>
        </row>
        <row r="419">
          <cell r="A419" t="str">
            <v>LO</v>
          </cell>
          <cell r="B419">
            <v>1</v>
          </cell>
          <cell r="C419">
            <v>3</v>
          </cell>
          <cell r="D419" t="str">
            <v>C</v>
          </cell>
          <cell r="E419">
            <v>29</v>
          </cell>
          <cell r="F419">
            <v>37606</v>
          </cell>
          <cell r="G419">
            <v>0.18</v>
          </cell>
          <cell r="H419">
            <v>0.1</v>
          </cell>
          <cell r="I419" t="str">
            <v>0      2,199</v>
          </cell>
          <cell r="J419">
            <v>0.2</v>
          </cell>
          <cell r="K419">
            <v>0.1</v>
          </cell>
          <cell r="L419">
            <v>2003</v>
          </cell>
          <cell r="M419" t="str">
            <v>No Trade</v>
          </cell>
          <cell r="N419" t="str">
            <v/>
          </cell>
          <cell r="O419" t="str">
            <v/>
          </cell>
          <cell r="P419" t="str">
            <v/>
          </cell>
        </row>
        <row r="420">
          <cell r="A420" t="str">
            <v>LO</v>
          </cell>
          <cell r="B420">
            <v>1</v>
          </cell>
          <cell r="C420">
            <v>3</v>
          </cell>
          <cell r="D420" t="str">
            <v>P</v>
          </cell>
          <cell r="E420">
            <v>29</v>
          </cell>
          <cell r="F420">
            <v>37606</v>
          </cell>
          <cell r="G420">
            <v>1.89</v>
          </cell>
          <cell r="H420">
            <v>2.2999999999999998</v>
          </cell>
          <cell r="I420" t="str">
            <v>9          0</v>
          </cell>
          <cell r="J420">
            <v>0</v>
          </cell>
          <cell r="K420">
            <v>0</v>
          </cell>
          <cell r="L420">
            <v>2003</v>
          </cell>
          <cell r="M420" t="str">
            <v>No Trade</v>
          </cell>
          <cell r="N420" t="str">
            <v/>
          </cell>
          <cell r="O420" t="str">
            <v/>
          </cell>
          <cell r="P420" t="str">
            <v/>
          </cell>
        </row>
        <row r="421">
          <cell r="A421" t="str">
            <v>LO</v>
          </cell>
          <cell r="B421">
            <v>1</v>
          </cell>
          <cell r="C421">
            <v>3</v>
          </cell>
          <cell r="D421" t="str">
            <v>C</v>
          </cell>
          <cell r="E421">
            <v>29.5</v>
          </cell>
          <cell r="F421">
            <v>37606</v>
          </cell>
          <cell r="G421">
            <v>0.13</v>
          </cell>
          <cell r="H421">
            <v>0</v>
          </cell>
          <cell r="I421" t="str">
            <v>8        180</v>
          </cell>
          <cell r="J421">
            <v>0.12</v>
          </cell>
          <cell r="K421">
            <v>7.0000000000000007E-2</v>
          </cell>
          <cell r="L421">
            <v>2003</v>
          </cell>
          <cell r="M421" t="str">
            <v>No Trade</v>
          </cell>
          <cell r="N421" t="str">
            <v/>
          </cell>
          <cell r="O421" t="str">
            <v/>
          </cell>
          <cell r="P421" t="str">
            <v/>
          </cell>
        </row>
        <row r="422">
          <cell r="A422" t="str">
            <v>LO</v>
          </cell>
          <cell r="B422">
            <v>1</v>
          </cell>
          <cell r="C422">
            <v>3</v>
          </cell>
          <cell r="D422" t="str">
            <v>P</v>
          </cell>
          <cell r="E422">
            <v>29.5</v>
          </cell>
          <cell r="F422">
            <v>37606</v>
          </cell>
          <cell r="G422">
            <v>2.34</v>
          </cell>
          <cell r="H422">
            <v>2.8</v>
          </cell>
          <cell r="I422" t="str">
            <v>7          0</v>
          </cell>
          <cell r="J422">
            <v>0</v>
          </cell>
          <cell r="K422">
            <v>0</v>
          </cell>
          <cell r="L422">
            <v>2003</v>
          </cell>
          <cell r="M422" t="str">
            <v>No Trade</v>
          </cell>
          <cell r="N422" t="str">
            <v/>
          </cell>
          <cell r="O422" t="str">
            <v/>
          </cell>
          <cell r="P422" t="str">
            <v/>
          </cell>
        </row>
        <row r="423">
          <cell r="A423" t="str">
            <v>LO</v>
          </cell>
          <cell r="B423">
            <v>1</v>
          </cell>
          <cell r="C423">
            <v>3</v>
          </cell>
          <cell r="D423" t="str">
            <v>C</v>
          </cell>
          <cell r="E423">
            <v>30</v>
          </cell>
          <cell r="F423">
            <v>37606</v>
          </cell>
          <cell r="G423">
            <v>0.09</v>
          </cell>
          <cell r="H423">
            <v>0</v>
          </cell>
          <cell r="I423" t="str">
            <v>6        357</v>
          </cell>
          <cell r="J423">
            <v>0.08</v>
          </cell>
          <cell r="K423">
            <v>0.06</v>
          </cell>
          <cell r="L423">
            <v>2003</v>
          </cell>
          <cell r="M423" t="str">
            <v>No Trade</v>
          </cell>
          <cell r="N423" t="str">
            <v/>
          </cell>
          <cell r="O423" t="str">
            <v/>
          </cell>
          <cell r="P423" t="str">
            <v/>
          </cell>
        </row>
        <row r="424">
          <cell r="A424" t="str">
            <v>LO</v>
          </cell>
          <cell r="B424">
            <v>1</v>
          </cell>
          <cell r="C424">
            <v>3</v>
          </cell>
          <cell r="D424" t="str">
            <v>P</v>
          </cell>
          <cell r="E424">
            <v>30</v>
          </cell>
          <cell r="F424">
            <v>37606</v>
          </cell>
          <cell r="G424">
            <v>2.8</v>
          </cell>
          <cell r="H424">
            <v>3.3</v>
          </cell>
          <cell r="I424" t="str">
            <v>5          0</v>
          </cell>
          <cell r="J424">
            <v>0</v>
          </cell>
          <cell r="K424">
            <v>0</v>
          </cell>
          <cell r="L424">
            <v>2003</v>
          </cell>
          <cell r="M424" t="str">
            <v>No Trade</v>
          </cell>
          <cell r="N424" t="str">
            <v/>
          </cell>
          <cell r="O424" t="str">
            <v/>
          </cell>
          <cell r="P424" t="str">
            <v/>
          </cell>
        </row>
        <row r="425">
          <cell r="A425" t="str">
            <v>LO</v>
          </cell>
          <cell r="B425">
            <v>1</v>
          </cell>
          <cell r="C425">
            <v>3</v>
          </cell>
          <cell r="D425" t="str">
            <v>C</v>
          </cell>
          <cell r="E425">
            <v>30.5</v>
          </cell>
          <cell r="F425">
            <v>37606</v>
          </cell>
          <cell r="G425">
            <v>0.06</v>
          </cell>
          <cell r="H425">
            <v>0</v>
          </cell>
          <cell r="I425" t="str">
            <v>4          0</v>
          </cell>
          <cell r="J425">
            <v>0</v>
          </cell>
          <cell r="K425">
            <v>0</v>
          </cell>
          <cell r="L425">
            <v>2003</v>
          </cell>
          <cell r="M425" t="str">
            <v>No Trade</v>
          </cell>
          <cell r="N425" t="str">
            <v/>
          </cell>
          <cell r="O425" t="str">
            <v/>
          </cell>
          <cell r="P425" t="str">
            <v/>
          </cell>
        </row>
        <row r="426">
          <cell r="A426" t="str">
            <v>LO</v>
          </cell>
          <cell r="B426">
            <v>1</v>
          </cell>
          <cell r="C426">
            <v>3</v>
          </cell>
          <cell r="D426" t="str">
            <v>P</v>
          </cell>
          <cell r="E426">
            <v>30.5</v>
          </cell>
          <cell r="F426">
            <v>37606</v>
          </cell>
          <cell r="G426">
            <v>3.27</v>
          </cell>
          <cell r="H426">
            <v>3.8</v>
          </cell>
          <cell r="I426" t="str">
            <v>2          0</v>
          </cell>
          <cell r="J426">
            <v>0</v>
          </cell>
          <cell r="K426">
            <v>0</v>
          </cell>
          <cell r="L426">
            <v>2003</v>
          </cell>
          <cell r="M426" t="str">
            <v>No Trade</v>
          </cell>
          <cell r="N426" t="str">
            <v/>
          </cell>
          <cell r="O426" t="str">
            <v/>
          </cell>
          <cell r="P426" t="str">
            <v/>
          </cell>
        </row>
        <row r="427">
          <cell r="A427" t="str">
            <v>LO</v>
          </cell>
          <cell r="B427">
            <v>1</v>
          </cell>
          <cell r="C427">
            <v>3</v>
          </cell>
          <cell r="D427" t="str">
            <v>C</v>
          </cell>
          <cell r="E427">
            <v>31</v>
          </cell>
          <cell r="F427">
            <v>37606</v>
          </cell>
          <cell r="G427">
            <v>0.04</v>
          </cell>
          <cell r="H427">
            <v>0</v>
          </cell>
          <cell r="I427" t="str">
            <v>2          1</v>
          </cell>
          <cell r="J427">
            <v>0.02</v>
          </cell>
          <cell r="K427">
            <v>0.02</v>
          </cell>
          <cell r="L427">
            <v>2003</v>
          </cell>
          <cell r="M427" t="str">
            <v>No Trade</v>
          </cell>
          <cell r="N427" t="str">
            <v/>
          </cell>
          <cell r="O427" t="str">
            <v/>
          </cell>
          <cell r="P427" t="str">
            <v/>
          </cell>
        </row>
        <row r="428">
          <cell r="A428" t="str">
            <v>LO</v>
          </cell>
          <cell r="B428">
            <v>1</v>
          </cell>
          <cell r="C428">
            <v>3</v>
          </cell>
          <cell r="D428" t="str">
            <v>P</v>
          </cell>
          <cell r="E428">
            <v>31</v>
          </cell>
          <cell r="F428">
            <v>37606</v>
          </cell>
          <cell r="G428">
            <v>3.75</v>
          </cell>
          <cell r="H428">
            <v>4.3</v>
          </cell>
          <cell r="I428" t="str">
            <v>0          0</v>
          </cell>
          <cell r="J428">
            <v>0</v>
          </cell>
          <cell r="K428">
            <v>0</v>
          </cell>
          <cell r="L428">
            <v>2003</v>
          </cell>
          <cell r="M428" t="str">
            <v>No Trade</v>
          </cell>
          <cell r="N428" t="str">
            <v/>
          </cell>
          <cell r="O428" t="str">
            <v/>
          </cell>
          <cell r="P428" t="str">
            <v/>
          </cell>
        </row>
        <row r="429">
          <cell r="A429" t="str">
            <v>LO</v>
          </cell>
          <cell r="B429">
            <v>1</v>
          </cell>
          <cell r="C429">
            <v>3</v>
          </cell>
          <cell r="D429" t="str">
            <v>C</v>
          </cell>
          <cell r="E429">
            <v>31.5</v>
          </cell>
          <cell r="F429">
            <v>37606</v>
          </cell>
          <cell r="G429">
            <v>0.03</v>
          </cell>
          <cell r="H429">
            <v>0</v>
          </cell>
          <cell r="I429" t="str">
            <v>1          0</v>
          </cell>
          <cell r="J429">
            <v>0</v>
          </cell>
          <cell r="K429">
            <v>0</v>
          </cell>
          <cell r="L429">
            <v>2003</v>
          </cell>
          <cell r="M429" t="str">
            <v>No Trade</v>
          </cell>
          <cell r="N429" t="str">
            <v/>
          </cell>
          <cell r="O429" t="str">
            <v/>
          </cell>
          <cell r="P429" t="str">
            <v/>
          </cell>
        </row>
        <row r="430">
          <cell r="A430" t="str">
            <v>LO</v>
          </cell>
          <cell r="B430">
            <v>1</v>
          </cell>
          <cell r="C430">
            <v>3</v>
          </cell>
          <cell r="D430" t="str">
            <v>C</v>
          </cell>
          <cell r="E430">
            <v>32</v>
          </cell>
          <cell r="F430">
            <v>37606</v>
          </cell>
          <cell r="G430">
            <v>0.02</v>
          </cell>
          <cell r="H430">
            <v>0</v>
          </cell>
          <cell r="I430" t="str">
            <v>1        350</v>
          </cell>
          <cell r="J430">
            <v>0.04</v>
          </cell>
          <cell r="K430">
            <v>0.03</v>
          </cell>
          <cell r="L430">
            <v>2003</v>
          </cell>
          <cell r="M430" t="str">
            <v>No Trade</v>
          </cell>
          <cell r="N430" t="str">
            <v/>
          </cell>
          <cell r="O430" t="str">
            <v/>
          </cell>
          <cell r="P430" t="str">
            <v/>
          </cell>
        </row>
        <row r="431">
          <cell r="A431" t="str">
            <v>LO</v>
          </cell>
          <cell r="B431">
            <v>1</v>
          </cell>
          <cell r="C431">
            <v>3</v>
          </cell>
          <cell r="D431" t="str">
            <v>P</v>
          </cell>
          <cell r="E431">
            <v>32</v>
          </cell>
          <cell r="F431">
            <v>37606</v>
          </cell>
          <cell r="G431">
            <v>4.72</v>
          </cell>
          <cell r="H431">
            <v>5.2</v>
          </cell>
          <cell r="I431" t="str">
            <v>9          0</v>
          </cell>
          <cell r="J431">
            <v>0</v>
          </cell>
          <cell r="K431">
            <v>0</v>
          </cell>
          <cell r="L431">
            <v>2003</v>
          </cell>
          <cell r="M431" t="str">
            <v>No Trade</v>
          </cell>
          <cell r="N431" t="str">
            <v/>
          </cell>
          <cell r="O431" t="str">
            <v/>
          </cell>
          <cell r="P431" t="str">
            <v/>
          </cell>
        </row>
        <row r="432">
          <cell r="A432" t="str">
            <v>LO</v>
          </cell>
          <cell r="B432">
            <v>1</v>
          </cell>
          <cell r="C432">
            <v>3</v>
          </cell>
          <cell r="D432" t="str">
            <v>C</v>
          </cell>
          <cell r="E432">
            <v>32.5</v>
          </cell>
          <cell r="F432">
            <v>37606</v>
          </cell>
          <cell r="G432">
            <v>0.01</v>
          </cell>
          <cell r="H432">
            <v>0</v>
          </cell>
          <cell r="I432" t="str">
            <v>1          0</v>
          </cell>
          <cell r="J432">
            <v>0</v>
          </cell>
          <cell r="K432">
            <v>0</v>
          </cell>
          <cell r="L432">
            <v>2003</v>
          </cell>
          <cell r="M432" t="str">
            <v>No Trade</v>
          </cell>
          <cell r="N432" t="str">
            <v/>
          </cell>
          <cell r="O432" t="str">
            <v/>
          </cell>
          <cell r="P432" t="str">
            <v/>
          </cell>
        </row>
        <row r="433">
          <cell r="A433" t="str">
            <v>LO</v>
          </cell>
          <cell r="B433">
            <v>1</v>
          </cell>
          <cell r="C433">
            <v>3</v>
          </cell>
          <cell r="D433" t="str">
            <v>P</v>
          </cell>
          <cell r="E433">
            <v>32.5</v>
          </cell>
          <cell r="F433">
            <v>37606</v>
          </cell>
          <cell r="G433">
            <v>4.8600000000000003</v>
          </cell>
          <cell r="H433">
            <v>4.8</v>
          </cell>
          <cell r="I433" t="str">
            <v>6          0</v>
          </cell>
          <cell r="J433">
            <v>0</v>
          </cell>
          <cell r="K433">
            <v>0</v>
          </cell>
          <cell r="L433">
            <v>2003</v>
          </cell>
          <cell r="M433" t="str">
            <v>No Trade</v>
          </cell>
          <cell r="N433" t="str">
            <v/>
          </cell>
          <cell r="O433" t="str">
            <v/>
          </cell>
          <cell r="P433" t="str">
            <v/>
          </cell>
        </row>
        <row r="434">
          <cell r="A434" t="str">
            <v>LO</v>
          </cell>
          <cell r="B434">
            <v>1</v>
          </cell>
          <cell r="C434">
            <v>3</v>
          </cell>
          <cell r="D434" t="str">
            <v>C</v>
          </cell>
          <cell r="E434">
            <v>33</v>
          </cell>
          <cell r="F434">
            <v>37606</v>
          </cell>
          <cell r="G434">
            <v>0.01</v>
          </cell>
          <cell r="H434">
            <v>0</v>
          </cell>
          <cell r="I434" t="str">
            <v>1        341</v>
          </cell>
          <cell r="J434">
            <v>0.02</v>
          </cell>
          <cell r="K434">
            <v>0.01</v>
          </cell>
          <cell r="L434">
            <v>2003</v>
          </cell>
          <cell r="M434" t="str">
            <v>No Trade</v>
          </cell>
          <cell r="N434" t="str">
            <v/>
          </cell>
          <cell r="O434" t="str">
            <v/>
          </cell>
          <cell r="P434" t="str">
            <v/>
          </cell>
        </row>
        <row r="435">
          <cell r="A435" t="str">
            <v>LO</v>
          </cell>
          <cell r="B435">
            <v>1</v>
          </cell>
          <cell r="C435">
            <v>3</v>
          </cell>
          <cell r="D435" t="str">
            <v>C</v>
          </cell>
          <cell r="E435">
            <v>33.5</v>
          </cell>
          <cell r="F435">
            <v>37606</v>
          </cell>
          <cell r="G435">
            <v>0.01</v>
          </cell>
          <cell r="H435">
            <v>0</v>
          </cell>
          <cell r="I435" t="str">
            <v>1          0</v>
          </cell>
          <cell r="J435">
            <v>0</v>
          </cell>
          <cell r="K435">
            <v>0</v>
          </cell>
          <cell r="L435">
            <v>2003</v>
          </cell>
          <cell r="M435" t="str">
            <v>No Trade</v>
          </cell>
          <cell r="N435" t="str">
            <v/>
          </cell>
          <cell r="O435" t="str">
            <v/>
          </cell>
          <cell r="P435" t="str">
            <v/>
          </cell>
        </row>
        <row r="436">
          <cell r="A436" t="str">
            <v>LO</v>
          </cell>
          <cell r="B436">
            <v>1</v>
          </cell>
          <cell r="C436">
            <v>3</v>
          </cell>
          <cell r="D436" t="str">
            <v>C</v>
          </cell>
          <cell r="E436">
            <v>34</v>
          </cell>
          <cell r="F436">
            <v>37606</v>
          </cell>
          <cell r="G436">
            <v>0.01</v>
          </cell>
          <cell r="H436">
            <v>0</v>
          </cell>
          <cell r="I436" t="str">
            <v>1        330</v>
          </cell>
          <cell r="J436">
            <v>0.01</v>
          </cell>
          <cell r="K436">
            <v>0.01</v>
          </cell>
          <cell r="L436">
            <v>2003</v>
          </cell>
          <cell r="M436" t="str">
            <v>No Trade</v>
          </cell>
          <cell r="N436" t="str">
            <v/>
          </cell>
          <cell r="O436" t="str">
            <v/>
          </cell>
          <cell r="P436" t="str">
            <v/>
          </cell>
        </row>
        <row r="437">
          <cell r="A437" t="str">
            <v>LO</v>
          </cell>
          <cell r="B437">
            <v>1</v>
          </cell>
          <cell r="C437">
            <v>3</v>
          </cell>
          <cell r="D437" t="str">
            <v>P</v>
          </cell>
          <cell r="E437">
            <v>34</v>
          </cell>
          <cell r="F437">
            <v>37606</v>
          </cell>
          <cell r="G437">
            <v>6.71</v>
          </cell>
          <cell r="H437">
            <v>7.2</v>
          </cell>
          <cell r="I437" t="str">
            <v>9          0</v>
          </cell>
          <cell r="J437">
            <v>0</v>
          </cell>
          <cell r="K437">
            <v>0</v>
          </cell>
          <cell r="L437">
            <v>2003</v>
          </cell>
          <cell r="M437" t="str">
            <v>No Trade</v>
          </cell>
          <cell r="N437" t="str">
            <v/>
          </cell>
          <cell r="O437" t="str">
            <v/>
          </cell>
          <cell r="P437" t="str">
            <v/>
          </cell>
        </row>
        <row r="438">
          <cell r="A438" t="str">
            <v>LO</v>
          </cell>
          <cell r="B438">
            <v>1</v>
          </cell>
          <cell r="C438">
            <v>3</v>
          </cell>
          <cell r="D438" t="str">
            <v>C</v>
          </cell>
          <cell r="E438">
            <v>34.5</v>
          </cell>
          <cell r="F438">
            <v>37606</v>
          </cell>
          <cell r="G438">
            <v>0.01</v>
          </cell>
          <cell r="H438">
            <v>0</v>
          </cell>
          <cell r="I438" t="str">
            <v>1          0</v>
          </cell>
          <cell r="J438">
            <v>0</v>
          </cell>
          <cell r="K438">
            <v>0</v>
          </cell>
          <cell r="L438">
            <v>2003</v>
          </cell>
          <cell r="M438" t="str">
            <v>No Trade</v>
          </cell>
          <cell r="N438" t="str">
            <v/>
          </cell>
          <cell r="O438" t="str">
            <v/>
          </cell>
          <cell r="P438" t="str">
            <v/>
          </cell>
        </row>
        <row r="439">
          <cell r="A439" t="str">
            <v>LO</v>
          </cell>
          <cell r="B439">
            <v>1</v>
          </cell>
          <cell r="C439">
            <v>3</v>
          </cell>
          <cell r="D439" t="str">
            <v>C</v>
          </cell>
          <cell r="E439">
            <v>35</v>
          </cell>
          <cell r="F439">
            <v>37606</v>
          </cell>
          <cell r="G439">
            <v>0.01</v>
          </cell>
          <cell r="H439">
            <v>0</v>
          </cell>
          <cell r="I439" t="str">
            <v>1         95</v>
          </cell>
          <cell r="J439">
            <v>0.01</v>
          </cell>
          <cell r="K439">
            <v>0.01</v>
          </cell>
          <cell r="L439">
            <v>2003</v>
          </cell>
          <cell r="M439" t="str">
            <v>No Trade</v>
          </cell>
          <cell r="N439" t="str">
            <v/>
          </cell>
          <cell r="O439" t="str">
            <v/>
          </cell>
          <cell r="P439" t="str">
            <v/>
          </cell>
        </row>
        <row r="440">
          <cell r="A440" t="str">
            <v>LO</v>
          </cell>
          <cell r="B440">
            <v>1</v>
          </cell>
          <cell r="C440">
            <v>3</v>
          </cell>
          <cell r="D440" t="str">
            <v>P</v>
          </cell>
          <cell r="E440">
            <v>35</v>
          </cell>
          <cell r="F440">
            <v>37606</v>
          </cell>
          <cell r="G440">
            <v>7.71</v>
          </cell>
          <cell r="H440">
            <v>8.1999999999999993</v>
          </cell>
          <cell r="I440" t="str">
            <v>9          0</v>
          </cell>
          <cell r="J440">
            <v>0</v>
          </cell>
          <cell r="K440">
            <v>0</v>
          </cell>
          <cell r="L440">
            <v>2003</v>
          </cell>
          <cell r="M440" t="str">
            <v>No Trade</v>
          </cell>
          <cell r="N440" t="str">
            <v/>
          </cell>
          <cell r="O440" t="str">
            <v/>
          </cell>
          <cell r="P440" t="str">
            <v/>
          </cell>
        </row>
        <row r="441">
          <cell r="A441" t="str">
            <v>LO</v>
          </cell>
          <cell r="B441">
            <v>1</v>
          </cell>
          <cell r="C441">
            <v>3</v>
          </cell>
          <cell r="D441" t="str">
            <v>C</v>
          </cell>
          <cell r="E441">
            <v>35.5</v>
          </cell>
          <cell r="F441">
            <v>37606</v>
          </cell>
          <cell r="G441">
            <v>0.01</v>
          </cell>
          <cell r="H441">
            <v>0</v>
          </cell>
          <cell r="I441" t="str">
            <v>1          0</v>
          </cell>
          <cell r="J441">
            <v>0</v>
          </cell>
          <cell r="K441">
            <v>0</v>
          </cell>
          <cell r="L441">
            <v>2003</v>
          </cell>
          <cell r="M441" t="str">
            <v>No Trade</v>
          </cell>
          <cell r="N441" t="str">
            <v/>
          </cell>
          <cell r="O441" t="str">
            <v/>
          </cell>
          <cell r="P441" t="str">
            <v/>
          </cell>
        </row>
        <row r="442">
          <cell r="A442" t="str">
            <v>LO</v>
          </cell>
          <cell r="B442">
            <v>1</v>
          </cell>
          <cell r="C442">
            <v>3</v>
          </cell>
          <cell r="D442" t="str">
            <v>C</v>
          </cell>
          <cell r="E442">
            <v>36</v>
          </cell>
          <cell r="F442">
            <v>37606</v>
          </cell>
          <cell r="G442">
            <v>0.01</v>
          </cell>
          <cell r="H442">
            <v>0</v>
          </cell>
          <cell r="I442" t="str">
            <v>1         25</v>
          </cell>
          <cell r="J442">
            <v>0.01</v>
          </cell>
          <cell r="K442">
            <v>0.01</v>
          </cell>
          <cell r="L442">
            <v>2003</v>
          </cell>
          <cell r="M442" t="str">
            <v>No Trade</v>
          </cell>
          <cell r="N442" t="str">
            <v/>
          </cell>
          <cell r="O442" t="str">
            <v/>
          </cell>
          <cell r="P442" t="str">
            <v/>
          </cell>
        </row>
        <row r="443">
          <cell r="A443" t="str">
            <v>LO</v>
          </cell>
          <cell r="B443">
            <v>1</v>
          </cell>
          <cell r="C443">
            <v>3</v>
          </cell>
          <cell r="D443" t="str">
            <v>P</v>
          </cell>
          <cell r="E443">
            <v>36</v>
          </cell>
          <cell r="F443">
            <v>37606</v>
          </cell>
          <cell r="G443">
            <v>8.7100000000000009</v>
          </cell>
          <cell r="H443">
            <v>9.1999999999999993</v>
          </cell>
          <cell r="I443" t="str">
            <v>9          0</v>
          </cell>
          <cell r="J443">
            <v>0</v>
          </cell>
          <cell r="K443">
            <v>0</v>
          </cell>
          <cell r="L443">
            <v>2003</v>
          </cell>
          <cell r="M443" t="str">
            <v>No Trade</v>
          </cell>
          <cell r="N443" t="str">
            <v/>
          </cell>
          <cell r="O443" t="str">
            <v/>
          </cell>
          <cell r="P443" t="str">
            <v/>
          </cell>
        </row>
        <row r="444">
          <cell r="A444" t="str">
            <v>LO</v>
          </cell>
          <cell r="B444">
            <v>1</v>
          </cell>
          <cell r="C444">
            <v>3</v>
          </cell>
          <cell r="D444" t="str">
            <v>C</v>
          </cell>
          <cell r="E444">
            <v>36.5</v>
          </cell>
          <cell r="F444">
            <v>37606</v>
          </cell>
          <cell r="G444">
            <v>0.01</v>
          </cell>
          <cell r="H444">
            <v>0</v>
          </cell>
          <cell r="I444" t="str">
            <v>1          0</v>
          </cell>
          <cell r="J444">
            <v>0</v>
          </cell>
          <cell r="K444">
            <v>0</v>
          </cell>
          <cell r="L444">
            <v>2003</v>
          </cell>
          <cell r="M444" t="str">
            <v>No Trade</v>
          </cell>
          <cell r="N444" t="str">
            <v/>
          </cell>
          <cell r="O444" t="str">
            <v/>
          </cell>
          <cell r="P444" t="str">
            <v/>
          </cell>
        </row>
        <row r="445">
          <cell r="A445" t="str">
            <v>LO</v>
          </cell>
          <cell r="B445">
            <v>1</v>
          </cell>
          <cell r="C445">
            <v>3</v>
          </cell>
          <cell r="D445" t="str">
            <v>C</v>
          </cell>
          <cell r="E445">
            <v>37</v>
          </cell>
          <cell r="F445">
            <v>37606</v>
          </cell>
          <cell r="G445">
            <v>0.01</v>
          </cell>
          <cell r="H445">
            <v>0</v>
          </cell>
          <cell r="I445" t="str">
            <v>1          0</v>
          </cell>
          <cell r="J445">
            <v>0</v>
          </cell>
          <cell r="K445">
            <v>0</v>
          </cell>
          <cell r="L445">
            <v>2003</v>
          </cell>
          <cell r="M445" t="str">
            <v>No Trade</v>
          </cell>
          <cell r="N445" t="str">
            <v/>
          </cell>
          <cell r="O445" t="str">
            <v/>
          </cell>
          <cell r="P445" t="str">
            <v/>
          </cell>
        </row>
        <row r="446">
          <cell r="A446" t="str">
            <v>LO</v>
          </cell>
          <cell r="B446">
            <v>1</v>
          </cell>
          <cell r="C446">
            <v>3</v>
          </cell>
          <cell r="D446" t="str">
            <v>P</v>
          </cell>
          <cell r="E446">
            <v>37</v>
          </cell>
          <cell r="F446">
            <v>37606</v>
          </cell>
          <cell r="G446">
            <v>9.7100000000000009</v>
          </cell>
          <cell r="H446">
            <v>10.199999999999999</v>
          </cell>
          <cell r="I446" t="str">
            <v>9          0</v>
          </cell>
          <cell r="J446">
            <v>0</v>
          </cell>
          <cell r="K446">
            <v>0</v>
          </cell>
          <cell r="L446">
            <v>2003</v>
          </cell>
          <cell r="M446" t="str">
            <v>No Trade</v>
          </cell>
          <cell r="N446" t="str">
            <v/>
          </cell>
          <cell r="O446" t="str">
            <v/>
          </cell>
          <cell r="P446" t="str">
            <v/>
          </cell>
        </row>
        <row r="447">
          <cell r="A447" t="str">
            <v>LO</v>
          </cell>
          <cell r="B447">
            <v>1</v>
          </cell>
          <cell r="C447">
            <v>3</v>
          </cell>
          <cell r="D447" t="str">
            <v>C</v>
          </cell>
          <cell r="E447">
            <v>37.5</v>
          </cell>
          <cell r="F447">
            <v>37606</v>
          </cell>
          <cell r="G447">
            <v>0.01</v>
          </cell>
          <cell r="H447">
            <v>0</v>
          </cell>
          <cell r="I447" t="str">
            <v>1          0</v>
          </cell>
          <cell r="J447">
            <v>0</v>
          </cell>
          <cell r="K447">
            <v>0</v>
          </cell>
          <cell r="L447">
            <v>2003</v>
          </cell>
          <cell r="M447" t="str">
            <v>No Trade</v>
          </cell>
          <cell r="N447" t="str">
            <v/>
          </cell>
          <cell r="O447" t="str">
            <v/>
          </cell>
          <cell r="P447" t="str">
            <v/>
          </cell>
        </row>
        <row r="448">
          <cell r="A448" t="str">
            <v>LO</v>
          </cell>
          <cell r="B448">
            <v>1</v>
          </cell>
          <cell r="C448">
            <v>3</v>
          </cell>
          <cell r="D448" t="str">
            <v>C</v>
          </cell>
          <cell r="E448">
            <v>38</v>
          </cell>
          <cell r="F448">
            <v>37606</v>
          </cell>
          <cell r="G448">
            <v>0.01</v>
          </cell>
          <cell r="H448">
            <v>0</v>
          </cell>
          <cell r="I448" t="str">
            <v>1          0</v>
          </cell>
          <cell r="J448">
            <v>0</v>
          </cell>
          <cell r="K448">
            <v>0</v>
          </cell>
          <cell r="L448">
            <v>2003</v>
          </cell>
          <cell r="M448" t="str">
            <v>No Trade</v>
          </cell>
          <cell r="N448" t="str">
            <v/>
          </cell>
          <cell r="O448" t="str">
            <v/>
          </cell>
          <cell r="P448" t="str">
            <v/>
          </cell>
        </row>
        <row r="449">
          <cell r="A449" t="str">
            <v>LO</v>
          </cell>
          <cell r="B449">
            <v>1</v>
          </cell>
          <cell r="C449">
            <v>3</v>
          </cell>
          <cell r="D449" t="str">
            <v>P</v>
          </cell>
          <cell r="E449">
            <v>38</v>
          </cell>
          <cell r="F449">
            <v>37606</v>
          </cell>
          <cell r="G449">
            <v>10.71</v>
          </cell>
          <cell r="H449">
            <v>11.2</v>
          </cell>
          <cell r="I449" t="str">
            <v>9          0</v>
          </cell>
          <cell r="J449">
            <v>0</v>
          </cell>
          <cell r="K449">
            <v>0</v>
          </cell>
          <cell r="L449">
            <v>2003</v>
          </cell>
          <cell r="M449" t="str">
            <v>No Trade</v>
          </cell>
          <cell r="N449" t="str">
            <v/>
          </cell>
          <cell r="O449" t="str">
            <v/>
          </cell>
          <cell r="P449" t="str">
            <v/>
          </cell>
        </row>
        <row r="450">
          <cell r="A450" t="str">
            <v>LO</v>
          </cell>
          <cell r="B450">
            <v>1</v>
          </cell>
          <cell r="C450">
            <v>3</v>
          </cell>
          <cell r="D450" t="str">
            <v>C</v>
          </cell>
          <cell r="E450">
            <v>38.5</v>
          </cell>
          <cell r="F450">
            <v>37606</v>
          </cell>
          <cell r="G450">
            <v>0.01</v>
          </cell>
          <cell r="H450">
            <v>0</v>
          </cell>
          <cell r="I450" t="str">
            <v>1          0</v>
          </cell>
          <cell r="J450">
            <v>0</v>
          </cell>
          <cell r="K450">
            <v>0</v>
          </cell>
          <cell r="L450">
            <v>2003</v>
          </cell>
          <cell r="M450" t="str">
            <v>No Trade</v>
          </cell>
          <cell r="N450" t="str">
            <v/>
          </cell>
          <cell r="O450" t="str">
            <v/>
          </cell>
          <cell r="P450" t="str">
            <v/>
          </cell>
        </row>
        <row r="451">
          <cell r="A451" t="str">
            <v>LO</v>
          </cell>
          <cell r="B451">
            <v>1</v>
          </cell>
          <cell r="C451">
            <v>3</v>
          </cell>
          <cell r="D451" t="str">
            <v>C</v>
          </cell>
          <cell r="E451">
            <v>39</v>
          </cell>
          <cell r="F451">
            <v>37606</v>
          </cell>
          <cell r="G451">
            <v>0.01</v>
          </cell>
          <cell r="H451">
            <v>0</v>
          </cell>
          <cell r="I451" t="str">
            <v>1          0</v>
          </cell>
          <cell r="J451">
            <v>0</v>
          </cell>
          <cell r="K451">
            <v>0</v>
          </cell>
          <cell r="L451">
            <v>2003</v>
          </cell>
          <cell r="M451" t="str">
            <v>No Trade</v>
          </cell>
          <cell r="N451" t="str">
            <v/>
          </cell>
          <cell r="O451" t="str">
            <v/>
          </cell>
          <cell r="P451" t="str">
            <v/>
          </cell>
        </row>
        <row r="452">
          <cell r="A452" t="str">
            <v>LO</v>
          </cell>
          <cell r="B452">
            <v>1</v>
          </cell>
          <cell r="C452">
            <v>3</v>
          </cell>
          <cell r="D452" t="str">
            <v>P</v>
          </cell>
          <cell r="E452">
            <v>39</v>
          </cell>
          <cell r="F452">
            <v>37606</v>
          </cell>
          <cell r="G452">
            <v>11.71</v>
          </cell>
          <cell r="H452">
            <v>12.2</v>
          </cell>
          <cell r="I452" t="str">
            <v>9          0</v>
          </cell>
          <cell r="J452">
            <v>0</v>
          </cell>
          <cell r="K452">
            <v>0</v>
          </cell>
          <cell r="L452">
            <v>2003</v>
          </cell>
          <cell r="M452" t="str">
            <v>No Trade</v>
          </cell>
          <cell r="N452" t="str">
            <v/>
          </cell>
          <cell r="O452" t="str">
            <v/>
          </cell>
          <cell r="P452" t="str">
            <v/>
          </cell>
        </row>
        <row r="453">
          <cell r="A453" t="str">
            <v>LO</v>
          </cell>
          <cell r="B453">
            <v>1</v>
          </cell>
          <cell r="C453">
            <v>3</v>
          </cell>
          <cell r="D453" t="str">
            <v>C</v>
          </cell>
          <cell r="E453">
            <v>39.5</v>
          </cell>
          <cell r="F453">
            <v>37606</v>
          </cell>
          <cell r="G453">
            <v>0.01</v>
          </cell>
          <cell r="H453">
            <v>0</v>
          </cell>
          <cell r="I453" t="str">
            <v>1          0</v>
          </cell>
          <cell r="J453">
            <v>0</v>
          </cell>
          <cell r="K453">
            <v>0</v>
          </cell>
          <cell r="L453">
            <v>2003</v>
          </cell>
          <cell r="M453" t="str">
            <v>No Trade</v>
          </cell>
          <cell r="N453" t="str">
            <v/>
          </cell>
          <cell r="O453" t="str">
            <v/>
          </cell>
          <cell r="P453" t="str">
            <v/>
          </cell>
        </row>
        <row r="454">
          <cell r="A454" t="str">
            <v>LO</v>
          </cell>
          <cell r="B454">
            <v>1</v>
          </cell>
          <cell r="C454">
            <v>3</v>
          </cell>
          <cell r="D454" t="str">
            <v>P</v>
          </cell>
          <cell r="E454">
            <v>39.5</v>
          </cell>
          <cell r="F454">
            <v>37606</v>
          </cell>
          <cell r="G454">
            <v>14.22</v>
          </cell>
          <cell r="H454">
            <v>14.2</v>
          </cell>
          <cell r="I454" t="str">
            <v>2          0</v>
          </cell>
          <cell r="J454">
            <v>0</v>
          </cell>
          <cell r="K454">
            <v>0</v>
          </cell>
          <cell r="L454">
            <v>2003</v>
          </cell>
          <cell r="M454" t="str">
            <v>No Trade</v>
          </cell>
          <cell r="N454" t="str">
            <v/>
          </cell>
          <cell r="O454" t="str">
            <v/>
          </cell>
          <cell r="P454" t="str">
            <v/>
          </cell>
        </row>
        <row r="455">
          <cell r="A455" t="str">
            <v>LO</v>
          </cell>
          <cell r="B455">
            <v>1</v>
          </cell>
          <cell r="C455">
            <v>3</v>
          </cell>
          <cell r="D455" t="str">
            <v>C</v>
          </cell>
          <cell r="E455">
            <v>40</v>
          </cell>
          <cell r="F455">
            <v>37606</v>
          </cell>
          <cell r="G455">
            <v>0.01</v>
          </cell>
          <cell r="H455">
            <v>0</v>
          </cell>
          <cell r="I455" t="str">
            <v>1          0</v>
          </cell>
          <cell r="J455">
            <v>0</v>
          </cell>
          <cell r="K455">
            <v>0</v>
          </cell>
          <cell r="L455">
            <v>2003</v>
          </cell>
          <cell r="M455" t="str">
            <v>No Trade</v>
          </cell>
          <cell r="N455" t="str">
            <v/>
          </cell>
          <cell r="O455" t="str">
            <v/>
          </cell>
          <cell r="P455" t="str">
            <v/>
          </cell>
        </row>
        <row r="456">
          <cell r="A456" t="str">
            <v>LO</v>
          </cell>
          <cell r="B456">
            <v>1</v>
          </cell>
          <cell r="C456">
            <v>3</v>
          </cell>
          <cell r="D456" t="str">
            <v>C</v>
          </cell>
          <cell r="E456">
            <v>45</v>
          </cell>
          <cell r="F456">
            <v>37606</v>
          </cell>
          <cell r="G456">
            <v>0.01</v>
          </cell>
          <cell r="H456">
            <v>0</v>
          </cell>
          <cell r="I456" t="str">
            <v>1          0</v>
          </cell>
          <cell r="J456">
            <v>0</v>
          </cell>
          <cell r="K456">
            <v>0</v>
          </cell>
          <cell r="L456">
            <v>2003</v>
          </cell>
          <cell r="M456" t="str">
            <v>No Trade</v>
          </cell>
          <cell r="N456" t="str">
            <v/>
          </cell>
          <cell r="O456" t="str">
            <v/>
          </cell>
          <cell r="P456" t="str">
            <v/>
          </cell>
        </row>
        <row r="457">
          <cell r="A457" t="str">
            <v>LO</v>
          </cell>
          <cell r="B457">
            <v>1</v>
          </cell>
          <cell r="C457">
            <v>3</v>
          </cell>
          <cell r="D457" t="str">
            <v>C</v>
          </cell>
          <cell r="E457">
            <v>47.5</v>
          </cell>
          <cell r="F457">
            <v>37606</v>
          </cell>
          <cell r="G457">
            <v>0.01</v>
          </cell>
          <cell r="H457">
            <v>0</v>
          </cell>
          <cell r="I457" t="str">
            <v>1          0</v>
          </cell>
          <cell r="J457">
            <v>0</v>
          </cell>
          <cell r="K457">
            <v>0</v>
          </cell>
          <cell r="L457">
            <v>2003</v>
          </cell>
          <cell r="M457" t="str">
            <v>No Trade</v>
          </cell>
          <cell r="N457" t="str">
            <v/>
          </cell>
          <cell r="O457" t="str">
            <v/>
          </cell>
          <cell r="P457" t="str">
            <v/>
          </cell>
        </row>
        <row r="458">
          <cell r="A458" t="str">
            <v>LO</v>
          </cell>
          <cell r="B458">
            <v>1</v>
          </cell>
          <cell r="C458">
            <v>3</v>
          </cell>
          <cell r="D458" t="str">
            <v>C</v>
          </cell>
          <cell r="E458">
            <v>50</v>
          </cell>
          <cell r="F458">
            <v>37606</v>
          </cell>
          <cell r="G458">
            <v>0.01</v>
          </cell>
          <cell r="H458">
            <v>0</v>
          </cell>
          <cell r="I458" t="str">
            <v>1          0</v>
          </cell>
          <cell r="J458">
            <v>0</v>
          </cell>
          <cell r="K458">
            <v>0</v>
          </cell>
          <cell r="L458">
            <v>2003</v>
          </cell>
          <cell r="M458" t="str">
            <v>No Trade</v>
          </cell>
          <cell r="N458" t="str">
            <v/>
          </cell>
          <cell r="O458" t="str">
            <v/>
          </cell>
          <cell r="P458" t="str">
            <v/>
          </cell>
        </row>
        <row r="459">
          <cell r="A459" t="str">
            <v>LO</v>
          </cell>
          <cell r="B459">
            <v>1</v>
          </cell>
          <cell r="C459">
            <v>3</v>
          </cell>
          <cell r="D459" t="str">
            <v>C</v>
          </cell>
          <cell r="E459">
            <v>60</v>
          </cell>
          <cell r="F459">
            <v>37606</v>
          </cell>
          <cell r="G459">
            <v>0.01</v>
          </cell>
          <cell r="H459">
            <v>0</v>
          </cell>
          <cell r="I459" t="str">
            <v>1          0</v>
          </cell>
          <cell r="J459">
            <v>0</v>
          </cell>
          <cell r="K459">
            <v>0</v>
          </cell>
          <cell r="L459">
            <v>2003</v>
          </cell>
          <cell r="M459" t="str">
            <v>No Trade</v>
          </cell>
          <cell r="N459" t="str">
            <v/>
          </cell>
          <cell r="O459" t="str">
            <v/>
          </cell>
          <cell r="P459" t="str">
            <v/>
          </cell>
        </row>
        <row r="460">
          <cell r="A460" t="str">
            <v>LO</v>
          </cell>
          <cell r="B460">
            <v>1</v>
          </cell>
          <cell r="C460">
            <v>3</v>
          </cell>
          <cell r="D460" t="str">
            <v>C</v>
          </cell>
          <cell r="E460">
            <v>62.5</v>
          </cell>
          <cell r="F460">
            <v>37606</v>
          </cell>
          <cell r="G460">
            <v>0.01</v>
          </cell>
          <cell r="H460">
            <v>0</v>
          </cell>
          <cell r="I460" t="str">
            <v>1          0</v>
          </cell>
          <cell r="J460">
            <v>0</v>
          </cell>
          <cell r="K460">
            <v>0</v>
          </cell>
          <cell r="L460">
            <v>2003</v>
          </cell>
          <cell r="M460" t="str">
            <v>No Trade</v>
          </cell>
          <cell r="N460" t="str">
            <v/>
          </cell>
          <cell r="O460" t="str">
            <v/>
          </cell>
          <cell r="P460" t="str">
            <v/>
          </cell>
        </row>
        <row r="461">
          <cell r="A461" t="str">
            <v>LO</v>
          </cell>
          <cell r="B461">
            <v>2</v>
          </cell>
          <cell r="C461">
            <v>3</v>
          </cell>
          <cell r="D461" t="str">
            <v>P</v>
          </cell>
          <cell r="E461">
            <v>2.5</v>
          </cell>
          <cell r="F461">
            <v>37636</v>
          </cell>
          <cell r="G461">
            <v>0</v>
          </cell>
          <cell r="H461">
            <v>0</v>
          </cell>
          <cell r="I461" t="str">
            <v>0          0</v>
          </cell>
          <cell r="J461">
            <v>0</v>
          </cell>
          <cell r="K461">
            <v>0</v>
          </cell>
          <cell r="L461">
            <v>2003</v>
          </cell>
          <cell r="M461" t="str">
            <v>No Trade</v>
          </cell>
          <cell r="N461" t="str">
            <v/>
          </cell>
          <cell r="O461" t="str">
            <v/>
          </cell>
          <cell r="P461" t="str">
            <v/>
          </cell>
        </row>
        <row r="462">
          <cell r="A462" t="str">
            <v>LO</v>
          </cell>
          <cell r="B462">
            <v>2</v>
          </cell>
          <cell r="C462">
            <v>3</v>
          </cell>
          <cell r="D462" t="str">
            <v>P</v>
          </cell>
          <cell r="E462">
            <v>13</v>
          </cell>
          <cell r="F462">
            <v>37636</v>
          </cell>
          <cell r="G462">
            <v>0.01</v>
          </cell>
          <cell r="H462">
            <v>0</v>
          </cell>
          <cell r="I462" t="str">
            <v>1          0</v>
          </cell>
          <cell r="J462">
            <v>0</v>
          </cell>
          <cell r="K462">
            <v>0</v>
          </cell>
          <cell r="L462">
            <v>2003</v>
          </cell>
          <cell r="M462" t="str">
            <v>No Trade</v>
          </cell>
          <cell r="N462" t="str">
            <v/>
          </cell>
          <cell r="O462" t="str">
            <v/>
          </cell>
          <cell r="P462" t="str">
            <v/>
          </cell>
        </row>
        <row r="463">
          <cell r="A463" t="str">
            <v>LO</v>
          </cell>
          <cell r="B463">
            <v>2</v>
          </cell>
          <cell r="C463">
            <v>3</v>
          </cell>
          <cell r="D463" t="str">
            <v>P</v>
          </cell>
          <cell r="E463">
            <v>14</v>
          </cell>
          <cell r="F463">
            <v>37636</v>
          </cell>
          <cell r="G463">
            <v>0.01</v>
          </cell>
          <cell r="H463">
            <v>0</v>
          </cell>
          <cell r="I463" t="str">
            <v>1          0</v>
          </cell>
          <cell r="J463">
            <v>0</v>
          </cell>
          <cell r="K463">
            <v>0</v>
          </cell>
          <cell r="L463">
            <v>2003</v>
          </cell>
          <cell r="M463" t="str">
            <v>No Trade</v>
          </cell>
          <cell r="N463" t="str">
            <v/>
          </cell>
          <cell r="O463" t="str">
            <v/>
          </cell>
          <cell r="P463" t="str">
            <v/>
          </cell>
        </row>
        <row r="464">
          <cell r="A464" t="str">
            <v>LO</v>
          </cell>
          <cell r="B464">
            <v>2</v>
          </cell>
          <cell r="C464">
            <v>3</v>
          </cell>
          <cell r="D464" t="str">
            <v>P</v>
          </cell>
          <cell r="E464">
            <v>15</v>
          </cell>
          <cell r="F464">
            <v>37636</v>
          </cell>
          <cell r="G464">
            <v>0.01</v>
          </cell>
          <cell r="H464">
            <v>0</v>
          </cell>
          <cell r="I464" t="str">
            <v>1          0</v>
          </cell>
          <cell r="J464">
            <v>0</v>
          </cell>
          <cell r="K464">
            <v>0</v>
          </cell>
          <cell r="L464">
            <v>2003</v>
          </cell>
          <cell r="M464" t="str">
            <v>No Trade</v>
          </cell>
          <cell r="N464" t="str">
            <v/>
          </cell>
          <cell r="O464" t="str">
            <v/>
          </cell>
          <cell r="P464" t="str">
            <v/>
          </cell>
        </row>
        <row r="465">
          <cell r="A465" t="str">
            <v>LO</v>
          </cell>
          <cell r="B465">
            <v>2</v>
          </cell>
          <cell r="C465">
            <v>3</v>
          </cell>
          <cell r="D465" t="str">
            <v>P</v>
          </cell>
          <cell r="E465">
            <v>16</v>
          </cell>
          <cell r="F465">
            <v>37636</v>
          </cell>
          <cell r="G465">
            <v>0.01</v>
          </cell>
          <cell r="H465">
            <v>0</v>
          </cell>
          <cell r="I465" t="str">
            <v>2          0</v>
          </cell>
          <cell r="J465">
            <v>0</v>
          </cell>
          <cell r="K465">
            <v>0</v>
          </cell>
          <cell r="L465">
            <v>2003</v>
          </cell>
          <cell r="M465" t="str">
            <v>No Trade</v>
          </cell>
          <cell r="N465" t="str">
            <v/>
          </cell>
          <cell r="O465" t="str">
            <v/>
          </cell>
          <cell r="P465" t="str">
            <v/>
          </cell>
        </row>
        <row r="466">
          <cell r="A466" t="str">
            <v>LO</v>
          </cell>
          <cell r="B466">
            <v>2</v>
          </cell>
          <cell r="C466">
            <v>3</v>
          </cell>
          <cell r="D466" t="str">
            <v>P</v>
          </cell>
          <cell r="E466">
            <v>17</v>
          </cell>
          <cell r="F466">
            <v>37636</v>
          </cell>
          <cell r="G466">
            <v>0.02</v>
          </cell>
          <cell r="H466">
            <v>0</v>
          </cell>
          <cell r="I466" t="str">
            <v>3          0</v>
          </cell>
          <cell r="J466">
            <v>0</v>
          </cell>
          <cell r="K466">
            <v>0</v>
          </cell>
          <cell r="L466">
            <v>2003</v>
          </cell>
          <cell r="M466" t="str">
            <v>No Trade</v>
          </cell>
          <cell r="N466" t="str">
            <v/>
          </cell>
          <cell r="O466" t="str">
            <v/>
          </cell>
          <cell r="P466" t="str">
            <v/>
          </cell>
        </row>
        <row r="467">
          <cell r="A467" t="str">
            <v>LO</v>
          </cell>
          <cell r="B467">
            <v>2</v>
          </cell>
          <cell r="C467">
            <v>3</v>
          </cell>
          <cell r="D467" t="str">
            <v>P</v>
          </cell>
          <cell r="E467">
            <v>18</v>
          </cell>
          <cell r="F467">
            <v>37636</v>
          </cell>
          <cell r="G467">
            <v>0.02</v>
          </cell>
          <cell r="H467">
            <v>0</v>
          </cell>
          <cell r="I467" t="str">
            <v>3          0</v>
          </cell>
          <cell r="J467">
            <v>0</v>
          </cell>
          <cell r="K467">
            <v>0</v>
          </cell>
          <cell r="L467">
            <v>2003</v>
          </cell>
          <cell r="M467" t="str">
            <v>No Trade</v>
          </cell>
          <cell r="N467" t="str">
            <v/>
          </cell>
          <cell r="O467" t="str">
            <v/>
          </cell>
          <cell r="P467" t="str">
            <v/>
          </cell>
        </row>
        <row r="468">
          <cell r="A468" t="str">
            <v>LO</v>
          </cell>
          <cell r="B468">
            <v>2</v>
          </cell>
          <cell r="C468">
            <v>3</v>
          </cell>
          <cell r="D468" t="str">
            <v>P</v>
          </cell>
          <cell r="E468">
            <v>18.5</v>
          </cell>
          <cell r="F468">
            <v>37636</v>
          </cell>
          <cell r="G468">
            <v>0.03</v>
          </cell>
          <cell r="H468">
            <v>0</v>
          </cell>
          <cell r="I468" t="str">
            <v>4          0</v>
          </cell>
          <cell r="J468">
            <v>0</v>
          </cell>
          <cell r="K468">
            <v>0</v>
          </cell>
          <cell r="L468">
            <v>2003</v>
          </cell>
          <cell r="M468" t="str">
            <v>No Trade</v>
          </cell>
          <cell r="N468" t="str">
            <v/>
          </cell>
          <cell r="O468" t="str">
            <v/>
          </cell>
          <cell r="P468" t="str">
            <v/>
          </cell>
        </row>
        <row r="469">
          <cell r="A469" t="str">
            <v>LO</v>
          </cell>
          <cell r="B469">
            <v>2</v>
          </cell>
          <cell r="C469">
            <v>3</v>
          </cell>
          <cell r="D469" t="str">
            <v>P</v>
          </cell>
          <cell r="E469">
            <v>19</v>
          </cell>
          <cell r="F469">
            <v>37636</v>
          </cell>
          <cell r="G469">
            <v>0.04</v>
          </cell>
          <cell r="H469">
            <v>0</v>
          </cell>
          <cell r="I469" t="str">
            <v>5          5</v>
          </cell>
          <cell r="J469">
            <v>0.04</v>
          </cell>
          <cell r="K469">
            <v>0.04</v>
          </cell>
          <cell r="L469">
            <v>2003</v>
          </cell>
          <cell r="M469" t="str">
            <v>No Trade</v>
          </cell>
          <cell r="N469" t="str">
            <v/>
          </cell>
          <cell r="O469" t="str">
            <v/>
          </cell>
          <cell r="P469" t="str">
            <v/>
          </cell>
        </row>
        <row r="470">
          <cell r="A470" t="str">
            <v>LO</v>
          </cell>
          <cell r="B470">
            <v>2</v>
          </cell>
          <cell r="C470">
            <v>3</v>
          </cell>
          <cell r="D470" t="str">
            <v>P</v>
          </cell>
          <cell r="E470">
            <v>19.5</v>
          </cell>
          <cell r="F470">
            <v>37636</v>
          </cell>
          <cell r="G470">
            <v>0.05</v>
          </cell>
          <cell r="H470">
            <v>0</v>
          </cell>
          <cell r="I470" t="str">
            <v>6          0</v>
          </cell>
          <cell r="J470">
            <v>0</v>
          </cell>
          <cell r="K470">
            <v>0</v>
          </cell>
          <cell r="L470">
            <v>2003</v>
          </cell>
          <cell r="M470" t="str">
            <v>No Trade</v>
          </cell>
          <cell r="N470" t="str">
            <v/>
          </cell>
          <cell r="O470" t="str">
            <v/>
          </cell>
          <cell r="P470" t="str">
            <v/>
          </cell>
        </row>
        <row r="471">
          <cell r="A471" t="str">
            <v>LO</v>
          </cell>
          <cell r="B471">
            <v>2</v>
          </cell>
          <cell r="C471">
            <v>3</v>
          </cell>
          <cell r="D471" t="str">
            <v>P</v>
          </cell>
          <cell r="E471">
            <v>20</v>
          </cell>
          <cell r="F471">
            <v>37636</v>
          </cell>
          <cell r="G471">
            <v>0.06</v>
          </cell>
          <cell r="H471">
            <v>0</v>
          </cell>
          <cell r="I471" t="str">
            <v>8          0</v>
          </cell>
          <cell r="J471">
            <v>0</v>
          </cell>
          <cell r="K471">
            <v>0</v>
          </cell>
          <cell r="L471">
            <v>2003</v>
          </cell>
          <cell r="M471" t="str">
            <v>No Trade</v>
          </cell>
          <cell r="N471" t="str">
            <v/>
          </cell>
          <cell r="O471" t="str">
            <v/>
          </cell>
          <cell r="P471" t="str">
            <v/>
          </cell>
        </row>
        <row r="472">
          <cell r="A472" t="str">
            <v>LO</v>
          </cell>
          <cell r="B472">
            <v>2</v>
          </cell>
          <cell r="C472">
            <v>3</v>
          </cell>
          <cell r="D472" t="str">
            <v>C</v>
          </cell>
          <cell r="E472">
            <v>20.5</v>
          </cell>
          <cell r="F472">
            <v>37636</v>
          </cell>
          <cell r="G472">
            <v>6.72</v>
          </cell>
          <cell r="H472">
            <v>6.1</v>
          </cell>
          <cell r="I472" t="str">
            <v>7          0</v>
          </cell>
          <cell r="J472">
            <v>0</v>
          </cell>
          <cell r="K472">
            <v>0</v>
          </cell>
          <cell r="L472">
            <v>2003</v>
          </cell>
          <cell r="M472" t="str">
            <v>No Trade</v>
          </cell>
          <cell r="N472" t="str">
            <v/>
          </cell>
          <cell r="O472" t="str">
            <v/>
          </cell>
          <cell r="P472" t="str">
            <v/>
          </cell>
        </row>
        <row r="473">
          <cell r="A473" t="str">
            <v>LO</v>
          </cell>
          <cell r="B473">
            <v>2</v>
          </cell>
          <cell r="C473">
            <v>3</v>
          </cell>
          <cell r="D473" t="str">
            <v>P</v>
          </cell>
          <cell r="E473">
            <v>20.5</v>
          </cell>
          <cell r="F473">
            <v>37636</v>
          </cell>
          <cell r="G473">
            <v>0.08</v>
          </cell>
          <cell r="H473">
            <v>0.1</v>
          </cell>
          <cell r="I473" t="str">
            <v>1          0</v>
          </cell>
          <cell r="J473">
            <v>0</v>
          </cell>
          <cell r="K473">
            <v>0</v>
          </cell>
          <cell r="L473">
            <v>2003</v>
          </cell>
          <cell r="M473" t="str">
            <v>No Trade</v>
          </cell>
          <cell r="N473" t="str">
            <v/>
          </cell>
          <cell r="O473" t="str">
            <v/>
          </cell>
          <cell r="P473" t="str">
            <v/>
          </cell>
        </row>
        <row r="474">
          <cell r="A474" t="str">
            <v>LO</v>
          </cell>
          <cell r="B474">
            <v>2</v>
          </cell>
          <cell r="C474">
            <v>3</v>
          </cell>
          <cell r="D474" t="str">
            <v>P</v>
          </cell>
          <cell r="E474">
            <v>21</v>
          </cell>
          <cell r="F474">
            <v>37636</v>
          </cell>
          <cell r="G474">
            <v>0.1</v>
          </cell>
          <cell r="H474">
            <v>0.1</v>
          </cell>
          <cell r="I474" t="str">
            <v>3          0</v>
          </cell>
          <cell r="J474">
            <v>0</v>
          </cell>
          <cell r="K474">
            <v>0</v>
          </cell>
          <cell r="L474">
            <v>2003</v>
          </cell>
          <cell r="M474" t="str">
            <v>No Trade</v>
          </cell>
          <cell r="N474" t="str">
            <v/>
          </cell>
          <cell r="O474" t="str">
            <v/>
          </cell>
          <cell r="P474" t="str">
            <v/>
          </cell>
        </row>
        <row r="475">
          <cell r="A475" t="str">
            <v>LO</v>
          </cell>
          <cell r="B475">
            <v>2</v>
          </cell>
          <cell r="C475">
            <v>3</v>
          </cell>
          <cell r="D475" t="str">
            <v>C</v>
          </cell>
          <cell r="E475">
            <v>21.5</v>
          </cell>
          <cell r="F475">
            <v>37636</v>
          </cell>
          <cell r="G475">
            <v>5.77</v>
          </cell>
          <cell r="H475">
            <v>5.2</v>
          </cell>
          <cell r="I475" t="str">
            <v>2          0</v>
          </cell>
          <cell r="J475">
            <v>0</v>
          </cell>
          <cell r="K475">
            <v>0</v>
          </cell>
          <cell r="L475">
            <v>2003</v>
          </cell>
          <cell r="M475" t="str">
            <v>No Trade</v>
          </cell>
          <cell r="N475" t="str">
            <v/>
          </cell>
          <cell r="O475" t="str">
            <v/>
          </cell>
          <cell r="P475" t="str">
            <v/>
          </cell>
        </row>
        <row r="476">
          <cell r="A476" t="str">
            <v>LO</v>
          </cell>
          <cell r="B476">
            <v>2</v>
          </cell>
          <cell r="C476">
            <v>3</v>
          </cell>
          <cell r="D476" t="str">
            <v>P</v>
          </cell>
          <cell r="E476">
            <v>21.5</v>
          </cell>
          <cell r="F476">
            <v>37636</v>
          </cell>
          <cell r="G476">
            <v>0.12</v>
          </cell>
          <cell r="H476">
            <v>0.1</v>
          </cell>
          <cell r="I476" t="str">
            <v>5          0</v>
          </cell>
          <cell r="J476">
            <v>0</v>
          </cell>
          <cell r="K476">
            <v>0</v>
          </cell>
          <cell r="L476">
            <v>2003</v>
          </cell>
          <cell r="M476" t="str">
            <v>No Trade</v>
          </cell>
          <cell r="N476" t="str">
            <v/>
          </cell>
          <cell r="O476" t="str">
            <v/>
          </cell>
          <cell r="P476" t="str">
            <v/>
          </cell>
        </row>
        <row r="477">
          <cell r="A477" t="str">
            <v>LO</v>
          </cell>
          <cell r="B477">
            <v>2</v>
          </cell>
          <cell r="C477">
            <v>3</v>
          </cell>
          <cell r="D477" t="str">
            <v>P</v>
          </cell>
          <cell r="E477">
            <v>22</v>
          </cell>
          <cell r="F477">
            <v>37636</v>
          </cell>
          <cell r="G477">
            <v>0.15</v>
          </cell>
          <cell r="H477">
            <v>0.1</v>
          </cell>
          <cell r="I477" t="str">
            <v>9         76</v>
          </cell>
          <cell r="J477">
            <v>0.11</v>
          </cell>
          <cell r="K477">
            <v>0.11</v>
          </cell>
          <cell r="L477">
            <v>2003</v>
          </cell>
          <cell r="M477" t="str">
            <v>No Trade</v>
          </cell>
          <cell r="N477" t="str">
            <v/>
          </cell>
          <cell r="O477" t="str">
            <v/>
          </cell>
          <cell r="P477" t="str">
            <v/>
          </cell>
        </row>
        <row r="478">
          <cell r="A478" t="str">
            <v>LO</v>
          </cell>
          <cell r="B478">
            <v>2</v>
          </cell>
          <cell r="C478">
            <v>3</v>
          </cell>
          <cell r="D478" t="str">
            <v>P</v>
          </cell>
          <cell r="E478">
            <v>22.5</v>
          </cell>
          <cell r="F478">
            <v>37636</v>
          </cell>
          <cell r="G478">
            <v>0.18</v>
          </cell>
          <cell r="H478">
            <v>0.2</v>
          </cell>
          <cell r="I478" t="str">
            <v>4         18</v>
          </cell>
          <cell r="J478">
            <v>0.19</v>
          </cell>
          <cell r="K478">
            <v>0.19</v>
          </cell>
          <cell r="L478">
            <v>2003</v>
          </cell>
          <cell r="M478" t="str">
            <v>No Trade</v>
          </cell>
          <cell r="N478" t="str">
            <v/>
          </cell>
          <cell r="O478" t="str">
            <v/>
          </cell>
          <cell r="P478" t="str">
            <v/>
          </cell>
        </row>
        <row r="479">
          <cell r="A479" t="str">
            <v>LO</v>
          </cell>
          <cell r="B479">
            <v>2</v>
          </cell>
          <cell r="C479">
            <v>3</v>
          </cell>
          <cell r="D479" t="str">
            <v>C</v>
          </cell>
          <cell r="E479">
            <v>23</v>
          </cell>
          <cell r="F479">
            <v>37636</v>
          </cell>
          <cell r="G479">
            <v>4.3600000000000003</v>
          </cell>
          <cell r="H479">
            <v>3.8</v>
          </cell>
          <cell r="I479" t="str">
            <v>6          0</v>
          </cell>
          <cell r="J479">
            <v>0</v>
          </cell>
          <cell r="K479">
            <v>0</v>
          </cell>
          <cell r="L479">
            <v>2003</v>
          </cell>
          <cell r="M479" t="str">
            <v>No Trade</v>
          </cell>
          <cell r="N479" t="str">
            <v/>
          </cell>
          <cell r="O479" t="str">
            <v/>
          </cell>
          <cell r="P479" t="str">
            <v/>
          </cell>
        </row>
        <row r="480">
          <cell r="A480" t="str">
            <v>LO</v>
          </cell>
          <cell r="B480">
            <v>2</v>
          </cell>
          <cell r="C480">
            <v>3</v>
          </cell>
          <cell r="D480" t="str">
            <v>P</v>
          </cell>
          <cell r="E480">
            <v>23</v>
          </cell>
          <cell r="F480">
            <v>37636</v>
          </cell>
          <cell r="G480">
            <v>0.21</v>
          </cell>
          <cell r="H480">
            <v>0.2</v>
          </cell>
          <cell r="I480" t="str">
            <v>9        201</v>
          </cell>
          <cell r="J480">
            <v>0.27</v>
          </cell>
          <cell r="K480">
            <v>0.22</v>
          </cell>
          <cell r="L480">
            <v>2003</v>
          </cell>
          <cell r="M480" t="str">
            <v>No Trade</v>
          </cell>
          <cell r="N480" t="str">
            <v/>
          </cell>
          <cell r="O480" t="str">
            <v/>
          </cell>
          <cell r="P480" t="str">
            <v/>
          </cell>
        </row>
        <row r="481">
          <cell r="A481" t="str">
            <v>LO</v>
          </cell>
          <cell r="B481">
            <v>2</v>
          </cell>
          <cell r="C481">
            <v>3</v>
          </cell>
          <cell r="D481" t="str">
            <v>C</v>
          </cell>
          <cell r="E481">
            <v>23.5</v>
          </cell>
          <cell r="F481">
            <v>37636</v>
          </cell>
          <cell r="G481">
            <v>2.9</v>
          </cell>
          <cell r="H481">
            <v>2.9</v>
          </cell>
          <cell r="I481" t="str">
            <v>0          0</v>
          </cell>
          <cell r="J481">
            <v>0</v>
          </cell>
          <cell r="K481">
            <v>0</v>
          </cell>
          <cell r="L481">
            <v>2003</v>
          </cell>
          <cell r="M481" t="str">
            <v>No Trade</v>
          </cell>
          <cell r="N481" t="str">
            <v/>
          </cell>
          <cell r="O481" t="str">
            <v/>
          </cell>
          <cell r="P481" t="str">
            <v/>
          </cell>
        </row>
        <row r="482">
          <cell r="A482" t="str">
            <v>LO</v>
          </cell>
          <cell r="B482">
            <v>2</v>
          </cell>
          <cell r="C482">
            <v>3</v>
          </cell>
          <cell r="D482" t="str">
            <v>P</v>
          </cell>
          <cell r="E482">
            <v>23.5</v>
          </cell>
          <cell r="F482">
            <v>37636</v>
          </cell>
          <cell r="G482">
            <v>0.26</v>
          </cell>
          <cell r="H482">
            <v>0.3</v>
          </cell>
          <cell r="I482" t="str">
            <v>5        350</v>
          </cell>
          <cell r="J482">
            <v>0</v>
          </cell>
          <cell r="K482">
            <v>0</v>
          </cell>
          <cell r="L482">
            <v>2003</v>
          </cell>
          <cell r="M482" t="str">
            <v>No Trade</v>
          </cell>
          <cell r="N482" t="str">
            <v/>
          </cell>
          <cell r="O482" t="str">
            <v/>
          </cell>
          <cell r="P482" t="str">
            <v/>
          </cell>
        </row>
        <row r="483">
          <cell r="A483" t="str">
            <v>LO</v>
          </cell>
          <cell r="B483">
            <v>2</v>
          </cell>
          <cell r="C483">
            <v>3</v>
          </cell>
          <cell r="D483" t="str">
            <v>C</v>
          </cell>
          <cell r="E483">
            <v>24</v>
          </cell>
          <cell r="F483">
            <v>37636</v>
          </cell>
          <cell r="G483">
            <v>3.48</v>
          </cell>
          <cell r="H483">
            <v>3</v>
          </cell>
          <cell r="I483" t="str">
            <v>1          0</v>
          </cell>
          <cell r="J483">
            <v>0</v>
          </cell>
          <cell r="K483">
            <v>0</v>
          </cell>
          <cell r="L483">
            <v>2003</v>
          </cell>
          <cell r="M483" t="str">
            <v>No Trade</v>
          </cell>
          <cell r="N483" t="str">
            <v/>
          </cell>
          <cell r="O483" t="str">
            <v/>
          </cell>
          <cell r="P483" t="str">
            <v/>
          </cell>
        </row>
        <row r="484">
          <cell r="A484" t="str">
            <v>LO</v>
          </cell>
          <cell r="B484">
            <v>2</v>
          </cell>
          <cell r="C484">
            <v>3</v>
          </cell>
          <cell r="D484" t="str">
            <v>P</v>
          </cell>
          <cell r="E484">
            <v>24</v>
          </cell>
          <cell r="F484">
            <v>37636</v>
          </cell>
          <cell r="G484">
            <v>0.33</v>
          </cell>
          <cell r="H484">
            <v>0.4</v>
          </cell>
          <cell r="I484" t="str">
            <v>3        356</v>
          </cell>
          <cell r="J484">
            <v>0.37</v>
          </cell>
          <cell r="K484">
            <v>0.34</v>
          </cell>
          <cell r="L484">
            <v>2003</v>
          </cell>
          <cell r="M484" t="str">
            <v>No Trade</v>
          </cell>
          <cell r="N484" t="str">
            <v/>
          </cell>
          <cell r="O484" t="str">
            <v/>
          </cell>
          <cell r="P484" t="str">
            <v/>
          </cell>
        </row>
        <row r="485">
          <cell r="A485" t="str">
            <v>LO</v>
          </cell>
          <cell r="B485">
            <v>2</v>
          </cell>
          <cell r="C485">
            <v>3</v>
          </cell>
          <cell r="D485" t="str">
            <v>C</v>
          </cell>
          <cell r="E485">
            <v>24.5</v>
          </cell>
          <cell r="F485">
            <v>37636</v>
          </cell>
          <cell r="G485">
            <v>3.08</v>
          </cell>
          <cell r="H485">
            <v>2.6</v>
          </cell>
          <cell r="I485" t="str">
            <v>2          0</v>
          </cell>
          <cell r="J485">
            <v>0</v>
          </cell>
          <cell r="K485">
            <v>0</v>
          </cell>
          <cell r="L485">
            <v>2003</v>
          </cell>
          <cell r="M485" t="str">
            <v>No Trade</v>
          </cell>
          <cell r="N485" t="str">
            <v/>
          </cell>
          <cell r="O485" t="str">
            <v/>
          </cell>
          <cell r="P485" t="str">
            <v/>
          </cell>
        </row>
        <row r="486">
          <cell r="A486" t="str">
            <v>LO</v>
          </cell>
          <cell r="B486">
            <v>2</v>
          </cell>
          <cell r="C486">
            <v>3</v>
          </cell>
          <cell r="D486" t="str">
            <v>P</v>
          </cell>
          <cell r="E486">
            <v>24.5</v>
          </cell>
          <cell r="F486">
            <v>37636</v>
          </cell>
          <cell r="G486">
            <v>0.42</v>
          </cell>
          <cell r="H486">
            <v>0.5</v>
          </cell>
          <cell r="I486" t="str">
            <v>4         70</v>
          </cell>
          <cell r="J486">
            <v>0.43</v>
          </cell>
          <cell r="K486">
            <v>0.43</v>
          </cell>
          <cell r="L486">
            <v>2003</v>
          </cell>
          <cell r="M486" t="str">
            <v>No Trade</v>
          </cell>
          <cell r="N486" t="str">
            <v/>
          </cell>
          <cell r="O486" t="str">
            <v/>
          </cell>
          <cell r="P486" t="str">
            <v/>
          </cell>
        </row>
        <row r="487">
          <cell r="A487" t="str">
            <v>LO</v>
          </cell>
          <cell r="B487">
            <v>2</v>
          </cell>
          <cell r="C487">
            <v>3</v>
          </cell>
          <cell r="D487" t="str">
            <v>C</v>
          </cell>
          <cell r="E487">
            <v>25</v>
          </cell>
          <cell r="F487">
            <v>37636</v>
          </cell>
          <cell r="G487">
            <v>2.68</v>
          </cell>
          <cell r="H487">
            <v>2.2000000000000002</v>
          </cell>
          <cell r="I487" t="str">
            <v>4          0</v>
          </cell>
          <cell r="J487">
            <v>0</v>
          </cell>
          <cell r="K487">
            <v>0</v>
          </cell>
          <cell r="L487">
            <v>2003</v>
          </cell>
          <cell r="M487" t="str">
            <v>No Trade</v>
          </cell>
          <cell r="N487" t="str">
            <v/>
          </cell>
          <cell r="O487" t="str">
            <v/>
          </cell>
          <cell r="P487" t="str">
            <v/>
          </cell>
        </row>
        <row r="488">
          <cell r="A488" t="str">
            <v>LO</v>
          </cell>
          <cell r="B488">
            <v>2</v>
          </cell>
          <cell r="C488">
            <v>3</v>
          </cell>
          <cell r="D488" t="str">
            <v>P</v>
          </cell>
          <cell r="E488">
            <v>25</v>
          </cell>
          <cell r="F488">
            <v>37636</v>
          </cell>
          <cell r="G488">
            <v>0.52</v>
          </cell>
          <cell r="H488">
            <v>0.6</v>
          </cell>
          <cell r="I488" t="str">
            <v>6      1,124</v>
          </cell>
          <cell r="J488">
            <v>0.59</v>
          </cell>
          <cell r="K488">
            <v>0.5</v>
          </cell>
          <cell r="L488">
            <v>2003</v>
          </cell>
          <cell r="M488" t="str">
            <v>No Trade</v>
          </cell>
          <cell r="N488" t="str">
            <v/>
          </cell>
          <cell r="O488" t="str">
            <v/>
          </cell>
          <cell r="P488" t="str">
            <v/>
          </cell>
        </row>
        <row r="489">
          <cell r="A489" t="str">
            <v>LO</v>
          </cell>
          <cell r="B489">
            <v>2</v>
          </cell>
          <cell r="C489">
            <v>3</v>
          </cell>
          <cell r="D489" t="str">
            <v>C</v>
          </cell>
          <cell r="E489">
            <v>25.5</v>
          </cell>
          <cell r="F489">
            <v>37636</v>
          </cell>
          <cell r="G489">
            <v>2.33</v>
          </cell>
          <cell r="H489">
            <v>1.9</v>
          </cell>
          <cell r="I489" t="str">
            <v>2          0</v>
          </cell>
          <cell r="J489">
            <v>0</v>
          </cell>
          <cell r="K489">
            <v>0</v>
          </cell>
          <cell r="L489">
            <v>2003</v>
          </cell>
          <cell r="M489" t="str">
            <v>No Trade</v>
          </cell>
          <cell r="N489" t="str">
            <v/>
          </cell>
          <cell r="O489" t="str">
            <v/>
          </cell>
          <cell r="P489" t="str">
            <v/>
          </cell>
        </row>
        <row r="490">
          <cell r="A490" t="str">
            <v>LO</v>
          </cell>
          <cell r="B490">
            <v>2</v>
          </cell>
          <cell r="C490">
            <v>3</v>
          </cell>
          <cell r="D490" t="str">
            <v>P</v>
          </cell>
          <cell r="E490">
            <v>25.5</v>
          </cell>
          <cell r="F490">
            <v>37636</v>
          </cell>
          <cell r="G490">
            <v>0.67</v>
          </cell>
          <cell r="H490">
            <v>0.8</v>
          </cell>
          <cell r="I490" t="str">
            <v>4         15</v>
          </cell>
          <cell r="J490">
            <v>0.68</v>
          </cell>
          <cell r="K490">
            <v>0.68</v>
          </cell>
          <cell r="L490">
            <v>2003</v>
          </cell>
          <cell r="M490" t="str">
            <v>No Trade</v>
          </cell>
          <cell r="N490" t="str">
            <v/>
          </cell>
          <cell r="O490" t="str">
            <v/>
          </cell>
          <cell r="P490" t="str">
            <v/>
          </cell>
        </row>
        <row r="491">
          <cell r="A491" t="str">
            <v>LO</v>
          </cell>
          <cell r="B491">
            <v>2</v>
          </cell>
          <cell r="C491">
            <v>3</v>
          </cell>
          <cell r="D491" t="str">
            <v>C</v>
          </cell>
          <cell r="E491">
            <v>26</v>
          </cell>
          <cell r="F491">
            <v>37636</v>
          </cell>
          <cell r="G491">
            <v>1.98</v>
          </cell>
          <cell r="H491">
            <v>1.6</v>
          </cell>
          <cell r="I491" t="str">
            <v>3          0</v>
          </cell>
          <cell r="J491">
            <v>0</v>
          </cell>
          <cell r="K491">
            <v>0</v>
          </cell>
          <cell r="L491">
            <v>2003</v>
          </cell>
          <cell r="M491" t="str">
            <v>No Trade</v>
          </cell>
          <cell r="N491" t="str">
            <v/>
          </cell>
          <cell r="O491" t="str">
            <v/>
          </cell>
          <cell r="P491" t="str">
            <v/>
          </cell>
        </row>
        <row r="492">
          <cell r="A492" t="str">
            <v>LO</v>
          </cell>
          <cell r="B492">
            <v>2</v>
          </cell>
          <cell r="C492">
            <v>3</v>
          </cell>
          <cell r="D492" t="str">
            <v>P</v>
          </cell>
          <cell r="E492">
            <v>26</v>
          </cell>
          <cell r="F492">
            <v>37636</v>
          </cell>
          <cell r="G492">
            <v>0.82</v>
          </cell>
          <cell r="H492">
            <v>1</v>
          </cell>
          <cell r="I492" t="str">
            <v>4        593</v>
          </cell>
          <cell r="J492">
            <v>0.83</v>
          </cell>
          <cell r="K492">
            <v>0.83</v>
          </cell>
          <cell r="L492">
            <v>2003</v>
          </cell>
          <cell r="M492" t="str">
            <v>No Trade</v>
          </cell>
          <cell r="N492" t="str">
            <v/>
          </cell>
          <cell r="O492" t="str">
            <v/>
          </cell>
          <cell r="P492" t="str">
            <v/>
          </cell>
        </row>
        <row r="493">
          <cell r="A493" t="str">
            <v>LO</v>
          </cell>
          <cell r="B493">
            <v>2</v>
          </cell>
          <cell r="C493">
            <v>3</v>
          </cell>
          <cell r="D493" t="str">
            <v>C</v>
          </cell>
          <cell r="E493">
            <v>26.5</v>
          </cell>
          <cell r="F493">
            <v>37636</v>
          </cell>
          <cell r="G493">
            <v>1.69</v>
          </cell>
          <cell r="H493">
            <v>1.3</v>
          </cell>
          <cell r="I493" t="str">
            <v>6          0</v>
          </cell>
          <cell r="J493">
            <v>0</v>
          </cell>
          <cell r="K493">
            <v>0</v>
          </cell>
          <cell r="L493">
            <v>2003</v>
          </cell>
          <cell r="M493" t="str">
            <v>No Trade</v>
          </cell>
          <cell r="N493" t="str">
            <v/>
          </cell>
          <cell r="O493" t="str">
            <v/>
          </cell>
          <cell r="P493" t="str">
            <v/>
          </cell>
        </row>
        <row r="494">
          <cell r="A494" t="str">
            <v>LO</v>
          </cell>
          <cell r="B494">
            <v>2</v>
          </cell>
          <cell r="C494">
            <v>3</v>
          </cell>
          <cell r="D494" t="str">
            <v>P</v>
          </cell>
          <cell r="E494">
            <v>26.5</v>
          </cell>
          <cell r="F494">
            <v>37636</v>
          </cell>
          <cell r="G494">
            <v>1.02</v>
          </cell>
          <cell r="H494">
            <v>1.2</v>
          </cell>
          <cell r="I494" t="str">
            <v>7        152</v>
          </cell>
          <cell r="J494">
            <v>1.06</v>
          </cell>
          <cell r="K494">
            <v>1.02</v>
          </cell>
          <cell r="L494">
            <v>2003</v>
          </cell>
          <cell r="M494" t="str">
            <v>No Trade</v>
          </cell>
          <cell r="N494" t="str">
            <v/>
          </cell>
          <cell r="O494" t="str">
            <v/>
          </cell>
          <cell r="P494" t="str">
            <v/>
          </cell>
        </row>
        <row r="495">
          <cell r="A495" t="str">
            <v>LO</v>
          </cell>
          <cell r="B495">
            <v>2</v>
          </cell>
          <cell r="C495">
            <v>3</v>
          </cell>
          <cell r="D495" t="str">
            <v>C</v>
          </cell>
          <cell r="E495">
            <v>27</v>
          </cell>
          <cell r="F495">
            <v>37636</v>
          </cell>
          <cell r="G495">
            <v>1.41</v>
          </cell>
          <cell r="H495">
            <v>1.1000000000000001</v>
          </cell>
          <cell r="I495" t="str">
            <v>0         55</v>
          </cell>
          <cell r="J495">
            <v>1.25</v>
          </cell>
          <cell r="K495">
            <v>1.25</v>
          </cell>
          <cell r="L495">
            <v>2003</v>
          </cell>
          <cell r="M495" t="str">
            <v>No Trade</v>
          </cell>
          <cell r="N495" t="str">
            <v/>
          </cell>
          <cell r="O495" t="str">
            <v/>
          </cell>
          <cell r="P495" t="str">
            <v/>
          </cell>
        </row>
        <row r="496">
          <cell r="A496" t="str">
            <v>LO</v>
          </cell>
          <cell r="B496">
            <v>2</v>
          </cell>
          <cell r="C496">
            <v>3</v>
          </cell>
          <cell r="D496" t="str">
            <v>P</v>
          </cell>
          <cell r="E496">
            <v>27</v>
          </cell>
          <cell r="F496">
            <v>37636</v>
          </cell>
          <cell r="G496">
            <v>1.24</v>
          </cell>
          <cell r="H496">
            <v>1.5</v>
          </cell>
          <cell r="I496" t="str">
            <v>1        509</v>
          </cell>
          <cell r="J496">
            <v>1.32</v>
          </cell>
          <cell r="K496">
            <v>1.1499999999999999</v>
          </cell>
          <cell r="L496">
            <v>2003</v>
          </cell>
          <cell r="M496" t="str">
            <v>No Trade</v>
          </cell>
          <cell r="N496" t="str">
            <v/>
          </cell>
          <cell r="O496" t="str">
            <v/>
          </cell>
          <cell r="P496" t="str">
            <v/>
          </cell>
        </row>
        <row r="497">
          <cell r="A497" t="str">
            <v>LO</v>
          </cell>
          <cell r="B497">
            <v>2</v>
          </cell>
          <cell r="C497">
            <v>3</v>
          </cell>
          <cell r="D497" t="str">
            <v>C</v>
          </cell>
          <cell r="E497">
            <v>27.5</v>
          </cell>
          <cell r="F497">
            <v>37636</v>
          </cell>
          <cell r="G497">
            <v>1.1499999999999999</v>
          </cell>
          <cell r="H497">
            <v>0.8</v>
          </cell>
          <cell r="I497" t="str">
            <v>9         60</v>
          </cell>
          <cell r="J497">
            <v>1.1499999999999999</v>
          </cell>
          <cell r="K497">
            <v>1.1499999999999999</v>
          </cell>
          <cell r="L497">
            <v>2003</v>
          </cell>
          <cell r="M497" t="str">
            <v>No Trade</v>
          </cell>
          <cell r="N497" t="str">
            <v/>
          </cell>
          <cell r="O497" t="str">
            <v/>
          </cell>
          <cell r="P497" t="str">
            <v/>
          </cell>
        </row>
        <row r="498">
          <cell r="A498" t="str">
            <v>LO</v>
          </cell>
          <cell r="B498">
            <v>2</v>
          </cell>
          <cell r="C498">
            <v>3</v>
          </cell>
          <cell r="D498" t="str">
            <v>P</v>
          </cell>
          <cell r="E498">
            <v>27.5</v>
          </cell>
          <cell r="F498">
            <v>37636</v>
          </cell>
          <cell r="G498">
            <v>1.48</v>
          </cell>
          <cell r="H498">
            <v>1.8</v>
          </cell>
          <cell r="I498" t="str">
            <v>0          0</v>
          </cell>
          <cell r="J498">
            <v>0</v>
          </cell>
          <cell r="K498">
            <v>0</v>
          </cell>
          <cell r="L498">
            <v>2003</v>
          </cell>
          <cell r="M498" t="str">
            <v>No Trade</v>
          </cell>
          <cell r="N498" t="str">
            <v/>
          </cell>
          <cell r="O498" t="str">
            <v/>
          </cell>
          <cell r="P498" t="str">
            <v/>
          </cell>
        </row>
        <row r="499">
          <cell r="A499" t="str">
            <v>LO</v>
          </cell>
          <cell r="B499">
            <v>2</v>
          </cell>
          <cell r="C499">
            <v>3</v>
          </cell>
          <cell r="D499" t="str">
            <v>C</v>
          </cell>
          <cell r="E499">
            <v>28</v>
          </cell>
          <cell r="F499">
            <v>37636</v>
          </cell>
          <cell r="G499">
            <v>0.92</v>
          </cell>
          <cell r="H499">
            <v>0.7</v>
          </cell>
          <cell r="I499" t="str">
            <v>0         49</v>
          </cell>
          <cell r="J499">
            <v>0.94</v>
          </cell>
          <cell r="K499">
            <v>0.79</v>
          </cell>
          <cell r="L499">
            <v>2003</v>
          </cell>
          <cell r="M499" t="str">
            <v>No Trade</v>
          </cell>
          <cell r="N499" t="str">
            <v/>
          </cell>
          <cell r="O499" t="str">
            <v/>
          </cell>
          <cell r="P499" t="str">
            <v/>
          </cell>
        </row>
        <row r="500">
          <cell r="A500" t="str">
            <v>LO</v>
          </cell>
          <cell r="B500">
            <v>2</v>
          </cell>
          <cell r="C500">
            <v>3</v>
          </cell>
          <cell r="D500" t="str">
            <v>P</v>
          </cell>
          <cell r="E500">
            <v>28</v>
          </cell>
          <cell r="F500">
            <v>37636</v>
          </cell>
          <cell r="G500">
            <v>1.75</v>
          </cell>
          <cell r="H500">
            <v>2.1</v>
          </cell>
          <cell r="I500" t="str">
            <v>0          0</v>
          </cell>
          <cell r="J500">
            <v>0</v>
          </cell>
          <cell r="K500">
            <v>0</v>
          </cell>
          <cell r="L500">
            <v>2003</v>
          </cell>
          <cell r="M500" t="str">
            <v>No Trade</v>
          </cell>
          <cell r="N500" t="str">
            <v/>
          </cell>
          <cell r="O500" t="str">
            <v/>
          </cell>
          <cell r="P500" t="str">
            <v/>
          </cell>
        </row>
        <row r="501">
          <cell r="A501" t="str">
            <v>LO</v>
          </cell>
          <cell r="B501">
            <v>2</v>
          </cell>
          <cell r="C501">
            <v>3</v>
          </cell>
          <cell r="D501" t="str">
            <v>C</v>
          </cell>
          <cell r="E501">
            <v>28.5</v>
          </cell>
          <cell r="F501">
            <v>37636</v>
          </cell>
          <cell r="G501">
            <v>0.75</v>
          </cell>
          <cell r="H501">
            <v>0.5</v>
          </cell>
          <cell r="I501" t="str">
            <v>7         85</v>
          </cell>
          <cell r="J501">
            <v>0.8</v>
          </cell>
          <cell r="K501">
            <v>0.57999999999999996</v>
          </cell>
          <cell r="L501">
            <v>2003</v>
          </cell>
          <cell r="M501" t="str">
            <v>No Trade</v>
          </cell>
          <cell r="N501" t="str">
            <v/>
          </cell>
          <cell r="O501" t="str">
            <v/>
          </cell>
          <cell r="P501" t="str">
            <v/>
          </cell>
        </row>
        <row r="502">
          <cell r="A502" t="str">
            <v>LO</v>
          </cell>
          <cell r="B502">
            <v>2</v>
          </cell>
          <cell r="C502">
            <v>3</v>
          </cell>
          <cell r="D502" t="str">
            <v>P</v>
          </cell>
          <cell r="E502">
            <v>28.5</v>
          </cell>
          <cell r="F502">
            <v>37636</v>
          </cell>
          <cell r="G502">
            <v>2.0699999999999998</v>
          </cell>
          <cell r="H502">
            <v>2.4</v>
          </cell>
          <cell r="I502" t="str">
            <v>7          0</v>
          </cell>
          <cell r="J502">
            <v>0</v>
          </cell>
          <cell r="K502">
            <v>0</v>
          </cell>
          <cell r="L502">
            <v>2003</v>
          </cell>
          <cell r="M502" t="str">
            <v>No Trade</v>
          </cell>
          <cell r="N502" t="str">
            <v/>
          </cell>
          <cell r="O502" t="str">
            <v/>
          </cell>
          <cell r="P502" t="str">
            <v/>
          </cell>
        </row>
        <row r="503">
          <cell r="A503" t="str">
            <v>LO</v>
          </cell>
          <cell r="B503">
            <v>2</v>
          </cell>
          <cell r="C503">
            <v>3</v>
          </cell>
          <cell r="D503" t="str">
            <v>C</v>
          </cell>
          <cell r="E503">
            <v>29</v>
          </cell>
          <cell r="F503">
            <v>37636</v>
          </cell>
          <cell r="G503">
            <v>0.61</v>
          </cell>
          <cell r="H503">
            <v>0.4</v>
          </cell>
          <cell r="I503" t="str">
            <v>6        599</v>
          </cell>
          <cell r="J503">
            <v>0.66</v>
          </cell>
          <cell r="K503">
            <v>0.52</v>
          </cell>
          <cell r="L503">
            <v>2003</v>
          </cell>
          <cell r="M503" t="str">
            <v>No Trade</v>
          </cell>
          <cell r="N503" t="str">
            <v/>
          </cell>
          <cell r="O503" t="str">
            <v/>
          </cell>
          <cell r="P503" t="str">
            <v/>
          </cell>
        </row>
        <row r="504">
          <cell r="A504" t="str">
            <v>LO</v>
          </cell>
          <cell r="B504">
            <v>2</v>
          </cell>
          <cell r="C504">
            <v>3</v>
          </cell>
          <cell r="D504" t="str">
            <v>P</v>
          </cell>
          <cell r="E504">
            <v>29</v>
          </cell>
          <cell r="F504">
            <v>37636</v>
          </cell>
          <cell r="G504">
            <v>2.4300000000000002</v>
          </cell>
          <cell r="H504">
            <v>2.8</v>
          </cell>
          <cell r="I504" t="str">
            <v>6          0</v>
          </cell>
          <cell r="J504">
            <v>0</v>
          </cell>
          <cell r="K504">
            <v>0</v>
          </cell>
          <cell r="L504">
            <v>2003</v>
          </cell>
          <cell r="M504" t="str">
            <v>No Trade</v>
          </cell>
          <cell r="N504" t="str">
            <v/>
          </cell>
          <cell r="O504" t="str">
            <v/>
          </cell>
          <cell r="P504" t="str">
            <v/>
          </cell>
        </row>
        <row r="505">
          <cell r="A505" t="str">
            <v>LO</v>
          </cell>
          <cell r="B505">
            <v>2</v>
          </cell>
          <cell r="C505">
            <v>3</v>
          </cell>
          <cell r="D505" t="str">
            <v>C</v>
          </cell>
          <cell r="E505">
            <v>29.5</v>
          </cell>
          <cell r="F505">
            <v>37636</v>
          </cell>
          <cell r="G505">
            <v>0.47</v>
          </cell>
          <cell r="H505">
            <v>0.3</v>
          </cell>
          <cell r="I505" t="str">
            <v>5        152</v>
          </cell>
          <cell r="J505">
            <v>0.43</v>
          </cell>
          <cell r="K505">
            <v>0.4</v>
          </cell>
          <cell r="L505">
            <v>2003</v>
          </cell>
          <cell r="M505" t="str">
            <v>No Trade</v>
          </cell>
          <cell r="N505" t="str">
            <v/>
          </cell>
          <cell r="O505" t="str">
            <v/>
          </cell>
          <cell r="P505" t="str">
            <v/>
          </cell>
        </row>
        <row r="506">
          <cell r="A506" t="str">
            <v>LO</v>
          </cell>
          <cell r="B506">
            <v>2</v>
          </cell>
          <cell r="C506">
            <v>3</v>
          </cell>
          <cell r="D506" t="str">
            <v>P</v>
          </cell>
          <cell r="E506">
            <v>29.5</v>
          </cell>
          <cell r="F506">
            <v>37636</v>
          </cell>
          <cell r="G506">
            <v>2.79</v>
          </cell>
          <cell r="H506">
            <v>3.2</v>
          </cell>
          <cell r="I506" t="str">
            <v>5          0</v>
          </cell>
          <cell r="J506">
            <v>0</v>
          </cell>
          <cell r="K506">
            <v>0</v>
          </cell>
          <cell r="L506">
            <v>2003</v>
          </cell>
          <cell r="M506" t="str">
            <v>No Trade</v>
          </cell>
          <cell r="N506" t="str">
            <v/>
          </cell>
          <cell r="O506" t="str">
            <v/>
          </cell>
          <cell r="P506" t="str">
            <v/>
          </cell>
        </row>
        <row r="507">
          <cell r="A507" t="str">
            <v>LO</v>
          </cell>
          <cell r="B507">
            <v>2</v>
          </cell>
          <cell r="C507">
            <v>3</v>
          </cell>
          <cell r="D507" t="str">
            <v>C</v>
          </cell>
          <cell r="E507">
            <v>30</v>
          </cell>
          <cell r="F507">
            <v>37636</v>
          </cell>
          <cell r="G507">
            <v>0.37</v>
          </cell>
          <cell r="H507">
            <v>0.2</v>
          </cell>
          <cell r="I507" t="str">
            <v>7        142</v>
          </cell>
          <cell r="J507">
            <v>0.4</v>
          </cell>
          <cell r="K507">
            <v>0.32</v>
          </cell>
          <cell r="L507">
            <v>2003</v>
          </cell>
          <cell r="M507" t="str">
            <v>No Trade</v>
          </cell>
          <cell r="N507" t="str">
            <v/>
          </cell>
          <cell r="O507" t="str">
            <v/>
          </cell>
          <cell r="P507" t="str">
            <v/>
          </cell>
        </row>
        <row r="508">
          <cell r="A508" t="str">
            <v>LO</v>
          </cell>
          <cell r="B508">
            <v>2</v>
          </cell>
          <cell r="C508">
            <v>3</v>
          </cell>
          <cell r="D508" t="str">
            <v>P</v>
          </cell>
          <cell r="E508">
            <v>30</v>
          </cell>
          <cell r="F508">
            <v>37636</v>
          </cell>
          <cell r="G508">
            <v>3.19</v>
          </cell>
          <cell r="H508">
            <v>3.6</v>
          </cell>
          <cell r="I508" t="str">
            <v>6          0</v>
          </cell>
          <cell r="J508">
            <v>0</v>
          </cell>
          <cell r="K508">
            <v>0</v>
          </cell>
          <cell r="L508">
            <v>2003</v>
          </cell>
          <cell r="M508" t="str">
            <v>No Trade</v>
          </cell>
          <cell r="N508" t="str">
            <v/>
          </cell>
          <cell r="O508" t="str">
            <v/>
          </cell>
          <cell r="P508" t="str">
            <v/>
          </cell>
        </row>
        <row r="509">
          <cell r="A509" t="str">
            <v>LO</v>
          </cell>
          <cell r="B509">
            <v>2</v>
          </cell>
          <cell r="C509">
            <v>3</v>
          </cell>
          <cell r="D509" t="str">
            <v>C</v>
          </cell>
          <cell r="E509">
            <v>30.5</v>
          </cell>
          <cell r="F509">
            <v>37636</v>
          </cell>
          <cell r="G509">
            <v>0.28999999999999998</v>
          </cell>
          <cell r="H509">
            <v>0.2</v>
          </cell>
          <cell r="I509" t="str">
            <v>1          0</v>
          </cell>
          <cell r="J509">
            <v>0</v>
          </cell>
          <cell r="K509">
            <v>0</v>
          </cell>
          <cell r="L509">
            <v>2003</v>
          </cell>
          <cell r="M509" t="str">
            <v>No Trade</v>
          </cell>
          <cell r="N509" t="str">
            <v/>
          </cell>
          <cell r="O509" t="str">
            <v/>
          </cell>
          <cell r="P509" t="str">
            <v/>
          </cell>
        </row>
        <row r="510">
          <cell r="A510" t="str">
            <v>LO</v>
          </cell>
          <cell r="B510">
            <v>2</v>
          </cell>
          <cell r="C510">
            <v>3</v>
          </cell>
          <cell r="D510" t="str">
            <v>P</v>
          </cell>
          <cell r="E510">
            <v>30.5</v>
          </cell>
          <cell r="F510">
            <v>37636</v>
          </cell>
          <cell r="G510">
            <v>0</v>
          </cell>
          <cell r="H510">
            <v>0</v>
          </cell>
          <cell r="I510" t="str">
            <v>0          0</v>
          </cell>
          <cell r="J510">
            <v>0</v>
          </cell>
          <cell r="K510">
            <v>0</v>
          </cell>
          <cell r="L510">
            <v>2003</v>
          </cell>
          <cell r="M510" t="str">
            <v>No Trade</v>
          </cell>
          <cell r="N510" t="str">
            <v/>
          </cell>
          <cell r="O510" t="str">
            <v/>
          </cell>
          <cell r="P510" t="str">
            <v/>
          </cell>
        </row>
        <row r="511">
          <cell r="A511" t="str">
            <v>LO</v>
          </cell>
          <cell r="B511">
            <v>2</v>
          </cell>
          <cell r="C511">
            <v>3</v>
          </cell>
          <cell r="D511" t="str">
            <v>C</v>
          </cell>
          <cell r="E511">
            <v>31</v>
          </cell>
          <cell r="F511">
            <v>37636</v>
          </cell>
          <cell r="G511">
            <v>0.22</v>
          </cell>
          <cell r="H511">
            <v>0.1</v>
          </cell>
          <cell r="I511" t="str">
            <v>7         55</v>
          </cell>
          <cell r="J511">
            <v>0.21</v>
          </cell>
          <cell r="K511">
            <v>0.2</v>
          </cell>
          <cell r="L511">
            <v>2003</v>
          </cell>
          <cell r="M511" t="str">
            <v>No Trade</v>
          </cell>
          <cell r="N511" t="str">
            <v/>
          </cell>
          <cell r="O511" t="str">
            <v/>
          </cell>
          <cell r="P511" t="str">
            <v/>
          </cell>
        </row>
        <row r="512">
          <cell r="A512" t="str">
            <v>LO</v>
          </cell>
          <cell r="B512">
            <v>2</v>
          </cell>
          <cell r="C512">
            <v>3</v>
          </cell>
          <cell r="D512" t="str">
            <v>P</v>
          </cell>
          <cell r="E512">
            <v>31</v>
          </cell>
          <cell r="F512">
            <v>37636</v>
          </cell>
          <cell r="G512">
            <v>4.03</v>
          </cell>
          <cell r="H512">
            <v>4.5</v>
          </cell>
          <cell r="I512" t="str">
            <v>6          0</v>
          </cell>
          <cell r="J512">
            <v>0</v>
          </cell>
          <cell r="K512">
            <v>0</v>
          </cell>
          <cell r="L512">
            <v>2003</v>
          </cell>
          <cell r="M512" t="str">
            <v>No Trade</v>
          </cell>
          <cell r="N512" t="str">
            <v/>
          </cell>
          <cell r="O512" t="str">
            <v/>
          </cell>
          <cell r="P512" t="str">
            <v/>
          </cell>
        </row>
        <row r="513">
          <cell r="A513" t="str">
            <v>LO</v>
          </cell>
          <cell r="B513">
            <v>2</v>
          </cell>
          <cell r="C513">
            <v>3</v>
          </cell>
          <cell r="D513" t="str">
            <v>C</v>
          </cell>
          <cell r="E513">
            <v>31.5</v>
          </cell>
          <cell r="F513">
            <v>37636</v>
          </cell>
          <cell r="G513">
            <v>0.17</v>
          </cell>
          <cell r="H513">
            <v>0.1</v>
          </cell>
          <cell r="I513" t="str">
            <v>4          1</v>
          </cell>
          <cell r="J513">
            <v>0.23</v>
          </cell>
          <cell r="K513">
            <v>0.23</v>
          </cell>
          <cell r="L513">
            <v>2003</v>
          </cell>
          <cell r="M513" t="str">
            <v>No Trade</v>
          </cell>
          <cell r="N513" t="str">
            <v/>
          </cell>
          <cell r="O513" t="str">
            <v/>
          </cell>
          <cell r="P513" t="str">
            <v/>
          </cell>
        </row>
        <row r="514">
          <cell r="A514" t="str">
            <v>LO</v>
          </cell>
          <cell r="B514">
            <v>2</v>
          </cell>
          <cell r="C514">
            <v>3</v>
          </cell>
          <cell r="D514" t="str">
            <v>P</v>
          </cell>
          <cell r="E514">
            <v>31.5</v>
          </cell>
          <cell r="F514">
            <v>37636</v>
          </cell>
          <cell r="G514">
            <v>0</v>
          </cell>
          <cell r="H514">
            <v>0</v>
          </cell>
          <cell r="I514" t="str">
            <v>0          0</v>
          </cell>
          <cell r="J514">
            <v>0</v>
          </cell>
          <cell r="K514">
            <v>0</v>
          </cell>
          <cell r="L514">
            <v>2003</v>
          </cell>
          <cell r="M514" t="str">
            <v>No Trade</v>
          </cell>
          <cell r="N514" t="str">
            <v/>
          </cell>
          <cell r="O514" t="str">
            <v/>
          </cell>
          <cell r="P514" t="str">
            <v/>
          </cell>
        </row>
        <row r="515">
          <cell r="A515" t="str">
            <v>LO</v>
          </cell>
          <cell r="B515">
            <v>2</v>
          </cell>
          <cell r="C515">
            <v>3</v>
          </cell>
          <cell r="D515" t="str">
            <v>C</v>
          </cell>
          <cell r="E515">
            <v>32</v>
          </cell>
          <cell r="F515">
            <v>37636</v>
          </cell>
          <cell r="G515">
            <v>0.13</v>
          </cell>
          <cell r="H515">
            <v>0.1</v>
          </cell>
          <cell r="I515" t="str">
            <v>0          5</v>
          </cell>
          <cell r="J515">
            <v>0.17</v>
          </cell>
          <cell r="K515">
            <v>0.17</v>
          </cell>
          <cell r="L515">
            <v>2003</v>
          </cell>
          <cell r="M515" t="str">
            <v>No Trade</v>
          </cell>
          <cell r="N515" t="str">
            <v/>
          </cell>
          <cell r="O515" t="str">
            <v/>
          </cell>
          <cell r="P515" t="str">
            <v/>
          </cell>
        </row>
        <row r="516">
          <cell r="A516" t="str">
            <v>LO</v>
          </cell>
          <cell r="B516">
            <v>2</v>
          </cell>
          <cell r="C516">
            <v>3</v>
          </cell>
          <cell r="D516" t="str">
            <v>P</v>
          </cell>
          <cell r="E516">
            <v>32</v>
          </cell>
          <cell r="F516">
            <v>37636</v>
          </cell>
          <cell r="G516">
            <v>4.9400000000000004</v>
          </cell>
          <cell r="H516">
            <v>5.4</v>
          </cell>
          <cell r="I516" t="str">
            <v>9          0</v>
          </cell>
          <cell r="J516">
            <v>0</v>
          </cell>
          <cell r="K516">
            <v>0</v>
          </cell>
          <cell r="L516">
            <v>2003</v>
          </cell>
          <cell r="M516" t="str">
            <v>No Trade</v>
          </cell>
          <cell r="N516" t="str">
            <v/>
          </cell>
          <cell r="O516" t="str">
            <v/>
          </cell>
          <cell r="P516" t="str">
            <v/>
          </cell>
        </row>
        <row r="517">
          <cell r="A517" t="str">
            <v>LO</v>
          </cell>
          <cell r="B517">
            <v>2</v>
          </cell>
          <cell r="C517">
            <v>3</v>
          </cell>
          <cell r="D517" t="str">
            <v>C</v>
          </cell>
          <cell r="E517">
            <v>32.5</v>
          </cell>
          <cell r="F517">
            <v>37636</v>
          </cell>
          <cell r="G517">
            <v>0.1</v>
          </cell>
          <cell r="H517">
            <v>0</v>
          </cell>
          <cell r="I517" t="str">
            <v>8         50</v>
          </cell>
          <cell r="J517">
            <v>0</v>
          </cell>
          <cell r="K517">
            <v>0</v>
          </cell>
          <cell r="L517">
            <v>2003</v>
          </cell>
          <cell r="M517" t="str">
            <v>No Trade</v>
          </cell>
          <cell r="N517" t="str">
            <v/>
          </cell>
          <cell r="O517" t="str">
            <v/>
          </cell>
          <cell r="P517" t="str">
            <v/>
          </cell>
        </row>
        <row r="518">
          <cell r="A518" t="str">
            <v>LO</v>
          </cell>
          <cell r="B518">
            <v>2</v>
          </cell>
          <cell r="C518">
            <v>3</v>
          </cell>
          <cell r="D518" t="str">
            <v>P</v>
          </cell>
          <cell r="E518">
            <v>32.5</v>
          </cell>
          <cell r="F518">
            <v>37636</v>
          </cell>
          <cell r="G518">
            <v>0</v>
          </cell>
          <cell r="H518">
            <v>0</v>
          </cell>
          <cell r="I518" t="str">
            <v>0          0</v>
          </cell>
          <cell r="J518">
            <v>0</v>
          </cell>
          <cell r="K518">
            <v>0</v>
          </cell>
          <cell r="L518">
            <v>2003</v>
          </cell>
          <cell r="M518" t="str">
            <v>No Trade</v>
          </cell>
          <cell r="N518" t="str">
            <v/>
          </cell>
          <cell r="O518" t="str">
            <v/>
          </cell>
          <cell r="P518" t="str">
            <v/>
          </cell>
        </row>
        <row r="519">
          <cell r="A519" t="str">
            <v>LO</v>
          </cell>
          <cell r="B519">
            <v>2</v>
          </cell>
          <cell r="C519">
            <v>3</v>
          </cell>
          <cell r="D519" t="str">
            <v>C</v>
          </cell>
          <cell r="E519">
            <v>33</v>
          </cell>
          <cell r="F519">
            <v>37636</v>
          </cell>
          <cell r="G519">
            <v>0.09</v>
          </cell>
          <cell r="H519">
            <v>0</v>
          </cell>
          <cell r="I519" t="str">
            <v>7        100</v>
          </cell>
          <cell r="J519">
            <v>0</v>
          </cell>
          <cell r="K519">
            <v>0</v>
          </cell>
          <cell r="L519">
            <v>2003</v>
          </cell>
          <cell r="M519" t="str">
            <v>No Trade</v>
          </cell>
          <cell r="N519" t="str">
            <v/>
          </cell>
          <cell r="O519" t="str">
            <v/>
          </cell>
          <cell r="P519" t="str">
            <v/>
          </cell>
        </row>
        <row r="520">
          <cell r="A520" t="str">
            <v>LO</v>
          </cell>
          <cell r="B520">
            <v>2</v>
          </cell>
          <cell r="C520">
            <v>3</v>
          </cell>
          <cell r="D520" t="str">
            <v>P</v>
          </cell>
          <cell r="E520">
            <v>33</v>
          </cell>
          <cell r="F520">
            <v>37636</v>
          </cell>
          <cell r="G520">
            <v>0</v>
          </cell>
          <cell r="H520">
            <v>0</v>
          </cell>
          <cell r="I520" t="str">
            <v>0          0</v>
          </cell>
          <cell r="J520">
            <v>0</v>
          </cell>
          <cell r="K520">
            <v>0</v>
          </cell>
          <cell r="L520">
            <v>2003</v>
          </cell>
          <cell r="M520" t="str">
            <v>No Trade</v>
          </cell>
          <cell r="N520" t="str">
            <v/>
          </cell>
          <cell r="O520" t="str">
            <v/>
          </cell>
          <cell r="P520" t="str">
            <v/>
          </cell>
        </row>
        <row r="521">
          <cell r="A521" t="str">
            <v>LO</v>
          </cell>
          <cell r="B521">
            <v>2</v>
          </cell>
          <cell r="C521">
            <v>3</v>
          </cell>
          <cell r="D521" t="str">
            <v>C</v>
          </cell>
          <cell r="E521">
            <v>33.5</v>
          </cell>
          <cell r="F521">
            <v>37636</v>
          </cell>
          <cell r="G521">
            <v>0.08</v>
          </cell>
          <cell r="H521">
            <v>0</v>
          </cell>
          <cell r="I521" t="str">
            <v>6          0</v>
          </cell>
          <cell r="J521">
            <v>0</v>
          </cell>
          <cell r="K521">
            <v>0</v>
          </cell>
          <cell r="L521">
            <v>2003</v>
          </cell>
          <cell r="M521" t="str">
            <v>No Trade</v>
          </cell>
          <cell r="N521" t="str">
            <v/>
          </cell>
          <cell r="O521" t="str">
            <v/>
          </cell>
          <cell r="P521" t="str">
            <v/>
          </cell>
        </row>
        <row r="522">
          <cell r="A522" t="str">
            <v>LO</v>
          </cell>
          <cell r="B522">
            <v>2</v>
          </cell>
          <cell r="C522">
            <v>3</v>
          </cell>
          <cell r="D522" t="str">
            <v>P</v>
          </cell>
          <cell r="E522">
            <v>33.5</v>
          </cell>
          <cell r="F522">
            <v>37636</v>
          </cell>
          <cell r="G522">
            <v>0</v>
          </cell>
          <cell r="H522">
            <v>0</v>
          </cell>
          <cell r="I522" t="str">
            <v>0          0</v>
          </cell>
          <cell r="J522">
            <v>0</v>
          </cell>
          <cell r="K522">
            <v>0</v>
          </cell>
          <cell r="L522">
            <v>2003</v>
          </cell>
          <cell r="M522" t="str">
            <v>No Trade</v>
          </cell>
          <cell r="N522" t="str">
            <v/>
          </cell>
          <cell r="O522" t="str">
            <v/>
          </cell>
          <cell r="P522" t="str">
            <v/>
          </cell>
        </row>
        <row r="523">
          <cell r="A523" t="str">
            <v>LO</v>
          </cell>
          <cell r="B523">
            <v>2</v>
          </cell>
          <cell r="C523">
            <v>3</v>
          </cell>
          <cell r="D523" t="str">
            <v>C</v>
          </cell>
          <cell r="E523">
            <v>34</v>
          </cell>
          <cell r="F523">
            <v>37636</v>
          </cell>
          <cell r="G523">
            <v>7.0000000000000007E-2</v>
          </cell>
          <cell r="H523">
            <v>0</v>
          </cell>
          <cell r="I523" t="str">
            <v>5          0</v>
          </cell>
          <cell r="J523">
            <v>0</v>
          </cell>
          <cell r="K523">
            <v>0</v>
          </cell>
          <cell r="L523">
            <v>2003</v>
          </cell>
          <cell r="M523" t="str">
            <v>No Trade</v>
          </cell>
          <cell r="N523" t="str">
            <v/>
          </cell>
          <cell r="O523" t="str">
            <v/>
          </cell>
          <cell r="P523" t="str">
            <v/>
          </cell>
        </row>
        <row r="524">
          <cell r="A524" t="str">
            <v>LO</v>
          </cell>
          <cell r="B524">
            <v>2</v>
          </cell>
          <cell r="C524">
            <v>3</v>
          </cell>
          <cell r="D524" t="str">
            <v>P</v>
          </cell>
          <cell r="E524">
            <v>34</v>
          </cell>
          <cell r="F524">
            <v>37636</v>
          </cell>
          <cell r="G524">
            <v>0</v>
          </cell>
          <cell r="H524">
            <v>0</v>
          </cell>
          <cell r="I524" t="str">
            <v>0          0</v>
          </cell>
          <cell r="J524">
            <v>0</v>
          </cell>
          <cell r="K524">
            <v>0</v>
          </cell>
          <cell r="L524">
            <v>2003</v>
          </cell>
          <cell r="M524" t="str">
            <v>No Trade</v>
          </cell>
          <cell r="N524" t="str">
            <v/>
          </cell>
          <cell r="O524" t="str">
            <v/>
          </cell>
          <cell r="P524" t="str">
            <v/>
          </cell>
        </row>
        <row r="525">
          <cell r="A525" t="str">
            <v>LO</v>
          </cell>
          <cell r="B525">
            <v>2</v>
          </cell>
          <cell r="C525">
            <v>3</v>
          </cell>
          <cell r="D525" t="str">
            <v>C</v>
          </cell>
          <cell r="E525">
            <v>34.5</v>
          </cell>
          <cell r="F525">
            <v>37636</v>
          </cell>
          <cell r="G525">
            <v>0.06</v>
          </cell>
          <cell r="H525">
            <v>0</v>
          </cell>
          <cell r="I525" t="str">
            <v>4          0</v>
          </cell>
          <cell r="J525">
            <v>0</v>
          </cell>
          <cell r="K525">
            <v>0</v>
          </cell>
          <cell r="L525">
            <v>2003</v>
          </cell>
          <cell r="M525" t="str">
            <v>No Trade</v>
          </cell>
          <cell r="N525" t="str">
            <v/>
          </cell>
          <cell r="O525" t="str">
            <v/>
          </cell>
          <cell r="P525" t="str">
            <v/>
          </cell>
        </row>
        <row r="526">
          <cell r="A526" t="str">
            <v>LO</v>
          </cell>
          <cell r="B526">
            <v>2</v>
          </cell>
          <cell r="C526">
            <v>3</v>
          </cell>
          <cell r="D526" t="str">
            <v>C</v>
          </cell>
          <cell r="E526">
            <v>35</v>
          </cell>
          <cell r="F526">
            <v>37636</v>
          </cell>
          <cell r="G526">
            <v>0.05</v>
          </cell>
          <cell r="H526">
            <v>0</v>
          </cell>
          <cell r="I526" t="str">
            <v>3          0</v>
          </cell>
          <cell r="J526">
            <v>0</v>
          </cell>
          <cell r="K526">
            <v>0</v>
          </cell>
          <cell r="L526">
            <v>2003</v>
          </cell>
          <cell r="M526" t="str">
            <v>No Trade</v>
          </cell>
          <cell r="N526" t="str">
            <v/>
          </cell>
          <cell r="O526" t="str">
            <v/>
          </cell>
          <cell r="P526" t="str">
            <v/>
          </cell>
        </row>
        <row r="527">
          <cell r="A527" t="str">
            <v>LO</v>
          </cell>
          <cell r="B527">
            <v>2</v>
          </cell>
          <cell r="C527">
            <v>3</v>
          </cell>
          <cell r="D527" t="str">
            <v>P</v>
          </cell>
          <cell r="E527">
            <v>35</v>
          </cell>
          <cell r="F527">
            <v>37636</v>
          </cell>
          <cell r="G527">
            <v>7.83</v>
          </cell>
          <cell r="H527">
            <v>8.4</v>
          </cell>
          <cell r="I527" t="str">
            <v>1          0</v>
          </cell>
          <cell r="J527">
            <v>0</v>
          </cell>
          <cell r="K527">
            <v>0</v>
          </cell>
          <cell r="L527">
            <v>2003</v>
          </cell>
          <cell r="M527" t="str">
            <v>No Trade</v>
          </cell>
          <cell r="N527" t="str">
            <v/>
          </cell>
          <cell r="O527" t="str">
            <v/>
          </cell>
          <cell r="P527" t="str">
            <v/>
          </cell>
        </row>
        <row r="528">
          <cell r="A528" t="str">
            <v>LO</v>
          </cell>
          <cell r="B528">
            <v>2</v>
          </cell>
          <cell r="C528">
            <v>3</v>
          </cell>
          <cell r="D528" t="str">
            <v>C</v>
          </cell>
          <cell r="E528">
            <v>36</v>
          </cell>
          <cell r="F528">
            <v>37636</v>
          </cell>
          <cell r="G528">
            <v>0.03</v>
          </cell>
          <cell r="H528">
            <v>0</v>
          </cell>
          <cell r="I528" t="str">
            <v>2          0</v>
          </cell>
          <cell r="J528">
            <v>0</v>
          </cell>
          <cell r="K528">
            <v>0</v>
          </cell>
          <cell r="L528">
            <v>2003</v>
          </cell>
          <cell r="M528" t="str">
            <v>No Trade</v>
          </cell>
          <cell r="N528" t="str">
            <v/>
          </cell>
          <cell r="O528" t="str">
            <v/>
          </cell>
          <cell r="P528" t="str">
            <v/>
          </cell>
        </row>
        <row r="529">
          <cell r="A529" t="str">
            <v>LO</v>
          </cell>
          <cell r="B529">
            <v>2</v>
          </cell>
          <cell r="C529">
            <v>3</v>
          </cell>
          <cell r="D529" t="str">
            <v>C</v>
          </cell>
          <cell r="E529">
            <v>36.5</v>
          </cell>
          <cell r="F529">
            <v>37636</v>
          </cell>
          <cell r="G529">
            <v>0.02</v>
          </cell>
          <cell r="H529">
            <v>0</v>
          </cell>
          <cell r="I529" t="str">
            <v>1          0</v>
          </cell>
          <cell r="J529">
            <v>0</v>
          </cell>
          <cell r="K529">
            <v>0</v>
          </cell>
          <cell r="L529">
            <v>2003</v>
          </cell>
          <cell r="M529" t="str">
            <v>No Trade</v>
          </cell>
          <cell r="N529" t="str">
            <v/>
          </cell>
          <cell r="O529" t="str">
            <v/>
          </cell>
          <cell r="P529" t="str">
            <v/>
          </cell>
        </row>
        <row r="530">
          <cell r="A530" t="str">
            <v>LO</v>
          </cell>
          <cell r="B530">
            <v>2</v>
          </cell>
          <cell r="C530">
            <v>3</v>
          </cell>
          <cell r="D530" t="str">
            <v>C</v>
          </cell>
          <cell r="E530">
            <v>37</v>
          </cell>
          <cell r="F530">
            <v>37636</v>
          </cell>
          <cell r="G530">
            <v>0.01</v>
          </cell>
          <cell r="H530">
            <v>0</v>
          </cell>
          <cell r="I530" t="str">
            <v>1          0</v>
          </cell>
          <cell r="J530">
            <v>0</v>
          </cell>
          <cell r="K530">
            <v>0</v>
          </cell>
          <cell r="L530">
            <v>2003</v>
          </cell>
          <cell r="M530" t="str">
            <v>No Trade</v>
          </cell>
          <cell r="N530" t="str">
            <v/>
          </cell>
          <cell r="O530" t="str">
            <v/>
          </cell>
          <cell r="P530" t="str">
            <v/>
          </cell>
        </row>
        <row r="531">
          <cell r="A531" t="str">
            <v>LO</v>
          </cell>
          <cell r="B531">
            <v>2</v>
          </cell>
          <cell r="C531">
            <v>3</v>
          </cell>
          <cell r="D531" t="str">
            <v>C</v>
          </cell>
          <cell r="E531">
            <v>38</v>
          </cell>
          <cell r="F531">
            <v>37636</v>
          </cell>
          <cell r="G531">
            <v>0.01</v>
          </cell>
          <cell r="H531">
            <v>0</v>
          </cell>
          <cell r="I531" t="str">
            <v>1          0</v>
          </cell>
          <cell r="J531">
            <v>0</v>
          </cell>
          <cell r="K531">
            <v>0</v>
          </cell>
          <cell r="L531">
            <v>2003</v>
          </cell>
          <cell r="M531" t="str">
            <v>No Trade</v>
          </cell>
          <cell r="N531" t="str">
            <v/>
          </cell>
          <cell r="O531" t="str">
            <v/>
          </cell>
          <cell r="P531" t="str">
            <v/>
          </cell>
        </row>
        <row r="532">
          <cell r="A532" t="str">
            <v>LO</v>
          </cell>
          <cell r="B532">
            <v>2</v>
          </cell>
          <cell r="C532">
            <v>3</v>
          </cell>
          <cell r="D532" t="str">
            <v>P</v>
          </cell>
          <cell r="E532">
            <v>38</v>
          </cell>
          <cell r="F532">
            <v>37636</v>
          </cell>
          <cell r="G532">
            <v>10.83</v>
          </cell>
          <cell r="H532">
            <v>11.4</v>
          </cell>
          <cell r="I532" t="str">
            <v>1          0</v>
          </cell>
          <cell r="J532">
            <v>0</v>
          </cell>
          <cell r="K532">
            <v>0</v>
          </cell>
          <cell r="L532">
            <v>2003</v>
          </cell>
          <cell r="M532" t="str">
            <v>No Trade</v>
          </cell>
          <cell r="N532" t="str">
            <v/>
          </cell>
          <cell r="O532" t="str">
            <v/>
          </cell>
          <cell r="P532" t="str">
            <v/>
          </cell>
        </row>
        <row r="533">
          <cell r="A533" t="str">
            <v>LO</v>
          </cell>
          <cell r="B533">
            <v>2</v>
          </cell>
          <cell r="C533">
            <v>3</v>
          </cell>
          <cell r="D533" t="str">
            <v>C</v>
          </cell>
          <cell r="E533">
            <v>38.5</v>
          </cell>
          <cell r="F533">
            <v>37636</v>
          </cell>
          <cell r="G533">
            <v>0</v>
          </cell>
          <cell r="H533">
            <v>0</v>
          </cell>
          <cell r="I533" t="str">
            <v>0          0</v>
          </cell>
          <cell r="J533">
            <v>0</v>
          </cell>
          <cell r="K533">
            <v>0</v>
          </cell>
          <cell r="L533">
            <v>2003</v>
          </cell>
          <cell r="M533" t="str">
            <v>No Trade</v>
          </cell>
          <cell r="N533" t="str">
            <v/>
          </cell>
          <cell r="O533" t="str">
            <v/>
          </cell>
          <cell r="P533" t="str">
            <v/>
          </cell>
        </row>
        <row r="534">
          <cell r="A534" t="str">
            <v>LO</v>
          </cell>
          <cell r="B534">
            <v>2</v>
          </cell>
          <cell r="C534">
            <v>3</v>
          </cell>
          <cell r="D534" t="str">
            <v>C</v>
          </cell>
          <cell r="E534">
            <v>39</v>
          </cell>
          <cell r="F534">
            <v>37636</v>
          </cell>
          <cell r="G534">
            <v>0.01</v>
          </cell>
          <cell r="H534">
            <v>0</v>
          </cell>
          <cell r="I534" t="str">
            <v>1          0</v>
          </cell>
          <cell r="J534">
            <v>0</v>
          </cell>
          <cell r="K534">
            <v>0</v>
          </cell>
          <cell r="L534">
            <v>2003</v>
          </cell>
          <cell r="M534" t="str">
            <v>No Trade</v>
          </cell>
          <cell r="N534" t="str">
            <v/>
          </cell>
          <cell r="O534" t="str">
            <v/>
          </cell>
          <cell r="P534" t="str">
            <v/>
          </cell>
        </row>
        <row r="535">
          <cell r="A535" t="str">
            <v>LO</v>
          </cell>
          <cell r="B535">
            <v>2</v>
          </cell>
          <cell r="C535">
            <v>3</v>
          </cell>
          <cell r="D535" t="str">
            <v>P</v>
          </cell>
          <cell r="E535">
            <v>39</v>
          </cell>
          <cell r="F535">
            <v>37636</v>
          </cell>
          <cell r="G535">
            <v>11.83</v>
          </cell>
          <cell r="H535">
            <v>12.4</v>
          </cell>
          <cell r="I535" t="str">
            <v>1          0</v>
          </cell>
          <cell r="J535">
            <v>0</v>
          </cell>
          <cell r="K535">
            <v>0</v>
          </cell>
          <cell r="L535">
            <v>2003</v>
          </cell>
          <cell r="M535" t="str">
            <v>No Trade</v>
          </cell>
          <cell r="N535" t="str">
            <v/>
          </cell>
          <cell r="O535" t="str">
            <v/>
          </cell>
          <cell r="P535" t="str">
            <v/>
          </cell>
        </row>
        <row r="536">
          <cell r="A536" t="str">
            <v>LO</v>
          </cell>
          <cell r="B536">
            <v>2</v>
          </cell>
          <cell r="C536">
            <v>3</v>
          </cell>
          <cell r="D536" t="str">
            <v>C</v>
          </cell>
          <cell r="E536">
            <v>39.5</v>
          </cell>
          <cell r="F536">
            <v>37636</v>
          </cell>
          <cell r="G536">
            <v>0.01</v>
          </cell>
          <cell r="H536">
            <v>0</v>
          </cell>
          <cell r="I536" t="str">
            <v>1          0</v>
          </cell>
          <cell r="J536">
            <v>0</v>
          </cell>
          <cell r="K536">
            <v>0</v>
          </cell>
          <cell r="L536">
            <v>2003</v>
          </cell>
          <cell r="M536" t="str">
            <v>No Trade</v>
          </cell>
          <cell r="N536" t="str">
            <v/>
          </cell>
          <cell r="O536" t="str">
            <v/>
          </cell>
          <cell r="P536" t="str">
            <v/>
          </cell>
        </row>
        <row r="537">
          <cell r="A537" t="str">
            <v>LO</v>
          </cell>
          <cell r="B537">
            <v>2</v>
          </cell>
          <cell r="C537">
            <v>3</v>
          </cell>
          <cell r="D537" t="str">
            <v>P</v>
          </cell>
          <cell r="E537">
            <v>39.5</v>
          </cell>
          <cell r="F537">
            <v>37636</v>
          </cell>
          <cell r="G537">
            <v>15.29</v>
          </cell>
          <cell r="H537">
            <v>15.2</v>
          </cell>
          <cell r="I537" t="str">
            <v>9          0</v>
          </cell>
          <cell r="J537">
            <v>0</v>
          </cell>
          <cell r="K537">
            <v>0</v>
          </cell>
          <cell r="L537">
            <v>2003</v>
          </cell>
          <cell r="M537" t="str">
            <v>No Trade</v>
          </cell>
          <cell r="N537" t="str">
            <v/>
          </cell>
          <cell r="O537" t="str">
            <v/>
          </cell>
          <cell r="P537" t="str">
            <v/>
          </cell>
        </row>
        <row r="538">
          <cell r="A538" t="str">
            <v>LO</v>
          </cell>
          <cell r="B538">
            <v>2</v>
          </cell>
          <cell r="C538">
            <v>3</v>
          </cell>
          <cell r="D538" t="str">
            <v>C</v>
          </cell>
          <cell r="E538">
            <v>40</v>
          </cell>
          <cell r="F538">
            <v>37636</v>
          </cell>
          <cell r="G538">
            <v>0.01</v>
          </cell>
          <cell r="H538">
            <v>0</v>
          </cell>
          <cell r="I538" t="str">
            <v>1          0</v>
          </cell>
          <cell r="J538">
            <v>0</v>
          </cell>
          <cell r="K538">
            <v>0</v>
          </cell>
          <cell r="L538">
            <v>2003</v>
          </cell>
          <cell r="M538" t="str">
            <v>No Trade</v>
          </cell>
          <cell r="N538" t="str">
            <v/>
          </cell>
          <cell r="O538" t="str">
            <v/>
          </cell>
          <cell r="P538" t="str">
            <v/>
          </cell>
        </row>
        <row r="539">
          <cell r="A539" t="str">
            <v>LO</v>
          </cell>
          <cell r="B539">
            <v>2</v>
          </cell>
          <cell r="C539">
            <v>3</v>
          </cell>
          <cell r="D539" t="str">
            <v>C</v>
          </cell>
          <cell r="E539">
            <v>42</v>
          </cell>
          <cell r="F539">
            <v>37636</v>
          </cell>
          <cell r="G539">
            <v>0.01</v>
          </cell>
          <cell r="H539">
            <v>0</v>
          </cell>
          <cell r="I539" t="str">
            <v>1          0</v>
          </cell>
          <cell r="J539">
            <v>0</v>
          </cell>
          <cell r="K539">
            <v>0</v>
          </cell>
          <cell r="L539">
            <v>2003</v>
          </cell>
          <cell r="M539" t="str">
            <v>No Trade</v>
          </cell>
          <cell r="N539" t="str">
            <v/>
          </cell>
          <cell r="O539" t="str">
            <v/>
          </cell>
          <cell r="P539" t="str">
            <v/>
          </cell>
        </row>
        <row r="540">
          <cell r="A540" t="str">
            <v>LO</v>
          </cell>
          <cell r="B540">
            <v>2</v>
          </cell>
          <cell r="C540">
            <v>3</v>
          </cell>
          <cell r="D540" t="str">
            <v>C</v>
          </cell>
          <cell r="E540">
            <v>45</v>
          </cell>
          <cell r="F540">
            <v>37636</v>
          </cell>
          <cell r="G540">
            <v>0.01</v>
          </cell>
          <cell r="H540">
            <v>0</v>
          </cell>
          <cell r="I540" t="str">
            <v>1          0</v>
          </cell>
          <cell r="J540">
            <v>0</v>
          </cell>
          <cell r="K540">
            <v>0</v>
          </cell>
          <cell r="L540">
            <v>2003</v>
          </cell>
          <cell r="M540" t="str">
            <v>No Trade</v>
          </cell>
          <cell r="N540" t="str">
            <v/>
          </cell>
          <cell r="O540" t="str">
            <v/>
          </cell>
          <cell r="P540" t="str">
            <v/>
          </cell>
        </row>
        <row r="541">
          <cell r="A541" t="str">
            <v>LO</v>
          </cell>
          <cell r="B541">
            <v>2</v>
          </cell>
          <cell r="C541">
            <v>3</v>
          </cell>
          <cell r="D541" t="str">
            <v>C</v>
          </cell>
          <cell r="E541">
            <v>50</v>
          </cell>
          <cell r="F541">
            <v>37636</v>
          </cell>
          <cell r="G541">
            <v>0.01</v>
          </cell>
          <cell r="H541">
            <v>0</v>
          </cell>
          <cell r="I541" t="str">
            <v>1          0</v>
          </cell>
          <cell r="J541">
            <v>0</v>
          </cell>
          <cell r="K541">
            <v>0</v>
          </cell>
          <cell r="L541">
            <v>2003</v>
          </cell>
          <cell r="M541" t="str">
            <v>No Trade</v>
          </cell>
          <cell r="N541" t="str">
            <v/>
          </cell>
          <cell r="O541" t="str">
            <v/>
          </cell>
          <cell r="P541" t="str">
            <v/>
          </cell>
        </row>
        <row r="542">
          <cell r="A542" t="str">
            <v>LO</v>
          </cell>
          <cell r="B542">
            <v>3</v>
          </cell>
          <cell r="C542">
            <v>3</v>
          </cell>
          <cell r="D542" t="str">
            <v>P</v>
          </cell>
          <cell r="E542">
            <v>14</v>
          </cell>
          <cell r="F542">
            <v>37666</v>
          </cell>
          <cell r="G542">
            <v>0.04</v>
          </cell>
          <cell r="H542">
            <v>0</v>
          </cell>
          <cell r="I542" t="str">
            <v>5          0</v>
          </cell>
          <cell r="J542">
            <v>0</v>
          </cell>
          <cell r="K542">
            <v>0</v>
          </cell>
          <cell r="L542">
            <v>2003</v>
          </cell>
          <cell r="M542" t="str">
            <v>No Trade</v>
          </cell>
          <cell r="N542" t="str">
            <v/>
          </cell>
          <cell r="O542" t="str">
            <v/>
          </cell>
          <cell r="P542" t="str">
            <v/>
          </cell>
        </row>
        <row r="543">
          <cell r="A543" t="str">
            <v>LO</v>
          </cell>
          <cell r="B543">
            <v>3</v>
          </cell>
          <cell r="C543">
            <v>3</v>
          </cell>
          <cell r="D543" t="str">
            <v>P</v>
          </cell>
          <cell r="E543">
            <v>15</v>
          </cell>
          <cell r="F543">
            <v>37666</v>
          </cell>
          <cell r="G543">
            <v>0.05</v>
          </cell>
          <cell r="H543">
            <v>0</v>
          </cell>
          <cell r="I543" t="str">
            <v>6          0</v>
          </cell>
          <cell r="J543">
            <v>0</v>
          </cell>
          <cell r="K543">
            <v>0</v>
          </cell>
          <cell r="L543">
            <v>2003</v>
          </cell>
          <cell r="M543" t="str">
            <v>No Trade</v>
          </cell>
          <cell r="N543" t="str">
            <v/>
          </cell>
          <cell r="O543" t="str">
            <v/>
          </cell>
          <cell r="P543" t="str">
            <v/>
          </cell>
        </row>
        <row r="544">
          <cell r="A544" t="str">
            <v>LO</v>
          </cell>
          <cell r="B544">
            <v>3</v>
          </cell>
          <cell r="C544">
            <v>3</v>
          </cell>
          <cell r="D544" t="str">
            <v>P</v>
          </cell>
          <cell r="E544">
            <v>16</v>
          </cell>
          <cell r="F544">
            <v>37666</v>
          </cell>
          <cell r="G544">
            <v>0.06</v>
          </cell>
          <cell r="H544">
            <v>0</v>
          </cell>
          <cell r="I544" t="str">
            <v>7          0</v>
          </cell>
          <cell r="J544">
            <v>0</v>
          </cell>
          <cell r="K544">
            <v>0</v>
          </cell>
          <cell r="L544">
            <v>2003</v>
          </cell>
          <cell r="M544" t="str">
            <v>No Trade</v>
          </cell>
          <cell r="N544" t="str">
            <v/>
          </cell>
          <cell r="O544" t="str">
            <v/>
          </cell>
          <cell r="P544" t="str">
            <v/>
          </cell>
        </row>
        <row r="545">
          <cell r="A545" t="str">
            <v>LO</v>
          </cell>
          <cell r="B545">
            <v>3</v>
          </cell>
          <cell r="C545">
            <v>3</v>
          </cell>
          <cell r="D545" t="str">
            <v>P</v>
          </cell>
          <cell r="E545">
            <v>17</v>
          </cell>
          <cell r="F545">
            <v>37666</v>
          </cell>
          <cell r="G545">
            <v>0.08</v>
          </cell>
          <cell r="H545">
            <v>0</v>
          </cell>
          <cell r="I545" t="str">
            <v>9          0</v>
          </cell>
          <cell r="J545">
            <v>0</v>
          </cell>
          <cell r="K545">
            <v>0</v>
          </cell>
          <cell r="L545">
            <v>2003</v>
          </cell>
          <cell r="M545" t="str">
            <v>No Trade</v>
          </cell>
          <cell r="N545" t="str">
            <v/>
          </cell>
          <cell r="O545" t="str">
            <v/>
          </cell>
          <cell r="P545" t="str">
            <v/>
          </cell>
        </row>
        <row r="546">
          <cell r="A546" t="str">
            <v>LO</v>
          </cell>
          <cell r="B546">
            <v>3</v>
          </cell>
          <cell r="C546">
            <v>3</v>
          </cell>
          <cell r="D546" t="str">
            <v>P</v>
          </cell>
          <cell r="E546">
            <v>17.5</v>
          </cell>
          <cell r="F546">
            <v>37666</v>
          </cell>
          <cell r="G546">
            <v>0.09</v>
          </cell>
          <cell r="H546">
            <v>0.1</v>
          </cell>
          <cell r="I546" t="str">
            <v>0          0</v>
          </cell>
          <cell r="J546">
            <v>0</v>
          </cell>
          <cell r="K546">
            <v>0</v>
          </cell>
          <cell r="L546">
            <v>2003</v>
          </cell>
          <cell r="M546" t="str">
            <v>No Trade</v>
          </cell>
          <cell r="N546" t="str">
            <v/>
          </cell>
          <cell r="O546" t="str">
            <v/>
          </cell>
          <cell r="P546" t="str">
            <v/>
          </cell>
        </row>
        <row r="547">
          <cell r="A547" t="str">
            <v>LO</v>
          </cell>
          <cell r="B547">
            <v>3</v>
          </cell>
          <cell r="C547">
            <v>3</v>
          </cell>
          <cell r="D547" t="str">
            <v>P</v>
          </cell>
          <cell r="E547">
            <v>18</v>
          </cell>
          <cell r="F547">
            <v>37666</v>
          </cell>
          <cell r="G547">
            <v>0.11</v>
          </cell>
          <cell r="H547">
            <v>0.1</v>
          </cell>
          <cell r="I547" t="str">
            <v>3          0</v>
          </cell>
          <cell r="J547">
            <v>0</v>
          </cell>
          <cell r="K547">
            <v>0</v>
          </cell>
          <cell r="L547">
            <v>2003</v>
          </cell>
          <cell r="M547" t="str">
            <v>No Trade</v>
          </cell>
          <cell r="N547" t="str">
            <v/>
          </cell>
          <cell r="O547" t="str">
            <v/>
          </cell>
          <cell r="P547" t="str">
            <v/>
          </cell>
        </row>
        <row r="548">
          <cell r="A548" t="str">
            <v>LO</v>
          </cell>
          <cell r="B548">
            <v>3</v>
          </cell>
          <cell r="C548">
            <v>3</v>
          </cell>
          <cell r="D548" t="str">
            <v>C</v>
          </cell>
          <cell r="E548">
            <v>19</v>
          </cell>
          <cell r="F548">
            <v>37666</v>
          </cell>
          <cell r="G548">
            <v>7.86</v>
          </cell>
          <cell r="H548">
            <v>7.3</v>
          </cell>
          <cell r="I548" t="str">
            <v>7          0</v>
          </cell>
          <cell r="J548">
            <v>0</v>
          </cell>
          <cell r="K548">
            <v>0</v>
          </cell>
          <cell r="L548">
            <v>2003</v>
          </cell>
          <cell r="M548" t="str">
            <v>No Trade</v>
          </cell>
          <cell r="N548" t="str">
            <v/>
          </cell>
          <cell r="O548" t="str">
            <v/>
          </cell>
          <cell r="P548" t="str">
            <v/>
          </cell>
        </row>
        <row r="549">
          <cell r="A549" t="str">
            <v>LO</v>
          </cell>
          <cell r="B549">
            <v>3</v>
          </cell>
          <cell r="C549">
            <v>3</v>
          </cell>
          <cell r="D549" t="str">
            <v>P</v>
          </cell>
          <cell r="E549">
            <v>19</v>
          </cell>
          <cell r="F549">
            <v>37666</v>
          </cell>
          <cell r="G549">
            <v>0.15</v>
          </cell>
          <cell r="H549">
            <v>0.1</v>
          </cell>
          <cell r="I549" t="str">
            <v>8          0</v>
          </cell>
          <cell r="J549">
            <v>0</v>
          </cell>
          <cell r="K549">
            <v>0</v>
          </cell>
          <cell r="L549">
            <v>2003</v>
          </cell>
          <cell r="M549" t="str">
            <v>No Trade</v>
          </cell>
          <cell r="N549" t="str">
            <v/>
          </cell>
          <cell r="O549" t="str">
            <v/>
          </cell>
          <cell r="P549" t="str">
            <v/>
          </cell>
        </row>
        <row r="550">
          <cell r="A550" t="str">
            <v>LO</v>
          </cell>
          <cell r="B550">
            <v>3</v>
          </cell>
          <cell r="C550">
            <v>3</v>
          </cell>
          <cell r="D550" t="str">
            <v>P</v>
          </cell>
          <cell r="E550">
            <v>19.5</v>
          </cell>
          <cell r="F550">
            <v>37666</v>
          </cell>
          <cell r="G550">
            <v>0.18</v>
          </cell>
          <cell r="H550">
            <v>0.2</v>
          </cell>
          <cell r="I550" t="str">
            <v>2          0</v>
          </cell>
          <cell r="J550">
            <v>0</v>
          </cell>
          <cell r="K550">
            <v>0</v>
          </cell>
          <cell r="L550">
            <v>2003</v>
          </cell>
          <cell r="M550" t="str">
            <v>No Trade</v>
          </cell>
          <cell r="N550" t="str">
            <v/>
          </cell>
          <cell r="O550" t="str">
            <v/>
          </cell>
          <cell r="P550" t="str">
            <v/>
          </cell>
        </row>
        <row r="551">
          <cell r="A551" t="str">
            <v>LO</v>
          </cell>
          <cell r="B551">
            <v>3</v>
          </cell>
          <cell r="C551">
            <v>3</v>
          </cell>
          <cell r="D551" t="str">
            <v>C</v>
          </cell>
          <cell r="E551">
            <v>20</v>
          </cell>
          <cell r="F551">
            <v>37666</v>
          </cell>
          <cell r="G551">
            <v>6.93</v>
          </cell>
          <cell r="H551">
            <v>6.4</v>
          </cell>
          <cell r="I551" t="str">
            <v>6          0</v>
          </cell>
          <cell r="J551">
            <v>0</v>
          </cell>
          <cell r="K551">
            <v>0</v>
          </cell>
          <cell r="L551">
            <v>2003</v>
          </cell>
          <cell r="M551" t="str">
            <v>No Trade</v>
          </cell>
          <cell r="N551" t="str">
            <v/>
          </cell>
          <cell r="O551" t="str">
            <v/>
          </cell>
          <cell r="P551" t="str">
            <v/>
          </cell>
        </row>
        <row r="552">
          <cell r="A552" t="str">
            <v>LO</v>
          </cell>
          <cell r="B552">
            <v>3</v>
          </cell>
          <cell r="C552">
            <v>3</v>
          </cell>
          <cell r="D552" t="str">
            <v>P</v>
          </cell>
          <cell r="E552">
            <v>20</v>
          </cell>
          <cell r="F552">
            <v>37666</v>
          </cell>
          <cell r="G552">
            <v>0.21</v>
          </cell>
          <cell r="H552">
            <v>0.2</v>
          </cell>
          <cell r="I552" t="str">
            <v>5          0</v>
          </cell>
          <cell r="J552">
            <v>0</v>
          </cell>
          <cell r="K552">
            <v>0</v>
          </cell>
          <cell r="L552">
            <v>2003</v>
          </cell>
          <cell r="M552" t="str">
            <v>No Trade</v>
          </cell>
          <cell r="N552" t="str">
            <v/>
          </cell>
          <cell r="O552" t="str">
            <v/>
          </cell>
          <cell r="P552" t="str">
            <v/>
          </cell>
        </row>
        <row r="553">
          <cell r="A553" t="str">
            <v>LO</v>
          </cell>
          <cell r="B553">
            <v>3</v>
          </cell>
          <cell r="C553">
            <v>3</v>
          </cell>
          <cell r="D553" t="str">
            <v>P</v>
          </cell>
          <cell r="E553">
            <v>20.5</v>
          </cell>
          <cell r="F553">
            <v>37666</v>
          </cell>
          <cell r="G553">
            <v>0.24</v>
          </cell>
          <cell r="H553">
            <v>0.2</v>
          </cell>
          <cell r="I553" t="str">
            <v>9          0</v>
          </cell>
          <cell r="J553">
            <v>0</v>
          </cell>
          <cell r="K553">
            <v>0</v>
          </cell>
          <cell r="L553">
            <v>2003</v>
          </cell>
          <cell r="M553" t="str">
            <v>No Trade</v>
          </cell>
          <cell r="N553" t="str">
            <v/>
          </cell>
          <cell r="O553" t="str">
            <v/>
          </cell>
          <cell r="P553" t="str">
            <v/>
          </cell>
        </row>
        <row r="554">
          <cell r="A554" t="str">
            <v>LO</v>
          </cell>
          <cell r="B554">
            <v>3</v>
          </cell>
          <cell r="C554">
            <v>3</v>
          </cell>
          <cell r="D554" t="str">
            <v>C</v>
          </cell>
          <cell r="E554">
            <v>21</v>
          </cell>
          <cell r="F554">
            <v>37666</v>
          </cell>
          <cell r="G554">
            <v>6.04</v>
          </cell>
          <cell r="H554">
            <v>5.5</v>
          </cell>
          <cell r="I554" t="str">
            <v>8          0</v>
          </cell>
          <cell r="J554">
            <v>0</v>
          </cell>
          <cell r="K554">
            <v>0</v>
          </cell>
          <cell r="L554">
            <v>2003</v>
          </cell>
          <cell r="M554" t="str">
            <v>No Trade</v>
          </cell>
          <cell r="N554" t="str">
            <v/>
          </cell>
          <cell r="O554" t="str">
            <v/>
          </cell>
          <cell r="P554" t="str">
            <v/>
          </cell>
        </row>
        <row r="555">
          <cell r="A555" t="str">
            <v>LO</v>
          </cell>
          <cell r="B555">
            <v>3</v>
          </cell>
          <cell r="C555">
            <v>3</v>
          </cell>
          <cell r="D555" t="str">
            <v>P</v>
          </cell>
          <cell r="E555">
            <v>21</v>
          </cell>
          <cell r="F555">
            <v>37666</v>
          </cell>
          <cell r="G555">
            <v>0.28000000000000003</v>
          </cell>
          <cell r="H555">
            <v>0.3</v>
          </cell>
          <cell r="I555" t="str">
            <v>4        500</v>
          </cell>
          <cell r="J555">
            <v>0</v>
          </cell>
          <cell r="K555">
            <v>0</v>
          </cell>
          <cell r="L555">
            <v>2003</v>
          </cell>
          <cell r="M555" t="str">
            <v>No Trade</v>
          </cell>
          <cell r="N555" t="str">
            <v/>
          </cell>
          <cell r="O555" t="str">
            <v/>
          </cell>
          <cell r="P555" t="str">
            <v/>
          </cell>
        </row>
        <row r="556">
          <cell r="A556" t="str">
            <v>LO</v>
          </cell>
          <cell r="B556">
            <v>3</v>
          </cell>
          <cell r="C556">
            <v>3</v>
          </cell>
          <cell r="D556" t="str">
            <v>P</v>
          </cell>
          <cell r="E556">
            <v>21.5</v>
          </cell>
          <cell r="F556">
            <v>37666</v>
          </cell>
          <cell r="G556">
            <v>0.33</v>
          </cell>
          <cell r="H556">
            <v>0.3</v>
          </cell>
          <cell r="I556" t="str">
            <v>9        105</v>
          </cell>
          <cell r="J556">
            <v>0</v>
          </cell>
          <cell r="K556">
            <v>0</v>
          </cell>
          <cell r="L556">
            <v>2003</v>
          </cell>
          <cell r="M556" t="str">
            <v>No Trade</v>
          </cell>
          <cell r="N556" t="str">
            <v/>
          </cell>
          <cell r="O556" t="str">
            <v/>
          </cell>
          <cell r="P556" t="str">
            <v/>
          </cell>
        </row>
        <row r="557">
          <cell r="A557" t="str">
            <v>LO</v>
          </cell>
          <cell r="B557">
            <v>3</v>
          </cell>
          <cell r="C557">
            <v>3</v>
          </cell>
          <cell r="D557" t="str">
            <v>C</v>
          </cell>
          <cell r="E557">
            <v>22</v>
          </cell>
          <cell r="F557">
            <v>37666</v>
          </cell>
          <cell r="G557">
            <v>5.15</v>
          </cell>
          <cell r="H557">
            <v>4.7</v>
          </cell>
          <cell r="I557" t="str">
            <v>1          0</v>
          </cell>
          <cell r="J557">
            <v>0</v>
          </cell>
          <cell r="K557">
            <v>0</v>
          </cell>
          <cell r="L557">
            <v>2003</v>
          </cell>
          <cell r="M557" t="str">
            <v>No Trade</v>
          </cell>
          <cell r="N557" t="str">
            <v/>
          </cell>
          <cell r="O557" t="str">
            <v/>
          </cell>
          <cell r="P557" t="str">
            <v/>
          </cell>
        </row>
        <row r="558">
          <cell r="A558" t="str">
            <v>LO</v>
          </cell>
          <cell r="B558">
            <v>3</v>
          </cell>
          <cell r="C558">
            <v>3</v>
          </cell>
          <cell r="D558" t="str">
            <v>P</v>
          </cell>
          <cell r="E558">
            <v>22</v>
          </cell>
          <cell r="F558">
            <v>37666</v>
          </cell>
          <cell r="G558">
            <v>0.39</v>
          </cell>
          <cell r="H558">
            <v>0.4</v>
          </cell>
          <cell r="I558" t="str">
            <v>6      3,580</v>
          </cell>
          <cell r="J558">
            <v>0.43</v>
          </cell>
          <cell r="K558">
            <v>0.41</v>
          </cell>
          <cell r="L558">
            <v>2003</v>
          </cell>
          <cell r="M558" t="str">
            <v>No Trade</v>
          </cell>
          <cell r="N558" t="str">
            <v/>
          </cell>
          <cell r="O558" t="str">
            <v/>
          </cell>
          <cell r="P558" t="str">
            <v/>
          </cell>
        </row>
        <row r="559">
          <cell r="A559" t="str">
            <v>LO</v>
          </cell>
          <cell r="B559">
            <v>3</v>
          </cell>
          <cell r="C559">
            <v>3</v>
          </cell>
          <cell r="D559" t="str">
            <v>P</v>
          </cell>
          <cell r="E559">
            <v>22.5</v>
          </cell>
          <cell r="F559">
            <v>37666</v>
          </cell>
          <cell r="G559">
            <v>0.46</v>
          </cell>
          <cell r="H559">
            <v>0.5</v>
          </cell>
          <cell r="I559" t="str">
            <v>5          0</v>
          </cell>
          <cell r="J559">
            <v>0</v>
          </cell>
          <cell r="K559">
            <v>0</v>
          </cell>
          <cell r="L559">
            <v>2003</v>
          </cell>
          <cell r="M559" t="str">
            <v>No Trade</v>
          </cell>
          <cell r="N559" t="str">
            <v/>
          </cell>
          <cell r="O559" t="str">
            <v/>
          </cell>
          <cell r="P559" t="str">
            <v/>
          </cell>
        </row>
        <row r="560">
          <cell r="A560" t="str">
            <v>LO</v>
          </cell>
          <cell r="B560">
            <v>3</v>
          </cell>
          <cell r="C560">
            <v>3</v>
          </cell>
          <cell r="D560" t="str">
            <v>C</v>
          </cell>
          <cell r="E560">
            <v>23</v>
          </cell>
          <cell r="F560">
            <v>37666</v>
          </cell>
          <cell r="G560">
            <v>4.3099999999999996</v>
          </cell>
          <cell r="H560">
            <v>3.8</v>
          </cell>
          <cell r="I560" t="str">
            <v>9          0</v>
          </cell>
          <cell r="J560">
            <v>0</v>
          </cell>
          <cell r="K560">
            <v>0</v>
          </cell>
          <cell r="L560">
            <v>2003</v>
          </cell>
          <cell r="M560" t="str">
            <v>No Trade</v>
          </cell>
          <cell r="N560" t="str">
            <v/>
          </cell>
          <cell r="O560" t="str">
            <v/>
          </cell>
          <cell r="P560" t="str">
            <v/>
          </cell>
        </row>
        <row r="561">
          <cell r="A561" t="str">
            <v>LO</v>
          </cell>
          <cell r="B561">
            <v>3</v>
          </cell>
          <cell r="C561">
            <v>3</v>
          </cell>
          <cell r="D561" t="str">
            <v>P</v>
          </cell>
          <cell r="E561">
            <v>23</v>
          </cell>
          <cell r="F561">
            <v>37666</v>
          </cell>
          <cell r="G561">
            <v>0.54</v>
          </cell>
          <cell r="H561">
            <v>0.6</v>
          </cell>
          <cell r="I561" t="str">
            <v>4          1</v>
          </cell>
          <cell r="J561">
            <v>0.57999999999999996</v>
          </cell>
          <cell r="K561">
            <v>0.57999999999999996</v>
          </cell>
          <cell r="L561">
            <v>2003</v>
          </cell>
          <cell r="M561" t="str">
            <v>No Trade</v>
          </cell>
          <cell r="N561" t="str">
            <v/>
          </cell>
          <cell r="O561" t="str">
            <v/>
          </cell>
          <cell r="P561" t="str">
            <v/>
          </cell>
        </row>
        <row r="562">
          <cell r="A562" t="str">
            <v>LO</v>
          </cell>
          <cell r="B562">
            <v>3</v>
          </cell>
          <cell r="C562">
            <v>3</v>
          </cell>
          <cell r="D562" t="str">
            <v>P</v>
          </cell>
          <cell r="E562">
            <v>23.5</v>
          </cell>
          <cell r="F562">
            <v>37666</v>
          </cell>
          <cell r="G562">
            <v>0.62</v>
          </cell>
          <cell r="H562">
            <v>0.7</v>
          </cell>
          <cell r="I562" t="str">
            <v>5        500</v>
          </cell>
          <cell r="J562">
            <v>0</v>
          </cell>
          <cell r="K562">
            <v>0</v>
          </cell>
          <cell r="L562">
            <v>2003</v>
          </cell>
          <cell r="M562" t="str">
            <v>No Trade</v>
          </cell>
          <cell r="N562" t="str">
            <v/>
          </cell>
          <cell r="O562" t="str">
            <v/>
          </cell>
          <cell r="P562" t="str">
            <v/>
          </cell>
        </row>
        <row r="563">
          <cell r="A563" t="str">
            <v>LO</v>
          </cell>
          <cell r="B563">
            <v>3</v>
          </cell>
          <cell r="C563">
            <v>3</v>
          </cell>
          <cell r="D563" t="str">
            <v>C</v>
          </cell>
          <cell r="E563">
            <v>24</v>
          </cell>
          <cell r="F563">
            <v>37666</v>
          </cell>
          <cell r="G563">
            <v>3.51</v>
          </cell>
          <cell r="H563">
            <v>3.1</v>
          </cell>
          <cell r="I563" t="str">
            <v>4          0</v>
          </cell>
          <cell r="J563">
            <v>0</v>
          </cell>
          <cell r="K563">
            <v>0</v>
          </cell>
          <cell r="L563">
            <v>2003</v>
          </cell>
          <cell r="M563" t="str">
            <v>No Trade</v>
          </cell>
          <cell r="N563" t="str">
            <v/>
          </cell>
          <cell r="O563" t="str">
            <v/>
          </cell>
          <cell r="P563" t="str">
            <v/>
          </cell>
        </row>
        <row r="564">
          <cell r="A564" t="str">
            <v>LO</v>
          </cell>
          <cell r="B564">
            <v>3</v>
          </cell>
          <cell r="C564">
            <v>3</v>
          </cell>
          <cell r="D564" t="str">
            <v>P</v>
          </cell>
          <cell r="E564">
            <v>24</v>
          </cell>
          <cell r="F564">
            <v>37666</v>
          </cell>
          <cell r="G564">
            <v>0.73</v>
          </cell>
          <cell r="H564">
            <v>0.8</v>
          </cell>
          <cell r="I564" t="str">
            <v>8        600</v>
          </cell>
          <cell r="J564">
            <v>0.72</v>
          </cell>
          <cell r="K564">
            <v>0.72</v>
          </cell>
          <cell r="L564">
            <v>2003</v>
          </cell>
          <cell r="M564" t="str">
            <v>No Trade</v>
          </cell>
          <cell r="N564" t="str">
            <v/>
          </cell>
          <cell r="O564" t="str">
            <v/>
          </cell>
          <cell r="P564" t="str">
            <v/>
          </cell>
        </row>
        <row r="565">
          <cell r="A565" t="str">
            <v>LO</v>
          </cell>
          <cell r="B565">
            <v>3</v>
          </cell>
          <cell r="C565">
            <v>3</v>
          </cell>
          <cell r="D565" t="str">
            <v>C</v>
          </cell>
          <cell r="E565">
            <v>24.5</v>
          </cell>
          <cell r="F565">
            <v>37666</v>
          </cell>
          <cell r="G565">
            <v>3.16</v>
          </cell>
          <cell r="H565">
            <v>2.8</v>
          </cell>
          <cell r="I565" t="str">
            <v>1          0</v>
          </cell>
          <cell r="J565">
            <v>0</v>
          </cell>
          <cell r="K565">
            <v>0</v>
          </cell>
          <cell r="L565">
            <v>2003</v>
          </cell>
          <cell r="M565" t="str">
            <v>No Trade</v>
          </cell>
          <cell r="N565" t="str">
            <v/>
          </cell>
          <cell r="O565" t="str">
            <v/>
          </cell>
          <cell r="P565" t="str">
            <v/>
          </cell>
        </row>
        <row r="566">
          <cell r="A566" t="str">
            <v>LO</v>
          </cell>
          <cell r="B566">
            <v>3</v>
          </cell>
          <cell r="C566">
            <v>3</v>
          </cell>
          <cell r="D566" t="str">
            <v>P</v>
          </cell>
          <cell r="E566">
            <v>24.5</v>
          </cell>
          <cell r="F566">
            <v>37666</v>
          </cell>
          <cell r="G566">
            <v>0.88</v>
          </cell>
          <cell r="H566">
            <v>1</v>
          </cell>
          <cell r="I566" t="str">
            <v>4          0</v>
          </cell>
          <cell r="J566">
            <v>0</v>
          </cell>
          <cell r="K566">
            <v>0</v>
          </cell>
          <cell r="L566">
            <v>2003</v>
          </cell>
          <cell r="M566" t="str">
            <v>No Trade</v>
          </cell>
          <cell r="N566" t="str">
            <v/>
          </cell>
          <cell r="O566" t="str">
            <v/>
          </cell>
          <cell r="P566" t="str">
            <v/>
          </cell>
        </row>
        <row r="567">
          <cell r="A567" t="str">
            <v>LO</v>
          </cell>
          <cell r="B567">
            <v>3</v>
          </cell>
          <cell r="C567">
            <v>3</v>
          </cell>
          <cell r="D567" t="str">
            <v>C</v>
          </cell>
          <cell r="E567">
            <v>25</v>
          </cell>
          <cell r="F567">
            <v>37666</v>
          </cell>
          <cell r="G567">
            <v>2.83</v>
          </cell>
          <cell r="H567">
            <v>2.5</v>
          </cell>
          <cell r="I567" t="str">
            <v>0          0</v>
          </cell>
          <cell r="J567">
            <v>0</v>
          </cell>
          <cell r="K567">
            <v>0</v>
          </cell>
          <cell r="L567">
            <v>2003</v>
          </cell>
          <cell r="M567" t="str">
            <v>No Trade</v>
          </cell>
          <cell r="N567" t="str">
            <v/>
          </cell>
          <cell r="O567" t="str">
            <v/>
          </cell>
          <cell r="P567" t="str">
            <v/>
          </cell>
        </row>
        <row r="568">
          <cell r="A568" t="str">
            <v>LO</v>
          </cell>
          <cell r="B568">
            <v>3</v>
          </cell>
          <cell r="C568">
            <v>3</v>
          </cell>
          <cell r="D568" t="str">
            <v>P</v>
          </cell>
          <cell r="E568">
            <v>25</v>
          </cell>
          <cell r="F568">
            <v>37666</v>
          </cell>
          <cell r="G568">
            <v>1.04</v>
          </cell>
          <cell r="H568">
            <v>1.2</v>
          </cell>
          <cell r="I568" t="str">
            <v>3          0</v>
          </cell>
          <cell r="J568">
            <v>0</v>
          </cell>
          <cell r="K568">
            <v>0</v>
          </cell>
          <cell r="L568">
            <v>2003</v>
          </cell>
          <cell r="M568" t="str">
            <v>No Trade</v>
          </cell>
          <cell r="N568" t="str">
            <v/>
          </cell>
          <cell r="O568" t="str">
            <v/>
          </cell>
          <cell r="P568" t="str">
            <v/>
          </cell>
        </row>
        <row r="569">
          <cell r="A569" t="str">
            <v>LO</v>
          </cell>
          <cell r="B569">
            <v>3</v>
          </cell>
          <cell r="C569">
            <v>3</v>
          </cell>
          <cell r="D569" t="str">
            <v>C</v>
          </cell>
          <cell r="E569">
            <v>25.5</v>
          </cell>
          <cell r="F569">
            <v>37666</v>
          </cell>
          <cell r="G569">
            <v>2.5</v>
          </cell>
          <cell r="H569">
            <v>2.2000000000000002</v>
          </cell>
          <cell r="I569" t="str">
            <v>0          0</v>
          </cell>
          <cell r="J569">
            <v>0</v>
          </cell>
          <cell r="K569">
            <v>0</v>
          </cell>
          <cell r="L569">
            <v>2003</v>
          </cell>
          <cell r="M569" t="str">
            <v>No Trade</v>
          </cell>
          <cell r="N569" t="str">
            <v/>
          </cell>
          <cell r="O569" t="str">
            <v/>
          </cell>
          <cell r="P569" t="str">
            <v/>
          </cell>
        </row>
        <row r="570">
          <cell r="A570" t="str">
            <v>LO</v>
          </cell>
          <cell r="B570">
            <v>3</v>
          </cell>
          <cell r="C570">
            <v>3</v>
          </cell>
          <cell r="D570" t="str">
            <v>P</v>
          </cell>
          <cell r="E570">
            <v>25.5</v>
          </cell>
          <cell r="F570">
            <v>37666</v>
          </cell>
          <cell r="G570">
            <v>1.21</v>
          </cell>
          <cell r="H570">
            <v>1.4</v>
          </cell>
          <cell r="I570" t="str">
            <v>2          0</v>
          </cell>
          <cell r="J570">
            <v>0</v>
          </cell>
          <cell r="K570">
            <v>0</v>
          </cell>
          <cell r="L570">
            <v>2003</v>
          </cell>
          <cell r="M570" t="str">
            <v>No Trade</v>
          </cell>
          <cell r="N570" t="str">
            <v/>
          </cell>
          <cell r="O570" t="str">
            <v/>
          </cell>
          <cell r="P570" t="str">
            <v/>
          </cell>
        </row>
        <row r="571">
          <cell r="A571" t="str">
            <v>LO</v>
          </cell>
          <cell r="B571">
            <v>3</v>
          </cell>
          <cell r="C571">
            <v>3</v>
          </cell>
          <cell r="D571" t="str">
            <v>C</v>
          </cell>
          <cell r="E571">
            <v>26</v>
          </cell>
          <cell r="F571">
            <v>37666</v>
          </cell>
          <cell r="G571">
            <v>2.21</v>
          </cell>
          <cell r="H571">
            <v>1.9</v>
          </cell>
          <cell r="I571" t="str">
            <v>3          0</v>
          </cell>
          <cell r="J571">
            <v>0</v>
          </cell>
          <cell r="K571">
            <v>0</v>
          </cell>
          <cell r="L571">
            <v>2003</v>
          </cell>
          <cell r="M571" t="str">
            <v>No Trade</v>
          </cell>
          <cell r="N571" t="str">
            <v/>
          </cell>
          <cell r="O571" t="str">
            <v/>
          </cell>
          <cell r="P571" t="str">
            <v/>
          </cell>
        </row>
        <row r="572">
          <cell r="A572" t="str">
            <v>LO</v>
          </cell>
          <cell r="B572">
            <v>3</v>
          </cell>
          <cell r="C572">
            <v>3</v>
          </cell>
          <cell r="D572" t="str">
            <v>P</v>
          </cell>
          <cell r="E572">
            <v>26</v>
          </cell>
          <cell r="F572">
            <v>37666</v>
          </cell>
          <cell r="G572">
            <v>1.41</v>
          </cell>
          <cell r="H572">
            <v>1.6</v>
          </cell>
          <cell r="I572" t="str">
            <v>5          0</v>
          </cell>
          <cell r="J572">
            <v>0</v>
          </cell>
          <cell r="K572">
            <v>0</v>
          </cell>
          <cell r="L572">
            <v>2003</v>
          </cell>
          <cell r="M572" t="str">
            <v>No Trade</v>
          </cell>
          <cell r="N572" t="str">
            <v/>
          </cell>
          <cell r="O572" t="str">
            <v/>
          </cell>
          <cell r="P572" t="str">
            <v/>
          </cell>
        </row>
        <row r="573">
          <cell r="A573" t="str">
            <v>LO</v>
          </cell>
          <cell r="B573">
            <v>3</v>
          </cell>
          <cell r="C573">
            <v>3</v>
          </cell>
          <cell r="D573" t="str">
            <v>C</v>
          </cell>
          <cell r="E573">
            <v>26.5</v>
          </cell>
          <cell r="F573">
            <v>37666</v>
          </cell>
          <cell r="G573">
            <v>1.94</v>
          </cell>
          <cell r="H573">
            <v>1.6</v>
          </cell>
          <cell r="I573" t="str">
            <v>3         15</v>
          </cell>
          <cell r="J573">
            <v>0</v>
          </cell>
          <cell r="K573">
            <v>0</v>
          </cell>
          <cell r="L573">
            <v>2003</v>
          </cell>
          <cell r="M573" t="str">
            <v>No Trade</v>
          </cell>
          <cell r="N573" t="str">
            <v/>
          </cell>
          <cell r="O573" t="str">
            <v/>
          </cell>
          <cell r="P573" t="str">
            <v/>
          </cell>
        </row>
        <row r="574">
          <cell r="A574" t="str">
            <v>LO</v>
          </cell>
          <cell r="B574">
            <v>3</v>
          </cell>
          <cell r="C574">
            <v>3</v>
          </cell>
          <cell r="D574" t="str">
            <v>P</v>
          </cell>
          <cell r="E574">
            <v>26.5</v>
          </cell>
          <cell r="F574">
            <v>37666</v>
          </cell>
          <cell r="G574">
            <v>1.64</v>
          </cell>
          <cell r="H574">
            <v>1.8</v>
          </cell>
          <cell r="I574" t="str">
            <v>5         15</v>
          </cell>
          <cell r="J574">
            <v>0</v>
          </cell>
          <cell r="K574">
            <v>0</v>
          </cell>
          <cell r="L574">
            <v>2003</v>
          </cell>
          <cell r="M574" t="str">
            <v>No Trade</v>
          </cell>
          <cell r="N574" t="str">
            <v/>
          </cell>
          <cell r="O574" t="str">
            <v/>
          </cell>
          <cell r="P574" t="str">
            <v/>
          </cell>
        </row>
        <row r="575">
          <cell r="A575" t="str">
            <v>LO</v>
          </cell>
          <cell r="B575">
            <v>3</v>
          </cell>
          <cell r="C575">
            <v>3</v>
          </cell>
          <cell r="D575" t="str">
            <v>C</v>
          </cell>
          <cell r="E575">
            <v>27</v>
          </cell>
          <cell r="F575">
            <v>37666</v>
          </cell>
          <cell r="G575">
            <v>1.7</v>
          </cell>
          <cell r="H575">
            <v>1.4</v>
          </cell>
          <cell r="I575" t="str">
            <v>1         15</v>
          </cell>
          <cell r="J575">
            <v>1.54</v>
          </cell>
          <cell r="K575">
            <v>1.54</v>
          </cell>
          <cell r="L575">
            <v>2003</v>
          </cell>
          <cell r="M575" t="str">
            <v>No Trade</v>
          </cell>
          <cell r="N575" t="str">
            <v/>
          </cell>
          <cell r="O575" t="str">
            <v/>
          </cell>
          <cell r="P575" t="str">
            <v/>
          </cell>
        </row>
        <row r="576">
          <cell r="A576" t="str">
            <v>LO</v>
          </cell>
          <cell r="B576">
            <v>3</v>
          </cell>
          <cell r="C576">
            <v>3</v>
          </cell>
          <cell r="D576" t="str">
            <v>P</v>
          </cell>
          <cell r="E576">
            <v>27</v>
          </cell>
          <cell r="F576">
            <v>37666</v>
          </cell>
          <cell r="G576">
            <v>1.9</v>
          </cell>
          <cell r="H576">
            <v>2.1</v>
          </cell>
          <cell r="I576" t="str">
            <v>3          0</v>
          </cell>
          <cell r="J576">
            <v>0</v>
          </cell>
          <cell r="K576">
            <v>0</v>
          </cell>
          <cell r="L576">
            <v>2003</v>
          </cell>
          <cell r="M576" t="str">
            <v>No Trade</v>
          </cell>
          <cell r="N576" t="str">
            <v/>
          </cell>
          <cell r="O576" t="str">
            <v/>
          </cell>
          <cell r="P576" t="str">
            <v/>
          </cell>
        </row>
        <row r="577">
          <cell r="A577" t="str">
            <v>LO</v>
          </cell>
          <cell r="B577">
            <v>3</v>
          </cell>
          <cell r="C577">
            <v>3</v>
          </cell>
          <cell r="D577" t="str">
            <v>C</v>
          </cell>
          <cell r="E577">
            <v>27.5</v>
          </cell>
          <cell r="F577">
            <v>37666</v>
          </cell>
          <cell r="G577">
            <v>1.47</v>
          </cell>
          <cell r="H577">
            <v>1.2</v>
          </cell>
          <cell r="I577" t="str">
            <v>1          1</v>
          </cell>
          <cell r="J577">
            <v>1.3</v>
          </cell>
          <cell r="K577">
            <v>1.3</v>
          </cell>
          <cell r="L577">
            <v>2003</v>
          </cell>
          <cell r="M577" t="str">
            <v>No Trade</v>
          </cell>
          <cell r="N577" t="str">
            <v/>
          </cell>
          <cell r="O577" t="str">
            <v/>
          </cell>
          <cell r="P577" t="str">
            <v/>
          </cell>
        </row>
        <row r="578">
          <cell r="A578" t="str">
            <v>LO</v>
          </cell>
          <cell r="B578">
            <v>3</v>
          </cell>
          <cell r="C578">
            <v>3</v>
          </cell>
          <cell r="D578" t="str">
            <v>P</v>
          </cell>
          <cell r="E578">
            <v>27.5</v>
          </cell>
          <cell r="F578">
            <v>37666</v>
          </cell>
          <cell r="G578">
            <v>2.17</v>
          </cell>
          <cell r="H578">
            <v>2.4</v>
          </cell>
          <cell r="I578" t="str">
            <v>2          0</v>
          </cell>
          <cell r="J578">
            <v>0</v>
          </cell>
          <cell r="K578">
            <v>0</v>
          </cell>
          <cell r="L578">
            <v>2003</v>
          </cell>
          <cell r="M578" t="str">
            <v>No Trade</v>
          </cell>
          <cell r="N578" t="str">
            <v/>
          </cell>
          <cell r="O578" t="str">
            <v/>
          </cell>
          <cell r="P578" t="str">
            <v/>
          </cell>
        </row>
        <row r="579">
          <cell r="A579" t="str">
            <v>LO</v>
          </cell>
          <cell r="B579">
            <v>3</v>
          </cell>
          <cell r="C579">
            <v>3</v>
          </cell>
          <cell r="D579" t="str">
            <v>C</v>
          </cell>
          <cell r="E579">
            <v>28</v>
          </cell>
          <cell r="F579">
            <v>37666</v>
          </cell>
          <cell r="G579">
            <v>1.24</v>
          </cell>
          <cell r="H579">
            <v>1</v>
          </cell>
          <cell r="I579" t="str">
            <v>2         21</v>
          </cell>
          <cell r="J579">
            <v>1.33</v>
          </cell>
          <cell r="K579">
            <v>1.2</v>
          </cell>
          <cell r="L579">
            <v>2003</v>
          </cell>
          <cell r="M579" t="str">
            <v>No Trade</v>
          </cell>
          <cell r="N579" t="str">
            <v/>
          </cell>
          <cell r="O579" t="str">
            <v/>
          </cell>
          <cell r="P579" t="str">
            <v/>
          </cell>
        </row>
        <row r="580">
          <cell r="A580" t="str">
            <v>LO</v>
          </cell>
          <cell r="B580">
            <v>3</v>
          </cell>
          <cell r="C580">
            <v>3</v>
          </cell>
          <cell r="D580" t="str">
            <v>P</v>
          </cell>
          <cell r="E580">
            <v>28</v>
          </cell>
          <cell r="F580">
            <v>37666</v>
          </cell>
          <cell r="G580">
            <v>2.4300000000000002</v>
          </cell>
          <cell r="H580">
            <v>2.7</v>
          </cell>
          <cell r="I580" t="str">
            <v>3          0</v>
          </cell>
          <cell r="J580">
            <v>0</v>
          </cell>
          <cell r="K580">
            <v>0</v>
          </cell>
          <cell r="L580">
            <v>2003</v>
          </cell>
          <cell r="M580" t="str">
            <v>No Trade</v>
          </cell>
          <cell r="N580" t="str">
            <v/>
          </cell>
          <cell r="O580" t="str">
            <v/>
          </cell>
          <cell r="P580" t="str">
            <v/>
          </cell>
        </row>
        <row r="581">
          <cell r="A581" t="str">
            <v>LO</v>
          </cell>
          <cell r="B581">
            <v>3</v>
          </cell>
          <cell r="C581">
            <v>3</v>
          </cell>
          <cell r="D581" t="str">
            <v>C</v>
          </cell>
          <cell r="E581">
            <v>28.5</v>
          </cell>
          <cell r="F581">
            <v>37666</v>
          </cell>
          <cell r="G581">
            <v>1.08</v>
          </cell>
          <cell r="H581">
            <v>0.9</v>
          </cell>
          <cell r="I581" t="str">
            <v>0          3</v>
          </cell>
          <cell r="J581">
            <v>1.05</v>
          </cell>
          <cell r="K581">
            <v>1.05</v>
          </cell>
          <cell r="L581">
            <v>2003</v>
          </cell>
          <cell r="M581" t="str">
            <v>No Trade</v>
          </cell>
          <cell r="N581" t="str">
            <v/>
          </cell>
          <cell r="O581" t="str">
            <v/>
          </cell>
          <cell r="P581" t="str">
            <v/>
          </cell>
        </row>
        <row r="582">
          <cell r="A582" t="str">
            <v>LO</v>
          </cell>
          <cell r="B582">
            <v>3</v>
          </cell>
          <cell r="C582">
            <v>3</v>
          </cell>
          <cell r="D582" t="str">
            <v>P</v>
          </cell>
          <cell r="E582">
            <v>28.5</v>
          </cell>
          <cell r="F582">
            <v>37666</v>
          </cell>
          <cell r="G582">
            <v>2.77</v>
          </cell>
          <cell r="H582">
            <v>3.1</v>
          </cell>
          <cell r="I582" t="str">
            <v>0          0</v>
          </cell>
          <cell r="J582">
            <v>0</v>
          </cell>
          <cell r="K582">
            <v>0</v>
          </cell>
          <cell r="L582">
            <v>2003</v>
          </cell>
          <cell r="M582" t="str">
            <v>No Trade</v>
          </cell>
          <cell r="N582" t="str">
            <v/>
          </cell>
          <cell r="O582" t="str">
            <v/>
          </cell>
          <cell r="P582" t="str">
            <v/>
          </cell>
        </row>
        <row r="583">
          <cell r="A583" t="str">
            <v>LO</v>
          </cell>
          <cell r="B583">
            <v>3</v>
          </cell>
          <cell r="C583">
            <v>3</v>
          </cell>
          <cell r="D583" t="str">
            <v>C</v>
          </cell>
          <cell r="E583">
            <v>29</v>
          </cell>
          <cell r="F583">
            <v>37666</v>
          </cell>
          <cell r="G583">
            <v>0.92</v>
          </cell>
          <cell r="H583">
            <v>0.7</v>
          </cell>
          <cell r="I583" t="str">
            <v>7        138</v>
          </cell>
          <cell r="J583">
            <v>0.95</v>
          </cell>
          <cell r="K583">
            <v>0.82</v>
          </cell>
          <cell r="L583">
            <v>2003</v>
          </cell>
          <cell r="M583" t="str">
            <v>No Trade</v>
          </cell>
          <cell r="N583" t="str">
            <v/>
          </cell>
          <cell r="O583" t="str">
            <v/>
          </cell>
          <cell r="P583" t="str">
            <v/>
          </cell>
        </row>
        <row r="584">
          <cell r="A584" t="str">
            <v>LO</v>
          </cell>
          <cell r="B584">
            <v>3</v>
          </cell>
          <cell r="C584">
            <v>3</v>
          </cell>
          <cell r="D584" t="str">
            <v>P</v>
          </cell>
          <cell r="E584">
            <v>29</v>
          </cell>
          <cell r="F584">
            <v>37666</v>
          </cell>
          <cell r="G584">
            <v>3.1</v>
          </cell>
          <cell r="H584">
            <v>3.4</v>
          </cell>
          <cell r="I584" t="str">
            <v>7          0</v>
          </cell>
          <cell r="J584">
            <v>0</v>
          </cell>
          <cell r="K584">
            <v>0</v>
          </cell>
          <cell r="L584">
            <v>2003</v>
          </cell>
          <cell r="M584" t="str">
            <v>No Trade</v>
          </cell>
          <cell r="N584" t="str">
            <v/>
          </cell>
          <cell r="O584" t="str">
            <v/>
          </cell>
          <cell r="P584" t="str">
            <v/>
          </cell>
        </row>
        <row r="585">
          <cell r="A585" t="str">
            <v>LO</v>
          </cell>
          <cell r="B585">
            <v>3</v>
          </cell>
          <cell r="C585">
            <v>3</v>
          </cell>
          <cell r="D585" t="str">
            <v>C</v>
          </cell>
          <cell r="E585">
            <v>29.5</v>
          </cell>
          <cell r="F585">
            <v>37666</v>
          </cell>
          <cell r="G585">
            <v>0.78</v>
          </cell>
          <cell r="H585">
            <v>0.6</v>
          </cell>
          <cell r="I585" t="str">
            <v>5        125</v>
          </cell>
          <cell r="J585">
            <v>0.72</v>
          </cell>
          <cell r="K585">
            <v>0.72</v>
          </cell>
          <cell r="L585">
            <v>2003</v>
          </cell>
          <cell r="M585" t="str">
            <v>No Trade</v>
          </cell>
          <cell r="N585" t="str">
            <v/>
          </cell>
          <cell r="O585" t="str">
            <v/>
          </cell>
          <cell r="P585" t="str">
            <v/>
          </cell>
        </row>
        <row r="586">
          <cell r="A586" t="str">
            <v>LO</v>
          </cell>
          <cell r="B586">
            <v>3</v>
          </cell>
          <cell r="C586">
            <v>3</v>
          </cell>
          <cell r="D586" t="str">
            <v>P</v>
          </cell>
          <cell r="E586">
            <v>29.5</v>
          </cell>
          <cell r="F586">
            <v>37666</v>
          </cell>
          <cell r="G586">
            <v>2.89</v>
          </cell>
          <cell r="H586">
            <v>2.8</v>
          </cell>
          <cell r="I586" t="str">
            <v>9          0</v>
          </cell>
          <cell r="J586">
            <v>0</v>
          </cell>
          <cell r="K586">
            <v>0</v>
          </cell>
          <cell r="L586">
            <v>2003</v>
          </cell>
          <cell r="M586" t="str">
            <v>No Trade</v>
          </cell>
          <cell r="N586" t="str">
            <v/>
          </cell>
          <cell r="O586" t="str">
            <v/>
          </cell>
          <cell r="P586" t="str">
            <v/>
          </cell>
        </row>
        <row r="587">
          <cell r="A587" t="str">
            <v>LO</v>
          </cell>
          <cell r="B587">
            <v>3</v>
          </cell>
          <cell r="C587">
            <v>3</v>
          </cell>
          <cell r="D587" t="str">
            <v>C</v>
          </cell>
          <cell r="E587">
            <v>30</v>
          </cell>
          <cell r="F587">
            <v>37666</v>
          </cell>
          <cell r="G587">
            <v>0.68</v>
          </cell>
          <cell r="H587">
            <v>0.5</v>
          </cell>
          <cell r="I587" t="str">
            <v>7        314</v>
          </cell>
          <cell r="J587">
            <v>0.7</v>
          </cell>
          <cell r="K587">
            <v>0.6</v>
          </cell>
          <cell r="L587">
            <v>2003</v>
          </cell>
          <cell r="M587" t="str">
            <v>No Trade</v>
          </cell>
          <cell r="N587" t="str">
            <v/>
          </cell>
          <cell r="O587" t="str">
            <v/>
          </cell>
          <cell r="P587" t="str">
            <v/>
          </cell>
        </row>
        <row r="588">
          <cell r="A588" t="str">
            <v>LO</v>
          </cell>
          <cell r="B588">
            <v>3</v>
          </cell>
          <cell r="C588">
            <v>3</v>
          </cell>
          <cell r="D588" t="str">
            <v>C</v>
          </cell>
          <cell r="E588">
            <v>30.5</v>
          </cell>
          <cell r="F588">
            <v>37666</v>
          </cell>
          <cell r="G588">
            <v>0.57999999999999996</v>
          </cell>
          <cell r="H588">
            <v>0.4</v>
          </cell>
          <cell r="I588" t="str">
            <v>9        185</v>
          </cell>
          <cell r="J588">
            <v>0.53</v>
          </cell>
          <cell r="K588">
            <v>0.53</v>
          </cell>
          <cell r="L588">
            <v>2003</v>
          </cell>
          <cell r="M588" t="str">
            <v>No Trade</v>
          </cell>
          <cell r="N588" t="str">
            <v/>
          </cell>
          <cell r="O588" t="str">
            <v/>
          </cell>
          <cell r="P588" t="str">
            <v/>
          </cell>
        </row>
        <row r="589">
          <cell r="A589" t="str">
            <v>LO</v>
          </cell>
          <cell r="B589">
            <v>3</v>
          </cell>
          <cell r="C589">
            <v>3</v>
          </cell>
          <cell r="D589" t="str">
            <v>C</v>
          </cell>
          <cell r="E589">
            <v>31</v>
          </cell>
          <cell r="F589">
            <v>37666</v>
          </cell>
          <cell r="G589">
            <v>0.49</v>
          </cell>
          <cell r="H589">
            <v>0.4</v>
          </cell>
          <cell r="I589" t="str">
            <v>1        181</v>
          </cell>
          <cell r="J589">
            <v>0.5</v>
          </cell>
          <cell r="K589">
            <v>0.43</v>
          </cell>
          <cell r="L589">
            <v>2003</v>
          </cell>
          <cell r="M589" t="str">
            <v>No Trade</v>
          </cell>
          <cell r="N589" t="str">
            <v/>
          </cell>
          <cell r="O589" t="str">
            <v/>
          </cell>
          <cell r="P589" t="str">
            <v/>
          </cell>
        </row>
        <row r="590">
          <cell r="A590" t="str">
            <v>LO</v>
          </cell>
          <cell r="B590">
            <v>3</v>
          </cell>
          <cell r="C590">
            <v>3</v>
          </cell>
          <cell r="D590" t="str">
            <v>P</v>
          </cell>
          <cell r="E590">
            <v>31</v>
          </cell>
          <cell r="F590">
            <v>37666</v>
          </cell>
          <cell r="G590">
            <v>5.17</v>
          </cell>
          <cell r="H590">
            <v>5.0999999999999996</v>
          </cell>
          <cell r="I590" t="str">
            <v>7          0</v>
          </cell>
          <cell r="J590">
            <v>0</v>
          </cell>
          <cell r="K590">
            <v>0</v>
          </cell>
          <cell r="L590">
            <v>2003</v>
          </cell>
          <cell r="M590" t="str">
            <v>No Trade</v>
          </cell>
          <cell r="N590" t="str">
            <v/>
          </cell>
          <cell r="O590" t="str">
            <v/>
          </cell>
          <cell r="P590" t="str">
            <v/>
          </cell>
        </row>
        <row r="591">
          <cell r="A591" t="str">
            <v>LO</v>
          </cell>
          <cell r="B591">
            <v>3</v>
          </cell>
          <cell r="C591">
            <v>3</v>
          </cell>
          <cell r="D591" t="str">
            <v>C</v>
          </cell>
          <cell r="E591">
            <v>31.5</v>
          </cell>
          <cell r="F591">
            <v>37666</v>
          </cell>
          <cell r="G591">
            <v>0.42</v>
          </cell>
          <cell r="H591">
            <v>0.3</v>
          </cell>
          <cell r="I591" t="str">
            <v>5          0</v>
          </cell>
          <cell r="J591">
            <v>0</v>
          </cell>
          <cell r="K591">
            <v>0</v>
          </cell>
          <cell r="L591">
            <v>2003</v>
          </cell>
          <cell r="M591" t="str">
            <v>No Trade</v>
          </cell>
          <cell r="N591" t="str">
            <v/>
          </cell>
          <cell r="O591" t="str">
            <v/>
          </cell>
          <cell r="P591" t="str">
            <v/>
          </cell>
        </row>
        <row r="592">
          <cell r="A592" t="str">
            <v>LO</v>
          </cell>
          <cell r="B592">
            <v>3</v>
          </cell>
          <cell r="C592">
            <v>3</v>
          </cell>
          <cell r="D592" t="str">
            <v>C</v>
          </cell>
          <cell r="E592">
            <v>32</v>
          </cell>
          <cell r="F592">
            <v>37666</v>
          </cell>
          <cell r="G592">
            <v>0.35</v>
          </cell>
          <cell r="H592">
            <v>0.3</v>
          </cell>
          <cell r="I592" t="str">
            <v>0      5,543</v>
          </cell>
          <cell r="J592">
            <v>0.36</v>
          </cell>
          <cell r="K592">
            <v>0.31</v>
          </cell>
          <cell r="L592">
            <v>2003</v>
          </cell>
          <cell r="M592" t="str">
            <v>No Trade</v>
          </cell>
          <cell r="N592" t="str">
            <v/>
          </cell>
          <cell r="O592" t="str">
            <v/>
          </cell>
          <cell r="P592" t="str">
            <v/>
          </cell>
        </row>
        <row r="593">
          <cell r="A593" t="str">
            <v>LO</v>
          </cell>
          <cell r="B593">
            <v>3</v>
          </cell>
          <cell r="C593">
            <v>3</v>
          </cell>
          <cell r="D593" t="str">
            <v>P</v>
          </cell>
          <cell r="E593">
            <v>32</v>
          </cell>
          <cell r="F593">
            <v>37666</v>
          </cell>
          <cell r="G593">
            <v>5.51</v>
          </cell>
          <cell r="H593">
            <v>5.9</v>
          </cell>
          <cell r="I593" t="str">
            <v>8          0</v>
          </cell>
          <cell r="J593">
            <v>0</v>
          </cell>
          <cell r="K593">
            <v>0</v>
          </cell>
          <cell r="L593">
            <v>2003</v>
          </cell>
          <cell r="M593" t="str">
            <v>No Trade</v>
          </cell>
          <cell r="N593" t="str">
            <v/>
          </cell>
          <cell r="O593" t="str">
            <v/>
          </cell>
          <cell r="P593" t="str">
            <v/>
          </cell>
        </row>
        <row r="594">
          <cell r="A594" t="str">
            <v>LO</v>
          </cell>
          <cell r="B594">
            <v>3</v>
          </cell>
          <cell r="C594">
            <v>3</v>
          </cell>
          <cell r="D594" t="str">
            <v>C</v>
          </cell>
          <cell r="E594">
            <v>32.5</v>
          </cell>
          <cell r="F594">
            <v>37666</v>
          </cell>
          <cell r="G594">
            <v>0.28999999999999998</v>
          </cell>
          <cell r="H594">
            <v>0.2</v>
          </cell>
          <cell r="I594" t="str">
            <v>5         21</v>
          </cell>
          <cell r="J594">
            <v>0.35</v>
          </cell>
          <cell r="K594">
            <v>0.25</v>
          </cell>
          <cell r="L594">
            <v>2003</v>
          </cell>
          <cell r="M594" t="str">
            <v>No Trade</v>
          </cell>
          <cell r="N594" t="str">
            <v/>
          </cell>
          <cell r="O594" t="str">
            <v/>
          </cell>
          <cell r="P594" t="str">
            <v/>
          </cell>
        </row>
        <row r="595">
          <cell r="A595" t="str">
            <v>LO</v>
          </cell>
          <cell r="B595">
            <v>3</v>
          </cell>
          <cell r="C595">
            <v>3</v>
          </cell>
          <cell r="D595" t="str">
            <v>C</v>
          </cell>
          <cell r="E595">
            <v>33</v>
          </cell>
          <cell r="F595">
            <v>37666</v>
          </cell>
          <cell r="G595">
            <v>0.25</v>
          </cell>
          <cell r="H595">
            <v>0.2</v>
          </cell>
          <cell r="I595" t="str">
            <v>1         35</v>
          </cell>
          <cell r="J595">
            <v>0.26</v>
          </cell>
          <cell r="K595">
            <v>0.25</v>
          </cell>
          <cell r="L595">
            <v>2003</v>
          </cell>
          <cell r="M595" t="str">
            <v>No Trade</v>
          </cell>
          <cell r="N595" t="str">
            <v/>
          </cell>
          <cell r="O595" t="str">
            <v/>
          </cell>
          <cell r="P595" t="str">
            <v/>
          </cell>
        </row>
        <row r="596">
          <cell r="A596" t="str">
            <v>LO</v>
          </cell>
          <cell r="B596">
            <v>3</v>
          </cell>
          <cell r="C596">
            <v>3</v>
          </cell>
          <cell r="D596" t="str">
            <v>P</v>
          </cell>
          <cell r="E596">
            <v>33</v>
          </cell>
          <cell r="F596">
            <v>37666</v>
          </cell>
          <cell r="G596">
            <v>6.4</v>
          </cell>
          <cell r="H596">
            <v>6.8</v>
          </cell>
          <cell r="I596" t="str">
            <v>8          0</v>
          </cell>
          <cell r="J596">
            <v>0</v>
          </cell>
          <cell r="K596">
            <v>0</v>
          </cell>
          <cell r="L596">
            <v>2003</v>
          </cell>
          <cell r="M596" t="str">
            <v>No Trade</v>
          </cell>
          <cell r="N596" t="str">
            <v/>
          </cell>
          <cell r="O596" t="str">
            <v/>
          </cell>
          <cell r="P596" t="str">
            <v/>
          </cell>
        </row>
        <row r="597">
          <cell r="A597" t="str">
            <v>LO</v>
          </cell>
          <cell r="B597">
            <v>3</v>
          </cell>
          <cell r="C597">
            <v>3</v>
          </cell>
          <cell r="D597" t="str">
            <v>C</v>
          </cell>
          <cell r="E597">
            <v>33.5</v>
          </cell>
          <cell r="F597">
            <v>37666</v>
          </cell>
          <cell r="G597">
            <v>0.21</v>
          </cell>
          <cell r="H597">
            <v>0.1</v>
          </cell>
          <cell r="I597" t="str">
            <v>8         85</v>
          </cell>
          <cell r="J597">
            <v>0</v>
          </cell>
          <cell r="K597">
            <v>0</v>
          </cell>
          <cell r="L597">
            <v>2003</v>
          </cell>
          <cell r="M597" t="str">
            <v>No Trade</v>
          </cell>
          <cell r="N597" t="str">
            <v/>
          </cell>
          <cell r="O597" t="str">
            <v/>
          </cell>
          <cell r="P597" t="str">
            <v/>
          </cell>
        </row>
        <row r="598">
          <cell r="A598" t="str">
            <v>LO</v>
          </cell>
          <cell r="B598">
            <v>3</v>
          </cell>
          <cell r="C598">
            <v>3</v>
          </cell>
          <cell r="D598" t="str">
            <v>P</v>
          </cell>
          <cell r="E598">
            <v>33.5</v>
          </cell>
          <cell r="F598">
            <v>37666</v>
          </cell>
          <cell r="G598">
            <v>5.82</v>
          </cell>
          <cell r="H598">
            <v>5.8</v>
          </cell>
          <cell r="I598" t="str">
            <v>2          0</v>
          </cell>
          <cell r="J598">
            <v>0</v>
          </cell>
          <cell r="K598">
            <v>0</v>
          </cell>
          <cell r="L598">
            <v>2003</v>
          </cell>
          <cell r="M598" t="str">
            <v>No Trade</v>
          </cell>
          <cell r="N598" t="str">
            <v/>
          </cell>
          <cell r="O598" t="str">
            <v/>
          </cell>
          <cell r="P598" t="str">
            <v/>
          </cell>
        </row>
        <row r="599">
          <cell r="A599" t="str">
            <v>LO</v>
          </cell>
          <cell r="B599">
            <v>3</v>
          </cell>
          <cell r="C599">
            <v>3</v>
          </cell>
          <cell r="D599" t="str">
            <v>C</v>
          </cell>
          <cell r="E599">
            <v>34</v>
          </cell>
          <cell r="F599">
            <v>37666</v>
          </cell>
          <cell r="G599">
            <v>0.18</v>
          </cell>
          <cell r="H599">
            <v>0.1</v>
          </cell>
          <cell r="I599" t="str">
            <v>5         22</v>
          </cell>
          <cell r="J599">
            <v>0.17</v>
          </cell>
          <cell r="K599">
            <v>0.17</v>
          </cell>
          <cell r="L599">
            <v>2003</v>
          </cell>
          <cell r="M599" t="str">
            <v>No Trade</v>
          </cell>
          <cell r="N599" t="str">
            <v/>
          </cell>
          <cell r="O599" t="str">
            <v/>
          </cell>
          <cell r="P599" t="str">
            <v/>
          </cell>
        </row>
        <row r="600">
          <cell r="A600" t="str">
            <v>LO</v>
          </cell>
          <cell r="B600">
            <v>3</v>
          </cell>
          <cell r="C600">
            <v>3</v>
          </cell>
          <cell r="D600" t="str">
            <v>C</v>
          </cell>
          <cell r="E600">
            <v>35</v>
          </cell>
          <cell r="F600">
            <v>37666</v>
          </cell>
          <cell r="G600">
            <v>0.16</v>
          </cell>
          <cell r="H600">
            <v>0.1</v>
          </cell>
          <cell r="I600" t="str">
            <v>3        704</v>
          </cell>
          <cell r="J600">
            <v>0.18</v>
          </cell>
          <cell r="K600">
            <v>0.17</v>
          </cell>
          <cell r="L600">
            <v>2003</v>
          </cell>
          <cell r="M600" t="str">
            <v>No Trade</v>
          </cell>
          <cell r="N600" t="str">
            <v/>
          </cell>
          <cell r="O600" t="str">
            <v/>
          </cell>
          <cell r="P600" t="str">
            <v/>
          </cell>
        </row>
        <row r="601">
          <cell r="A601" t="str">
            <v>LO</v>
          </cell>
          <cell r="B601">
            <v>3</v>
          </cell>
          <cell r="C601">
            <v>3</v>
          </cell>
          <cell r="D601" t="str">
            <v>P</v>
          </cell>
          <cell r="E601">
            <v>35</v>
          </cell>
          <cell r="F601">
            <v>37666</v>
          </cell>
          <cell r="G601">
            <v>6.97</v>
          </cell>
          <cell r="H601">
            <v>6.9</v>
          </cell>
          <cell r="I601" t="str">
            <v>7          0</v>
          </cell>
          <cell r="J601">
            <v>0</v>
          </cell>
          <cell r="K601">
            <v>0</v>
          </cell>
          <cell r="L601">
            <v>2003</v>
          </cell>
          <cell r="M601" t="str">
            <v>No Trade</v>
          </cell>
          <cell r="N601" t="str">
            <v/>
          </cell>
          <cell r="O601" t="str">
            <v/>
          </cell>
          <cell r="P601" t="str">
            <v/>
          </cell>
        </row>
        <row r="602">
          <cell r="A602" t="str">
            <v>LO</v>
          </cell>
          <cell r="B602">
            <v>3</v>
          </cell>
          <cell r="C602">
            <v>3</v>
          </cell>
          <cell r="D602" t="str">
            <v>C</v>
          </cell>
          <cell r="E602">
            <v>35.5</v>
          </cell>
          <cell r="F602">
            <v>37666</v>
          </cell>
          <cell r="G602">
            <v>0.14000000000000001</v>
          </cell>
          <cell r="H602">
            <v>0.1</v>
          </cell>
          <cell r="I602" t="str">
            <v>1          0</v>
          </cell>
          <cell r="J602">
            <v>0</v>
          </cell>
          <cell r="K602">
            <v>0</v>
          </cell>
          <cell r="L602">
            <v>2003</v>
          </cell>
          <cell r="M602" t="str">
            <v>No Trade</v>
          </cell>
          <cell r="N602" t="str">
            <v/>
          </cell>
          <cell r="O602" t="str">
            <v/>
          </cell>
          <cell r="P602" t="str">
            <v/>
          </cell>
        </row>
        <row r="603">
          <cell r="A603" t="str">
            <v>LO</v>
          </cell>
          <cell r="B603">
            <v>3</v>
          </cell>
          <cell r="C603">
            <v>3</v>
          </cell>
          <cell r="D603" t="str">
            <v>C</v>
          </cell>
          <cell r="E603">
            <v>36</v>
          </cell>
          <cell r="F603">
            <v>37666</v>
          </cell>
          <cell r="G603">
            <v>0.13</v>
          </cell>
          <cell r="H603">
            <v>0.1</v>
          </cell>
          <cell r="I603" t="str">
            <v>0          0</v>
          </cell>
          <cell r="J603">
            <v>0</v>
          </cell>
          <cell r="K603">
            <v>0</v>
          </cell>
          <cell r="L603">
            <v>2003</v>
          </cell>
          <cell r="M603" t="str">
            <v>No Trade</v>
          </cell>
          <cell r="N603" t="str">
            <v/>
          </cell>
          <cell r="O603" t="str">
            <v/>
          </cell>
          <cell r="P603" t="str">
            <v/>
          </cell>
        </row>
        <row r="604">
          <cell r="A604" t="str">
            <v>LO</v>
          </cell>
          <cell r="B604">
            <v>3</v>
          </cell>
          <cell r="C604">
            <v>3</v>
          </cell>
          <cell r="D604" t="str">
            <v>P</v>
          </cell>
          <cell r="E604">
            <v>36</v>
          </cell>
          <cell r="F604">
            <v>37666</v>
          </cell>
          <cell r="G604">
            <v>0</v>
          </cell>
          <cell r="H604">
            <v>0</v>
          </cell>
          <cell r="I604" t="str">
            <v>0          0</v>
          </cell>
          <cell r="J604">
            <v>0</v>
          </cell>
          <cell r="K604">
            <v>0</v>
          </cell>
          <cell r="L604">
            <v>2003</v>
          </cell>
          <cell r="M604" t="str">
            <v>No Trade</v>
          </cell>
          <cell r="N604" t="str">
            <v/>
          </cell>
          <cell r="O604" t="str">
            <v/>
          </cell>
          <cell r="P604" t="str">
            <v/>
          </cell>
        </row>
        <row r="605">
          <cell r="A605" t="str">
            <v>LO</v>
          </cell>
          <cell r="B605">
            <v>3</v>
          </cell>
          <cell r="C605">
            <v>3</v>
          </cell>
          <cell r="D605" t="str">
            <v>C</v>
          </cell>
          <cell r="E605">
            <v>36.5</v>
          </cell>
          <cell r="F605">
            <v>37666</v>
          </cell>
          <cell r="G605">
            <v>0.12</v>
          </cell>
          <cell r="H605">
            <v>0</v>
          </cell>
          <cell r="I605" t="str">
            <v>9          0</v>
          </cell>
          <cell r="J605">
            <v>0</v>
          </cell>
          <cell r="K605">
            <v>0</v>
          </cell>
          <cell r="L605">
            <v>2003</v>
          </cell>
          <cell r="M605" t="str">
            <v>No Trade</v>
          </cell>
          <cell r="N605" t="str">
            <v/>
          </cell>
          <cell r="O605" t="str">
            <v/>
          </cell>
          <cell r="P605" t="str">
            <v/>
          </cell>
        </row>
        <row r="606">
          <cell r="A606" t="str">
            <v>LO</v>
          </cell>
          <cell r="B606">
            <v>3</v>
          </cell>
          <cell r="C606">
            <v>3</v>
          </cell>
          <cell r="D606" t="str">
            <v>P</v>
          </cell>
          <cell r="E606">
            <v>36.5</v>
          </cell>
          <cell r="F606">
            <v>37666</v>
          </cell>
          <cell r="G606">
            <v>0</v>
          </cell>
          <cell r="H606">
            <v>0</v>
          </cell>
          <cell r="I606" t="str">
            <v>0          0</v>
          </cell>
          <cell r="J606">
            <v>0</v>
          </cell>
          <cell r="K606">
            <v>0</v>
          </cell>
          <cell r="L606">
            <v>2003</v>
          </cell>
          <cell r="M606" t="str">
            <v>No Trade</v>
          </cell>
          <cell r="N606" t="str">
            <v/>
          </cell>
          <cell r="O606" t="str">
            <v/>
          </cell>
          <cell r="P606" t="str">
            <v/>
          </cell>
        </row>
        <row r="607">
          <cell r="A607" t="str">
            <v>LO</v>
          </cell>
          <cell r="B607">
            <v>3</v>
          </cell>
          <cell r="C607">
            <v>3</v>
          </cell>
          <cell r="D607" t="str">
            <v>C</v>
          </cell>
          <cell r="E607">
            <v>37</v>
          </cell>
          <cell r="F607">
            <v>37666</v>
          </cell>
          <cell r="G607">
            <v>0.11</v>
          </cell>
          <cell r="H607">
            <v>0</v>
          </cell>
          <cell r="I607" t="str">
            <v>8          0</v>
          </cell>
          <cell r="J607">
            <v>0</v>
          </cell>
          <cell r="K607">
            <v>0</v>
          </cell>
          <cell r="L607">
            <v>2003</v>
          </cell>
          <cell r="M607" t="str">
            <v>No Trade</v>
          </cell>
          <cell r="N607" t="str">
            <v/>
          </cell>
          <cell r="O607" t="str">
            <v/>
          </cell>
          <cell r="P607" t="str">
            <v/>
          </cell>
        </row>
        <row r="608">
          <cell r="A608" t="str">
            <v>LO</v>
          </cell>
          <cell r="B608">
            <v>3</v>
          </cell>
          <cell r="C608">
            <v>3</v>
          </cell>
          <cell r="D608" t="str">
            <v>P</v>
          </cell>
          <cell r="E608">
            <v>37</v>
          </cell>
          <cell r="F608">
            <v>37666</v>
          </cell>
          <cell r="G608">
            <v>0</v>
          </cell>
          <cell r="H608">
            <v>0</v>
          </cell>
          <cell r="I608" t="str">
            <v>0          0</v>
          </cell>
          <cell r="J608">
            <v>0</v>
          </cell>
          <cell r="K608">
            <v>0</v>
          </cell>
          <cell r="L608">
            <v>2003</v>
          </cell>
          <cell r="M608" t="str">
            <v>No Trade</v>
          </cell>
          <cell r="N608" t="str">
            <v/>
          </cell>
          <cell r="O608" t="str">
            <v/>
          </cell>
          <cell r="P608" t="str">
            <v/>
          </cell>
        </row>
        <row r="609">
          <cell r="A609" t="str">
            <v>LO</v>
          </cell>
          <cell r="B609">
            <v>3</v>
          </cell>
          <cell r="C609">
            <v>3</v>
          </cell>
          <cell r="D609" t="str">
            <v>C</v>
          </cell>
          <cell r="E609">
            <v>38</v>
          </cell>
          <cell r="F609">
            <v>37666</v>
          </cell>
          <cell r="G609">
            <v>0.1</v>
          </cell>
          <cell r="H609">
            <v>0</v>
          </cell>
          <cell r="I609" t="str">
            <v>7        750</v>
          </cell>
          <cell r="J609">
            <v>0.11</v>
          </cell>
          <cell r="K609">
            <v>0.11</v>
          </cell>
          <cell r="L609">
            <v>2003</v>
          </cell>
          <cell r="M609" t="str">
            <v>No Trade</v>
          </cell>
          <cell r="N609" t="str">
            <v/>
          </cell>
          <cell r="O609" t="str">
            <v/>
          </cell>
          <cell r="P609" t="str">
            <v/>
          </cell>
        </row>
        <row r="610">
          <cell r="A610" t="str">
            <v>LO</v>
          </cell>
          <cell r="B610">
            <v>3</v>
          </cell>
          <cell r="C610">
            <v>3</v>
          </cell>
          <cell r="D610" t="str">
            <v>P</v>
          </cell>
          <cell r="E610">
            <v>38</v>
          </cell>
          <cell r="F610">
            <v>37666</v>
          </cell>
          <cell r="G610">
            <v>0</v>
          </cell>
          <cell r="H610">
            <v>0</v>
          </cell>
          <cell r="I610" t="str">
            <v>0          0</v>
          </cell>
          <cell r="J610">
            <v>0</v>
          </cell>
          <cell r="K610">
            <v>0</v>
          </cell>
          <cell r="L610">
            <v>2003</v>
          </cell>
          <cell r="M610" t="str">
            <v>No Trade</v>
          </cell>
          <cell r="N610" t="str">
            <v/>
          </cell>
          <cell r="O610" t="str">
            <v/>
          </cell>
          <cell r="P610" t="str">
            <v/>
          </cell>
        </row>
        <row r="611">
          <cell r="A611" t="str">
            <v>LO</v>
          </cell>
          <cell r="B611">
            <v>3</v>
          </cell>
          <cell r="C611">
            <v>3</v>
          </cell>
          <cell r="D611" t="str">
            <v>C</v>
          </cell>
          <cell r="E611">
            <v>39</v>
          </cell>
          <cell r="F611">
            <v>37666</v>
          </cell>
          <cell r="G611">
            <v>0.08</v>
          </cell>
          <cell r="H611">
            <v>0</v>
          </cell>
          <cell r="I611" t="str">
            <v>7          0</v>
          </cell>
          <cell r="J611">
            <v>0</v>
          </cell>
          <cell r="K611">
            <v>0</v>
          </cell>
          <cell r="L611">
            <v>2003</v>
          </cell>
          <cell r="M611" t="str">
            <v>No Trade</v>
          </cell>
          <cell r="N611" t="str">
            <v/>
          </cell>
          <cell r="O611" t="str">
            <v/>
          </cell>
          <cell r="P611" t="str">
            <v/>
          </cell>
        </row>
        <row r="612">
          <cell r="A612" t="str">
            <v>LO</v>
          </cell>
          <cell r="B612">
            <v>3</v>
          </cell>
          <cell r="C612">
            <v>3</v>
          </cell>
          <cell r="D612" t="str">
            <v>P</v>
          </cell>
          <cell r="E612">
            <v>39</v>
          </cell>
          <cell r="F612">
            <v>37666</v>
          </cell>
          <cell r="G612">
            <v>0</v>
          </cell>
          <cell r="H612">
            <v>0</v>
          </cell>
          <cell r="I612" t="str">
            <v>0          0</v>
          </cell>
          <cell r="J612">
            <v>0</v>
          </cell>
          <cell r="K612">
            <v>0</v>
          </cell>
          <cell r="L612">
            <v>2003</v>
          </cell>
          <cell r="M612" t="str">
            <v>No Trade</v>
          </cell>
          <cell r="N612" t="str">
            <v/>
          </cell>
          <cell r="O612" t="str">
            <v/>
          </cell>
          <cell r="P612" t="str">
            <v/>
          </cell>
        </row>
        <row r="613">
          <cell r="A613" t="str">
            <v>LO</v>
          </cell>
          <cell r="B613">
            <v>3</v>
          </cell>
          <cell r="C613">
            <v>3</v>
          </cell>
          <cell r="D613" t="str">
            <v>C</v>
          </cell>
          <cell r="E613">
            <v>40</v>
          </cell>
          <cell r="F613">
            <v>37666</v>
          </cell>
          <cell r="G613">
            <v>7.0000000000000007E-2</v>
          </cell>
          <cell r="H613">
            <v>0</v>
          </cell>
          <cell r="I613" t="str">
            <v>6        803</v>
          </cell>
          <cell r="J613">
            <v>0.08</v>
          </cell>
          <cell r="K613">
            <v>7.0000000000000007E-2</v>
          </cell>
          <cell r="L613">
            <v>2003</v>
          </cell>
          <cell r="M613" t="str">
            <v>No Trade</v>
          </cell>
          <cell r="N613" t="str">
            <v/>
          </cell>
          <cell r="O613" t="str">
            <v/>
          </cell>
          <cell r="P613" t="str">
            <v/>
          </cell>
        </row>
        <row r="614">
          <cell r="A614" t="str">
            <v>LO</v>
          </cell>
          <cell r="B614">
            <v>3</v>
          </cell>
          <cell r="C614">
            <v>3</v>
          </cell>
          <cell r="D614" t="str">
            <v>P</v>
          </cell>
          <cell r="E614">
            <v>40</v>
          </cell>
          <cell r="F614">
            <v>37666</v>
          </cell>
          <cell r="G614">
            <v>0</v>
          </cell>
          <cell r="H614">
            <v>0</v>
          </cell>
          <cell r="I614" t="str">
            <v>0          0</v>
          </cell>
          <cell r="J614">
            <v>0</v>
          </cell>
          <cell r="K614">
            <v>0</v>
          </cell>
          <cell r="L614">
            <v>2003</v>
          </cell>
          <cell r="M614" t="str">
            <v>No Trade</v>
          </cell>
          <cell r="N614" t="str">
            <v/>
          </cell>
          <cell r="O614" t="str">
            <v/>
          </cell>
          <cell r="P614" t="str">
            <v/>
          </cell>
        </row>
        <row r="615">
          <cell r="A615" t="str">
            <v>LO</v>
          </cell>
          <cell r="B615">
            <v>3</v>
          </cell>
          <cell r="C615">
            <v>3</v>
          </cell>
          <cell r="D615" t="str">
            <v>C</v>
          </cell>
          <cell r="E615">
            <v>42</v>
          </cell>
          <cell r="F615">
            <v>37666</v>
          </cell>
          <cell r="G615">
            <v>0.06</v>
          </cell>
          <cell r="H615">
            <v>0</v>
          </cell>
          <cell r="I615" t="str">
            <v>5          0</v>
          </cell>
          <cell r="J615">
            <v>0</v>
          </cell>
          <cell r="K615">
            <v>0</v>
          </cell>
          <cell r="L615">
            <v>2003</v>
          </cell>
          <cell r="M615" t="str">
            <v>No Trade</v>
          </cell>
          <cell r="N615" t="str">
            <v/>
          </cell>
          <cell r="O615" t="str">
            <v/>
          </cell>
          <cell r="P615" t="str">
            <v/>
          </cell>
        </row>
        <row r="616">
          <cell r="A616" t="str">
            <v>LO</v>
          </cell>
          <cell r="B616">
            <v>3</v>
          </cell>
          <cell r="C616">
            <v>3</v>
          </cell>
          <cell r="D616" t="str">
            <v>P</v>
          </cell>
          <cell r="E616">
            <v>42</v>
          </cell>
          <cell r="F616">
            <v>37666</v>
          </cell>
          <cell r="G616">
            <v>0</v>
          </cell>
          <cell r="H616">
            <v>0</v>
          </cell>
          <cell r="I616" t="str">
            <v>0          0</v>
          </cell>
          <cell r="J616">
            <v>0</v>
          </cell>
          <cell r="K616">
            <v>0</v>
          </cell>
          <cell r="L616">
            <v>2003</v>
          </cell>
          <cell r="M616" t="str">
            <v>No Trade</v>
          </cell>
          <cell r="N616" t="str">
            <v/>
          </cell>
          <cell r="O616" t="str">
            <v/>
          </cell>
          <cell r="P616" t="str">
            <v/>
          </cell>
        </row>
        <row r="617">
          <cell r="A617" t="str">
            <v>LO</v>
          </cell>
          <cell r="B617">
            <v>3</v>
          </cell>
          <cell r="C617">
            <v>3</v>
          </cell>
          <cell r="D617" t="str">
            <v>C</v>
          </cell>
          <cell r="E617">
            <v>45</v>
          </cell>
          <cell r="F617">
            <v>37666</v>
          </cell>
          <cell r="G617">
            <v>0.05</v>
          </cell>
          <cell r="H617">
            <v>0</v>
          </cell>
          <cell r="I617" t="str">
            <v>5          0</v>
          </cell>
          <cell r="J617">
            <v>0</v>
          </cell>
          <cell r="K617">
            <v>0</v>
          </cell>
          <cell r="L617">
            <v>2003</v>
          </cell>
          <cell r="M617" t="str">
            <v>No Trade</v>
          </cell>
          <cell r="N617" t="str">
            <v/>
          </cell>
          <cell r="O617" t="str">
            <v/>
          </cell>
          <cell r="P617" t="str">
            <v/>
          </cell>
        </row>
        <row r="618">
          <cell r="A618" t="str">
            <v>LO</v>
          </cell>
          <cell r="B618">
            <v>3</v>
          </cell>
          <cell r="C618">
            <v>3</v>
          </cell>
          <cell r="D618" t="str">
            <v>P</v>
          </cell>
          <cell r="E618">
            <v>45</v>
          </cell>
          <cell r="F618">
            <v>37666</v>
          </cell>
          <cell r="G618">
            <v>0</v>
          </cell>
          <cell r="H618">
            <v>0</v>
          </cell>
          <cell r="I618" t="str">
            <v>0          0</v>
          </cell>
          <cell r="J618">
            <v>0</v>
          </cell>
          <cell r="K618">
            <v>0</v>
          </cell>
          <cell r="L618">
            <v>2003</v>
          </cell>
          <cell r="M618" t="str">
            <v>No Trade</v>
          </cell>
          <cell r="N618" t="str">
            <v/>
          </cell>
          <cell r="O618" t="str">
            <v/>
          </cell>
          <cell r="P618" t="str">
            <v/>
          </cell>
        </row>
        <row r="619">
          <cell r="A619" t="str">
            <v>LO</v>
          </cell>
          <cell r="B619">
            <v>3</v>
          </cell>
          <cell r="C619">
            <v>3</v>
          </cell>
          <cell r="D619" t="str">
            <v>C</v>
          </cell>
          <cell r="E619">
            <v>50</v>
          </cell>
          <cell r="F619">
            <v>37666</v>
          </cell>
          <cell r="G619">
            <v>0.04</v>
          </cell>
          <cell r="H619">
            <v>0</v>
          </cell>
          <cell r="I619" t="str">
            <v>4          0</v>
          </cell>
          <cell r="J619">
            <v>0</v>
          </cell>
          <cell r="K619">
            <v>0</v>
          </cell>
          <cell r="L619">
            <v>2003</v>
          </cell>
          <cell r="M619" t="str">
            <v>No Trade</v>
          </cell>
          <cell r="N619" t="str">
            <v/>
          </cell>
          <cell r="O619" t="str">
            <v/>
          </cell>
          <cell r="P619" t="str">
            <v/>
          </cell>
        </row>
        <row r="620">
          <cell r="A620" t="str">
            <v>LO</v>
          </cell>
          <cell r="B620">
            <v>4</v>
          </cell>
          <cell r="C620">
            <v>3</v>
          </cell>
          <cell r="D620" t="str">
            <v>P</v>
          </cell>
          <cell r="E620">
            <v>14</v>
          </cell>
          <cell r="F620">
            <v>37697</v>
          </cell>
          <cell r="G620">
            <v>7.0000000000000007E-2</v>
          </cell>
          <cell r="H620">
            <v>0</v>
          </cell>
          <cell r="I620" t="str">
            <v>7          0</v>
          </cell>
          <cell r="J620">
            <v>0</v>
          </cell>
          <cell r="K620">
            <v>0</v>
          </cell>
          <cell r="L620">
            <v>2003</v>
          </cell>
          <cell r="M620" t="str">
            <v>No Trade</v>
          </cell>
          <cell r="N620" t="str">
            <v/>
          </cell>
          <cell r="O620" t="str">
            <v/>
          </cell>
          <cell r="P620" t="str">
            <v/>
          </cell>
        </row>
        <row r="621">
          <cell r="A621" t="str">
            <v>LO</v>
          </cell>
          <cell r="B621">
            <v>4</v>
          </cell>
          <cell r="C621">
            <v>3</v>
          </cell>
          <cell r="D621" t="str">
            <v>P</v>
          </cell>
          <cell r="E621">
            <v>15</v>
          </cell>
          <cell r="F621">
            <v>37697</v>
          </cell>
          <cell r="G621">
            <v>0.08</v>
          </cell>
          <cell r="H621">
            <v>0</v>
          </cell>
          <cell r="I621" t="str">
            <v>9          0</v>
          </cell>
          <cell r="J621">
            <v>0</v>
          </cell>
          <cell r="K621">
            <v>0</v>
          </cell>
          <cell r="L621">
            <v>2003</v>
          </cell>
          <cell r="M621" t="str">
            <v>No Trade</v>
          </cell>
          <cell r="N621" t="str">
            <v/>
          </cell>
          <cell r="O621" t="str">
            <v/>
          </cell>
          <cell r="P621" t="str">
            <v/>
          </cell>
        </row>
        <row r="622">
          <cell r="A622" t="str">
            <v>LO</v>
          </cell>
          <cell r="B622">
            <v>4</v>
          </cell>
          <cell r="C622">
            <v>3</v>
          </cell>
          <cell r="D622" t="str">
            <v>P</v>
          </cell>
          <cell r="E622">
            <v>17</v>
          </cell>
          <cell r="F622">
            <v>37697</v>
          </cell>
          <cell r="G622">
            <v>0.13</v>
          </cell>
          <cell r="H622">
            <v>0.1</v>
          </cell>
          <cell r="I622" t="str">
            <v>7      3,801</v>
          </cell>
          <cell r="J622">
            <v>0.14000000000000001</v>
          </cell>
          <cell r="K622">
            <v>0.13</v>
          </cell>
          <cell r="L622">
            <v>2003</v>
          </cell>
          <cell r="M622" t="str">
            <v>No Trade</v>
          </cell>
          <cell r="N622" t="str">
            <v/>
          </cell>
          <cell r="O622" t="str">
            <v/>
          </cell>
          <cell r="P622" t="str">
            <v/>
          </cell>
        </row>
        <row r="623">
          <cell r="A623" t="str">
            <v>LO</v>
          </cell>
          <cell r="B623">
            <v>4</v>
          </cell>
          <cell r="C623">
            <v>3</v>
          </cell>
          <cell r="D623" t="str">
            <v>P</v>
          </cell>
          <cell r="E623">
            <v>18</v>
          </cell>
          <cell r="F623">
            <v>37697</v>
          </cell>
          <cell r="G623">
            <v>0.19</v>
          </cell>
          <cell r="H623">
            <v>0.2</v>
          </cell>
          <cell r="I623" t="str">
            <v>2          0</v>
          </cell>
          <cell r="J623">
            <v>0</v>
          </cell>
          <cell r="K623">
            <v>0</v>
          </cell>
          <cell r="L623">
            <v>2003</v>
          </cell>
          <cell r="M623" t="str">
            <v>No Trade</v>
          </cell>
          <cell r="N623" t="str">
            <v/>
          </cell>
          <cell r="O623" t="str">
            <v/>
          </cell>
          <cell r="P623" t="str">
            <v/>
          </cell>
        </row>
        <row r="624">
          <cell r="A624" t="str">
            <v>LO</v>
          </cell>
          <cell r="B624">
            <v>4</v>
          </cell>
          <cell r="C624">
            <v>3</v>
          </cell>
          <cell r="D624" t="str">
            <v>C</v>
          </cell>
          <cell r="E624">
            <v>19</v>
          </cell>
          <cell r="F624">
            <v>37697</v>
          </cell>
          <cell r="G624">
            <v>7.61</v>
          </cell>
          <cell r="H624">
            <v>7.1</v>
          </cell>
          <cell r="I624" t="str">
            <v>8          0</v>
          </cell>
          <cell r="J624">
            <v>0</v>
          </cell>
          <cell r="K624">
            <v>0</v>
          </cell>
          <cell r="L624">
            <v>2003</v>
          </cell>
          <cell r="M624" t="str">
            <v>No Trade</v>
          </cell>
          <cell r="N624" t="str">
            <v/>
          </cell>
          <cell r="O624" t="str">
            <v/>
          </cell>
          <cell r="P624" t="str">
            <v/>
          </cell>
        </row>
        <row r="625">
          <cell r="A625" t="str">
            <v>LO</v>
          </cell>
          <cell r="B625">
            <v>4</v>
          </cell>
          <cell r="C625">
            <v>3</v>
          </cell>
          <cell r="D625" t="str">
            <v>P</v>
          </cell>
          <cell r="E625">
            <v>19</v>
          </cell>
          <cell r="F625">
            <v>37697</v>
          </cell>
          <cell r="G625">
            <v>0.26</v>
          </cell>
          <cell r="H625">
            <v>0.3</v>
          </cell>
          <cell r="I625" t="str">
            <v>0          0</v>
          </cell>
          <cell r="J625">
            <v>0</v>
          </cell>
          <cell r="K625">
            <v>0</v>
          </cell>
          <cell r="L625">
            <v>2003</v>
          </cell>
          <cell r="M625" t="str">
            <v>No Trade</v>
          </cell>
          <cell r="N625" t="str">
            <v/>
          </cell>
          <cell r="O625" t="str">
            <v/>
          </cell>
          <cell r="P625" t="str">
            <v/>
          </cell>
        </row>
        <row r="626">
          <cell r="A626" t="str">
            <v>LO</v>
          </cell>
          <cell r="B626">
            <v>4</v>
          </cell>
          <cell r="C626">
            <v>3</v>
          </cell>
          <cell r="D626" t="str">
            <v>P</v>
          </cell>
          <cell r="E626">
            <v>19.5</v>
          </cell>
          <cell r="F626">
            <v>37697</v>
          </cell>
          <cell r="G626">
            <v>0.31</v>
          </cell>
          <cell r="H626">
            <v>0.3</v>
          </cell>
          <cell r="I626" t="str">
            <v>5          0</v>
          </cell>
          <cell r="J626">
            <v>0</v>
          </cell>
          <cell r="K626">
            <v>0</v>
          </cell>
          <cell r="L626">
            <v>2003</v>
          </cell>
          <cell r="M626" t="str">
            <v>No Trade</v>
          </cell>
          <cell r="N626" t="str">
            <v/>
          </cell>
          <cell r="O626" t="str">
            <v/>
          </cell>
          <cell r="P626" t="str">
            <v/>
          </cell>
        </row>
        <row r="627">
          <cell r="A627" t="str">
            <v>LO</v>
          </cell>
          <cell r="B627">
            <v>4</v>
          </cell>
          <cell r="C627">
            <v>3</v>
          </cell>
          <cell r="D627" t="str">
            <v>P</v>
          </cell>
          <cell r="E627">
            <v>20</v>
          </cell>
          <cell r="F627">
            <v>37697</v>
          </cell>
          <cell r="G627">
            <v>0.36</v>
          </cell>
          <cell r="H627">
            <v>0.4</v>
          </cell>
          <cell r="I627" t="str">
            <v>0        301</v>
          </cell>
          <cell r="J627">
            <v>0.37</v>
          </cell>
          <cell r="K627">
            <v>0.37</v>
          </cell>
          <cell r="L627">
            <v>2003</v>
          </cell>
          <cell r="M627" t="str">
            <v>No Trade</v>
          </cell>
          <cell r="N627" t="str">
            <v/>
          </cell>
          <cell r="O627" t="str">
            <v/>
          </cell>
          <cell r="P627" t="str">
            <v/>
          </cell>
        </row>
        <row r="628">
          <cell r="A628" t="str">
            <v>LO</v>
          </cell>
          <cell r="B628">
            <v>4</v>
          </cell>
          <cell r="C628">
            <v>3</v>
          </cell>
          <cell r="D628" t="str">
            <v>P</v>
          </cell>
          <cell r="E628">
            <v>20.5</v>
          </cell>
          <cell r="F628">
            <v>37697</v>
          </cell>
          <cell r="G628">
            <v>0.42</v>
          </cell>
          <cell r="H628">
            <v>0.4</v>
          </cell>
          <cell r="I628" t="str">
            <v>6          0</v>
          </cell>
          <cell r="J628">
            <v>0</v>
          </cell>
          <cell r="K628">
            <v>0</v>
          </cell>
          <cell r="L628">
            <v>2003</v>
          </cell>
          <cell r="M628" t="str">
            <v>No Trade</v>
          </cell>
          <cell r="N628" t="str">
            <v/>
          </cell>
          <cell r="O628" t="str">
            <v/>
          </cell>
          <cell r="P628" t="str">
            <v/>
          </cell>
        </row>
        <row r="629">
          <cell r="A629" t="str">
            <v>LO</v>
          </cell>
          <cell r="B629">
            <v>4</v>
          </cell>
          <cell r="C629">
            <v>3</v>
          </cell>
          <cell r="D629" t="str">
            <v>P</v>
          </cell>
          <cell r="E629">
            <v>21</v>
          </cell>
          <cell r="F629">
            <v>37697</v>
          </cell>
          <cell r="G629">
            <v>0.49</v>
          </cell>
          <cell r="H629">
            <v>0.5</v>
          </cell>
          <cell r="I629" t="str">
            <v>3          4</v>
          </cell>
          <cell r="J629">
            <v>0.45</v>
          </cell>
          <cell r="K629">
            <v>0.45</v>
          </cell>
          <cell r="L629">
            <v>2003</v>
          </cell>
          <cell r="M629" t="str">
            <v>No Trade</v>
          </cell>
          <cell r="N629" t="str">
            <v/>
          </cell>
          <cell r="O629" t="str">
            <v/>
          </cell>
          <cell r="P629" t="str">
            <v/>
          </cell>
        </row>
        <row r="630">
          <cell r="A630" t="str">
            <v>LO</v>
          </cell>
          <cell r="B630">
            <v>4</v>
          </cell>
          <cell r="C630">
            <v>3</v>
          </cell>
          <cell r="D630" t="str">
            <v>P</v>
          </cell>
          <cell r="E630">
            <v>21.5</v>
          </cell>
          <cell r="F630">
            <v>37697</v>
          </cell>
          <cell r="G630">
            <v>0.56999999999999995</v>
          </cell>
          <cell r="H630">
            <v>0.6</v>
          </cell>
          <cell r="I630" t="str">
            <v>2          0</v>
          </cell>
          <cell r="J630">
            <v>0</v>
          </cell>
          <cell r="K630">
            <v>0</v>
          </cell>
          <cell r="L630">
            <v>2003</v>
          </cell>
          <cell r="M630" t="str">
            <v>No Trade</v>
          </cell>
          <cell r="N630" t="str">
            <v/>
          </cell>
          <cell r="O630" t="str">
            <v/>
          </cell>
          <cell r="P630" t="str">
            <v/>
          </cell>
        </row>
        <row r="631">
          <cell r="A631" t="str">
            <v>LO</v>
          </cell>
          <cell r="B631">
            <v>4</v>
          </cell>
          <cell r="C631">
            <v>3</v>
          </cell>
          <cell r="D631" t="str">
            <v>P</v>
          </cell>
          <cell r="E631">
            <v>22</v>
          </cell>
          <cell r="F631">
            <v>37697</v>
          </cell>
          <cell r="G631">
            <v>0.66</v>
          </cell>
          <cell r="H631">
            <v>0.7</v>
          </cell>
          <cell r="I631" t="str">
            <v>3        325</v>
          </cell>
          <cell r="J631">
            <v>0</v>
          </cell>
          <cell r="K631">
            <v>0</v>
          </cell>
          <cell r="L631">
            <v>2003</v>
          </cell>
          <cell r="M631" t="str">
            <v>No Trade</v>
          </cell>
          <cell r="N631" t="str">
            <v/>
          </cell>
          <cell r="O631" t="str">
            <v/>
          </cell>
          <cell r="P631" t="str">
            <v/>
          </cell>
        </row>
        <row r="632">
          <cell r="A632" t="str">
            <v>LO</v>
          </cell>
          <cell r="B632">
            <v>4</v>
          </cell>
          <cell r="C632">
            <v>3</v>
          </cell>
          <cell r="D632" t="str">
            <v>P</v>
          </cell>
          <cell r="E632">
            <v>22.5</v>
          </cell>
          <cell r="F632">
            <v>37697</v>
          </cell>
          <cell r="G632">
            <v>0.74</v>
          </cell>
          <cell r="H632">
            <v>0.8</v>
          </cell>
          <cell r="I632" t="str">
            <v>4          0</v>
          </cell>
          <cell r="J632">
            <v>0</v>
          </cell>
          <cell r="K632">
            <v>0</v>
          </cell>
          <cell r="L632">
            <v>2003</v>
          </cell>
          <cell r="M632" t="str">
            <v>No Trade</v>
          </cell>
          <cell r="N632" t="str">
            <v/>
          </cell>
          <cell r="O632" t="str">
            <v/>
          </cell>
          <cell r="P632" t="str">
            <v/>
          </cell>
        </row>
        <row r="633">
          <cell r="A633" t="str">
            <v>LO</v>
          </cell>
          <cell r="B633">
            <v>4</v>
          </cell>
          <cell r="C633">
            <v>3</v>
          </cell>
          <cell r="D633" t="str">
            <v>P</v>
          </cell>
          <cell r="E633">
            <v>23</v>
          </cell>
          <cell r="F633">
            <v>37697</v>
          </cell>
          <cell r="G633">
            <v>0.85</v>
          </cell>
          <cell r="H633">
            <v>0.9</v>
          </cell>
          <cell r="I633" t="str">
            <v>6        805</v>
          </cell>
          <cell r="J633">
            <v>0.92</v>
          </cell>
          <cell r="K633">
            <v>0.92</v>
          </cell>
          <cell r="L633">
            <v>2003</v>
          </cell>
          <cell r="M633" t="str">
            <v>No Trade</v>
          </cell>
          <cell r="N633" t="str">
            <v/>
          </cell>
          <cell r="O633" t="str">
            <v/>
          </cell>
          <cell r="P633" t="str">
            <v/>
          </cell>
        </row>
        <row r="634">
          <cell r="A634" t="str">
            <v>LO</v>
          </cell>
          <cell r="B634">
            <v>4</v>
          </cell>
          <cell r="C634">
            <v>3</v>
          </cell>
          <cell r="D634" t="str">
            <v>C</v>
          </cell>
          <cell r="E634">
            <v>23.5</v>
          </cell>
          <cell r="F634">
            <v>37697</v>
          </cell>
          <cell r="G634">
            <v>3.92</v>
          </cell>
          <cell r="H634">
            <v>3.5</v>
          </cell>
          <cell r="I634" t="str">
            <v>3          0</v>
          </cell>
          <cell r="J634">
            <v>0</v>
          </cell>
          <cell r="K634">
            <v>0</v>
          </cell>
          <cell r="L634">
            <v>2003</v>
          </cell>
          <cell r="M634" t="str">
            <v>No Trade</v>
          </cell>
          <cell r="N634" t="str">
            <v/>
          </cell>
          <cell r="O634" t="str">
            <v/>
          </cell>
          <cell r="P634" t="str">
            <v/>
          </cell>
        </row>
        <row r="635">
          <cell r="A635" t="str">
            <v>LO</v>
          </cell>
          <cell r="B635">
            <v>4</v>
          </cell>
          <cell r="C635">
            <v>3</v>
          </cell>
          <cell r="D635" t="str">
            <v>P</v>
          </cell>
          <cell r="E635">
            <v>23.5</v>
          </cell>
          <cell r="F635">
            <v>37697</v>
          </cell>
          <cell r="G635">
            <v>0.98</v>
          </cell>
          <cell r="H635">
            <v>1.1000000000000001</v>
          </cell>
          <cell r="I635" t="str">
            <v>1          0</v>
          </cell>
          <cell r="J635">
            <v>0</v>
          </cell>
          <cell r="K635">
            <v>0</v>
          </cell>
          <cell r="L635">
            <v>2003</v>
          </cell>
          <cell r="M635" t="str">
            <v>No Trade</v>
          </cell>
          <cell r="N635" t="str">
            <v/>
          </cell>
          <cell r="O635" t="str">
            <v/>
          </cell>
          <cell r="P635" t="str">
            <v/>
          </cell>
        </row>
        <row r="636">
          <cell r="A636" t="str">
            <v>LO</v>
          </cell>
          <cell r="B636">
            <v>4</v>
          </cell>
          <cell r="C636">
            <v>3</v>
          </cell>
          <cell r="D636" t="str">
            <v>C</v>
          </cell>
          <cell r="E636">
            <v>24</v>
          </cell>
          <cell r="F636">
            <v>37697</v>
          </cell>
          <cell r="G636">
            <v>3.56</v>
          </cell>
          <cell r="H636">
            <v>3.2</v>
          </cell>
          <cell r="I636" t="str">
            <v>0          0</v>
          </cell>
          <cell r="J636">
            <v>0</v>
          </cell>
          <cell r="K636">
            <v>0</v>
          </cell>
          <cell r="L636">
            <v>2003</v>
          </cell>
          <cell r="M636" t="str">
            <v>No Trade</v>
          </cell>
          <cell r="N636" t="str">
            <v/>
          </cell>
          <cell r="O636" t="str">
            <v/>
          </cell>
          <cell r="P636" t="str">
            <v/>
          </cell>
        </row>
        <row r="637">
          <cell r="A637" t="str">
            <v>LO</v>
          </cell>
          <cell r="B637">
            <v>4</v>
          </cell>
          <cell r="C637">
            <v>3</v>
          </cell>
          <cell r="D637" t="str">
            <v>P</v>
          </cell>
          <cell r="E637">
            <v>24</v>
          </cell>
          <cell r="F637">
            <v>37697</v>
          </cell>
          <cell r="G637">
            <v>1.1200000000000001</v>
          </cell>
          <cell r="H637">
            <v>1.2</v>
          </cell>
          <cell r="I637" t="str">
            <v>7          0</v>
          </cell>
          <cell r="J637">
            <v>0</v>
          </cell>
          <cell r="K637">
            <v>0</v>
          </cell>
          <cell r="L637">
            <v>2003</v>
          </cell>
          <cell r="M637" t="str">
            <v>No Trade</v>
          </cell>
          <cell r="N637" t="str">
            <v/>
          </cell>
          <cell r="O637" t="str">
            <v/>
          </cell>
          <cell r="P637" t="str">
            <v/>
          </cell>
        </row>
        <row r="638">
          <cell r="A638" t="str">
            <v>LO</v>
          </cell>
          <cell r="B638">
            <v>4</v>
          </cell>
          <cell r="C638">
            <v>3</v>
          </cell>
          <cell r="D638" t="str">
            <v>C</v>
          </cell>
          <cell r="E638">
            <v>24.5</v>
          </cell>
          <cell r="F638">
            <v>37697</v>
          </cell>
          <cell r="G638">
            <v>3.23</v>
          </cell>
          <cell r="H638">
            <v>2.8</v>
          </cell>
          <cell r="I638" t="str">
            <v>9          0</v>
          </cell>
          <cell r="J638">
            <v>0</v>
          </cell>
          <cell r="K638">
            <v>0</v>
          </cell>
          <cell r="L638">
            <v>2003</v>
          </cell>
          <cell r="M638" t="str">
            <v>No Trade</v>
          </cell>
          <cell r="N638" t="str">
            <v/>
          </cell>
          <cell r="O638" t="str">
            <v/>
          </cell>
          <cell r="P638" t="str">
            <v/>
          </cell>
        </row>
        <row r="639">
          <cell r="A639" t="str">
            <v>LO</v>
          </cell>
          <cell r="B639">
            <v>4</v>
          </cell>
          <cell r="C639">
            <v>3</v>
          </cell>
          <cell r="D639" t="str">
            <v>P</v>
          </cell>
          <cell r="E639">
            <v>24.5</v>
          </cell>
          <cell r="F639">
            <v>37697</v>
          </cell>
          <cell r="G639">
            <v>1.28</v>
          </cell>
          <cell r="H639">
            <v>1.4</v>
          </cell>
          <cell r="I639" t="str">
            <v>5         13</v>
          </cell>
          <cell r="J639">
            <v>1.35</v>
          </cell>
          <cell r="K639">
            <v>1.35</v>
          </cell>
          <cell r="L639">
            <v>2003</v>
          </cell>
          <cell r="M639" t="str">
            <v>No Trade</v>
          </cell>
          <cell r="N639" t="str">
            <v/>
          </cell>
          <cell r="O639" t="str">
            <v/>
          </cell>
          <cell r="P639" t="str">
            <v/>
          </cell>
        </row>
        <row r="640">
          <cell r="A640" t="str">
            <v>LO</v>
          </cell>
          <cell r="B640">
            <v>4</v>
          </cell>
          <cell r="C640">
            <v>3</v>
          </cell>
          <cell r="D640" t="str">
            <v>C</v>
          </cell>
          <cell r="E640">
            <v>25</v>
          </cell>
          <cell r="F640">
            <v>37697</v>
          </cell>
          <cell r="G640">
            <v>2.91</v>
          </cell>
          <cell r="H640">
            <v>2.5</v>
          </cell>
          <cell r="I640" t="str">
            <v>9          0</v>
          </cell>
          <cell r="J640">
            <v>0</v>
          </cell>
          <cell r="K640">
            <v>0</v>
          </cell>
          <cell r="L640">
            <v>2003</v>
          </cell>
          <cell r="M640" t="str">
            <v>No Trade</v>
          </cell>
          <cell r="N640" t="str">
            <v/>
          </cell>
          <cell r="O640" t="str">
            <v/>
          </cell>
          <cell r="P640" t="str">
            <v/>
          </cell>
        </row>
        <row r="641">
          <cell r="A641" t="str">
            <v>LO</v>
          </cell>
          <cell r="B641">
            <v>4</v>
          </cell>
          <cell r="C641">
            <v>3</v>
          </cell>
          <cell r="D641" t="str">
            <v>P</v>
          </cell>
          <cell r="E641">
            <v>25</v>
          </cell>
          <cell r="F641">
            <v>37697</v>
          </cell>
          <cell r="G641">
            <v>1.45</v>
          </cell>
          <cell r="H641">
            <v>1.6</v>
          </cell>
          <cell r="I641" t="str">
            <v>5        250</v>
          </cell>
          <cell r="J641">
            <v>0</v>
          </cell>
          <cell r="K641">
            <v>0</v>
          </cell>
          <cell r="L641">
            <v>2003</v>
          </cell>
          <cell r="M641" t="str">
            <v>No Trade</v>
          </cell>
          <cell r="N641" t="str">
            <v/>
          </cell>
          <cell r="O641" t="str">
            <v/>
          </cell>
          <cell r="P641" t="str">
            <v/>
          </cell>
        </row>
        <row r="642">
          <cell r="A642" t="str">
            <v>LO</v>
          </cell>
          <cell r="B642">
            <v>4</v>
          </cell>
          <cell r="C642">
            <v>3</v>
          </cell>
          <cell r="D642" t="str">
            <v>C</v>
          </cell>
          <cell r="E642">
            <v>25.5</v>
          </cell>
          <cell r="F642">
            <v>37697</v>
          </cell>
          <cell r="G642">
            <v>2.6</v>
          </cell>
          <cell r="H642">
            <v>2.2999999999999998</v>
          </cell>
          <cell r="I642" t="str">
            <v>1          0</v>
          </cell>
          <cell r="J642">
            <v>0</v>
          </cell>
          <cell r="K642">
            <v>0</v>
          </cell>
          <cell r="L642">
            <v>2003</v>
          </cell>
          <cell r="M642" t="str">
            <v>No Trade</v>
          </cell>
          <cell r="N642" t="str">
            <v/>
          </cell>
          <cell r="O642" t="str">
            <v/>
          </cell>
          <cell r="P642" t="str">
            <v/>
          </cell>
        </row>
        <row r="643">
          <cell r="A643" t="str">
            <v>LO</v>
          </cell>
          <cell r="B643">
            <v>4</v>
          </cell>
          <cell r="C643">
            <v>3</v>
          </cell>
          <cell r="D643" t="str">
            <v>P</v>
          </cell>
          <cell r="E643">
            <v>25.5</v>
          </cell>
          <cell r="F643">
            <v>37697</v>
          </cell>
          <cell r="G643">
            <v>1.64</v>
          </cell>
          <cell r="H643">
            <v>1.8</v>
          </cell>
          <cell r="I643" t="str">
            <v>6          0</v>
          </cell>
          <cell r="J643">
            <v>0</v>
          </cell>
          <cell r="K643">
            <v>0</v>
          </cell>
          <cell r="L643">
            <v>2003</v>
          </cell>
          <cell r="M643" t="str">
            <v>No Trade</v>
          </cell>
          <cell r="N643" t="str">
            <v/>
          </cell>
          <cell r="O643" t="str">
            <v/>
          </cell>
          <cell r="P643" t="str">
            <v/>
          </cell>
        </row>
        <row r="644">
          <cell r="A644" t="str">
            <v>LO</v>
          </cell>
          <cell r="B644">
            <v>4</v>
          </cell>
          <cell r="C644">
            <v>3</v>
          </cell>
          <cell r="D644" t="str">
            <v>C</v>
          </cell>
          <cell r="E644">
            <v>26</v>
          </cell>
          <cell r="F644">
            <v>37697</v>
          </cell>
          <cell r="G644">
            <v>2.34</v>
          </cell>
          <cell r="H644">
            <v>2</v>
          </cell>
          <cell r="I644" t="str">
            <v>3          0</v>
          </cell>
          <cell r="J644">
            <v>0</v>
          </cell>
          <cell r="K644">
            <v>0</v>
          </cell>
          <cell r="L644">
            <v>2003</v>
          </cell>
          <cell r="M644" t="str">
            <v>No Trade</v>
          </cell>
          <cell r="N644" t="str">
            <v/>
          </cell>
          <cell r="O644" t="str">
            <v/>
          </cell>
          <cell r="P644" t="str">
            <v/>
          </cell>
        </row>
        <row r="645">
          <cell r="A645" t="str">
            <v>LO</v>
          </cell>
          <cell r="B645">
            <v>4</v>
          </cell>
          <cell r="C645">
            <v>3</v>
          </cell>
          <cell r="D645" t="str">
            <v>P</v>
          </cell>
          <cell r="E645">
            <v>26</v>
          </cell>
          <cell r="F645">
            <v>37697</v>
          </cell>
          <cell r="G645">
            <v>1.87</v>
          </cell>
          <cell r="H645">
            <v>2.1</v>
          </cell>
          <cell r="I645" t="str">
            <v>3          0</v>
          </cell>
          <cell r="J645">
            <v>0</v>
          </cell>
          <cell r="K645">
            <v>0</v>
          </cell>
          <cell r="L645">
            <v>2003</v>
          </cell>
          <cell r="M645" t="str">
            <v>No Trade</v>
          </cell>
          <cell r="N645" t="str">
            <v/>
          </cell>
          <cell r="O645" t="str">
            <v/>
          </cell>
          <cell r="P645" t="str">
            <v/>
          </cell>
        </row>
        <row r="646">
          <cell r="A646" t="str">
            <v>LO</v>
          </cell>
          <cell r="B646">
            <v>4</v>
          </cell>
          <cell r="C646">
            <v>3</v>
          </cell>
          <cell r="D646" t="str">
            <v>C</v>
          </cell>
          <cell r="E646">
            <v>26.5</v>
          </cell>
          <cell r="F646">
            <v>37697</v>
          </cell>
          <cell r="G646">
            <v>2.08</v>
          </cell>
          <cell r="H646">
            <v>1.8</v>
          </cell>
          <cell r="I646" t="str">
            <v>1          0</v>
          </cell>
          <cell r="J646">
            <v>0</v>
          </cell>
          <cell r="K646">
            <v>0</v>
          </cell>
          <cell r="L646">
            <v>2003</v>
          </cell>
          <cell r="M646" t="str">
            <v>No Trade</v>
          </cell>
          <cell r="N646" t="str">
            <v/>
          </cell>
          <cell r="O646" t="str">
            <v/>
          </cell>
          <cell r="P646" t="str">
            <v/>
          </cell>
        </row>
        <row r="647">
          <cell r="A647" t="str">
            <v>LO</v>
          </cell>
          <cell r="B647">
            <v>4</v>
          </cell>
          <cell r="C647">
            <v>3</v>
          </cell>
          <cell r="D647" t="str">
            <v>P</v>
          </cell>
          <cell r="E647">
            <v>26.5</v>
          </cell>
          <cell r="F647">
            <v>37697</v>
          </cell>
          <cell r="G647">
            <v>2.11</v>
          </cell>
          <cell r="H647">
            <v>2.2999999999999998</v>
          </cell>
          <cell r="I647" t="str">
            <v>6          0</v>
          </cell>
          <cell r="J647">
            <v>0</v>
          </cell>
          <cell r="K647">
            <v>0</v>
          </cell>
          <cell r="L647">
            <v>2003</v>
          </cell>
          <cell r="M647" t="str">
            <v>No Trade</v>
          </cell>
          <cell r="N647" t="str">
            <v/>
          </cell>
          <cell r="O647" t="str">
            <v/>
          </cell>
          <cell r="P647" t="str">
            <v/>
          </cell>
        </row>
        <row r="648">
          <cell r="A648" t="str">
            <v>LO</v>
          </cell>
          <cell r="B648">
            <v>4</v>
          </cell>
          <cell r="C648">
            <v>3</v>
          </cell>
          <cell r="D648" t="str">
            <v>C</v>
          </cell>
          <cell r="E648">
            <v>27</v>
          </cell>
          <cell r="F648">
            <v>37697</v>
          </cell>
          <cell r="G648">
            <v>1.85</v>
          </cell>
          <cell r="H648">
            <v>1.6</v>
          </cell>
          <cell r="I648" t="str">
            <v>0         12</v>
          </cell>
          <cell r="J648">
            <v>1.92</v>
          </cell>
          <cell r="K648">
            <v>1.76</v>
          </cell>
          <cell r="L648">
            <v>2003</v>
          </cell>
          <cell r="M648" t="str">
            <v>No Trade</v>
          </cell>
          <cell r="N648" t="str">
            <v/>
          </cell>
          <cell r="O648" t="str">
            <v/>
          </cell>
          <cell r="P648" t="str">
            <v/>
          </cell>
        </row>
        <row r="649">
          <cell r="A649" t="str">
            <v>LO</v>
          </cell>
          <cell r="B649">
            <v>4</v>
          </cell>
          <cell r="C649">
            <v>3</v>
          </cell>
          <cell r="D649" t="str">
            <v>P</v>
          </cell>
          <cell r="E649">
            <v>27</v>
          </cell>
          <cell r="F649">
            <v>37697</v>
          </cell>
          <cell r="G649">
            <v>2.38</v>
          </cell>
          <cell r="H649">
            <v>2.6</v>
          </cell>
          <cell r="I649" t="str">
            <v>4          0</v>
          </cell>
          <cell r="J649">
            <v>0</v>
          </cell>
          <cell r="K649">
            <v>0</v>
          </cell>
          <cell r="L649">
            <v>2003</v>
          </cell>
          <cell r="M649" t="str">
            <v>No Trade</v>
          </cell>
          <cell r="N649" t="str">
            <v/>
          </cell>
          <cell r="O649" t="str">
            <v/>
          </cell>
          <cell r="P649" t="str">
            <v/>
          </cell>
        </row>
        <row r="650">
          <cell r="A650" t="str">
            <v>LO</v>
          </cell>
          <cell r="B650">
            <v>4</v>
          </cell>
          <cell r="C650">
            <v>3</v>
          </cell>
          <cell r="D650" t="str">
            <v>C</v>
          </cell>
          <cell r="E650">
            <v>27.5</v>
          </cell>
          <cell r="F650">
            <v>37697</v>
          </cell>
          <cell r="G650">
            <v>1.65</v>
          </cell>
          <cell r="H650">
            <v>1.4</v>
          </cell>
          <cell r="I650" t="str">
            <v>1          0</v>
          </cell>
          <cell r="J650">
            <v>0</v>
          </cell>
          <cell r="K650">
            <v>0</v>
          </cell>
          <cell r="L650">
            <v>2003</v>
          </cell>
          <cell r="M650" t="str">
            <v>No Trade</v>
          </cell>
          <cell r="N650" t="str">
            <v/>
          </cell>
          <cell r="O650" t="str">
            <v/>
          </cell>
          <cell r="P650" t="str">
            <v/>
          </cell>
        </row>
        <row r="651">
          <cell r="A651" t="str">
            <v>LO</v>
          </cell>
          <cell r="B651">
            <v>4</v>
          </cell>
          <cell r="C651">
            <v>3</v>
          </cell>
          <cell r="D651" t="str">
            <v>P</v>
          </cell>
          <cell r="E651">
            <v>27.5</v>
          </cell>
          <cell r="F651">
            <v>37697</v>
          </cell>
          <cell r="G651">
            <v>2.68</v>
          </cell>
          <cell r="H651">
            <v>2.9</v>
          </cell>
          <cell r="I651" t="str">
            <v>5          0</v>
          </cell>
          <cell r="J651">
            <v>0</v>
          </cell>
          <cell r="K651">
            <v>0</v>
          </cell>
          <cell r="L651">
            <v>2003</v>
          </cell>
          <cell r="M651" t="str">
            <v>No Trade</v>
          </cell>
          <cell r="N651" t="str">
            <v/>
          </cell>
          <cell r="O651" t="str">
            <v/>
          </cell>
          <cell r="P651" t="str">
            <v/>
          </cell>
        </row>
        <row r="652">
          <cell r="A652" t="str">
            <v>LO</v>
          </cell>
          <cell r="B652">
            <v>4</v>
          </cell>
          <cell r="C652">
            <v>3</v>
          </cell>
          <cell r="D652" t="str">
            <v>C</v>
          </cell>
          <cell r="E652">
            <v>28</v>
          </cell>
          <cell r="F652">
            <v>37697</v>
          </cell>
          <cell r="G652">
            <v>1.46</v>
          </cell>
          <cell r="H652">
            <v>1.2</v>
          </cell>
          <cell r="I652" t="str">
            <v>5          4</v>
          </cell>
          <cell r="J652">
            <v>1.35</v>
          </cell>
          <cell r="K652">
            <v>1.31</v>
          </cell>
          <cell r="L652">
            <v>2003</v>
          </cell>
          <cell r="M652" t="str">
            <v>No Trade</v>
          </cell>
          <cell r="N652" t="str">
            <v/>
          </cell>
          <cell r="O652" t="str">
            <v/>
          </cell>
          <cell r="P652" t="str">
            <v/>
          </cell>
        </row>
        <row r="653">
          <cell r="A653" t="str">
            <v>LO</v>
          </cell>
          <cell r="B653">
            <v>4</v>
          </cell>
          <cell r="C653">
            <v>3</v>
          </cell>
          <cell r="D653" t="str">
            <v>P</v>
          </cell>
          <cell r="E653">
            <v>28</v>
          </cell>
          <cell r="F653">
            <v>37697</v>
          </cell>
          <cell r="G653">
            <v>2.98</v>
          </cell>
          <cell r="H653">
            <v>3.2</v>
          </cell>
          <cell r="I653" t="str">
            <v>8          0</v>
          </cell>
          <cell r="J653">
            <v>0</v>
          </cell>
          <cell r="K653">
            <v>0</v>
          </cell>
          <cell r="L653">
            <v>2003</v>
          </cell>
          <cell r="M653" t="str">
            <v>No Trade</v>
          </cell>
          <cell r="N653" t="str">
            <v/>
          </cell>
          <cell r="O653" t="str">
            <v/>
          </cell>
          <cell r="P653" t="str">
            <v/>
          </cell>
        </row>
        <row r="654">
          <cell r="A654" t="str">
            <v>LO</v>
          </cell>
          <cell r="B654">
            <v>4</v>
          </cell>
          <cell r="C654">
            <v>3</v>
          </cell>
          <cell r="D654" t="str">
            <v>C</v>
          </cell>
          <cell r="E654">
            <v>28.5</v>
          </cell>
          <cell r="F654">
            <v>37697</v>
          </cell>
          <cell r="G654">
            <v>1.28</v>
          </cell>
          <cell r="H654">
            <v>1.1000000000000001</v>
          </cell>
          <cell r="I654" t="str">
            <v>0          0</v>
          </cell>
          <cell r="J654">
            <v>0</v>
          </cell>
          <cell r="K654">
            <v>0</v>
          </cell>
          <cell r="L654">
            <v>2003</v>
          </cell>
          <cell r="M654" t="str">
            <v>No Trade</v>
          </cell>
          <cell r="N654" t="str">
            <v/>
          </cell>
          <cell r="O654" t="str">
            <v/>
          </cell>
          <cell r="P654" t="str">
            <v/>
          </cell>
        </row>
        <row r="655">
          <cell r="A655" t="str">
            <v>LO</v>
          </cell>
          <cell r="B655">
            <v>4</v>
          </cell>
          <cell r="C655">
            <v>3</v>
          </cell>
          <cell r="D655" t="str">
            <v>C</v>
          </cell>
          <cell r="E655">
            <v>29</v>
          </cell>
          <cell r="F655">
            <v>37697</v>
          </cell>
          <cell r="G655">
            <v>1.1299999999999999</v>
          </cell>
          <cell r="H655">
            <v>0.9</v>
          </cell>
          <cell r="I655" t="str">
            <v>7         10</v>
          </cell>
          <cell r="J655">
            <v>1.1399999999999999</v>
          </cell>
          <cell r="K655">
            <v>1.05</v>
          </cell>
          <cell r="L655">
            <v>2003</v>
          </cell>
          <cell r="M655" t="str">
            <v>No Trade</v>
          </cell>
          <cell r="N655" t="str">
            <v/>
          </cell>
          <cell r="O655" t="str">
            <v/>
          </cell>
          <cell r="P655" t="str">
            <v/>
          </cell>
        </row>
        <row r="656">
          <cell r="A656" t="str">
            <v>LO</v>
          </cell>
          <cell r="B656">
            <v>4</v>
          </cell>
          <cell r="C656">
            <v>3</v>
          </cell>
          <cell r="D656" t="str">
            <v>C</v>
          </cell>
          <cell r="E656">
            <v>29.5</v>
          </cell>
          <cell r="F656">
            <v>37697</v>
          </cell>
          <cell r="G656">
            <v>1.01</v>
          </cell>
          <cell r="H656">
            <v>0.8</v>
          </cell>
          <cell r="I656" t="str">
            <v>5          0</v>
          </cell>
          <cell r="J656">
            <v>0</v>
          </cell>
          <cell r="K656">
            <v>0</v>
          </cell>
          <cell r="L656">
            <v>2003</v>
          </cell>
          <cell r="M656" t="str">
            <v>No Trade</v>
          </cell>
          <cell r="N656" t="str">
            <v/>
          </cell>
          <cell r="O656" t="str">
            <v/>
          </cell>
          <cell r="P656" t="str">
            <v/>
          </cell>
        </row>
        <row r="657">
          <cell r="A657" t="str">
            <v>LO</v>
          </cell>
          <cell r="B657">
            <v>4</v>
          </cell>
          <cell r="C657">
            <v>3</v>
          </cell>
          <cell r="D657" t="str">
            <v>P</v>
          </cell>
          <cell r="E657">
            <v>29.5</v>
          </cell>
          <cell r="F657">
            <v>37697</v>
          </cell>
          <cell r="G657">
            <v>4.01</v>
          </cell>
          <cell r="H657">
            <v>4.3</v>
          </cell>
          <cell r="I657" t="str">
            <v>6          0</v>
          </cell>
          <cell r="J657">
            <v>0</v>
          </cell>
          <cell r="K657">
            <v>0</v>
          </cell>
          <cell r="L657">
            <v>2003</v>
          </cell>
          <cell r="M657" t="str">
            <v>No Trade</v>
          </cell>
          <cell r="N657" t="str">
            <v/>
          </cell>
          <cell r="O657" t="str">
            <v/>
          </cell>
          <cell r="P657" t="str">
            <v/>
          </cell>
        </row>
        <row r="658">
          <cell r="A658" t="str">
            <v>LO</v>
          </cell>
          <cell r="B658">
            <v>4</v>
          </cell>
          <cell r="C658">
            <v>3</v>
          </cell>
          <cell r="D658" t="str">
            <v>C</v>
          </cell>
          <cell r="E658">
            <v>30</v>
          </cell>
          <cell r="F658">
            <v>37697</v>
          </cell>
          <cell r="G658">
            <v>0.9</v>
          </cell>
          <cell r="H658">
            <v>0.7</v>
          </cell>
          <cell r="I658" t="str">
            <v>5        142</v>
          </cell>
          <cell r="J658">
            <v>0.85</v>
          </cell>
          <cell r="K658">
            <v>0.78</v>
          </cell>
          <cell r="L658">
            <v>2003</v>
          </cell>
          <cell r="M658" t="str">
            <v>No Trade</v>
          </cell>
          <cell r="N658" t="str">
            <v/>
          </cell>
          <cell r="O658" t="str">
            <v/>
          </cell>
          <cell r="P658" t="str">
            <v/>
          </cell>
        </row>
        <row r="659">
          <cell r="A659" t="str">
            <v>LO</v>
          </cell>
          <cell r="B659">
            <v>4</v>
          </cell>
          <cell r="C659">
            <v>3</v>
          </cell>
          <cell r="D659" t="str">
            <v>C</v>
          </cell>
          <cell r="E659">
            <v>30.5</v>
          </cell>
          <cell r="F659">
            <v>37697</v>
          </cell>
          <cell r="G659">
            <v>0.79</v>
          </cell>
          <cell r="H659">
            <v>0.6</v>
          </cell>
          <cell r="I659" t="str">
            <v>5          0</v>
          </cell>
          <cell r="J659">
            <v>0</v>
          </cell>
          <cell r="K659">
            <v>0</v>
          </cell>
          <cell r="L659">
            <v>2003</v>
          </cell>
          <cell r="M659" t="str">
            <v>No Trade</v>
          </cell>
          <cell r="N659" t="str">
            <v/>
          </cell>
          <cell r="O659" t="str">
            <v/>
          </cell>
          <cell r="P659" t="str">
            <v/>
          </cell>
        </row>
        <row r="660">
          <cell r="A660" t="str">
            <v>LO</v>
          </cell>
          <cell r="B660">
            <v>4</v>
          </cell>
          <cell r="C660">
            <v>3</v>
          </cell>
          <cell r="D660" t="str">
            <v>C</v>
          </cell>
          <cell r="E660">
            <v>31</v>
          </cell>
          <cell r="F660">
            <v>37697</v>
          </cell>
          <cell r="G660">
            <v>0.7</v>
          </cell>
          <cell r="H660">
            <v>0.5</v>
          </cell>
          <cell r="I660" t="str">
            <v>6         35</v>
          </cell>
          <cell r="J660">
            <v>0.65</v>
          </cell>
          <cell r="K660">
            <v>0.65</v>
          </cell>
          <cell r="L660">
            <v>2003</v>
          </cell>
          <cell r="M660" t="str">
            <v>No Trade</v>
          </cell>
          <cell r="N660" t="str">
            <v/>
          </cell>
          <cell r="O660" t="str">
            <v/>
          </cell>
          <cell r="P660" t="str">
            <v/>
          </cell>
        </row>
        <row r="661">
          <cell r="A661" t="str">
            <v>LO</v>
          </cell>
          <cell r="B661">
            <v>4</v>
          </cell>
          <cell r="C661">
            <v>3</v>
          </cell>
          <cell r="D661" t="str">
            <v>P</v>
          </cell>
          <cell r="E661">
            <v>31</v>
          </cell>
          <cell r="F661">
            <v>37697</v>
          </cell>
          <cell r="G661">
            <v>0.64</v>
          </cell>
          <cell r="H661">
            <v>0.6</v>
          </cell>
          <cell r="I661" t="str">
            <v>4          0</v>
          </cell>
          <cell r="J661">
            <v>0</v>
          </cell>
          <cell r="K661">
            <v>0</v>
          </cell>
          <cell r="L661">
            <v>2003</v>
          </cell>
          <cell r="M661" t="str">
            <v>No Trade</v>
          </cell>
          <cell r="N661" t="str">
            <v/>
          </cell>
          <cell r="O661" t="str">
            <v/>
          </cell>
          <cell r="P661" t="str">
            <v/>
          </cell>
        </row>
        <row r="662">
          <cell r="A662" t="str">
            <v>LO</v>
          </cell>
          <cell r="B662">
            <v>4</v>
          </cell>
          <cell r="C662">
            <v>3</v>
          </cell>
          <cell r="D662" t="str">
            <v>C</v>
          </cell>
          <cell r="E662">
            <v>31.5</v>
          </cell>
          <cell r="F662">
            <v>37697</v>
          </cell>
          <cell r="G662">
            <v>0.61</v>
          </cell>
          <cell r="H662">
            <v>0.4</v>
          </cell>
          <cell r="I662" t="str">
            <v>8          0</v>
          </cell>
          <cell r="J662">
            <v>0</v>
          </cell>
          <cell r="K662">
            <v>0</v>
          </cell>
          <cell r="L662">
            <v>2003</v>
          </cell>
          <cell r="M662" t="str">
            <v>No Trade</v>
          </cell>
          <cell r="N662" t="str">
            <v/>
          </cell>
          <cell r="O662" t="str">
            <v/>
          </cell>
          <cell r="P662" t="str">
            <v/>
          </cell>
        </row>
        <row r="663">
          <cell r="A663" t="str">
            <v>LO</v>
          </cell>
          <cell r="B663">
            <v>4</v>
          </cell>
          <cell r="C663">
            <v>3</v>
          </cell>
          <cell r="D663" t="str">
            <v>C</v>
          </cell>
          <cell r="E663">
            <v>32</v>
          </cell>
          <cell r="F663">
            <v>37697</v>
          </cell>
          <cell r="G663">
            <v>0.51</v>
          </cell>
          <cell r="H663">
            <v>0.4</v>
          </cell>
          <cell r="I663" t="str">
            <v>1          0</v>
          </cell>
          <cell r="J663">
            <v>0</v>
          </cell>
          <cell r="K663">
            <v>0</v>
          </cell>
          <cell r="L663">
            <v>2003</v>
          </cell>
          <cell r="M663" t="str">
            <v>No Trade</v>
          </cell>
          <cell r="N663" t="str">
            <v/>
          </cell>
          <cell r="O663" t="str">
            <v/>
          </cell>
          <cell r="P663" t="str">
            <v/>
          </cell>
        </row>
        <row r="664">
          <cell r="A664" t="str">
            <v>LO</v>
          </cell>
          <cell r="B664">
            <v>4</v>
          </cell>
          <cell r="C664">
            <v>3</v>
          </cell>
          <cell r="D664" t="str">
            <v>C</v>
          </cell>
          <cell r="E664">
            <v>32.5</v>
          </cell>
          <cell r="F664">
            <v>37697</v>
          </cell>
          <cell r="G664">
            <v>0.45</v>
          </cell>
          <cell r="H664">
            <v>0.3</v>
          </cell>
          <cell r="I664" t="str">
            <v>7          0</v>
          </cell>
          <cell r="J664">
            <v>0</v>
          </cell>
          <cell r="K664">
            <v>0</v>
          </cell>
          <cell r="L664">
            <v>2003</v>
          </cell>
          <cell r="M664" t="str">
            <v>No Trade</v>
          </cell>
          <cell r="N664" t="str">
            <v/>
          </cell>
          <cell r="O664" t="str">
            <v/>
          </cell>
          <cell r="P664" t="str">
            <v/>
          </cell>
        </row>
        <row r="665">
          <cell r="A665" t="str">
            <v>LO</v>
          </cell>
          <cell r="B665">
            <v>4</v>
          </cell>
          <cell r="C665">
            <v>3</v>
          </cell>
          <cell r="D665" t="str">
            <v>C</v>
          </cell>
          <cell r="E665">
            <v>33</v>
          </cell>
          <cell r="F665">
            <v>37697</v>
          </cell>
          <cell r="G665">
            <v>0.4</v>
          </cell>
          <cell r="H665">
            <v>0.3</v>
          </cell>
          <cell r="I665" t="str">
            <v>4         17</v>
          </cell>
          <cell r="J665">
            <v>0.41</v>
          </cell>
          <cell r="K665">
            <v>0.41</v>
          </cell>
          <cell r="L665">
            <v>2003</v>
          </cell>
          <cell r="M665" t="str">
            <v>No Trade</v>
          </cell>
          <cell r="N665" t="str">
            <v/>
          </cell>
          <cell r="O665" t="str">
            <v/>
          </cell>
          <cell r="P665" t="str">
            <v/>
          </cell>
        </row>
        <row r="666">
          <cell r="A666" t="str">
            <v>LO</v>
          </cell>
          <cell r="B666">
            <v>4</v>
          </cell>
          <cell r="C666">
            <v>3</v>
          </cell>
          <cell r="D666" t="str">
            <v>P</v>
          </cell>
          <cell r="E666">
            <v>33</v>
          </cell>
          <cell r="F666">
            <v>37697</v>
          </cell>
          <cell r="G666">
            <v>6.86</v>
          </cell>
          <cell r="H666">
            <v>7.3</v>
          </cell>
          <cell r="I666" t="str">
            <v>2          0</v>
          </cell>
          <cell r="J666">
            <v>0</v>
          </cell>
          <cell r="K666">
            <v>0</v>
          </cell>
          <cell r="L666">
            <v>2003</v>
          </cell>
          <cell r="M666" t="str">
            <v>No Trade</v>
          </cell>
          <cell r="N666" t="str">
            <v/>
          </cell>
          <cell r="O666" t="str">
            <v/>
          </cell>
          <cell r="P666" t="str">
            <v/>
          </cell>
        </row>
        <row r="667">
          <cell r="A667" t="str">
            <v>LO</v>
          </cell>
          <cell r="B667">
            <v>4</v>
          </cell>
          <cell r="C667">
            <v>3</v>
          </cell>
          <cell r="D667" t="str">
            <v>C</v>
          </cell>
          <cell r="E667">
            <v>34</v>
          </cell>
          <cell r="F667">
            <v>37697</v>
          </cell>
          <cell r="G667">
            <v>0.32</v>
          </cell>
          <cell r="H667">
            <v>0.2</v>
          </cell>
          <cell r="I667" t="str">
            <v>7      1,027</v>
          </cell>
          <cell r="J667">
            <v>0.33</v>
          </cell>
          <cell r="K667">
            <v>0.32</v>
          </cell>
          <cell r="L667">
            <v>2003</v>
          </cell>
          <cell r="M667" t="str">
            <v>No Trade</v>
          </cell>
          <cell r="N667" t="str">
            <v/>
          </cell>
          <cell r="O667" t="str">
            <v/>
          </cell>
          <cell r="P667" t="str">
            <v/>
          </cell>
        </row>
        <row r="668">
          <cell r="A668" t="str">
            <v>LO</v>
          </cell>
          <cell r="B668">
            <v>4</v>
          </cell>
          <cell r="C668">
            <v>3</v>
          </cell>
          <cell r="D668" t="str">
            <v>P</v>
          </cell>
          <cell r="E668">
            <v>34</v>
          </cell>
          <cell r="F668">
            <v>37697</v>
          </cell>
          <cell r="G668">
            <v>7.78</v>
          </cell>
          <cell r="H668">
            <v>8.1999999999999993</v>
          </cell>
          <cell r="I668" t="str">
            <v>4          0</v>
          </cell>
          <cell r="J668">
            <v>0</v>
          </cell>
          <cell r="K668">
            <v>0</v>
          </cell>
          <cell r="L668">
            <v>2003</v>
          </cell>
          <cell r="M668" t="str">
            <v>No Trade</v>
          </cell>
          <cell r="N668" t="str">
            <v/>
          </cell>
          <cell r="O668" t="str">
            <v/>
          </cell>
          <cell r="P668" t="str">
            <v/>
          </cell>
        </row>
        <row r="669">
          <cell r="A669" t="str">
            <v>LO</v>
          </cell>
          <cell r="B669">
            <v>4</v>
          </cell>
          <cell r="C669">
            <v>3</v>
          </cell>
          <cell r="D669" t="str">
            <v>C</v>
          </cell>
          <cell r="E669">
            <v>35</v>
          </cell>
          <cell r="F669">
            <v>37697</v>
          </cell>
          <cell r="G669">
            <v>0.26</v>
          </cell>
          <cell r="H669">
            <v>0.2</v>
          </cell>
          <cell r="I669" t="str">
            <v>0        510</v>
          </cell>
          <cell r="J669">
            <v>0.3</v>
          </cell>
          <cell r="K669">
            <v>0.24</v>
          </cell>
          <cell r="L669">
            <v>2003</v>
          </cell>
          <cell r="M669" t="str">
            <v>No Trade</v>
          </cell>
          <cell r="N669" t="str">
            <v/>
          </cell>
          <cell r="O669" t="str">
            <v/>
          </cell>
          <cell r="P669" t="str">
            <v/>
          </cell>
        </row>
        <row r="670">
          <cell r="A670" t="str">
            <v>LO</v>
          </cell>
          <cell r="B670">
            <v>4</v>
          </cell>
          <cell r="C670">
            <v>3</v>
          </cell>
          <cell r="D670" t="str">
            <v>C</v>
          </cell>
          <cell r="E670">
            <v>36</v>
          </cell>
          <cell r="F670">
            <v>37697</v>
          </cell>
          <cell r="G670">
            <v>0.22</v>
          </cell>
          <cell r="H670">
            <v>0.1</v>
          </cell>
          <cell r="I670" t="str">
            <v>8          0</v>
          </cell>
          <cell r="J670">
            <v>0</v>
          </cell>
          <cell r="K670">
            <v>0</v>
          </cell>
          <cell r="L670">
            <v>2003</v>
          </cell>
          <cell r="M670" t="str">
            <v>No Trade</v>
          </cell>
          <cell r="N670" t="str">
            <v/>
          </cell>
          <cell r="O670" t="str">
            <v/>
          </cell>
          <cell r="P670" t="str">
            <v/>
          </cell>
        </row>
        <row r="671">
          <cell r="A671" t="str">
            <v>LO</v>
          </cell>
          <cell r="B671">
            <v>4</v>
          </cell>
          <cell r="C671">
            <v>3</v>
          </cell>
          <cell r="D671" t="str">
            <v>C</v>
          </cell>
          <cell r="E671">
            <v>37</v>
          </cell>
          <cell r="F671">
            <v>37697</v>
          </cell>
          <cell r="G671">
            <v>0.18</v>
          </cell>
          <cell r="H671">
            <v>0.1</v>
          </cell>
          <cell r="I671" t="str">
            <v>5          0</v>
          </cell>
          <cell r="J671">
            <v>0</v>
          </cell>
          <cell r="K671">
            <v>0</v>
          </cell>
          <cell r="L671">
            <v>2003</v>
          </cell>
          <cell r="M671" t="str">
            <v>No Trade</v>
          </cell>
          <cell r="N671" t="str">
            <v/>
          </cell>
          <cell r="O671" t="str">
            <v/>
          </cell>
          <cell r="P671" t="str">
            <v/>
          </cell>
        </row>
        <row r="672">
          <cell r="A672" t="str">
            <v>LO</v>
          </cell>
          <cell r="B672">
            <v>4</v>
          </cell>
          <cell r="C672">
            <v>3</v>
          </cell>
          <cell r="D672" t="str">
            <v>C</v>
          </cell>
          <cell r="E672">
            <v>38</v>
          </cell>
          <cell r="F672">
            <v>37697</v>
          </cell>
          <cell r="G672">
            <v>0.14000000000000001</v>
          </cell>
          <cell r="H672">
            <v>0.1</v>
          </cell>
          <cell r="I672" t="str">
            <v>3          0</v>
          </cell>
          <cell r="J672">
            <v>0</v>
          </cell>
          <cell r="K672">
            <v>0</v>
          </cell>
          <cell r="L672">
            <v>2003</v>
          </cell>
          <cell r="M672" t="str">
            <v>No Trade</v>
          </cell>
          <cell r="N672" t="str">
            <v/>
          </cell>
          <cell r="O672" t="str">
            <v/>
          </cell>
          <cell r="P672" t="str">
            <v/>
          </cell>
        </row>
        <row r="673">
          <cell r="A673" t="str">
            <v>LO</v>
          </cell>
          <cell r="B673">
            <v>4</v>
          </cell>
          <cell r="C673">
            <v>3</v>
          </cell>
          <cell r="D673" t="str">
            <v>C</v>
          </cell>
          <cell r="E673">
            <v>40</v>
          </cell>
          <cell r="F673">
            <v>37697</v>
          </cell>
          <cell r="G673">
            <v>0.11</v>
          </cell>
          <cell r="H673">
            <v>0.1</v>
          </cell>
          <cell r="I673" t="str">
            <v>0          0</v>
          </cell>
          <cell r="J673">
            <v>0</v>
          </cell>
          <cell r="K673">
            <v>0</v>
          </cell>
          <cell r="L673">
            <v>2003</v>
          </cell>
          <cell r="M673" t="str">
            <v>No Trade</v>
          </cell>
          <cell r="N673" t="str">
            <v/>
          </cell>
          <cell r="O673" t="str">
            <v/>
          </cell>
          <cell r="P673" t="str">
            <v/>
          </cell>
        </row>
        <row r="674">
          <cell r="A674" t="str">
            <v>LO</v>
          </cell>
          <cell r="B674">
            <v>4</v>
          </cell>
          <cell r="C674">
            <v>3</v>
          </cell>
          <cell r="D674" t="str">
            <v>C</v>
          </cell>
          <cell r="E674">
            <v>45</v>
          </cell>
          <cell r="F674">
            <v>37697</v>
          </cell>
          <cell r="G674">
            <v>0.09</v>
          </cell>
          <cell r="H674">
            <v>0</v>
          </cell>
          <cell r="I674" t="str">
            <v>8          0</v>
          </cell>
          <cell r="J674">
            <v>0</v>
          </cell>
          <cell r="K674">
            <v>0</v>
          </cell>
          <cell r="L674">
            <v>2003</v>
          </cell>
          <cell r="M674" t="str">
            <v>No Trade</v>
          </cell>
          <cell r="N674" t="str">
            <v/>
          </cell>
          <cell r="O674" t="str">
            <v/>
          </cell>
          <cell r="P674" t="str">
            <v/>
          </cell>
        </row>
        <row r="675">
          <cell r="A675" t="str">
            <v>LO</v>
          </cell>
          <cell r="B675">
            <v>4</v>
          </cell>
          <cell r="C675">
            <v>3</v>
          </cell>
          <cell r="D675" t="str">
            <v>C</v>
          </cell>
          <cell r="E675">
            <v>50</v>
          </cell>
          <cell r="F675">
            <v>37697</v>
          </cell>
          <cell r="G675">
            <v>0.06</v>
          </cell>
          <cell r="H675">
            <v>0</v>
          </cell>
          <cell r="I675" t="str">
            <v>6          0</v>
          </cell>
          <cell r="J675">
            <v>0</v>
          </cell>
          <cell r="K675">
            <v>0</v>
          </cell>
          <cell r="L675">
            <v>2003</v>
          </cell>
          <cell r="M675" t="str">
            <v>No Trade</v>
          </cell>
          <cell r="N675" t="str">
            <v/>
          </cell>
          <cell r="O675" t="str">
            <v/>
          </cell>
          <cell r="P675" t="str">
            <v/>
          </cell>
        </row>
        <row r="676">
          <cell r="A676" t="str">
            <v>LO</v>
          </cell>
          <cell r="B676">
            <v>5</v>
          </cell>
          <cell r="C676">
            <v>3</v>
          </cell>
          <cell r="D676" t="str">
            <v>P</v>
          </cell>
          <cell r="E676">
            <v>14</v>
          </cell>
          <cell r="F676">
            <v>37727</v>
          </cell>
          <cell r="G676">
            <v>7.0000000000000007E-2</v>
          </cell>
          <cell r="H676">
            <v>0</v>
          </cell>
          <cell r="I676" t="str">
            <v>7          0</v>
          </cell>
          <cell r="J676">
            <v>0</v>
          </cell>
          <cell r="K676">
            <v>0</v>
          </cell>
          <cell r="L676">
            <v>2003</v>
          </cell>
          <cell r="M676" t="str">
            <v>No Trade</v>
          </cell>
          <cell r="N676" t="str">
            <v/>
          </cell>
          <cell r="O676" t="str">
            <v/>
          </cell>
          <cell r="P676" t="str">
            <v/>
          </cell>
        </row>
        <row r="677">
          <cell r="A677" t="str">
            <v>LO</v>
          </cell>
          <cell r="B677">
            <v>5</v>
          </cell>
          <cell r="C677">
            <v>3</v>
          </cell>
          <cell r="D677" t="str">
            <v>P</v>
          </cell>
          <cell r="E677">
            <v>14.5</v>
          </cell>
          <cell r="F677">
            <v>37727</v>
          </cell>
          <cell r="G677">
            <v>0</v>
          </cell>
          <cell r="H677">
            <v>0</v>
          </cell>
          <cell r="I677" t="str">
            <v>0          0</v>
          </cell>
          <cell r="J677">
            <v>0</v>
          </cell>
          <cell r="K677">
            <v>0</v>
          </cell>
          <cell r="L677">
            <v>2003</v>
          </cell>
          <cell r="M677" t="str">
            <v>No Trade</v>
          </cell>
          <cell r="N677" t="str">
            <v/>
          </cell>
          <cell r="O677" t="str">
            <v/>
          </cell>
          <cell r="P677" t="str">
            <v/>
          </cell>
        </row>
        <row r="678">
          <cell r="A678" t="str">
            <v>LO</v>
          </cell>
          <cell r="B678">
            <v>5</v>
          </cell>
          <cell r="C678">
            <v>3</v>
          </cell>
          <cell r="D678" t="str">
            <v>P</v>
          </cell>
          <cell r="E678">
            <v>15</v>
          </cell>
          <cell r="F678">
            <v>37727</v>
          </cell>
          <cell r="G678">
            <v>0.11</v>
          </cell>
          <cell r="H678">
            <v>0.1</v>
          </cell>
          <cell r="I678" t="str">
            <v>1          0</v>
          </cell>
          <cell r="J678">
            <v>0</v>
          </cell>
          <cell r="K678">
            <v>0</v>
          </cell>
          <cell r="L678">
            <v>2003</v>
          </cell>
          <cell r="M678" t="str">
            <v>No Trade</v>
          </cell>
          <cell r="N678" t="str">
            <v/>
          </cell>
          <cell r="O678" t="str">
            <v/>
          </cell>
          <cell r="P678" t="str">
            <v/>
          </cell>
        </row>
        <row r="679">
          <cell r="A679" t="str">
            <v>LO</v>
          </cell>
          <cell r="B679">
            <v>5</v>
          </cell>
          <cell r="C679">
            <v>3</v>
          </cell>
          <cell r="D679" t="str">
            <v>P</v>
          </cell>
          <cell r="E679">
            <v>17</v>
          </cell>
          <cell r="F679">
            <v>37727</v>
          </cell>
          <cell r="G679">
            <v>0.21</v>
          </cell>
          <cell r="H679">
            <v>0.2</v>
          </cell>
          <cell r="I679" t="str">
            <v>2          0</v>
          </cell>
          <cell r="J679">
            <v>0</v>
          </cell>
          <cell r="K679">
            <v>0</v>
          </cell>
          <cell r="L679">
            <v>2003</v>
          </cell>
          <cell r="M679" t="str">
            <v>No Trade</v>
          </cell>
          <cell r="N679" t="str">
            <v/>
          </cell>
          <cell r="O679" t="str">
            <v/>
          </cell>
          <cell r="P679" t="str">
            <v/>
          </cell>
        </row>
        <row r="680">
          <cell r="A680" t="str">
            <v>LO</v>
          </cell>
          <cell r="B680">
            <v>5</v>
          </cell>
          <cell r="C680">
            <v>3</v>
          </cell>
          <cell r="D680" t="str">
            <v>P</v>
          </cell>
          <cell r="E680">
            <v>17.5</v>
          </cell>
          <cell r="F680">
            <v>37727</v>
          </cell>
          <cell r="G680">
            <v>0.25</v>
          </cell>
          <cell r="H680">
            <v>0.2</v>
          </cell>
          <cell r="I680" t="str">
            <v>6          0</v>
          </cell>
          <cell r="J680">
            <v>0</v>
          </cell>
          <cell r="K680">
            <v>0</v>
          </cell>
          <cell r="L680">
            <v>2003</v>
          </cell>
          <cell r="M680" t="str">
            <v>No Trade</v>
          </cell>
          <cell r="N680" t="str">
            <v/>
          </cell>
          <cell r="O680" t="str">
            <v/>
          </cell>
          <cell r="P680" t="str">
            <v/>
          </cell>
        </row>
        <row r="681">
          <cell r="A681" t="str">
            <v>LO</v>
          </cell>
          <cell r="B681">
            <v>5</v>
          </cell>
          <cell r="C681">
            <v>3</v>
          </cell>
          <cell r="D681" t="str">
            <v>P</v>
          </cell>
          <cell r="E681">
            <v>18</v>
          </cell>
          <cell r="F681">
            <v>37727</v>
          </cell>
          <cell r="G681">
            <v>0.28000000000000003</v>
          </cell>
          <cell r="H681">
            <v>0.3</v>
          </cell>
          <cell r="I681" t="str">
            <v>0        500</v>
          </cell>
          <cell r="J681">
            <v>0.27</v>
          </cell>
          <cell r="K681">
            <v>0.27</v>
          </cell>
          <cell r="L681">
            <v>2003</v>
          </cell>
          <cell r="M681" t="str">
            <v>No Trade</v>
          </cell>
          <cell r="N681" t="str">
            <v/>
          </cell>
          <cell r="O681" t="str">
            <v/>
          </cell>
          <cell r="P681" t="str">
            <v/>
          </cell>
        </row>
        <row r="682">
          <cell r="A682" t="str">
            <v>LO</v>
          </cell>
          <cell r="B682">
            <v>5</v>
          </cell>
          <cell r="C682">
            <v>3</v>
          </cell>
          <cell r="D682" t="str">
            <v>P</v>
          </cell>
          <cell r="E682">
            <v>18.5</v>
          </cell>
          <cell r="F682">
            <v>37727</v>
          </cell>
          <cell r="G682">
            <v>0.31</v>
          </cell>
          <cell r="H682">
            <v>0.3</v>
          </cell>
          <cell r="I682" t="str">
            <v>4          0</v>
          </cell>
          <cell r="J682">
            <v>0</v>
          </cell>
          <cell r="K682">
            <v>0</v>
          </cell>
          <cell r="L682">
            <v>2003</v>
          </cell>
          <cell r="M682" t="str">
            <v>No Trade</v>
          </cell>
          <cell r="N682" t="str">
            <v/>
          </cell>
          <cell r="O682" t="str">
            <v/>
          </cell>
          <cell r="P682" t="str">
            <v/>
          </cell>
        </row>
        <row r="683">
          <cell r="A683" t="str">
            <v>LO</v>
          </cell>
          <cell r="B683">
            <v>5</v>
          </cell>
          <cell r="C683">
            <v>3</v>
          </cell>
          <cell r="D683" t="str">
            <v>C</v>
          </cell>
          <cell r="E683">
            <v>19</v>
          </cell>
          <cell r="F683">
            <v>37727</v>
          </cell>
          <cell r="G683">
            <v>7.4</v>
          </cell>
          <cell r="H683">
            <v>6.9</v>
          </cell>
          <cell r="I683" t="str">
            <v>4          0</v>
          </cell>
          <cell r="J683">
            <v>0</v>
          </cell>
          <cell r="K683">
            <v>0</v>
          </cell>
          <cell r="L683">
            <v>2003</v>
          </cell>
          <cell r="M683" t="str">
            <v>No Trade</v>
          </cell>
          <cell r="N683" t="str">
            <v/>
          </cell>
          <cell r="O683" t="str">
            <v/>
          </cell>
          <cell r="P683" t="str">
            <v/>
          </cell>
        </row>
        <row r="684">
          <cell r="A684" t="str">
            <v>LO</v>
          </cell>
          <cell r="B684">
            <v>5</v>
          </cell>
          <cell r="C684">
            <v>3</v>
          </cell>
          <cell r="D684" t="str">
            <v>P</v>
          </cell>
          <cell r="E684">
            <v>19</v>
          </cell>
          <cell r="F684">
            <v>37727</v>
          </cell>
          <cell r="G684">
            <v>0.35</v>
          </cell>
          <cell r="H684">
            <v>0.3</v>
          </cell>
          <cell r="I684" t="str">
            <v>9          0</v>
          </cell>
          <cell r="J684">
            <v>0</v>
          </cell>
          <cell r="K684">
            <v>0</v>
          </cell>
          <cell r="L684">
            <v>2003</v>
          </cell>
          <cell r="M684" t="str">
            <v>No Trade</v>
          </cell>
          <cell r="N684" t="str">
            <v/>
          </cell>
          <cell r="O684" t="str">
            <v/>
          </cell>
          <cell r="P684" t="str">
            <v/>
          </cell>
        </row>
        <row r="685">
          <cell r="A685" t="str">
            <v>LO</v>
          </cell>
          <cell r="B685">
            <v>5</v>
          </cell>
          <cell r="C685">
            <v>3</v>
          </cell>
          <cell r="D685" t="str">
            <v>P</v>
          </cell>
          <cell r="E685">
            <v>19.5</v>
          </cell>
          <cell r="F685">
            <v>37727</v>
          </cell>
          <cell r="G685">
            <v>0.4</v>
          </cell>
          <cell r="H685">
            <v>0.4</v>
          </cell>
          <cell r="I685" t="str">
            <v>5          0</v>
          </cell>
          <cell r="J685">
            <v>0</v>
          </cell>
          <cell r="K685">
            <v>0</v>
          </cell>
          <cell r="L685">
            <v>2003</v>
          </cell>
          <cell r="M685" t="str">
            <v>No Trade</v>
          </cell>
          <cell r="N685" t="str">
            <v/>
          </cell>
          <cell r="O685" t="str">
            <v/>
          </cell>
          <cell r="P685" t="str">
            <v/>
          </cell>
        </row>
        <row r="686">
          <cell r="A686" t="str">
            <v>LO</v>
          </cell>
          <cell r="B686">
            <v>5</v>
          </cell>
          <cell r="C686">
            <v>3</v>
          </cell>
          <cell r="D686" t="str">
            <v>C</v>
          </cell>
          <cell r="E686">
            <v>20</v>
          </cell>
          <cell r="F686">
            <v>37727</v>
          </cell>
          <cell r="G686">
            <v>6.53</v>
          </cell>
          <cell r="H686">
            <v>6</v>
          </cell>
          <cell r="I686" t="str">
            <v>9          0</v>
          </cell>
          <cell r="J686">
            <v>0</v>
          </cell>
          <cell r="K686">
            <v>0</v>
          </cell>
          <cell r="L686">
            <v>2003</v>
          </cell>
          <cell r="M686" t="str">
            <v>No Trade</v>
          </cell>
          <cell r="N686" t="str">
            <v/>
          </cell>
          <cell r="O686" t="str">
            <v/>
          </cell>
          <cell r="P686" t="str">
            <v/>
          </cell>
        </row>
        <row r="687">
          <cell r="A687" t="str">
            <v>LO</v>
          </cell>
          <cell r="B687">
            <v>5</v>
          </cell>
          <cell r="C687">
            <v>3</v>
          </cell>
          <cell r="D687" t="str">
            <v>P</v>
          </cell>
          <cell r="E687">
            <v>20</v>
          </cell>
          <cell r="F687">
            <v>37727</v>
          </cell>
          <cell r="G687">
            <v>0.47</v>
          </cell>
          <cell r="H687">
            <v>0.5</v>
          </cell>
          <cell r="I687" t="str">
            <v>3      1,100</v>
          </cell>
          <cell r="J687">
            <v>0</v>
          </cell>
          <cell r="K687">
            <v>0</v>
          </cell>
          <cell r="L687">
            <v>2003</v>
          </cell>
          <cell r="M687" t="str">
            <v>No Trade</v>
          </cell>
          <cell r="N687" t="str">
            <v/>
          </cell>
          <cell r="O687" t="str">
            <v/>
          </cell>
          <cell r="P687" t="str">
            <v/>
          </cell>
        </row>
        <row r="688">
          <cell r="A688" t="str">
            <v>LO</v>
          </cell>
          <cell r="B688">
            <v>5</v>
          </cell>
          <cell r="C688">
            <v>3</v>
          </cell>
          <cell r="D688" t="str">
            <v>P</v>
          </cell>
          <cell r="E688">
            <v>20.5</v>
          </cell>
          <cell r="F688">
            <v>37727</v>
          </cell>
          <cell r="G688">
            <v>0.56999999999999995</v>
          </cell>
          <cell r="H688">
            <v>0.6</v>
          </cell>
          <cell r="I688" t="str">
            <v>2          0</v>
          </cell>
          <cell r="J688">
            <v>0</v>
          </cell>
          <cell r="K688">
            <v>0</v>
          </cell>
          <cell r="L688">
            <v>2003</v>
          </cell>
          <cell r="M688" t="str">
            <v>No Trade</v>
          </cell>
          <cell r="N688" t="str">
            <v/>
          </cell>
          <cell r="O688" t="str">
            <v/>
          </cell>
          <cell r="P688" t="str">
            <v/>
          </cell>
        </row>
        <row r="689">
          <cell r="A689" t="str">
            <v>LO</v>
          </cell>
          <cell r="B689">
            <v>5</v>
          </cell>
          <cell r="C689">
            <v>3</v>
          </cell>
          <cell r="D689" t="str">
            <v>P</v>
          </cell>
          <cell r="E689">
            <v>21</v>
          </cell>
          <cell r="F689">
            <v>37727</v>
          </cell>
          <cell r="G689">
            <v>0.67</v>
          </cell>
          <cell r="H689">
            <v>0.7</v>
          </cell>
          <cell r="I689" t="str">
            <v>2          0</v>
          </cell>
          <cell r="J689">
            <v>0</v>
          </cell>
          <cell r="K689">
            <v>0</v>
          </cell>
          <cell r="L689">
            <v>2003</v>
          </cell>
          <cell r="M689" t="str">
            <v>No Trade</v>
          </cell>
          <cell r="N689" t="str">
            <v/>
          </cell>
          <cell r="O689" t="str">
            <v/>
          </cell>
          <cell r="P689" t="str">
            <v/>
          </cell>
        </row>
        <row r="690">
          <cell r="A690" t="str">
            <v>LO</v>
          </cell>
          <cell r="B690">
            <v>5</v>
          </cell>
          <cell r="C690">
            <v>3</v>
          </cell>
          <cell r="D690" t="str">
            <v>P</v>
          </cell>
          <cell r="E690">
            <v>21.5</v>
          </cell>
          <cell r="F690">
            <v>37727</v>
          </cell>
          <cell r="G690">
            <v>0.76</v>
          </cell>
          <cell r="H690">
            <v>0.8</v>
          </cell>
          <cell r="I690" t="str">
            <v>3          0</v>
          </cell>
          <cell r="J690">
            <v>0</v>
          </cell>
          <cell r="K690">
            <v>0</v>
          </cell>
          <cell r="L690">
            <v>2003</v>
          </cell>
          <cell r="M690" t="str">
            <v>No Trade</v>
          </cell>
          <cell r="N690" t="str">
            <v/>
          </cell>
          <cell r="O690" t="str">
            <v/>
          </cell>
          <cell r="P690" t="str">
            <v/>
          </cell>
        </row>
        <row r="691">
          <cell r="A691" t="str">
            <v>LO</v>
          </cell>
          <cell r="B691">
            <v>5</v>
          </cell>
          <cell r="C691">
            <v>3</v>
          </cell>
          <cell r="D691" t="str">
            <v>P</v>
          </cell>
          <cell r="E691">
            <v>22</v>
          </cell>
          <cell r="F691">
            <v>37727</v>
          </cell>
          <cell r="G691">
            <v>0.87</v>
          </cell>
          <cell r="H691">
            <v>0.9</v>
          </cell>
          <cell r="I691" t="str">
            <v>5         25</v>
          </cell>
          <cell r="J691">
            <v>0</v>
          </cell>
          <cell r="K691">
            <v>0</v>
          </cell>
          <cell r="L691">
            <v>2003</v>
          </cell>
          <cell r="M691" t="str">
            <v>No Trade</v>
          </cell>
          <cell r="N691" t="str">
            <v/>
          </cell>
          <cell r="O691" t="str">
            <v/>
          </cell>
          <cell r="P691" t="str">
            <v/>
          </cell>
        </row>
        <row r="692">
          <cell r="A692" t="str">
            <v>LO</v>
          </cell>
          <cell r="B692">
            <v>5</v>
          </cell>
          <cell r="C692">
            <v>3</v>
          </cell>
          <cell r="D692" t="str">
            <v>P</v>
          </cell>
          <cell r="E692">
            <v>22.5</v>
          </cell>
          <cell r="F692">
            <v>37727</v>
          </cell>
          <cell r="G692">
            <v>1</v>
          </cell>
          <cell r="H692">
            <v>1</v>
          </cell>
          <cell r="I692" t="str">
            <v>9          0</v>
          </cell>
          <cell r="J692">
            <v>0</v>
          </cell>
          <cell r="K692">
            <v>0</v>
          </cell>
          <cell r="L692">
            <v>2003</v>
          </cell>
          <cell r="M692" t="str">
            <v>No Trade</v>
          </cell>
          <cell r="N692" t="str">
            <v/>
          </cell>
          <cell r="O692" t="str">
            <v/>
          </cell>
          <cell r="P692" t="str">
            <v/>
          </cell>
        </row>
        <row r="693">
          <cell r="A693" t="str">
            <v>LO</v>
          </cell>
          <cell r="B693">
            <v>5</v>
          </cell>
          <cell r="C693">
            <v>3</v>
          </cell>
          <cell r="D693" t="str">
            <v>P</v>
          </cell>
          <cell r="E693">
            <v>23</v>
          </cell>
          <cell r="F693">
            <v>37727</v>
          </cell>
          <cell r="G693">
            <v>1.1299999999999999</v>
          </cell>
          <cell r="H693">
            <v>1.2</v>
          </cell>
          <cell r="I693" t="str">
            <v>4          0</v>
          </cell>
          <cell r="J693">
            <v>0</v>
          </cell>
          <cell r="K693">
            <v>0</v>
          </cell>
          <cell r="L693">
            <v>2003</v>
          </cell>
          <cell r="M693" t="str">
            <v>No Trade</v>
          </cell>
          <cell r="N693" t="str">
            <v/>
          </cell>
          <cell r="O693" t="str">
            <v/>
          </cell>
          <cell r="P693" t="str">
            <v/>
          </cell>
        </row>
        <row r="694">
          <cell r="A694" t="str">
            <v>LO</v>
          </cell>
          <cell r="B694">
            <v>5</v>
          </cell>
          <cell r="C694">
            <v>3</v>
          </cell>
          <cell r="D694" t="str">
            <v>P</v>
          </cell>
          <cell r="E694">
            <v>23.5</v>
          </cell>
          <cell r="F694">
            <v>37727</v>
          </cell>
          <cell r="G694">
            <v>1.27</v>
          </cell>
          <cell r="H694">
            <v>1.4</v>
          </cell>
          <cell r="I694" t="str">
            <v>0          0</v>
          </cell>
          <cell r="J694">
            <v>0</v>
          </cell>
          <cell r="K694">
            <v>0</v>
          </cell>
          <cell r="L694">
            <v>2003</v>
          </cell>
          <cell r="M694" t="str">
            <v>No Trade</v>
          </cell>
          <cell r="N694" t="str">
            <v/>
          </cell>
          <cell r="O694" t="str">
            <v/>
          </cell>
          <cell r="P694" t="str">
            <v/>
          </cell>
        </row>
        <row r="695">
          <cell r="A695" t="str">
            <v>LO</v>
          </cell>
          <cell r="B695">
            <v>5</v>
          </cell>
          <cell r="C695">
            <v>3</v>
          </cell>
          <cell r="D695" t="str">
            <v>C</v>
          </cell>
          <cell r="E695">
            <v>24</v>
          </cell>
          <cell r="F695">
            <v>37727</v>
          </cell>
          <cell r="G695">
            <v>3.55</v>
          </cell>
          <cell r="H695">
            <v>3.2</v>
          </cell>
          <cell r="I695" t="str">
            <v>2          0</v>
          </cell>
          <cell r="J695">
            <v>0</v>
          </cell>
          <cell r="K695">
            <v>0</v>
          </cell>
          <cell r="L695">
            <v>2003</v>
          </cell>
          <cell r="M695" t="str">
            <v>No Trade</v>
          </cell>
          <cell r="N695" t="str">
            <v/>
          </cell>
          <cell r="O695" t="str">
            <v/>
          </cell>
          <cell r="P695" t="str">
            <v/>
          </cell>
        </row>
        <row r="696">
          <cell r="A696" t="str">
            <v>LO</v>
          </cell>
          <cell r="B696">
            <v>5</v>
          </cell>
          <cell r="C696">
            <v>3</v>
          </cell>
          <cell r="D696" t="str">
            <v>P</v>
          </cell>
          <cell r="E696">
            <v>24</v>
          </cell>
          <cell r="F696">
            <v>37727</v>
          </cell>
          <cell r="G696">
            <v>1.44</v>
          </cell>
          <cell r="H696">
            <v>1.6</v>
          </cell>
          <cell r="I696" t="str">
            <v>1          0</v>
          </cell>
          <cell r="J696">
            <v>0</v>
          </cell>
          <cell r="K696">
            <v>0</v>
          </cell>
          <cell r="L696">
            <v>2003</v>
          </cell>
          <cell r="M696" t="str">
            <v>No Trade</v>
          </cell>
          <cell r="N696" t="str">
            <v/>
          </cell>
          <cell r="O696" t="str">
            <v/>
          </cell>
          <cell r="P696" t="str">
            <v/>
          </cell>
        </row>
        <row r="697">
          <cell r="A697" t="str">
            <v>LO</v>
          </cell>
          <cell r="B697">
            <v>5</v>
          </cell>
          <cell r="C697">
            <v>3</v>
          </cell>
          <cell r="D697" t="str">
            <v>C</v>
          </cell>
          <cell r="E697">
            <v>24.5</v>
          </cell>
          <cell r="F697">
            <v>37727</v>
          </cell>
          <cell r="G697">
            <v>3.25</v>
          </cell>
          <cell r="H697">
            <v>2.9</v>
          </cell>
          <cell r="I697" t="str">
            <v>3          0</v>
          </cell>
          <cell r="J697">
            <v>0</v>
          </cell>
          <cell r="K697">
            <v>0</v>
          </cell>
          <cell r="L697">
            <v>2003</v>
          </cell>
          <cell r="M697" t="str">
            <v>No Trade</v>
          </cell>
          <cell r="N697" t="str">
            <v/>
          </cell>
          <cell r="O697" t="str">
            <v/>
          </cell>
          <cell r="P697" t="str">
            <v/>
          </cell>
        </row>
        <row r="698">
          <cell r="A698" t="str">
            <v>LO</v>
          </cell>
          <cell r="B698">
            <v>5</v>
          </cell>
          <cell r="C698">
            <v>3</v>
          </cell>
          <cell r="D698" t="str">
            <v>P</v>
          </cell>
          <cell r="E698">
            <v>24.5</v>
          </cell>
          <cell r="F698">
            <v>37727</v>
          </cell>
          <cell r="G698">
            <v>1.63</v>
          </cell>
          <cell r="H698">
            <v>1.8</v>
          </cell>
          <cell r="I698" t="str">
            <v>1          0</v>
          </cell>
          <cell r="J698">
            <v>0</v>
          </cell>
          <cell r="K698">
            <v>0</v>
          </cell>
          <cell r="L698">
            <v>2003</v>
          </cell>
          <cell r="M698" t="str">
            <v>No Trade</v>
          </cell>
          <cell r="N698" t="str">
            <v/>
          </cell>
          <cell r="O698" t="str">
            <v/>
          </cell>
          <cell r="P698" t="str">
            <v/>
          </cell>
        </row>
        <row r="699">
          <cell r="A699" t="str">
            <v>LO</v>
          </cell>
          <cell r="B699">
            <v>5</v>
          </cell>
          <cell r="C699">
            <v>3</v>
          </cell>
          <cell r="D699" t="str">
            <v>C</v>
          </cell>
          <cell r="E699">
            <v>25</v>
          </cell>
          <cell r="F699">
            <v>37727</v>
          </cell>
          <cell r="G699">
            <v>2.95</v>
          </cell>
          <cell r="H699">
            <v>2.6</v>
          </cell>
          <cell r="I699" t="str">
            <v>5          0</v>
          </cell>
          <cell r="J699">
            <v>0</v>
          </cell>
          <cell r="K699">
            <v>0</v>
          </cell>
          <cell r="L699">
            <v>2003</v>
          </cell>
          <cell r="M699" t="str">
            <v>No Trade</v>
          </cell>
          <cell r="N699" t="str">
            <v/>
          </cell>
          <cell r="O699" t="str">
            <v/>
          </cell>
          <cell r="P699" t="str">
            <v/>
          </cell>
        </row>
        <row r="700">
          <cell r="A700" t="str">
            <v>LO</v>
          </cell>
          <cell r="B700">
            <v>5</v>
          </cell>
          <cell r="C700">
            <v>3</v>
          </cell>
          <cell r="D700" t="str">
            <v>P</v>
          </cell>
          <cell r="E700">
            <v>25</v>
          </cell>
          <cell r="F700">
            <v>37727</v>
          </cell>
          <cell r="G700">
            <v>1.82</v>
          </cell>
          <cell r="H700">
            <v>2</v>
          </cell>
          <cell r="I700" t="str">
            <v>2          0</v>
          </cell>
          <cell r="J700">
            <v>0</v>
          </cell>
          <cell r="K700">
            <v>0</v>
          </cell>
          <cell r="L700">
            <v>2003</v>
          </cell>
          <cell r="M700" t="str">
            <v>No Trade</v>
          </cell>
          <cell r="N700" t="str">
            <v/>
          </cell>
          <cell r="O700" t="str">
            <v/>
          </cell>
          <cell r="P700" t="str">
            <v/>
          </cell>
        </row>
        <row r="701">
          <cell r="A701" t="str">
            <v>LO</v>
          </cell>
          <cell r="B701">
            <v>5</v>
          </cell>
          <cell r="C701">
            <v>3</v>
          </cell>
          <cell r="D701" t="str">
            <v>C</v>
          </cell>
          <cell r="E701">
            <v>25.5</v>
          </cell>
          <cell r="F701">
            <v>37727</v>
          </cell>
          <cell r="G701">
            <v>2.66</v>
          </cell>
          <cell r="H701">
            <v>2.2999999999999998</v>
          </cell>
          <cell r="I701" t="str">
            <v>7          0</v>
          </cell>
          <cell r="J701">
            <v>0</v>
          </cell>
          <cell r="K701">
            <v>0</v>
          </cell>
          <cell r="L701">
            <v>2003</v>
          </cell>
          <cell r="M701" t="str">
            <v>No Trade</v>
          </cell>
          <cell r="N701" t="str">
            <v/>
          </cell>
          <cell r="O701" t="str">
            <v/>
          </cell>
          <cell r="P701" t="str">
            <v/>
          </cell>
        </row>
        <row r="702">
          <cell r="A702" t="str">
            <v>LO</v>
          </cell>
          <cell r="B702">
            <v>5</v>
          </cell>
          <cell r="C702">
            <v>3</v>
          </cell>
          <cell r="D702" t="str">
            <v>P</v>
          </cell>
          <cell r="E702">
            <v>25.5</v>
          </cell>
          <cell r="F702">
            <v>37727</v>
          </cell>
          <cell r="G702">
            <v>2.02</v>
          </cell>
          <cell r="H702">
            <v>2.2000000000000002</v>
          </cell>
          <cell r="I702" t="str">
            <v>4          0</v>
          </cell>
          <cell r="J702">
            <v>0</v>
          </cell>
          <cell r="K702">
            <v>0</v>
          </cell>
          <cell r="L702">
            <v>2003</v>
          </cell>
          <cell r="M702" t="str">
            <v>No Trade</v>
          </cell>
          <cell r="N702" t="str">
            <v/>
          </cell>
          <cell r="O702" t="str">
            <v/>
          </cell>
          <cell r="P702" t="str">
            <v/>
          </cell>
        </row>
        <row r="703">
          <cell r="A703" t="str">
            <v>LO</v>
          </cell>
          <cell r="B703">
            <v>5</v>
          </cell>
          <cell r="C703">
            <v>3</v>
          </cell>
          <cell r="D703" t="str">
            <v>C</v>
          </cell>
          <cell r="E703">
            <v>26</v>
          </cell>
          <cell r="F703">
            <v>37727</v>
          </cell>
          <cell r="G703">
            <v>2.39</v>
          </cell>
          <cell r="H703">
            <v>2</v>
          </cell>
          <cell r="I703" t="str">
            <v>6          0</v>
          </cell>
          <cell r="J703">
            <v>0</v>
          </cell>
          <cell r="K703">
            <v>0</v>
          </cell>
          <cell r="L703">
            <v>2003</v>
          </cell>
          <cell r="M703" t="str">
            <v>No Trade</v>
          </cell>
          <cell r="N703" t="str">
            <v/>
          </cell>
          <cell r="O703" t="str">
            <v/>
          </cell>
          <cell r="P703" t="str">
            <v/>
          </cell>
        </row>
        <row r="704">
          <cell r="A704" t="str">
            <v>LO</v>
          </cell>
          <cell r="B704">
            <v>5</v>
          </cell>
          <cell r="C704">
            <v>3</v>
          </cell>
          <cell r="D704" t="str">
            <v>P</v>
          </cell>
          <cell r="E704">
            <v>26</v>
          </cell>
          <cell r="F704">
            <v>37727</v>
          </cell>
          <cell r="G704">
            <v>2.25</v>
          </cell>
          <cell r="H704">
            <v>2.4</v>
          </cell>
          <cell r="I704" t="str">
            <v>3          0</v>
          </cell>
          <cell r="J704">
            <v>0</v>
          </cell>
          <cell r="K704">
            <v>0</v>
          </cell>
          <cell r="L704">
            <v>2003</v>
          </cell>
          <cell r="M704" t="str">
            <v>No Trade</v>
          </cell>
          <cell r="N704" t="str">
            <v/>
          </cell>
          <cell r="O704" t="str">
            <v/>
          </cell>
          <cell r="P704" t="str">
            <v/>
          </cell>
        </row>
        <row r="705">
          <cell r="A705" t="str">
            <v>LO</v>
          </cell>
          <cell r="B705">
            <v>5</v>
          </cell>
          <cell r="C705">
            <v>3</v>
          </cell>
          <cell r="D705" t="str">
            <v>C</v>
          </cell>
          <cell r="E705">
            <v>26.5</v>
          </cell>
          <cell r="F705">
            <v>37727</v>
          </cell>
          <cell r="G705">
            <v>2.15</v>
          </cell>
          <cell r="H705">
            <v>1.8</v>
          </cell>
          <cell r="I705" t="str">
            <v>4          0</v>
          </cell>
          <cell r="J705">
            <v>0</v>
          </cell>
          <cell r="K705">
            <v>0</v>
          </cell>
          <cell r="L705">
            <v>2003</v>
          </cell>
          <cell r="M705" t="str">
            <v>No Trade</v>
          </cell>
          <cell r="N705" t="str">
            <v/>
          </cell>
          <cell r="O705" t="str">
            <v/>
          </cell>
          <cell r="P705" t="str">
            <v/>
          </cell>
        </row>
        <row r="706">
          <cell r="A706" t="str">
            <v>LO</v>
          </cell>
          <cell r="B706">
            <v>5</v>
          </cell>
          <cell r="C706">
            <v>3</v>
          </cell>
          <cell r="D706" t="str">
            <v>P</v>
          </cell>
          <cell r="E706">
            <v>26.5</v>
          </cell>
          <cell r="F706">
            <v>37727</v>
          </cell>
          <cell r="G706">
            <v>2.5099999999999998</v>
          </cell>
          <cell r="H706">
            <v>2.7</v>
          </cell>
          <cell r="I706" t="str">
            <v>1          0</v>
          </cell>
          <cell r="J706">
            <v>0</v>
          </cell>
          <cell r="K706">
            <v>0</v>
          </cell>
          <cell r="L706">
            <v>2003</v>
          </cell>
          <cell r="M706" t="str">
            <v>No Trade</v>
          </cell>
          <cell r="N706" t="str">
            <v/>
          </cell>
          <cell r="O706" t="str">
            <v/>
          </cell>
          <cell r="P706" t="str">
            <v/>
          </cell>
        </row>
        <row r="707">
          <cell r="A707" t="str">
            <v>LO</v>
          </cell>
          <cell r="B707">
            <v>5</v>
          </cell>
          <cell r="C707">
            <v>3</v>
          </cell>
          <cell r="D707" t="str">
            <v>C</v>
          </cell>
          <cell r="E707">
            <v>27</v>
          </cell>
          <cell r="F707">
            <v>37727</v>
          </cell>
          <cell r="G707">
            <v>1.92</v>
          </cell>
          <cell r="H707">
            <v>1.6</v>
          </cell>
          <cell r="I707" t="str">
            <v>5          0</v>
          </cell>
          <cell r="J707">
            <v>0</v>
          </cell>
          <cell r="K707">
            <v>0</v>
          </cell>
          <cell r="L707">
            <v>2003</v>
          </cell>
          <cell r="M707" t="str">
            <v>No Trade</v>
          </cell>
          <cell r="N707" t="str">
            <v/>
          </cell>
          <cell r="O707" t="str">
            <v/>
          </cell>
          <cell r="P707" t="str">
            <v/>
          </cell>
        </row>
        <row r="708">
          <cell r="A708" t="str">
            <v>LO</v>
          </cell>
          <cell r="B708">
            <v>5</v>
          </cell>
          <cell r="C708">
            <v>3</v>
          </cell>
          <cell r="D708" t="str">
            <v>P</v>
          </cell>
          <cell r="E708">
            <v>27</v>
          </cell>
          <cell r="F708">
            <v>37727</v>
          </cell>
          <cell r="G708">
            <v>2.78</v>
          </cell>
          <cell r="H708">
            <v>3</v>
          </cell>
          <cell r="I708" t="str">
            <v>1          0</v>
          </cell>
          <cell r="J708">
            <v>0</v>
          </cell>
          <cell r="K708">
            <v>0</v>
          </cell>
          <cell r="L708">
            <v>2003</v>
          </cell>
          <cell r="M708" t="str">
            <v>No Trade</v>
          </cell>
          <cell r="N708" t="str">
            <v/>
          </cell>
          <cell r="O708" t="str">
            <v/>
          </cell>
          <cell r="P708" t="str">
            <v/>
          </cell>
        </row>
        <row r="709">
          <cell r="A709" t="str">
            <v>LO</v>
          </cell>
          <cell r="B709">
            <v>5</v>
          </cell>
          <cell r="C709">
            <v>3</v>
          </cell>
          <cell r="D709" t="str">
            <v>C</v>
          </cell>
          <cell r="E709">
            <v>27.5</v>
          </cell>
          <cell r="F709">
            <v>37727</v>
          </cell>
          <cell r="G709">
            <v>1.73</v>
          </cell>
          <cell r="H709">
            <v>1.4</v>
          </cell>
          <cell r="I709" t="str">
            <v>7          0</v>
          </cell>
          <cell r="J709">
            <v>0</v>
          </cell>
          <cell r="K709">
            <v>0</v>
          </cell>
          <cell r="L709">
            <v>2003</v>
          </cell>
          <cell r="M709" t="str">
            <v>No Trade</v>
          </cell>
          <cell r="N709" t="str">
            <v/>
          </cell>
          <cell r="O709" t="str">
            <v/>
          </cell>
          <cell r="P709" t="str">
            <v/>
          </cell>
        </row>
        <row r="710">
          <cell r="A710" t="str">
            <v>LO</v>
          </cell>
          <cell r="B710">
            <v>5</v>
          </cell>
          <cell r="C710">
            <v>3</v>
          </cell>
          <cell r="D710" t="str">
            <v>P</v>
          </cell>
          <cell r="E710">
            <v>27.5</v>
          </cell>
          <cell r="F710">
            <v>37727</v>
          </cell>
          <cell r="G710">
            <v>2.4500000000000002</v>
          </cell>
          <cell r="H710">
            <v>2.4</v>
          </cell>
          <cell r="I710" t="str">
            <v>5          0</v>
          </cell>
          <cell r="J710">
            <v>0</v>
          </cell>
          <cell r="K710">
            <v>0</v>
          </cell>
          <cell r="L710">
            <v>2003</v>
          </cell>
          <cell r="M710" t="str">
            <v>No Trade</v>
          </cell>
          <cell r="N710" t="str">
            <v/>
          </cell>
          <cell r="O710" t="str">
            <v/>
          </cell>
          <cell r="P710" t="str">
            <v/>
          </cell>
        </row>
        <row r="711">
          <cell r="A711" t="str">
            <v>LO</v>
          </cell>
          <cell r="B711">
            <v>5</v>
          </cell>
          <cell r="C711">
            <v>3</v>
          </cell>
          <cell r="D711" t="str">
            <v>C</v>
          </cell>
          <cell r="E711">
            <v>28</v>
          </cell>
          <cell r="F711">
            <v>37727</v>
          </cell>
          <cell r="G711">
            <v>1.54</v>
          </cell>
          <cell r="H711">
            <v>1.3</v>
          </cell>
          <cell r="I711" t="str">
            <v>1          1</v>
          </cell>
          <cell r="J711">
            <v>1.52</v>
          </cell>
          <cell r="K711">
            <v>1.52</v>
          </cell>
          <cell r="L711">
            <v>2003</v>
          </cell>
          <cell r="M711" t="str">
            <v>No Trade</v>
          </cell>
          <cell r="N711" t="str">
            <v/>
          </cell>
          <cell r="O711" t="str">
            <v/>
          </cell>
          <cell r="P711" t="str">
            <v/>
          </cell>
        </row>
        <row r="712">
          <cell r="A712" t="str">
            <v>LO</v>
          </cell>
          <cell r="B712">
            <v>5</v>
          </cell>
          <cell r="C712">
            <v>3</v>
          </cell>
          <cell r="D712" t="str">
            <v>P</v>
          </cell>
          <cell r="E712">
            <v>28</v>
          </cell>
          <cell r="F712">
            <v>37727</v>
          </cell>
          <cell r="G712">
            <v>3.38</v>
          </cell>
          <cell r="H712">
            <v>3.6</v>
          </cell>
          <cell r="I712" t="str">
            <v>5          0</v>
          </cell>
          <cell r="J712">
            <v>0</v>
          </cell>
          <cell r="K712">
            <v>0</v>
          </cell>
          <cell r="L712">
            <v>2003</v>
          </cell>
          <cell r="M712" t="str">
            <v>No Trade</v>
          </cell>
          <cell r="N712" t="str">
            <v/>
          </cell>
          <cell r="O712" t="str">
            <v/>
          </cell>
          <cell r="P712" t="str">
            <v/>
          </cell>
        </row>
        <row r="713">
          <cell r="A713" t="str">
            <v>LO</v>
          </cell>
          <cell r="B713">
            <v>5</v>
          </cell>
          <cell r="C713">
            <v>3</v>
          </cell>
          <cell r="D713" t="str">
            <v>C</v>
          </cell>
          <cell r="E713">
            <v>28.5</v>
          </cell>
          <cell r="F713">
            <v>37727</v>
          </cell>
          <cell r="G713">
            <v>1.37</v>
          </cell>
          <cell r="H713">
            <v>1.1000000000000001</v>
          </cell>
          <cell r="I713" t="str">
            <v>6          2</v>
          </cell>
          <cell r="J713">
            <v>1.4</v>
          </cell>
          <cell r="K713">
            <v>1.4</v>
          </cell>
          <cell r="L713">
            <v>2003</v>
          </cell>
          <cell r="M713" t="str">
            <v>No Trade</v>
          </cell>
          <cell r="N713" t="str">
            <v/>
          </cell>
          <cell r="O713" t="str">
            <v/>
          </cell>
          <cell r="P713" t="str">
            <v/>
          </cell>
        </row>
        <row r="714">
          <cell r="A714" t="str">
            <v>LO</v>
          </cell>
          <cell r="B714">
            <v>5</v>
          </cell>
          <cell r="C714">
            <v>3</v>
          </cell>
          <cell r="D714" t="str">
            <v>C</v>
          </cell>
          <cell r="E714">
            <v>29</v>
          </cell>
          <cell r="F714">
            <v>37727</v>
          </cell>
          <cell r="G714">
            <v>1.23</v>
          </cell>
          <cell r="H714">
            <v>1</v>
          </cell>
          <cell r="I714" t="str">
            <v>2          0</v>
          </cell>
          <cell r="J714">
            <v>0</v>
          </cell>
          <cell r="K714">
            <v>0</v>
          </cell>
          <cell r="L714">
            <v>2003</v>
          </cell>
          <cell r="M714" t="str">
            <v>No Trade</v>
          </cell>
          <cell r="N714" t="str">
            <v/>
          </cell>
          <cell r="O714" t="str">
            <v/>
          </cell>
          <cell r="P714" t="str">
            <v/>
          </cell>
        </row>
        <row r="715">
          <cell r="A715" t="str">
            <v>LO</v>
          </cell>
          <cell r="B715">
            <v>5</v>
          </cell>
          <cell r="C715">
            <v>3</v>
          </cell>
          <cell r="D715" t="str">
            <v>P</v>
          </cell>
          <cell r="E715">
            <v>29</v>
          </cell>
          <cell r="F715">
            <v>37727</v>
          </cell>
          <cell r="G715">
            <v>5.59</v>
          </cell>
          <cell r="H715">
            <v>5.5</v>
          </cell>
          <cell r="I715" t="str">
            <v>9          0</v>
          </cell>
          <cell r="J715">
            <v>0</v>
          </cell>
          <cell r="K715">
            <v>0</v>
          </cell>
          <cell r="L715">
            <v>2003</v>
          </cell>
          <cell r="M715" t="str">
            <v>No Trade</v>
          </cell>
          <cell r="N715" t="str">
            <v/>
          </cell>
          <cell r="O715" t="str">
            <v/>
          </cell>
          <cell r="P715" t="str">
            <v/>
          </cell>
        </row>
        <row r="716">
          <cell r="A716" t="str">
            <v>LO</v>
          </cell>
          <cell r="B716">
            <v>5</v>
          </cell>
          <cell r="C716">
            <v>3</v>
          </cell>
          <cell r="D716" t="str">
            <v>C</v>
          </cell>
          <cell r="E716">
            <v>29.5</v>
          </cell>
          <cell r="F716">
            <v>37727</v>
          </cell>
          <cell r="G716">
            <v>1.0900000000000001</v>
          </cell>
          <cell r="H716">
            <v>0.9</v>
          </cell>
          <cell r="I716" t="str">
            <v>0          0</v>
          </cell>
          <cell r="J716">
            <v>0</v>
          </cell>
          <cell r="K716">
            <v>0</v>
          </cell>
          <cell r="L716">
            <v>2003</v>
          </cell>
          <cell r="M716" t="str">
            <v>No Trade</v>
          </cell>
          <cell r="N716" t="str">
            <v/>
          </cell>
          <cell r="O716" t="str">
            <v/>
          </cell>
          <cell r="P716" t="str">
            <v/>
          </cell>
        </row>
        <row r="717">
          <cell r="A717" t="str">
            <v>LO</v>
          </cell>
          <cell r="B717">
            <v>5</v>
          </cell>
          <cell r="C717">
            <v>3</v>
          </cell>
          <cell r="D717" t="str">
            <v>C</v>
          </cell>
          <cell r="E717">
            <v>30</v>
          </cell>
          <cell r="F717">
            <v>37727</v>
          </cell>
          <cell r="G717">
            <v>0.96</v>
          </cell>
          <cell r="H717">
            <v>0.7</v>
          </cell>
          <cell r="I717" t="str">
            <v>9         25</v>
          </cell>
          <cell r="J717">
            <v>0</v>
          </cell>
          <cell r="K717">
            <v>0</v>
          </cell>
          <cell r="L717">
            <v>2003</v>
          </cell>
          <cell r="M717" t="str">
            <v>No Trade</v>
          </cell>
          <cell r="N717" t="str">
            <v/>
          </cell>
          <cell r="O717" t="str">
            <v/>
          </cell>
          <cell r="P717" t="str">
            <v/>
          </cell>
        </row>
        <row r="718">
          <cell r="A718" t="str">
            <v>LO</v>
          </cell>
          <cell r="B718">
            <v>5</v>
          </cell>
          <cell r="C718">
            <v>3</v>
          </cell>
          <cell r="D718" t="str">
            <v>P</v>
          </cell>
          <cell r="E718">
            <v>30</v>
          </cell>
          <cell r="F718">
            <v>37727</v>
          </cell>
          <cell r="G718">
            <v>5.44</v>
          </cell>
          <cell r="H718">
            <v>5.4</v>
          </cell>
          <cell r="I718" t="str">
            <v>4          0</v>
          </cell>
          <cell r="J718">
            <v>0</v>
          </cell>
          <cell r="K718">
            <v>0</v>
          </cell>
          <cell r="L718">
            <v>2003</v>
          </cell>
          <cell r="M718" t="str">
            <v>No Trade</v>
          </cell>
          <cell r="N718" t="str">
            <v/>
          </cell>
          <cell r="O718" t="str">
            <v/>
          </cell>
          <cell r="P718" t="str">
            <v/>
          </cell>
        </row>
        <row r="719">
          <cell r="A719" t="str">
            <v>LO</v>
          </cell>
          <cell r="B719">
            <v>5</v>
          </cell>
          <cell r="C719">
            <v>3</v>
          </cell>
          <cell r="D719" t="str">
            <v>C</v>
          </cell>
          <cell r="E719">
            <v>30.5</v>
          </cell>
          <cell r="F719">
            <v>37727</v>
          </cell>
          <cell r="G719">
            <v>0.85</v>
          </cell>
          <cell r="H719">
            <v>0.6</v>
          </cell>
          <cell r="I719" t="str">
            <v>9          3</v>
          </cell>
          <cell r="J719">
            <v>0.86</v>
          </cell>
          <cell r="K719">
            <v>0.86</v>
          </cell>
          <cell r="L719">
            <v>2003</v>
          </cell>
          <cell r="M719" t="str">
            <v>No Trade</v>
          </cell>
          <cell r="N719" t="str">
            <v/>
          </cell>
          <cell r="O719" t="str">
            <v/>
          </cell>
          <cell r="P719" t="str">
            <v/>
          </cell>
        </row>
        <row r="720">
          <cell r="A720" t="str">
            <v>LO</v>
          </cell>
          <cell r="B720">
            <v>5</v>
          </cell>
          <cell r="C720">
            <v>3</v>
          </cell>
          <cell r="D720" t="str">
            <v>P</v>
          </cell>
          <cell r="E720">
            <v>30.5</v>
          </cell>
          <cell r="F720">
            <v>37727</v>
          </cell>
          <cell r="G720">
            <v>5.84</v>
          </cell>
          <cell r="H720">
            <v>5.8</v>
          </cell>
          <cell r="I720" t="str">
            <v>4          0</v>
          </cell>
          <cell r="J720">
            <v>0</v>
          </cell>
          <cell r="K720">
            <v>0</v>
          </cell>
          <cell r="L720">
            <v>2003</v>
          </cell>
          <cell r="M720" t="str">
            <v>No Trade</v>
          </cell>
          <cell r="N720" t="str">
            <v/>
          </cell>
          <cell r="O720" t="str">
            <v/>
          </cell>
          <cell r="P720" t="str">
            <v/>
          </cell>
        </row>
        <row r="721">
          <cell r="A721" t="str">
            <v>LO</v>
          </cell>
          <cell r="B721">
            <v>5</v>
          </cell>
          <cell r="C721">
            <v>3</v>
          </cell>
          <cell r="D721" t="str">
            <v>C</v>
          </cell>
          <cell r="E721">
            <v>31</v>
          </cell>
          <cell r="F721">
            <v>37727</v>
          </cell>
          <cell r="G721">
            <v>0.76</v>
          </cell>
          <cell r="H721">
            <v>0.6</v>
          </cell>
          <cell r="I721" t="str">
            <v>0          0</v>
          </cell>
          <cell r="J721">
            <v>0</v>
          </cell>
          <cell r="K721">
            <v>0</v>
          </cell>
          <cell r="L721">
            <v>2003</v>
          </cell>
          <cell r="M721" t="str">
            <v>No Trade</v>
          </cell>
          <cell r="N721" t="str">
            <v/>
          </cell>
          <cell r="O721" t="str">
            <v/>
          </cell>
          <cell r="P721" t="str">
            <v/>
          </cell>
        </row>
        <row r="722">
          <cell r="A722" t="str">
            <v>LO</v>
          </cell>
          <cell r="B722">
            <v>5</v>
          </cell>
          <cell r="C722">
            <v>3</v>
          </cell>
          <cell r="D722" t="str">
            <v>C</v>
          </cell>
          <cell r="E722">
            <v>31.5</v>
          </cell>
          <cell r="F722">
            <v>37727</v>
          </cell>
          <cell r="G722">
            <v>0.67</v>
          </cell>
          <cell r="H722">
            <v>0.5</v>
          </cell>
          <cell r="I722" t="str">
            <v>3          0</v>
          </cell>
          <cell r="J722">
            <v>0</v>
          </cell>
          <cell r="K722">
            <v>0</v>
          </cell>
          <cell r="L722">
            <v>2003</v>
          </cell>
          <cell r="M722" t="str">
            <v>No Trade</v>
          </cell>
          <cell r="N722" t="str">
            <v/>
          </cell>
          <cell r="O722" t="str">
            <v/>
          </cell>
          <cell r="P722" t="str">
            <v/>
          </cell>
        </row>
        <row r="723">
          <cell r="A723" t="str">
            <v>LO</v>
          </cell>
          <cell r="B723">
            <v>5</v>
          </cell>
          <cell r="C723">
            <v>3</v>
          </cell>
          <cell r="D723" t="str">
            <v>C</v>
          </cell>
          <cell r="E723">
            <v>32</v>
          </cell>
          <cell r="F723">
            <v>37727</v>
          </cell>
          <cell r="G723">
            <v>0.57999999999999996</v>
          </cell>
          <cell r="H723">
            <v>0.4</v>
          </cell>
          <cell r="I723" t="str">
            <v>7          0</v>
          </cell>
          <cell r="J723">
            <v>0</v>
          </cell>
          <cell r="K723">
            <v>0</v>
          </cell>
          <cell r="L723">
            <v>2003</v>
          </cell>
          <cell r="M723" t="str">
            <v>No Trade</v>
          </cell>
          <cell r="N723" t="str">
            <v/>
          </cell>
          <cell r="O723" t="str">
            <v/>
          </cell>
          <cell r="P723" t="str">
            <v/>
          </cell>
        </row>
        <row r="724">
          <cell r="A724" t="str">
            <v>LO</v>
          </cell>
          <cell r="B724">
            <v>5</v>
          </cell>
          <cell r="C724">
            <v>3</v>
          </cell>
          <cell r="D724" t="str">
            <v>C</v>
          </cell>
          <cell r="E724">
            <v>32.5</v>
          </cell>
          <cell r="F724">
            <v>37727</v>
          </cell>
          <cell r="G724">
            <v>0.51</v>
          </cell>
          <cell r="H724">
            <v>0.4</v>
          </cell>
          <cell r="I724" t="str">
            <v>2          0</v>
          </cell>
          <cell r="J724">
            <v>0</v>
          </cell>
          <cell r="K724">
            <v>0</v>
          </cell>
          <cell r="L724">
            <v>2003</v>
          </cell>
          <cell r="M724" t="str">
            <v>No Trade</v>
          </cell>
          <cell r="N724" t="str">
            <v/>
          </cell>
          <cell r="O724" t="str">
            <v/>
          </cell>
          <cell r="P724" t="str">
            <v/>
          </cell>
        </row>
        <row r="725">
          <cell r="A725" t="str">
            <v>LO</v>
          </cell>
          <cell r="B725">
            <v>5</v>
          </cell>
          <cell r="C725">
            <v>3</v>
          </cell>
          <cell r="D725" t="str">
            <v>C</v>
          </cell>
          <cell r="E725">
            <v>33</v>
          </cell>
          <cell r="F725">
            <v>37727</v>
          </cell>
          <cell r="G725">
            <v>0.46</v>
          </cell>
          <cell r="H725">
            <v>0.3</v>
          </cell>
          <cell r="I725" t="str">
            <v>8          0</v>
          </cell>
          <cell r="J725">
            <v>0</v>
          </cell>
          <cell r="K725">
            <v>0</v>
          </cell>
          <cell r="L725">
            <v>2003</v>
          </cell>
          <cell r="M725" t="str">
            <v>No Trade</v>
          </cell>
          <cell r="N725" t="str">
            <v/>
          </cell>
          <cell r="O725" t="str">
            <v/>
          </cell>
          <cell r="P725" t="str">
            <v/>
          </cell>
        </row>
        <row r="726">
          <cell r="A726" t="str">
            <v>LO</v>
          </cell>
          <cell r="B726">
            <v>5</v>
          </cell>
          <cell r="C726">
            <v>3</v>
          </cell>
          <cell r="D726" t="str">
            <v>C</v>
          </cell>
          <cell r="E726">
            <v>34</v>
          </cell>
          <cell r="F726">
            <v>37727</v>
          </cell>
          <cell r="G726">
            <v>0.4</v>
          </cell>
          <cell r="H726">
            <v>0.3</v>
          </cell>
          <cell r="I726" t="str">
            <v>3        250</v>
          </cell>
          <cell r="J726">
            <v>0.37</v>
          </cell>
          <cell r="K726">
            <v>0.37</v>
          </cell>
          <cell r="L726">
            <v>2003</v>
          </cell>
          <cell r="M726" t="str">
            <v>No Trade</v>
          </cell>
          <cell r="N726" t="str">
            <v/>
          </cell>
          <cell r="O726" t="str">
            <v/>
          </cell>
          <cell r="P726" t="str">
            <v/>
          </cell>
        </row>
        <row r="727">
          <cell r="A727" t="str">
            <v>LO</v>
          </cell>
          <cell r="B727">
            <v>5</v>
          </cell>
          <cell r="C727">
            <v>3</v>
          </cell>
          <cell r="D727" t="str">
            <v>C</v>
          </cell>
          <cell r="E727">
            <v>35</v>
          </cell>
          <cell r="F727">
            <v>37727</v>
          </cell>
          <cell r="G727">
            <v>0.32</v>
          </cell>
          <cell r="H727">
            <v>0.2</v>
          </cell>
          <cell r="I727" t="str">
            <v>6          0</v>
          </cell>
          <cell r="J727">
            <v>0</v>
          </cell>
          <cell r="K727">
            <v>0</v>
          </cell>
          <cell r="L727">
            <v>2003</v>
          </cell>
          <cell r="M727" t="str">
            <v>No Trade</v>
          </cell>
          <cell r="N727" t="str">
            <v/>
          </cell>
          <cell r="O727" t="str">
            <v/>
          </cell>
          <cell r="P727" t="str">
            <v/>
          </cell>
        </row>
        <row r="728">
          <cell r="A728" t="str">
            <v>LO</v>
          </cell>
          <cell r="B728">
            <v>5</v>
          </cell>
          <cell r="C728">
            <v>3</v>
          </cell>
          <cell r="D728" t="str">
            <v>C</v>
          </cell>
          <cell r="E728">
            <v>40</v>
          </cell>
          <cell r="F728">
            <v>37727</v>
          </cell>
          <cell r="G728">
            <v>0.14000000000000001</v>
          </cell>
          <cell r="H728">
            <v>0.1</v>
          </cell>
          <cell r="I728" t="str">
            <v>0          1</v>
          </cell>
          <cell r="J728">
            <v>0.15</v>
          </cell>
          <cell r="K728">
            <v>0.15</v>
          </cell>
          <cell r="L728">
            <v>2003</v>
          </cell>
          <cell r="M728" t="str">
            <v>No Trade</v>
          </cell>
          <cell r="N728" t="str">
            <v/>
          </cell>
          <cell r="O728" t="str">
            <v/>
          </cell>
          <cell r="P728" t="str">
            <v/>
          </cell>
        </row>
        <row r="729">
          <cell r="A729" t="str">
            <v>LO</v>
          </cell>
          <cell r="B729">
            <v>5</v>
          </cell>
          <cell r="C729">
            <v>3</v>
          </cell>
          <cell r="D729" t="str">
            <v>C</v>
          </cell>
          <cell r="E729">
            <v>50</v>
          </cell>
          <cell r="F729">
            <v>37727</v>
          </cell>
          <cell r="G729">
            <v>0.08</v>
          </cell>
          <cell r="H729">
            <v>0</v>
          </cell>
          <cell r="I729" t="str">
            <v>6          0</v>
          </cell>
          <cell r="J729">
            <v>0</v>
          </cell>
          <cell r="K729">
            <v>0</v>
          </cell>
          <cell r="L729">
            <v>2003</v>
          </cell>
          <cell r="M729" t="str">
            <v>No Trade</v>
          </cell>
          <cell r="N729" t="str">
            <v/>
          </cell>
          <cell r="O729" t="str">
            <v/>
          </cell>
          <cell r="P729" t="str">
            <v/>
          </cell>
        </row>
        <row r="730">
          <cell r="A730" t="str">
            <v>LO</v>
          </cell>
          <cell r="B730">
            <v>6</v>
          </cell>
          <cell r="C730">
            <v>3</v>
          </cell>
          <cell r="D730" t="str">
            <v>C</v>
          </cell>
          <cell r="E730">
            <v>2.5</v>
          </cell>
          <cell r="F730">
            <v>37756</v>
          </cell>
          <cell r="G730">
            <v>0</v>
          </cell>
          <cell r="H730">
            <v>0</v>
          </cell>
          <cell r="I730" t="str">
            <v>0          0</v>
          </cell>
          <cell r="J730">
            <v>0</v>
          </cell>
          <cell r="K730">
            <v>0</v>
          </cell>
          <cell r="L730">
            <v>2003</v>
          </cell>
          <cell r="M730" t="str">
            <v>No Trade</v>
          </cell>
          <cell r="N730" t="str">
            <v/>
          </cell>
          <cell r="O730" t="str">
            <v/>
          </cell>
          <cell r="P730" t="str">
            <v/>
          </cell>
        </row>
        <row r="731">
          <cell r="A731" t="str">
            <v>LO</v>
          </cell>
          <cell r="B731">
            <v>6</v>
          </cell>
          <cell r="C731">
            <v>3</v>
          </cell>
          <cell r="D731" t="str">
            <v>P</v>
          </cell>
          <cell r="E731">
            <v>2.5</v>
          </cell>
          <cell r="F731">
            <v>37756</v>
          </cell>
          <cell r="G731">
            <v>0</v>
          </cell>
          <cell r="H731">
            <v>0</v>
          </cell>
          <cell r="I731" t="str">
            <v>0          0</v>
          </cell>
          <cell r="J731">
            <v>0</v>
          </cell>
          <cell r="K731">
            <v>0</v>
          </cell>
          <cell r="L731">
            <v>2003</v>
          </cell>
          <cell r="M731" t="str">
            <v>No Trade</v>
          </cell>
          <cell r="N731" t="str">
            <v/>
          </cell>
          <cell r="O731" t="str">
            <v/>
          </cell>
          <cell r="P731" t="str">
            <v/>
          </cell>
        </row>
        <row r="732">
          <cell r="A732" t="str">
            <v>LO</v>
          </cell>
          <cell r="B732">
            <v>6</v>
          </cell>
          <cell r="C732">
            <v>3</v>
          </cell>
          <cell r="D732" t="str">
            <v>P</v>
          </cell>
          <cell r="E732">
            <v>10</v>
          </cell>
          <cell r="F732">
            <v>37756</v>
          </cell>
          <cell r="G732">
            <v>0</v>
          </cell>
          <cell r="H732">
            <v>0</v>
          </cell>
          <cell r="I732" t="str">
            <v>0          0</v>
          </cell>
          <cell r="J732">
            <v>0</v>
          </cell>
          <cell r="K732">
            <v>0</v>
          </cell>
          <cell r="L732">
            <v>2003</v>
          </cell>
          <cell r="M732" t="str">
            <v>No Trade</v>
          </cell>
          <cell r="N732" t="str">
            <v/>
          </cell>
          <cell r="O732" t="str">
            <v/>
          </cell>
          <cell r="P732" t="str">
            <v/>
          </cell>
        </row>
        <row r="733">
          <cell r="A733" t="str">
            <v>LO</v>
          </cell>
          <cell r="B733">
            <v>6</v>
          </cell>
          <cell r="C733">
            <v>3</v>
          </cell>
          <cell r="D733" t="str">
            <v>P</v>
          </cell>
          <cell r="E733">
            <v>13</v>
          </cell>
          <cell r="F733">
            <v>37756</v>
          </cell>
          <cell r="G733">
            <v>0.03</v>
          </cell>
          <cell r="H733">
            <v>0</v>
          </cell>
          <cell r="I733" t="str">
            <v>3          0</v>
          </cell>
          <cell r="J733">
            <v>0</v>
          </cell>
          <cell r="K733">
            <v>0</v>
          </cell>
          <cell r="L733">
            <v>2003</v>
          </cell>
          <cell r="M733" t="str">
            <v>No Trade</v>
          </cell>
          <cell r="N733" t="str">
            <v/>
          </cell>
          <cell r="O733" t="str">
            <v/>
          </cell>
          <cell r="P733" t="str">
            <v/>
          </cell>
        </row>
        <row r="734">
          <cell r="A734" t="str">
            <v>LO</v>
          </cell>
          <cell r="B734">
            <v>6</v>
          </cell>
          <cell r="C734">
            <v>3</v>
          </cell>
          <cell r="D734" t="str">
            <v>P</v>
          </cell>
          <cell r="E734">
            <v>14</v>
          </cell>
          <cell r="F734">
            <v>37756</v>
          </cell>
          <cell r="G734">
            <v>0.06</v>
          </cell>
          <cell r="H734">
            <v>0</v>
          </cell>
          <cell r="I734" t="str">
            <v>6          0</v>
          </cell>
          <cell r="J734">
            <v>0</v>
          </cell>
          <cell r="K734">
            <v>0</v>
          </cell>
          <cell r="L734">
            <v>2003</v>
          </cell>
          <cell r="M734" t="str">
            <v>No Trade</v>
          </cell>
          <cell r="N734" t="str">
            <v/>
          </cell>
          <cell r="O734" t="str">
            <v/>
          </cell>
          <cell r="P734" t="str">
            <v/>
          </cell>
        </row>
        <row r="735">
          <cell r="A735" t="str">
            <v>LO</v>
          </cell>
          <cell r="B735">
            <v>6</v>
          </cell>
          <cell r="C735">
            <v>3</v>
          </cell>
          <cell r="D735" t="str">
            <v>P</v>
          </cell>
          <cell r="E735">
            <v>15</v>
          </cell>
          <cell r="F735">
            <v>37756</v>
          </cell>
          <cell r="G735">
            <v>0.1</v>
          </cell>
          <cell r="H735">
            <v>0</v>
          </cell>
          <cell r="I735" t="str">
            <v>9          0</v>
          </cell>
          <cell r="J735">
            <v>0</v>
          </cell>
          <cell r="K735">
            <v>0</v>
          </cell>
          <cell r="L735">
            <v>2003</v>
          </cell>
          <cell r="M735" t="str">
            <v>No Trade</v>
          </cell>
          <cell r="N735" t="str">
            <v/>
          </cell>
          <cell r="O735" t="str">
            <v/>
          </cell>
          <cell r="P735" t="str">
            <v/>
          </cell>
        </row>
        <row r="736">
          <cell r="A736" t="str">
            <v>LO</v>
          </cell>
          <cell r="B736">
            <v>6</v>
          </cell>
          <cell r="C736">
            <v>3</v>
          </cell>
          <cell r="D736" t="str">
            <v>P</v>
          </cell>
          <cell r="E736">
            <v>16</v>
          </cell>
          <cell r="F736">
            <v>37756</v>
          </cell>
          <cell r="G736">
            <v>0.15</v>
          </cell>
          <cell r="H736">
            <v>0.1</v>
          </cell>
          <cell r="I736" t="str">
            <v>5          0</v>
          </cell>
          <cell r="J736">
            <v>0</v>
          </cell>
          <cell r="K736">
            <v>0</v>
          </cell>
          <cell r="L736">
            <v>2003</v>
          </cell>
          <cell r="M736" t="str">
            <v>No Trade</v>
          </cell>
          <cell r="N736" t="str">
            <v/>
          </cell>
          <cell r="O736" t="str">
            <v/>
          </cell>
          <cell r="P736" t="str">
            <v/>
          </cell>
        </row>
        <row r="737">
          <cell r="A737" t="str">
            <v>LO</v>
          </cell>
          <cell r="B737">
            <v>6</v>
          </cell>
          <cell r="C737">
            <v>3</v>
          </cell>
          <cell r="D737" t="str">
            <v>P</v>
          </cell>
          <cell r="E737">
            <v>17</v>
          </cell>
          <cell r="F737">
            <v>37756</v>
          </cell>
          <cell r="G737">
            <v>0.22</v>
          </cell>
          <cell r="H737">
            <v>0.2</v>
          </cell>
          <cell r="I737" t="str">
            <v>2          0</v>
          </cell>
          <cell r="J737">
            <v>0</v>
          </cell>
          <cell r="K737">
            <v>0</v>
          </cell>
          <cell r="L737">
            <v>2003</v>
          </cell>
          <cell r="M737" t="str">
            <v>No Trade</v>
          </cell>
          <cell r="N737" t="str">
            <v/>
          </cell>
          <cell r="O737" t="str">
            <v/>
          </cell>
          <cell r="P737" t="str">
            <v/>
          </cell>
        </row>
        <row r="738">
          <cell r="A738" t="str">
            <v>LO</v>
          </cell>
          <cell r="B738">
            <v>6</v>
          </cell>
          <cell r="C738">
            <v>3</v>
          </cell>
          <cell r="D738" t="str">
            <v>P</v>
          </cell>
          <cell r="E738">
            <v>17.5</v>
          </cell>
          <cell r="F738">
            <v>37756</v>
          </cell>
          <cell r="G738">
            <v>0.27</v>
          </cell>
          <cell r="H738">
            <v>0.2</v>
          </cell>
          <cell r="I738" t="str">
            <v>7          0</v>
          </cell>
          <cell r="J738">
            <v>0</v>
          </cell>
          <cell r="K738">
            <v>0</v>
          </cell>
          <cell r="L738">
            <v>2003</v>
          </cell>
          <cell r="M738" t="str">
            <v>No Trade</v>
          </cell>
          <cell r="N738" t="str">
            <v/>
          </cell>
          <cell r="O738" t="str">
            <v/>
          </cell>
          <cell r="P738" t="str">
            <v/>
          </cell>
        </row>
        <row r="739">
          <cell r="A739" t="str">
            <v>LO</v>
          </cell>
          <cell r="B739">
            <v>6</v>
          </cell>
          <cell r="C739">
            <v>3</v>
          </cell>
          <cell r="D739" t="str">
            <v>P</v>
          </cell>
          <cell r="E739">
            <v>18</v>
          </cell>
          <cell r="F739">
            <v>37756</v>
          </cell>
          <cell r="G739">
            <v>0.32</v>
          </cell>
          <cell r="H739">
            <v>0.3</v>
          </cell>
          <cell r="I739" t="str">
            <v>3          0</v>
          </cell>
          <cell r="J739">
            <v>0</v>
          </cell>
          <cell r="K739">
            <v>0</v>
          </cell>
          <cell r="L739">
            <v>2003</v>
          </cell>
          <cell r="M739" t="str">
            <v>No Trade</v>
          </cell>
          <cell r="N739" t="str">
            <v/>
          </cell>
          <cell r="O739" t="str">
            <v/>
          </cell>
          <cell r="P739" t="str">
            <v/>
          </cell>
        </row>
        <row r="740">
          <cell r="A740" t="str">
            <v>LO</v>
          </cell>
          <cell r="B740">
            <v>6</v>
          </cell>
          <cell r="C740">
            <v>3</v>
          </cell>
          <cell r="D740" t="str">
            <v>C</v>
          </cell>
          <cell r="E740">
            <v>18.5</v>
          </cell>
          <cell r="F740">
            <v>37756</v>
          </cell>
          <cell r="G740">
            <v>0</v>
          </cell>
          <cell r="H740">
            <v>0</v>
          </cell>
          <cell r="I740" t="str">
            <v>0          0</v>
          </cell>
          <cell r="J740">
            <v>0</v>
          </cell>
          <cell r="K740">
            <v>0</v>
          </cell>
          <cell r="L740">
            <v>2003</v>
          </cell>
          <cell r="M740" t="str">
            <v>No Trade</v>
          </cell>
          <cell r="N740" t="str">
            <v/>
          </cell>
          <cell r="O740" t="str">
            <v/>
          </cell>
          <cell r="P740" t="str">
            <v/>
          </cell>
        </row>
        <row r="741">
          <cell r="A741" t="str">
            <v>LO</v>
          </cell>
          <cell r="B741">
            <v>6</v>
          </cell>
          <cell r="C741">
            <v>3</v>
          </cell>
          <cell r="D741" t="str">
            <v>P</v>
          </cell>
          <cell r="E741">
            <v>18.5</v>
          </cell>
          <cell r="F741">
            <v>37756</v>
          </cell>
          <cell r="G741">
            <v>0.38</v>
          </cell>
          <cell r="H741">
            <v>0.3</v>
          </cell>
          <cell r="I741" t="str">
            <v>9          0</v>
          </cell>
          <cell r="J741">
            <v>0</v>
          </cell>
          <cell r="K741">
            <v>0</v>
          </cell>
          <cell r="L741">
            <v>2003</v>
          </cell>
          <cell r="M741" t="str">
            <v>No Trade</v>
          </cell>
          <cell r="N741" t="str">
            <v/>
          </cell>
          <cell r="O741" t="str">
            <v/>
          </cell>
          <cell r="P741" t="str">
            <v/>
          </cell>
        </row>
        <row r="742">
          <cell r="A742" t="str">
            <v>LO</v>
          </cell>
          <cell r="B742">
            <v>6</v>
          </cell>
          <cell r="C742">
            <v>3</v>
          </cell>
          <cell r="D742" t="str">
            <v>C</v>
          </cell>
          <cell r="E742">
            <v>19</v>
          </cell>
          <cell r="F742">
            <v>37756</v>
          </cell>
          <cell r="G742">
            <v>0</v>
          </cell>
          <cell r="H742">
            <v>0</v>
          </cell>
          <cell r="I742" t="str">
            <v>0          0</v>
          </cell>
          <cell r="J742">
            <v>0</v>
          </cell>
          <cell r="K742">
            <v>0</v>
          </cell>
          <cell r="L742">
            <v>2003</v>
          </cell>
          <cell r="M742" t="str">
            <v>No Trade</v>
          </cell>
          <cell r="N742" t="str">
            <v/>
          </cell>
          <cell r="O742" t="str">
            <v/>
          </cell>
          <cell r="P742" t="str">
            <v/>
          </cell>
        </row>
        <row r="743">
          <cell r="A743" t="str">
            <v>LO</v>
          </cell>
          <cell r="B743">
            <v>6</v>
          </cell>
          <cell r="C743">
            <v>3</v>
          </cell>
          <cell r="D743" t="str">
            <v>P</v>
          </cell>
          <cell r="E743">
            <v>19</v>
          </cell>
          <cell r="F743">
            <v>37756</v>
          </cell>
          <cell r="G743">
            <v>0.45</v>
          </cell>
          <cell r="H743">
            <v>0.4</v>
          </cell>
          <cell r="I743" t="str">
            <v>6          0</v>
          </cell>
          <cell r="J743">
            <v>0</v>
          </cell>
          <cell r="K743">
            <v>0</v>
          </cell>
          <cell r="L743">
            <v>2003</v>
          </cell>
          <cell r="M743" t="str">
            <v>No Trade</v>
          </cell>
          <cell r="N743" t="str">
            <v/>
          </cell>
          <cell r="O743" t="str">
            <v/>
          </cell>
          <cell r="P743" t="str">
            <v/>
          </cell>
        </row>
        <row r="744">
          <cell r="A744" t="str">
            <v>LO</v>
          </cell>
          <cell r="B744">
            <v>6</v>
          </cell>
          <cell r="C744">
            <v>3</v>
          </cell>
          <cell r="D744" t="str">
            <v>P</v>
          </cell>
          <cell r="E744">
            <v>19.5</v>
          </cell>
          <cell r="F744">
            <v>37756</v>
          </cell>
          <cell r="G744">
            <v>0.52</v>
          </cell>
          <cell r="H744">
            <v>0.5</v>
          </cell>
          <cell r="I744" t="str">
            <v>4          0</v>
          </cell>
          <cell r="J744">
            <v>0</v>
          </cell>
          <cell r="K744">
            <v>0</v>
          </cell>
          <cell r="L744">
            <v>2003</v>
          </cell>
          <cell r="M744" t="str">
            <v>No Trade</v>
          </cell>
          <cell r="N744" t="str">
            <v/>
          </cell>
          <cell r="O744" t="str">
            <v/>
          </cell>
          <cell r="P744" t="str">
            <v/>
          </cell>
        </row>
        <row r="745">
          <cell r="A745" t="str">
            <v>LO</v>
          </cell>
          <cell r="B745">
            <v>6</v>
          </cell>
          <cell r="C745">
            <v>3</v>
          </cell>
          <cell r="D745" t="str">
            <v>C</v>
          </cell>
          <cell r="E745">
            <v>20</v>
          </cell>
          <cell r="F745">
            <v>37756</v>
          </cell>
          <cell r="G745">
            <v>7.18</v>
          </cell>
          <cell r="H745">
            <v>7.1</v>
          </cell>
          <cell r="I745" t="str">
            <v>8          0</v>
          </cell>
          <cell r="J745">
            <v>0</v>
          </cell>
          <cell r="K745">
            <v>0</v>
          </cell>
          <cell r="L745">
            <v>2003</v>
          </cell>
          <cell r="M745" t="str">
            <v>No Trade</v>
          </cell>
          <cell r="N745" t="str">
            <v/>
          </cell>
          <cell r="O745" t="str">
            <v/>
          </cell>
          <cell r="P745" t="str">
            <v/>
          </cell>
        </row>
        <row r="746">
          <cell r="A746" t="str">
            <v>LO</v>
          </cell>
          <cell r="B746">
            <v>6</v>
          </cell>
          <cell r="C746">
            <v>3</v>
          </cell>
          <cell r="D746" t="str">
            <v>P</v>
          </cell>
          <cell r="E746">
            <v>20</v>
          </cell>
          <cell r="F746">
            <v>37756</v>
          </cell>
          <cell r="G746">
            <v>0.61</v>
          </cell>
          <cell r="H746">
            <v>0.6</v>
          </cell>
          <cell r="I746" t="str">
            <v>3         22</v>
          </cell>
          <cell r="J746">
            <v>0.67</v>
          </cell>
          <cell r="K746">
            <v>0.66</v>
          </cell>
          <cell r="L746">
            <v>2003</v>
          </cell>
          <cell r="M746" t="str">
            <v>No Trade</v>
          </cell>
          <cell r="N746" t="str">
            <v/>
          </cell>
          <cell r="O746" t="str">
            <v/>
          </cell>
          <cell r="P746" t="str">
            <v/>
          </cell>
        </row>
        <row r="747">
          <cell r="A747" t="str">
            <v>LO</v>
          </cell>
          <cell r="B747">
            <v>6</v>
          </cell>
          <cell r="C747">
            <v>3</v>
          </cell>
          <cell r="D747" t="str">
            <v>C</v>
          </cell>
          <cell r="E747">
            <v>20.5</v>
          </cell>
          <cell r="F747">
            <v>37756</v>
          </cell>
          <cell r="G747">
            <v>5.93</v>
          </cell>
          <cell r="H747">
            <v>5.4</v>
          </cell>
          <cell r="I747" t="str">
            <v>6          0</v>
          </cell>
          <cell r="J747">
            <v>0</v>
          </cell>
          <cell r="K747">
            <v>0</v>
          </cell>
          <cell r="L747">
            <v>2003</v>
          </cell>
          <cell r="M747" t="str">
            <v>No Trade</v>
          </cell>
          <cell r="N747" t="str">
            <v/>
          </cell>
          <cell r="O747" t="str">
            <v/>
          </cell>
          <cell r="P747" t="str">
            <v/>
          </cell>
        </row>
        <row r="748">
          <cell r="A748" t="str">
            <v>LO</v>
          </cell>
          <cell r="B748">
            <v>6</v>
          </cell>
          <cell r="C748">
            <v>3</v>
          </cell>
          <cell r="D748" t="str">
            <v>P</v>
          </cell>
          <cell r="E748">
            <v>20.5</v>
          </cell>
          <cell r="F748">
            <v>37756</v>
          </cell>
          <cell r="G748">
            <v>0.7</v>
          </cell>
          <cell r="H748">
            <v>0.7</v>
          </cell>
          <cell r="I748" t="str">
            <v>3          0</v>
          </cell>
          <cell r="J748">
            <v>0</v>
          </cell>
          <cell r="K748">
            <v>0</v>
          </cell>
          <cell r="L748">
            <v>2003</v>
          </cell>
          <cell r="M748" t="str">
            <v>No Trade</v>
          </cell>
          <cell r="N748" t="str">
            <v/>
          </cell>
          <cell r="O748" t="str">
            <v/>
          </cell>
          <cell r="P748" t="str">
            <v/>
          </cell>
        </row>
        <row r="749">
          <cell r="A749" t="str">
            <v>LO</v>
          </cell>
          <cell r="B749">
            <v>6</v>
          </cell>
          <cell r="C749">
            <v>3</v>
          </cell>
          <cell r="D749" t="str">
            <v>C</v>
          </cell>
          <cell r="E749">
            <v>21</v>
          </cell>
          <cell r="F749">
            <v>37756</v>
          </cell>
          <cell r="G749">
            <v>5.54</v>
          </cell>
          <cell r="H749">
            <v>5</v>
          </cell>
          <cell r="I749" t="str">
            <v>8          0</v>
          </cell>
          <cell r="J749">
            <v>0</v>
          </cell>
          <cell r="K749">
            <v>0</v>
          </cell>
          <cell r="L749">
            <v>2003</v>
          </cell>
          <cell r="M749" t="str">
            <v>No Trade</v>
          </cell>
          <cell r="N749" t="str">
            <v/>
          </cell>
          <cell r="O749" t="str">
            <v/>
          </cell>
          <cell r="P749" t="str">
            <v/>
          </cell>
        </row>
        <row r="750">
          <cell r="A750" t="str">
            <v>LO</v>
          </cell>
          <cell r="B750">
            <v>6</v>
          </cell>
          <cell r="C750">
            <v>3</v>
          </cell>
          <cell r="D750" t="str">
            <v>P</v>
          </cell>
          <cell r="E750">
            <v>21</v>
          </cell>
          <cell r="F750">
            <v>37756</v>
          </cell>
          <cell r="G750">
            <v>0.81</v>
          </cell>
          <cell r="H750">
            <v>0.8</v>
          </cell>
          <cell r="I750" t="str">
            <v>4          0</v>
          </cell>
          <cell r="J750">
            <v>0</v>
          </cell>
          <cell r="K750">
            <v>0</v>
          </cell>
          <cell r="L750">
            <v>2003</v>
          </cell>
          <cell r="M750" t="str">
            <v>No Trade</v>
          </cell>
          <cell r="N750" t="str">
            <v/>
          </cell>
          <cell r="O750" t="str">
            <v/>
          </cell>
          <cell r="P750" t="str">
            <v/>
          </cell>
        </row>
        <row r="751">
          <cell r="A751" t="str">
            <v>LO</v>
          </cell>
          <cell r="B751">
            <v>6</v>
          </cell>
          <cell r="C751">
            <v>3</v>
          </cell>
          <cell r="D751" t="str">
            <v>C</v>
          </cell>
          <cell r="E751">
            <v>21.5</v>
          </cell>
          <cell r="F751">
            <v>37756</v>
          </cell>
          <cell r="G751">
            <v>5.17</v>
          </cell>
          <cell r="H751">
            <v>4.7</v>
          </cell>
          <cell r="I751" t="str">
            <v>2          0</v>
          </cell>
          <cell r="J751">
            <v>0</v>
          </cell>
          <cell r="K751">
            <v>0</v>
          </cell>
          <cell r="L751">
            <v>2003</v>
          </cell>
          <cell r="M751" t="str">
            <v>No Trade</v>
          </cell>
          <cell r="N751" t="str">
            <v/>
          </cell>
          <cell r="O751" t="str">
            <v/>
          </cell>
          <cell r="P751" t="str">
            <v/>
          </cell>
        </row>
        <row r="752">
          <cell r="A752" t="str">
            <v>LO</v>
          </cell>
          <cell r="B752">
            <v>6</v>
          </cell>
          <cell r="C752">
            <v>3</v>
          </cell>
          <cell r="D752" t="str">
            <v>P</v>
          </cell>
          <cell r="E752">
            <v>21.5</v>
          </cell>
          <cell r="F752">
            <v>37756</v>
          </cell>
          <cell r="G752">
            <v>0.93</v>
          </cell>
          <cell r="H752">
            <v>0.9</v>
          </cell>
          <cell r="I752" t="str">
            <v>7          0</v>
          </cell>
          <cell r="J752">
            <v>0</v>
          </cell>
          <cell r="K752">
            <v>0</v>
          </cell>
          <cell r="L752">
            <v>2003</v>
          </cell>
          <cell r="M752" t="str">
            <v>No Trade</v>
          </cell>
          <cell r="N752" t="str">
            <v/>
          </cell>
          <cell r="O752" t="str">
            <v/>
          </cell>
          <cell r="P752" t="str">
            <v/>
          </cell>
        </row>
        <row r="753">
          <cell r="A753" t="str">
            <v>LO</v>
          </cell>
          <cell r="B753">
            <v>6</v>
          </cell>
          <cell r="C753">
            <v>3</v>
          </cell>
          <cell r="D753" t="str">
            <v>C</v>
          </cell>
          <cell r="E753">
            <v>22</v>
          </cell>
          <cell r="F753">
            <v>37756</v>
          </cell>
          <cell r="G753">
            <v>4.8099999999999996</v>
          </cell>
          <cell r="H753">
            <v>4.3</v>
          </cell>
          <cell r="I753" t="str">
            <v>7          0</v>
          </cell>
          <cell r="J753">
            <v>0</v>
          </cell>
          <cell r="K753">
            <v>0</v>
          </cell>
          <cell r="L753">
            <v>2003</v>
          </cell>
          <cell r="M753" t="str">
            <v>No Trade</v>
          </cell>
          <cell r="N753" t="str">
            <v/>
          </cell>
          <cell r="O753" t="str">
            <v/>
          </cell>
          <cell r="P753" t="str">
            <v/>
          </cell>
        </row>
        <row r="754">
          <cell r="A754" t="str">
            <v>LO</v>
          </cell>
          <cell r="B754">
            <v>6</v>
          </cell>
          <cell r="C754">
            <v>3</v>
          </cell>
          <cell r="D754" t="str">
            <v>P</v>
          </cell>
          <cell r="E754">
            <v>22</v>
          </cell>
          <cell r="F754">
            <v>37756</v>
          </cell>
          <cell r="G754">
            <v>1.06</v>
          </cell>
          <cell r="H754">
            <v>1.1000000000000001</v>
          </cell>
          <cell r="I754" t="str">
            <v>1         25</v>
          </cell>
          <cell r="J754">
            <v>0</v>
          </cell>
          <cell r="K754">
            <v>0</v>
          </cell>
          <cell r="L754">
            <v>2003</v>
          </cell>
          <cell r="M754" t="str">
            <v>No Trade</v>
          </cell>
          <cell r="N754" t="str">
            <v/>
          </cell>
          <cell r="O754" t="str">
            <v/>
          </cell>
          <cell r="P754" t="str">
            <v/>
          </cell>
        </row>
        <row r="755">
          <cell r="A755" t="str">
            <v>LO</v>
          </cell>
          <cell r="B755">
            <v>6</v>
          </cell>
          <cell r="C755">
            <v>3</v>
          </cell>
          <cell r="D755" t="str">
            <v>C</v>
          </cell>
          <cell r="E755">
            <v>22.5</v>
          </cell>
          <cell r="F755">
            <v>37756</v>
          </cell>
          <cell r="G755">
            <v>4.46</v>
          </cell>
          <cell r="H755">
            <v>4</v>
          </cell>
          <cell r="I755" t="str">
            <v>3          0</v>
          </cell>
          <cell r="J755">
            <v>0</v>
          </cell>
          <cell r="K755">
            <v>0</v>
          </cell>
          <cell r="L755">
            <v>2003</v>
          </cell>
          <cell r="M755" t="str">
            <v>No Trade</v>
          </cell>
          <cell r="N755" t="str">
            <v/>
          </cell>
          <cell r="O755" t="str">
            <v/>
          </cell>
          <cell r="P755" t="str">
            <v/>
          </cell>
        </row>
        <row r="756">
          <cell r="A756" t="str">
            <v>LO</v>
          </cell>
          <cell r="B756">
            <v>6</v>
          </cell>
          <cell r="C756">
            <v>3</v>
          </cell>
          <cell r="D756" t="str">
            <v>P</v>
          </cell>
          <cell r="E756">
            <v>22.5</v>
          </cell>
          <cell r="F756">
            <v>37756</v>
          </cell>
          <cell r="G756">
            <v>1.2</v>
          </cell>
          <cell r="H756">
            <v>1.2</v>
          </cell>
          <cell r="I756" t="str">
            <v>6          0</v>
          </cell>
          <cell r="J756">
            <v>0</v>
          </cell>
          <cell r="K756">
            <v>0</v>
          </cell>
          <cell r="L756">
            <v>2003</v>
          </cell>
          <cell r="M756" t="str">
            <v>No Trade</v>
          </cell>
          <cell r="N756" t="str">
            <v/>
          </cell>
          <cell r="O756" t="str">
            <v/>
          </cell>
          <cell r="P756" t="str">
            <v/>
          </cell>
        </row>
        <row r="757">
          <cell r="A757" t="str">
            <v>LO</v>
          </cell>
          <cell r="B757">
            <v>6</v>
          </cell>
          <cell r="C757">
            <v>3</v>
          </cell>
          <cell r="D757" t="str">
            <v>C</v>
          </cell>
          <cell r="E757">
            <v>23</v>
          </cell>
          <cell r="F757">
            <v>37756</v>
          </cell>
          <cell r="G757">
            <v>4.12</v>
          </cell>
          <cell r="H757">
            <v>3.7</v>
          </cell>
          <cell r="I757" t="str">
            <v>0          0</v>
          </cell>
          <cell r="J757">
            <v>0</v>
          </cell>
          <cell r="K757">
            <v>0</v>
          </cell>
          <cell r="L757">
            <v>2003</v>
          </cell>
          <cell r="M757" t="str">
            <v>No Trade</v>
          </cell>
          <cell r="N757" t="str">
            <v/>
          </cell>
          <cell r="O757" t="str">
            <v/>
          </cell>
          <cell r="P757" t="str">
            <v/>
          </cell>
        </row>
        <row r="758">
          <cell r="A758" t="str">
            <v>LO</v>
          </cell>
          <cell r="B758">
            <v>6</v>
          </cell>
          <cell r="C758">
            <v>3</v>
          </cell>
          <cell r="D758" t="str">
            <v>P</v>
          </cell>
          <cell r="E758">
            <v>23</v>
          </cell>
          <cell r="F758">
            <v>37756</v>
          </cell>
          <cell r="G758">
            <v>1.35</v>
          </cell>
          <cell r="H758">
            <v>1.4</v>
          </cell>
          <cell r="I758" t="str">
            <v>2          0</v>
          </cell>
          <cell r="J758">
            <v>0</v>
          </cell>
          <cell r="K758">
            <v>0</v>
          </cell>
          <cell r="L758">
            <v>2003</v>
          </cell>
          <cell r="M758" t="str">
            <v>No Trade</v>
          </cell>
          <cell r="N758" t="str">
            <v/>
          </cell>
          <cell r="O758" t="str">
            <v/>
          </cell>
          <cell r="P758" t="str">
            <v/>
          </cell>
        </row>
        <row r="759">
          <cell r="A759" t="str">
            <v>LO</v>
          </cell>
          <cell r="B759">
            <v>6</v>
          </cell>
          <cell r="C759">
            <v>3</v>
          </cell>
          <cell r="D759" t="str">
            <v>C</v>
          </cell>
          <cell r="E759">
            <v>23.5</v>
          </cell>
          <cell r="F759">
            <v>37756</v>
          </cell>
          <cell r="G759">
            <v>3.8</v>
          </cell>
          <cell r="H759">
            <v>3.3</v>
          </cell>
          <cell r="I759" t="str">
            <v>9          0</v>
          </cell>
          <cell r="J759">
            <v>0</v>
          </cell>
          <cell r="K759">
            <v>0</v>
          </cell>
          <cell r="L759">
            <v>2003</v>
          </cell>
          <cell r="M759" t="str">
            <v>No Trade</v>
          </cell>
          <cell r="N759" t="str">
            <v/>
          </cell>
          <cell r="O759" t="str">
            <v/>
          </cell>
          <cell r="P759" t="str">
            <v/>
          </cell>
        </row>
        <row r="760">
          <cell r="A760" t="str">
            <v>LO</v>
          </cell>
          <cell r="B760">
            <v>6</v>
          </cell>
          <cell r="C760">
            <v>3</v>
          </cell>
          <cell r="D760" t="str">
            <v>P</v>
          </cell>
          <cell r="E760">
            <v>23.5</v>
          </cell>
          <cell r="F760">
            <v>37756</v>
          </cell>
          <cell r="G760">
            <v>1.52</v>
          </cell>
          <cell r="H760">
            <v>1.6</v>
          </cell>
          <cell r="I760" t="str">
            <v>0          0</v>
          </cell>
          <cell r="J760">
            <v>0</v>
          </cell>
          <cell r="K760">
            <v>0</v>
          </cell>
          <cell r="L760">
            <v>2003</v>
          </cell>
          <cell r="M760" t="str">
            <v>No Trade</v>
          </cell>
          <cell r="N760" t="str">
            <v/>
          </cell>
          <cell r="O760" t="str">
            <v/>
          </cell>
          <cell r="P760" t="str">
            <v/>
          </cell>
        </row>
        <row r="761">
          <cell r="A761" t="str">
            <v>LO</v>
          </cell>
          <cell r="B761">
            <v>6</v>
          </cell>
          <cell r="C761">
            <v>3</v>
          </cell>
          <cell r="D761" t="str">
            <v>C</v>
          </cell>
          <cell r="E761">
            <v>24</v>
          </cell>
          <cell r="F761">
            <v>37756</v>
          </cell>
          <cell r="G761">
            <v>3.49</v>
          </cell>
          <cell r="H761">
            <v>3</v>
          </cell>
          <cell r="I761" t="str">
            <v>9          0</v>
          </cell>
          <cell r="J761">
            <v>0</v>
          </cell>
          <cell r="K761">
            <v>0</v>
          </cell>
          <cell r="L761">
            <v>2003</v>
          </cell>
          <cell r="M761" t="str">
            <v>No Trade</v>
          </cell>
          <cell r="N761" t="str">
            <v/>
          </cell>
          <cell r="O761" t="str">
            <v/>
          </cell>
          <cell r="P761" t="str">
            <v/>
          </cell>
        </row>
        <row r="762">
          <cell r="A762" t="str">
            <v>LO</v>
          </cell>
          <cell r="B762">
            <v>6</v>
          </cell>
          <cell r="C762">
            <v>3</v>
          </cell>
          <cell r="D762" t="str">
            <v>P</v>
          </cell>
          <cell r="E762">
            <v>24</v>
          </cell>
          <cell r="F762">
            <v>37756</v>
          </cell>
          <cell r="G762">
            <v>1.7</v>
          </cell>
          <cell r="H762">
            <v>1.7</v>
          </cell>
          <cell r="I762" t="str">
            <v>9          0</v>
          </cell>
          <cell r="J762">
            <v>0</v>
          </cell>
          <cell r="K762">
            <v>0</v>
          </cell>
          <cell r="L762">
            <v>2003</v>
          </cell>
          <cell r="M762" t="str">
            <v>No Trade</v>
          </cell>
          <cell r="N762" t="str">
            <v/>
          </cell>
          <cell r="O762" t="str">
            <v/>
          </cell>
          <cell r="P762" t="str">
            <v/>
          </cell>
        </row>
        <row r="763">
          <cell r="A763" t="str">
            <v>LO</v>
          </cell>
          <cell r="B763">
            <v>6</v>
          </cell>
          <cell r="C763">
            <v>3</v>
          </cell>
          <cell r="D763" t="str">
            <v>C</v>
          </cell>
          <cell r="E763">
            <v>24.5</v>
          </cell>
          <cell r="F763">
            <v>37756</v>
          </cell>
          <cell r="G763">
            <v>3.19</v>
          </cell>
          <cell r="H763">
            <v>2.8</v>
          </cell>
          <cell r="I763" t="str">
            <v>1          0</v>
          </cell>
          <cell r="J763">
            <v>0</v>
          </cell>
          <cell r="K763">
            <v>0</v>
          </cell>
          <cell r="L763">
            <v>2003</v>
          </cell>
          <cell r="M763" t="str">
            <v>No Trade</v>
          </cell>
          <cell r="N763" t="str">
            <v/>
          </cell>
          <cell r="O763" t="str">
            <v/>
          </cell>
          <cell r="P763" t="str">
            <v/>
          </cell>
        </row>
        <row r="764">
          <cell r="A764" t="str">
            <v>LO</v>
          </cell>
          <cell r="B764">
            <v>6</v>
          </cell>
          <cell r="C764">
            <v>3</v>
          </cell>
          <cell r="D764" t="str">
            <v>P</v>
          </cell>
          <cell r="E764">
            <v>24.5</v>
          </cell>
          <cell r="F764">
            <v>37756</v>
          </cell>
          <cell r="G764">
            <v>1.89</v>
          </cell>
          <cell r="H764">
            <v>2</v>
          </cell>
          <cell r="I764" t="str">
            <v>0          0</v>
          </cell>
          <cell r="J764">
            <v>0</v>
          </cell>
          <cell r="K764">
            <v>0</v>
          </cell>
          <cell r="L764">
            <v>2003</v>
          </cell>
          <cell r="M764" t="str">
            <v>No Trade</v>
          </cell>
          <cell r="N764" t="str">
            <v/>
          </cell>
          <cell r="O764" t="str">
            <v/>
          </cell>
          <cell r="P764" t="str">
            <v/>
          </cell>
        </row>
        <row r="765">
          <cell r="A765" t="str">
            <v>LO</v>
          </cell>
          <cell r="B765">
            <v>6</v>
          </cell>
          <cell r="C765">
            <v>3</v>
          </cell>
          <cell r="D765" t="str">
            <v>C</v>
          </cell>
          <cell r="E765">
            <v>25</v>
          </cell>
          <cell r="F765">
            <v>37756</v>
          </cell>
          <cell r="G765">
            <v>2.91</v>
          </cell>
          <cell r="H765">
            <v>2.5</v>
          </cell>
          <cell r="I765" t="str">
            <v>3          0</v>
          </cell>
          <cell r="J765">
            <v>0</v>
          </cell>
          <cell r="K765">
            <v>0</v>
          </cell>
          <cell r="L765">
            <v>2003</v>
          </cell>
          <cell r="M765" t="str">
            <v>No Trade</v>
          </cell>
          <cell r="N765" t="str">
            <v/>
          </cell>
          <cell r="O765" t="str">
            <v/>
          </cell>
          <cell r="P765" t="str">
            <v/>
          </cell>
        </row>
        <row r="766">
          <cell r="A766" t="str">
            <v>LO</v>
          </cell>
          <cell r="B766">
            <v>6</v>
          </cell>
          <cell r="C766">
            <v>3</v>
          </cell>
          <cell r="D766" t="str">
            <v>P</v>
          </cell>
          <cell r="E766">
            <v>25</v>
          </cell>
          <cell r="F766">
            <v>37756</v>
          </cell>
          <cell r="G766">
            <v>2.1</v>
          </cell>
          <cell r="H766">
            <v>2.2000000000000002</v>
          </cell>
          <cell r="I766" t="str">
            <v>2          0</v>
          </cell>
          <cell r="J766">
            <v>0</v>
          </cell>
          <cell r="K766">
            <v>0</v>
          </cell>
          <cell r="L766">
            <v>2003</v>
          </cell>
          <cell r="M766" t="str">
            <v>No Trade</v>
          </cell>
          <cell r="N766" t="str">
            <v/>
          </cell>
          <cell r="O766" t="str">
            <v/>
          </cell>
          <cell r="P766" t="str">
            <v/>
          </cell>
        </row>
        <row r="767">
          <cell r="A767" t="str">
            <v>LO</v>
          </cell>
          <cell r="B767">
            <v>6</v>
          </cell>
          <cell r="C767">
            <v>3</v>
          </cell>
          <cell r="D767" t="str">
            <v>C</v>
          </cell>
          <cell r="E767">
            <v>25.5</v>
          </cell>
          <cell r="F767">
            <v>37756</v>
          </cell>
          <cell r="G767">
            <v>2.64</v>
          </cell>
          <cell r="H767">
            <v>2.2000000000000002</v>
          </cell>
          <cell r="I767" t="str">
            <v>7         50</v>
          </cell>
          <cell r="J767">
            <v>0</v>
          </cell>
          <cell r="K767">
            <v>0</v>
          </cell>
          <cell r="L767">
            <v>2003</v>
          </cell>
          <cell r="M767" t="str">
            <v>No Trade</v>
          </cell>
          <cell r="N767" t="str">
            <v/>
          </cell>
          <cell r="O767" t="str">
            <v/>
          </cell>
          <cell r="P767" t="str">
            <v/>
          </cell>
        </row>
        <row r="768">
          <cell r="A768" t="str">
            <v>LO</v>
          </cell>
          <cell r="B768">
            <v>6</v>
          </cell>
          <cell r="C768">
            <v>3</v>
          </cell>
          <cell r="D768" t="str">
            <v>P</v>
          </cell>
          <cell r="E768">
            <v>25.5</v>
          </cell>
          <cell r="F768">
            <v>37756</v>
          </cell>
          <cell r="G768">
            <v>2.33</v>
          </cell>
          <cell r="H768">
            <v>2.4</v>
          </cell>
          <cell r="I768" t="str">
            <v>6         62</v>
          </cell>
          <cell r="J768">
            <v>2.31</v>
          </cell>
          <cell r="K768">
            <v>2.2999999999999998</v>
          </cell>
          <cell r="L768">
            <v>2003</v>
          </cell>
          <cell r="M768" t="str">
            <v>No Trade</v>
          </cell>
          <cell r="N768" t="str">
            <v/>
          </cell>
          <cell r="O768" t="str">
            <v/>
          </cell>
          <cell r="P768" t="str">
            <v/>
          </cell>
        </row>
        <row r="769">
          <cell r="A769" t="str">
            <v>LO</v>
          </cell>
          <cell r="B769">
            <v>6</v>
          </cell>
          <cell r="C769">
            <v>3</v>
          </cell>
          <cell r="D769" t="str">
            <v>C</v>
          </cell>
          <cell r="E769">
            <v>26</v>
          </cell>
          <cell r="F769">
            <v>37756</v>
          </cell>
          <cell r="G769">
            <v>2.38</v>
          </cell>
          <cell r="H769">
            <v>2</v>
          </cell>
          <cell r="I769" t="str">
            <v>4          0</v>
          </cell>
          <cell r="J769">
            <v>0</v>
          </cell>
          <cell r="K769">
            <v>0</v>
          </cell>
          <cell r="L769">
            <v>2003</v>
          </cell>
          <cell r="M769" t="str">
            <v>No Trade</v>
          </cell>
          <cell r="N769" t="str">
            <v/>
          </cell>
          <cell r="O769" t="str">
            <v/>
          </cell>
          <cell r="P769" t="str">
            <v/>
          </cell>
        </row>
        <row r="770">
          <cell r="A770" t="str">
            <v>LO</v>
          </cell>
          <cell r="B770">
            <v>6</v>
          </cell>
          <cell r="C770">
            <v>3</v>
          </cell>
          <cell r="D770" t="str">
            <v>P</v>
          </cell>
          <cell r="E770">
            <v>26</v>
          </cell>
          <cell r="F770">
            <v>37756</v>
          </cell>
          <cell r="G770">
            <v>2.57</v>
          </cell>
          <cell r="H770">
            <v>2.7</v>
          </cell>
          <cell r="I770" t="str">
            <v>3          0</v>
          </cell>
          <cell r="J770">
            <v>0</v>
          </cell>
          <cell r="K770">
            <v>0</v>
          </cell>
          <cell r="L770">
            <v>2003</v>
          </cell>
          <cell r="M770" t="str">
            <v>No Trade</v>
          </cell>
          <cell r="N770" t="str">
            <v/>
          </cell>
          <cell r="O770" t="str">
            <v/>
          </cell>
          <cell r="P770" t="str">
            <v/>
          </cell>
        </row>
        <row r="771">
          <cell r="A771" t="str">
            <v>LO</v>
          </cell>
          <cell r="B771">
            <v>6</v>
          </cell>
          <cell r="C771">
            <v>3</v>
          </cell>
          <cell r="D771" t="str">
            <v>C</v>
          </cell>
          <cell r="E771">
            <v>26.5</v>
          </cell>
          <cell r="F771">
            <v>37756</v>
          </cell>
          <cell r="G771">
            <v>2.15</v>
          </cell>
          <cell r="H771">
            <v>1.8</v>
          </cell>
          <cell r="I771" t="str">
            <v>3          0</v>
          </cell>
          <cell r="J771">
            <v>0</v>
          </cell>
          <cell r="K771">
            <v>0</v>
          </cell>
          <cell r="L771">
            <v>2003</v>
          </cell>
          <cell r="M771" t="str">
            <v>No Trade</v>
          </cell>
          <cell r="N771" t="str">
            <v/>
          </cell>
          <cell r="O771" t="str">
            <v/>
          </cell>
          <cell r="P771" t="str">
            <v/>
          </cell>
        </row>
        <row r="772">
          <cell r="A772" t="str">
            <v>LO</v>
          </cell>
          <cell r="B772">
            <v>6</v>
          </cell>
          <cell r="C772">
            <v>3</v>
          </cell>
          <cell r="D772" t="str">
            <v>P</v>
          </cell>
          <cell r="E772">
            <v>26.5</v>
          </cell>
          <cell r="F772">
            <v>37756</v>
          </cell>
          <cell r="G772">
            <v>2.84</v>
          </cell>
          <cell r="H772">
            <v>3</v>
          </cell>
          <cell r="I772" t="str">
            <v>1          0</v>
          </cell>
          <cell r="J772">
            <v>0</v>
          </cell>
          <cell r="K772">
            <v>0</v>
          </cell>
          <cell r="L772">
            <v>2003</v>
          </cell>
          <cell r="M772" t="str">
            <v>No Trade</v>
          </cell>
          <cell r="N772" t="str">
            <v/>
          </cell>
          <cell r="O772" t="str">
            <v/>
          </cell>
          <cell r="P772" t="str">
            <v/>
          </cell>
        </row>
        <row r="773">
          <cell r="A773" t="str">
            <v>LO</v>
          </cell>
          <cell r="B773">
            <v>6</v>
          </cell>
          <cell r="C773">
            <v>3</v>
          </cell>
          <cell r="D773" t="str">
            <v>C</v>
          </cell>
          <cell r="E773">
            <v>27</v>
          </cell>
          <cell r="F773">
            <v>37756</v>
          </cell>
          <cell r="G773">
            <v>1.93</v>
          </cell>
          <cell r="H773">
            <v>1.6</v>
          </cell>
          <cell r="I773" t="str">
            <v>3          0</v>
          </cell>
          <cell r="J773">
            <v>0</v>
          </cell>
          <cell r="K773">
            <v>0</v>
          </cell>
          <cell r="L773">
            <v>2003</v>
          </cell>
          <cell r="M773" t="str">
            <v>No Trade</v>
          </cell>
          <cell r="N773" t="str">
            <v/>
          </cell>
          <cell r="O773" t="str">
            <v/>
          </cell>
          <cell r="P773" t="str">
            <v/>
          </cell>
        </row>
        <row r="774">
          <cell r="A774" t="str">
            <v>LO</v>
          </cell>
          <cell r="B774">
            <v>6</v>
          </cell>
          <cell r="C774">
            <v>3</v>
          </cell>
          <cell r="D774" t="str">
            <v>P</v>
          </cell>
          <cell r="E774">
            <v>27</v>
          </cell>
          <cell r="F774">
            <v>37756</v>
          </cell>
          <cell r="G774">
            <v>3.11</v>
          </cell>
          <cell r="H774">
            <v>3.3</v>
          </cell>
          <cell r="I774" t="str">
            <v>0          0</v>
          </cell>
          <cell r="J774">
            <v>0</v>
          </cell>
          <cell r="K774">
            <v>0</v>
          </cell>
          <cell r="L774">
            <v>2003</v>
          </cell>
          <cell r="M774" t="str">
            <v>No Trade</v>
          </cell>
          <cell r="N774" t="str">
            <v/>
          </cell>
          <cell r="O774" t="str">
            <v/>
          </cell>
          <cell r="P774" t="str">
            <v/>
          </cell>
        </row>
        <row r="775">
          <cell r="A775" t="str">
            <v>LO</v>
          </cell>
          <cell r="B775">
            <v>6</v>
          </cell>
          <cell r="C775">
            <v>3</v>
          </cell>
          <cell r="D775" t="str">
            <v>C</v>
          </cell>
          <cell r="E775">
            <v>27.5</v>
          </cell>
          <cell r="F775">
            <v>37756</v>
          </cell>
          <cell r="G775">
            <v>1.73</v>
          </cell>
          <cell r="H775">
            <v>1.4</v>
          </cell>
          <cell r="I775" t="str">
            <v>5          0</v>
          </cell>
          <cell r="J775">
            <v>0</v>
          </cell>
          <cell r="K775">
            <v>0</v>
          </cell>
          <cell r="L775">
            <v>2003</v>
          </cell>
          <cell r="M775" t="str">
            <v>No Trade</v>
          </cell>
          <cell r="N775" t="str">
            <v/>
          </cell>
          <cell r="O775" t="str">
            <v/>
          </cell>
          <cell r="P775" t="str">
            <v/>
          </cell>
        </row>
        <row r="776">
          <cell r="A776" t="str">
            <v>LO</v>
          </cell>
          <cell r="B776">
            <v>6</v>
          </cell>
          <cell r="C776">
            <v>3</v>
          </cell>
          <cell r="D776" t="str">
            <v>P</v>
          </cell>
          <cell r="E776">
            <v>27.5</v>
          </cell>
          <cell r="F776">
            <v>37756</v>
          </cell>
          <cell r="G776">
            <v>0</v>
          </cell>
          <cell r="H776">
            <v>0</v>
          </cell>
          <cell r="I776" t="str">
            <v>0          0</v>
          </cell>
          <cell r="J776">
            <v>0</v>
          </cell>
          <cell r="K776">
            <v>0</v>
          </cell>
          <cell r="L776">
            <v>2003</v>
          </cell>
          <cell r="M776" t="str">
            <v>No Trade</v>
          </cell>
          <cell r="N776" t="str">
            <v/>
          </cell>
          <cell r="O776" t="str">
            <v/>
          </cell>
          <cell r="P776" t="str">
            <v/>
          </cell>
        </row>
        <row r="777">
          <cell r="A777" t="str">
            <v>LO</v>
          </cell>
          <cell r="B777">
            <v>6</v>
          </cell>
          <cell r="C777">
            <v>3</v>
          </cell>
          <cell r="D777" t="str">
            <v>C</v>
          </cell>
          <cell r="E777">
            <v>28</v>
          </cell>
          <cell r="F777">
            <v>37756</v>
          </cell>
          <cell r="G777">
            <v>1.55</v>
          </cell>
          <cell r="H777">
            <v>1.2</v>
          </cell>
          <cell r="I777" t="str">
            <v>8          0</v>
          </cell>
          <cell r="J777">
            <v>0</v>
          </cell>
          <cell r="K777">
            <v>0</v>
          </cell>
          <cell r="L777">
            <v>2003</v>
          </cell>
          <cell r="M777" t="str">
            <v>No Trade</v>
          </cell>
          <cell r="N777" t="str">
            <v/>
          </cell>
          <cell r="O777" t="str">
            <v/>
          </cell>
          <cell r="P777" t="str">
            <v/>
          </cell>
        </row>
        <row r="778">
          <cell r="A778" t="str">
            <v>LO</v>
          </cell>
          <cell r="B778">
            <v>6</v>
          </cell>
          <cell r="C778">
            <v>3</v>
          </cell>
          <cell r="D778" t="str">
            <v>P</v>
          </cell>
          <cell r="E778">
            <v>28</v>
          </cell>
          <cell r="F778">
            <v>37756</v>
          </cell>
          <cell r="G778">
            <v>3.71</v>
          </cell>
          <cell r="H778">
            <v>3.9</v>
          </cell>
          <cell r="I778" t="str">
            <v>3          0</v>
          </cell>
          <cell r="J778">
            <v>0</v>
          </cell>
          <cell r="K778">
            <v>0</v>
          </cell>
          <cell r="L778">
            <v>2003</v>
          </cell>
          <cell r="M778" t="str">
            <v>No Trade</v>
          </cell>
          <cell r="N778" t="str">
            <v/>
          </cell>
          <cell r="O778" t="str">
            <v/>
          </cell>
          <cell r="P778" t="str">
            <v/>
          </cell>
        </row>
        <row r="779">
          <cell r="A779" t="str">
            <v>LO</v>
          </cell>
          <cell r="B779">
            <v>6</v>
          </cell>
          <cell r="C779">
            <v>3</v>
          </cell>
          <cell r="D779" t="str">
            <v>C</v>
          </cell>
          <cell r="E779">
            <v>28.5</v>
          </cell>
          <cell r="F779">
            <v>37756</v>
          </cell>
          <cell r="G779">
            <v>1.38</v>
          </cell>
          <cell r="H779">
            <v>1.1000000000000001</v>
          </cell>
          <cell r="I779" t="str">
            <v>3          0</v>
          </cell>
          <cell r="J779">
            <v>0</v>
          </cell>
          <cell r="K779">
            <v>0</v>
          </cell>
          <cell r="L779">
            <v>2003</v>
          </cell>
          <cell r="M779" t="str">
            <v>No Trade</v>
          </cell>
          <cell r="N779" t="str">
            <v/>
          </cell>
          <cell r="O779" t="str">
            <v/>
          </cell>
          <cell r="P779" t="str">
            <v/>
          </cell>
        </row>
        <row r="780">
          <cell r="A780" t="str">
            <v>LO</v>
          </cell>
          <cell r="B780">
            <v>6</v>
          </cell>
          <cell r="C780">
            <v>3</v>
          </cell>
          <cell r="D780" t="str">
            <v>P</v>
          </cell>
          <cell r="E780">
            <v>28.5</v>
          </cell>
          <cell r="F780">
            <v>37756</v>
          </cell>
          <cell r="G780">
            <v>4.33</v>
          </cell>
          <cell r="H780">
            <v>4.3</v>
          </cell>
          <cell r="I780" t="str">
            <v>3          0</v>
          </cell>
          <cell r="J780">
            <v>0</v>
          </cell>
          <cell r="K780">
            <v>0</v>
          </cell>
          <cell r="L780">
            <v>2003</v>
          </cell>
          <cell r="M780" t="str">
            <v>No Trade</v>
          </cell>
          <cell r="N780" t="str">
            <v/>
          </cell>
          <cell r="O780" t="str">
            <v/>
          </cell>
          <cell r="P780" t="str">
            <v/>
          </cell>
        </row>
        <row r="781">
          <cell r="A781" t="str">
            <v>LO</v>
          </cell>
          <cell r="B781">
            <v>6</v>
          </cell>
          <cell r="C781">
            <v>3</v>
          </cell>
          <cell r="D781" t="str">
            <v>C</v>
          </cell>
          <cell r="E781">
            <v>29</v>
          </cell>
          <cell r="F781">
            <v>37756</v>
          </cell>
          <cell r="G781">
            <v>1.22</v>
          </cell>
          <cell r="H781">
            <v>0.9</v>
          </cell>
          <cell r="I781" t="str">
            <v>9          0</v>
          </cell>
          <cell r="J781">
            <v>0</v>
          </cell>
          <cell r="K781">
            <v>0</v>
          </cell>
          <cell r="L781">
            <v>2003</v>
          </cell>
          <cell r="M781" t="str">
            <v>No Trade</v>
          </cell>
          <cell r="N781" t="str">
            <v/>
          </cell>
          <cell r="O781" t="str">
            <v/>
          </cell>
          <cell r="P781" t="str">
            <v/>
          </cell>
        </row>
        <row r="782">
          <cell r="A782" t="str">
            <v>LO</v>
          </cell>
          <cell r="B782">
            <v>6</v>
          </cell>
          <cell r="C782">
            <v>3</v>
          </cell>
          <cell r="D782" t="str">
            <v>P</v>
          </cell>
          <cell r="E782">
            <v>29</v>
          </cell>
          <cell r="F782">
            <v>37756</v>
          </cell>
          <cell r="G782">
            <v>4.75</v>
          </cell>
          <cell r="H782">
            <v>4.7</v>
          </cell>
          <cell r="I782" t="str">
            <v>5          0</v>
          </cell>
          <cell r="J782">
            <v>0</v>
          </cell>
          <cell r="K782">
            <v>0</v>
          </cell>
          <cell r="L782">
            <v>2003</v>
          </cell>
          <cell r="M782" t="str">
            <v>No Trade</v>
          </cell>
          <cell r="N782" t="str">
            <v/>
          </cell>
          <cell r="O782" t="str">
            <v/>
          </cell>
          <cell r="P782" t="str">
            <v/>
          </cell>
        </row>
        <row r="783">
          <cell r="A783" t="str">
            <v>LO</v>
          </cell>
          <cell r="B783">
            <v>6</v>
          </cell>
          <cell r="C783">
            <v>3</v>
          </cell>
          <cell r="D783" t="str">
            <v>C</v>
          </cell>
          <cell r="E783">
            <v>29.5</v>
          </cell>
          <cell r="F783">
            <v>37756</v>
          </cell>
          <cell r="G783">
            <v>1.08</v>
          </cell>
          <cell r="H783">
            <v>0.8</v>
          </cell>
          <cell r="I783" t="str">
            <v>6          0</v>
          </cell>
          <cell r="J783">
            <v>0</v>
          </cell>
          <cell r="K783">
            <v>0</v>
          </cell>
          <cell r="L783">
            <v>2003</v>
          </cell>
          <cell r="M783" t="str">
            <v>No Trade</v>
          </cell>
          <cell r="N783" t="str">
            <v/>
          </cell>
          <cell r="O783" t="str">
            <v/>
          </cell>
          <cell r="P783" t="str">
            <v/>
          </cell>
        </row>
        <row r="784">
          <cell r="A784" t="str">
            <v>LO</v>
          </cell>
          <cell r="B784">
            <v>6</v>
          </cell>
          <cell r="C784">
            <v>3</v>
          </cell>
          <cell r="D784" t="str">
            <v>C</v>
          </cell>
          <cell r="E784">
            <v>30</v>
          </cell>
          <cell r="F784">
            <v>37756</v>
          </cell>
          <cell r="G784">
            <v>0.94</v>
          </cell>
          <cell r="H784">
            <v>0.7</v>
          </cell>
          <cell r="I784" t="str">
            <v>8         25</v>
          </cell>
          <cell r="J784">
            <v>0</v>
          </cell>
          <cell r="K784">
            <v>0</v>
          </cell>
          <cell r="L784">
            <v>2003</v>
          </cell>
          <cell r="M784" t="str">
            <v>No Trade</v>
          </cell>
          <cell r="N784" t="str">
            <v/>
          </cell>
          <cell r="O784" t="str">
            <v/>
          </cell>
          <cell r="P784" t="str">
            <v/>
          </cell>
        </row>
        <row r="785">
          <cell r="A785" t="str">
            <v>LO</v>
          </cell>
          <cell r="B785">
            <v>6</v>
          </cell>
          <cell r="C785">
            <v>3</v>
          </cell>
          <cell r="D785" t="str">
            <v>P</v>
          </cell>
          <cell r="E785">
            <v>30</v>
          </cell>
          <cell r="F785">
            <v>37756</v>
          </cell>
          <cell r="G785">
            <v>5.43</v>
          </cell>
          <cell r="H785">
            <v>5.4</v>
          </cell>
          <cell r="I785" t="str">
            <v>3          0</v>
          </cell>
          <cell r="J785">
            <v>0</v>
          </cell>
          <cell r="K785">
            <v>0</v>
          </cell>
          <cell r="L785">
            <v>2003</v>
          </cell>
          <cell r="M785" t="str">
            <v>No Trade</v>
          </cell>
          <cell r="N785" t="str">
            <v/>
          </cell>
          <cell r="O785" t="str">
            <v/>
          </cell>
          <cell r="P785" t="str">
            <v/>
          </cell>
        </row>
        <row r="786">
          <cell r="A786" t="str">
            <v>LO</v>
          </cell>
          <cell r="B786">
            <v>6</v>
          </cell>
          <cell r="C786">
            <v>3</v>
          </cell>
          <cell r="D786" t="str">
            <v>C</v>
          </cell>
          <cell r="E786">
            <v>30.5</v>
          </cell>
          <cell r="F786">
            <v>37756</v>
          </cell>
          <cell r="G786">
            <v>0.84</v>
          </cell>
          <cell r="H786">
            <v>0.6</v>
          </cell>
          <cell r="I786" t="str">
            <v>7          0</v>
          </cell>
          <cell r="J786">
            <v>0</v>
          </cell>
          <cell r="K786">
            <v>0</v>
          </cell>
          <cell r="L786">
            <v>2003</v>
          </cell>
          <cell r="M786" t="str">
            <v>No Trade</v>
          </cell>
          <cell r="N786" t="str">
            <v/>
          </cell>
          <cell r="O786" t="str">
            <v/>
          </cell>
          <cell r="P786" t="str">
            <v/>
          </cell>
        </row>
        <row r="787">
          <cell r="A787" t="str">
            <v>LO</v>
          </cell>
          <cell r="B787">
            <v>6</v>
          </cell>
          <cell r="C787">
            <v>3</v>
          </cell>
          <cell r="D787" t="str">
            <v>C</v>
          </cell>
          <cell r="E787">
            <v>31</v>
          </cell>
          <cell r="F787">
            <v>37756</v>
          </cell>
          <cell r="G787">
            <v>0.75</v>
          </cell>
          <cell r="H787">
            <v>0.5</v>
          </cell>
          <cell r="I787" t="str">
            <v>9         28</v>
          </cell>
          <cell r="J787">
            <v>0.74</v>
          </cell>
          <cell r="K787">
            <v>0.65</v>
          </cell>
          <cell r="L787">
            <v>2003</v>
          </cell>
          <cell r="M787" t="str">
            <v>No Trade</v>
          </cell>
          <cell r="N787" t="str">
            <v/>
          </cell>
          <cell r="O787" t="str">
            <v/>
          </cell>
          <cell r="P787" t="str">
            <v/>
          </cell>
        </row>
        <row r="788">
          <cell r="A788" t="str">
            <v>LO</v>
          </cell>
          <cell r="B788">
            <v>6</v>
          </cell>
          <cell r="C788">
            <v>3</v>
          </cell>
          <cell r="D788" t="str">
            <v>P</v>
          </cell>
          <cell r="E788">
            <v>31</v>
          </cell>
          <cell r="F788">
            <v>37756</v>
          </cell>
          <cell r="G788">
            <v>6.6</v>
          </cell>
          <cell r="H788">
            <v>6.6</v>
          </cell>
          <cell r="I788" t="str">
            <v>0          0</v>
          </cell>
          <cell r="J788">
            <v>0</v>
          </cell>
          <cell r="K788">
            <v>0</v>
          </cell>
          <cell r="L788">
            <v>2003</v>
          </cell>
          <cell r="M788" t="str">
            <v>No Trade</v>
          </cell>
          <cell r="N788" t="str">
            <v/>
          </cell>
          <cell r="O788" t="str">
            <v/>
          </cell>
          <cell r="P788" t="str">
            <v/>
          </cell>
        </row>
        <row r="789">
          <cell r="A789" t="str">
            <v>LO</v>
          </cell>
          <cell r="B789">
            <v>6</v>
          </cell>
          <cell r="C789">
            <v>3</v>
          </cell>
          <cell r="D789" t="str">
            <v>C</v>
          </cell>
          <cell r="E789">
            <v>31.5</v>
          </cell>
          <cell r="F789">
            <v>37756</v>
          </cell>
          <cell r="G789">
            <v>0.67</v>
          </cell>
          <cell r="H789">
            <v>0.5</v>
          </cell>
          <cell r="I789" t="str">
            <v>2          0</v>
          </cell>
          <cell r="J789">
            <v>0</v>
          </cell>
          <cell r="K789">
            <v>0</v>
          </cell>
          <cell r="L789">
            <v>2003</v>
          </cell>
          <cell r="M789" t="str">
            <v>No Trade</v>
          </cell>
          <cell r="N789" t="str">
            <v/>
          </cell>
          <cell r="O789" t="str">
            <v/>
          </cell>
          <cell r="P789" t="str">
            <v/>
          </cell>
        </row>
        <row r="790">
          <cell r="A790" t="str">
            <v>LO</v>
          </cell>
          <cell r="B790">
            <v>6</v>
          </cell>
          <cell r="C790">
            <v>3</v>
          </cell>
          <cell r="D790" t="str">
            <v>P</v>
          </cell>
          <cell r="E790">
            <v>31.5</v>
          </cell>
          <cell r="F790">
            <v>37756</v>
          </cell>
          <cell r="G790">
            <v>7.47</v>
          </cell>
          <cell r="H790">
            <v>7.4</v>
          </cell>
          <cell r="I790" t="str">
            <v>7          0</v>
          </cell>
          <cell r="J790">
            <v>0</v>
          </cell>
          <cell r="K790">
            <v>0</v>
          </cell>
          <cell r="L790">
            <v>2003</v>
          </cell>
          <cell r="M790" t="str">
            <v>No Trade</v>
          </cell>
          <cell r="N790" t="str">
            <v/>
          </cell>
          <cell r="O790" t="str">
            <v/>
          </cell>
          <cell r="P790" t="str">
            <v/>
          </cell>
        </row>
        <row r="791">
          <cell r="A791" t="str">
            <v>LO</v>
          </cell>
          <cell r="B791">
            <v>6</v>
          </cell>
          <cell r="C791">
            <v>3</v>
          </cell>
          <cell r="D791" t="str">
            <v>C</v>
          </cell>
          <cell r="E791">
            <v>32</v>
          </cell>
          <cell r="F791">
            <v>37756</v>
          </cell>
          <cell r="G791">
            <v>0.59</v>
          </cell>
          <cell r="H791">
            <v>0.4</v>
          </cell>
          <cell r="I791" t="str">
            <v>7          0</v>
          </cell>
          <cell r="J791">
            <v>0</v>
          </cell>
          <cell r="K791">
            <v>0</v>
          </cell>
          <cell r="L791">
            <v>2003</v>
          </cell>
          <cell r="M791" t="str">
            <v>No Trade</v>
          </cell>
          <cell r="N791" t="str">
            <v/>
          </cell>
          <cell r="O791" t="str">
            <v/>
          </cell>
          <cell r="P791" t="str">
            <v/>
          </cell>
        </row>
        <row r="792">
          <cell r="A792" t="str">
            <v>LO</v>
          </cell>
          <cell r="B792">
            <v>6</v>
          </cell>
          <cell r="C792">
            <v>3</v>
          </cell>
          <cell r="D792" t="str">
            <v>P</v>
          </cell>
          <cell r="E792">
            <v>32</v>
          </cell>
          <cell r="F792">
            <v>37756</v>
          </cell>
          <cell r="G792">
            <v>0</v>
          </cell>
          <cell r="H792">
            <v>0</v>
          </cell>
          <cell r="I792" t="str">
            <v>0          0</v>
          </cell>
          <cell r="J792">
            <v>0</v>
          </cell>
          <cell r="K792">
            <v>0</v>
          </cell>
          <cell r="L792">
            <v>2003</v>
          </cell>
          <cell r="M792" t="str">
            <v>No Trade</v>
          </cell>
          <cell r="N792" t="str">
            <v/>
          </cell>
          <cell r="O792" t="str">
            <v/>
          </cell>
          <cell r="P792" t="str">
            <v/>
          </cell>
        </row>
        <row r="793">
          <cell r="A793" t="str">
            <v>LO</v>
          </cell>
          <cell r="B793">
            <v>6</v>
          </cell>
          <cell r="C793">
            <v>3</v>
          </cell>
          <cell r="D793" t="str">
            <v>C</v>
          </cell>
          <cell r="E793">
            <v>32.5</v>
          </cell>
          <cell r="F793">
            <v>37756</v>
          </cell>
          <cell r="G793">
            <v>0.54</v>
          </cell>
          <cell r="H793">
            <v>0.4</v>
          </cell>
          <cell r="I793" t="str">
            <v>3          0</v>
          </cell>
          <cell r="J793">
            <v>0</v>
          </cell>
          <cell r="K793">
            <v>0</v>
          </cell>
          <cell r="L793">
            <v>2003</v>
          </cell>
          <cell r="M793" t="str">
            <v>No Trade</v>
          </cell>
          <cell r="N793" t="str">
            <v/>
          </cell>
          <cell r="O793" t="str">
            <v/>
          </cell>
          <cell r="P793" t="str">
            <v/>
          </cell>
        </row>
        <row r="794">
          <cell r="A794" t="str">
            <v>LO</v>
          </cell>
          <cell r="B794">
            <v>6</v>
          </cell>
          <cell r="C794">
            <v>3</v>
          </cell>
          <cell r="D794" t="str">
            <v>C</v>
          </cell>
          <cell r="E794">
            <v>33</v>
          </cell>
          <cell r="F794">
            <v>37756</v>
          </cell>
          <cell r="G794">
            <v>0.49</v>
          </cell>
          <cell r="H794">
            <v>0.3</v>
          </cell>
          <cell r="I794" t="str">
            <v>9         10</v>
          </cell>
          <cell r="J794">
            <v>0</v>
          </cell>
          <cell r="K794">
            <v>0</v>
          </cell>
          <cell r="L794">
            <v>2003</v>
          </cell>
          <cell r="M794" t="str">
            <v>No Trade</v>
          </cell>
          <cell r="N794" t="str">
            <v/>
          </cell>
          <cell r="O794" t="str">
            <v/>
          </cell>
          <cell r="P794" t="str">
            <v/>
          </cell>
        </row>
        <row r="795">
          <cell r="A795" t="str">
            <v>LO</v>
          </cell>
          <cell r="B795">
            <v>6</v>
          </cell>
          <cell r="C795">
            <v>3</v>
          </cell>
          <cell r="D795" t="str">
            <v>P</v>
          </cell>
          <cell r="E795">
            <v>33</v>
          </cell>
          <cell r="F795">
            <v>37756</v>
          </cell>
          <cell r="G795">
            <v>9.2799999999999994</v>
          </cell>
          <cell r="H795">
            <v>9.1999999999999993</v>
          </cell>
          <cell r="I795" t="str">
            <v>8          0</v>
          </cell>
          <cell r="J795">
            <v>0</v>
          </cell>
          <cell r="K795">
            <v>0</v>
          </cell>
          <cell r="L795">
            <v>2003</v>
          </cell>
          <cell r="M795" t="str">
            <v>No Trade</v>
          </cell>
          <cell r="N795" t="str">
            <v/>
          </cell>
          <cell r="O795" t="str">
            <v/>
          </cell>
          <cell r="P795" t="str">
            <v/>
          </cell>
        </row>
        <row r="796">
          <cell r="A796" t="str">
            <v>LO</v>
          </cell>
          <cell r="B796">
            <v>6</v>
          </cell>
          <cell r="C796">
            <v>3</v>
          </cell>
          <cell r="D796" t="str">
            <v>C</v>
          </cell>
          <cell r="E796">
            <v>33.5</v>
          </cell>
          <cell r="F796">
            <v>37756</v>
          </cell>
          <cell r="G796">
            <v>0.45</v>
          </cell>
          <cell r="H796">
            <v>0.3</v>
          </cell>
          <cell r="I796" t="str">
            <v>5          0</v>
          </cell>
          <cell r="J796">
            <v>0</v>
          </cell>
          <cell r="K796">
            <v>0</v>
          </cell>
          <cell r="L796">
            <v>2003</v>
          </cell>
          <cell r="M796" t="str">
            <v>No Trade</v>
          </cell>
          <cell r="N796" t="str">
            <v/>
          </cell>
          <cell r="O796" t="str">
            <v/>
          </cell>
          <cell r="P796" t="str">
            <v/>
          </cell>
        </row>
        <row r="797">
          <cell r="A797" t="str">
            <v>LO</v>
          </cell>
          <cell r="B797">
            <v>6</v>
          </cell>
          <cell r="C797">
            <v>3</v>
          </cell>
          <cell r="D797" t="str">
            <v>C</v>
          </cell>
          <cell r="E797">
            <v>34</v>
          </cell>
          <cell r="F797">
            <v>37756</v>
          </cell>
          <cell r="G797">
            <v>0.41</v>
          </cell>
          <cell r="H797">
            <v>0.3</v>
          </cell>
          <cell r="I797" t="str">
            <v>2          0</v>
          </cell>
          <cell r="J797">
            <v>0</v>
          </cell>
          <cell r="K797">
            <v>0</v>
          </cell>
          <cell r="L797">
            <v>2003</v>
          </cell>
          <cell r="M797" t="str">
            <v>No Trade</v>
          </cell>
          <cell r="N797" t="str">
            <v/>
          </cell>
          <cell r="O797" t="str">
            <v/>
          </cell>
          <cell r="P797" t="str">
            <v/>
          </cell>
        </row>
        <row r="798">
          <cell r="A798" t="str">
            <v>LO</v>
          </cell>
          <cell r="B798">
            <v>6</v>
          </cell>
          <cell r="C798">
            <v>3</v>
          </cell>
          <cell r="D798" t="str">
            <v>C</v>
          </cell>
          <cell r="E798">
            <v>34.5</v>
          </cell>
          <cell r="F798">
            <v>37756</v>
          </cell>
          <cell r="G798">
            <v>0.37</v>
          </cell>
          <cell r="H798">
            <v>0.2</v>
          </cell>
          <cell r="I798" t="str">
            <v>9          0</v>
          </cell>
          <cell r="J798">
            <v>0</v>
          </cell>
          <cell r="K798">
            <v>0</v>
          </cell>
          <cell r="L798">
            <v>2003</v>
          </cell>
          <cell r="M798" t="str">
            <v>No Trade</v>
          </cell>
          <cell r="N798" t="str">
            <v/>
          </cell>
          <cell r="O798" t="str">
            <v/>
          </cell>
          <cell r="P798" t="str">
            <v/>
          </cell>
        </row>
        <row r="799">
          <cell r="A799" t="str">
            <v>LO</v>
          </cell>
          <cell r="B799">
            <v>6</v>
          </cell>
          <cell r="C799">
            <v>3</v>
          </cell>
          <cell r="D799" t="str">
            <v>C</v>
          </cell>
          <cell r="E799">
            <v>35</v>
          </cell>
          <cell r="F799">
            <v>37756</v>
          </cell>
          <cell r="G799">
            <v>0.34</v>
          </cell>
          <cell r="H799">
            <v>0.2</v>
          </cell>
          <cell r="I799" t="str">
            <v>6         10</v>
          </cell>
          <cell r="J799">
            <v>0</v>
          </cell>
          <cell r="K799">
            <v>0</v>
          </cell>
          <cell r="L799">
            <v>2003</v>
          </cell>
          <cell r="M799" t="str">
            <v>No Trade</v>
          </cell>
          <cell r="N799" t="str">
            <v/>
          </cell>
          <cell r="O799" t="str">
            <v/>
          </cell>
          <cell r="P799" t="str">
            <v/>
          </cell>
        </row>
        <row r="800">
          <cell r="A800" t="str">
            <v>LO</v>
          </cell>
          <cell r="B800">
            <v>6</v>
          </cell>
          <cell r="C800">
            <v>3</v>
          </cell>
          <cell r="D800" t="str">
            <v>P</v>
          </cell>
          <cell r="E800">
            <v>35</v>
          </cell>
          <cell r="F800">
            <v>37756</v>
          </cell>
          <cell r="G800">
            <v>0</v>
          </cell>
          <cell r="H800">
            <v>0</v>
          </cell>
          <cell r="I800" t="str">
            <v>0          0</v>
          </cell>
          <cell r="J800">
            <v>0</v>
          </cell>
          <cell r="K800">
            <v>0</v>
          </cell>
          <cell r="L800">
            <v>2003</v>
          </cell>
          <cell r="M800" t="str">
            <v>No Trade</v>
          </cell>
          <cell r="N800" t="str">
            <v/>
          </cell>
          <cell r="O800" t="str">
            <v/>
          </cell>
          <cell r="P800" t="str">
            <v/>
          </cell>
        </row>
        <row r="801">
          <cell r="A801" t="str">
            <v>LO</v>
          </cell>
          <cell r="B801">
            <v>6</v>
          </cell>
          <cell r="C801">
            <v>3</v>
          </cell>
          <cell r="D801" t="str">
            <v>C</v>
          </cell>
          <cell r="E801">
            <v>35.5</v>
          </cell>
          <cell r="F801">
            <v>37756</v>
          </cell>
          <cell r="G801">
            <v>0</v>
          </cell>
          <cell r="H801">
            <v>0</v>
          </cell>
          <cell r="I801" t="str">
            <v>0          0</v>
          </cell>
          <cell r="J801">
            <v>0</v>
          </cell>
          <cell r="K801">
            <v>0</v>
          </cell>
          <cell r="L801">
            <v>2003</v>
          </cell>
          <cell r="M801" t="str">
            <v>No Trade</v>
          </cell>
          <cell r="N801" t="str">
            <v/>
          </cell>
          <cell r="O801" t="str">
            <v/>
          </cell>
          <cell r="P801" t="str">
            <v/>
          </cell>
        </row>
        <row r="802">
          <cell r="A802" t="str">
            <v>LO</v>
          </cell>
          <cell r="B802">
            <v>6</v>
          </cell>
          <cell r="C802">
            <v>3</v>
          </cell>
          <cell r="D802" t="str">
            <v>C</v>
          </cell>
          <cell r="E802">
            <v>36</v>
          </cell>
          <cell r="F802">
            <v>37756</v>
          </cell>
          <cell r="G802">
            <v>0.28999999999999998</v>
          </cell>
          <cell r="H802">
            <v>0.2</v>
          </cell>
          <cell r="I802" t="str">
            <v>2          4</v>
          </cell>
          <cell r="J802">
            <v>0</v>
          </cell>
          <cell r="K802">
            <v>0</v>
          </cell>
          <cell r="L802">
            <v>2003</v>
          </cell>
          <cell r="M802" t="str">
            <v>No Trade</v>
          </cell>
          <cell r="N802" t="str">
            <v/>
          </cell>
          <cell r="O802" t="str">
            <v/>
          </cell>
          <cell r="P802" t="str">
            <v/>
          </cell>
        </row>
        <row r="803">
          <cell r="A803" t="str">
            <v>LO</v>
          </cell>
          <cell r="B803">
            <v>6</v>
          </cell>
          <cell r="C803">
            <v>3</v>
          </cell>
          <cell r="D803" t="str">
            <v>C</v>
          </cell>
          <cell r="E803">
            <v>37</v>
          </cell>
          <cell r="F803">
            <v>37756</v>
          </cell>
          <cell r="G803">
            <v>0.24</v>
          </cell>
          <cell r="H803">
            <v>0.1</v>
          </cell>
          <cell r="I803" t="str">
            <v>9          0</v>
          </cell>
          <cell r="J803">
            <v>0</v>
          </cell>
          <cell r="K803">
            <v>0</v>
          </cell>
          <cell r="L803">
            <v>2003</v>
          </cell>
          <cell r="M803" t="str">
            <v>No Trade</v>
          </cell>
          <cell r="N803" t="str">
            <v/>
          </cell>
          <cell r="O803" t="str">
            <v/>
          </cell>
          <cell r="P803" t="str">
            <v/>
          </cell>
        </row>
        <row r="804">
          <cell r="A804" t="str">
            <v>LO</v>
          </cell>
          <cell r="B804">
            <v>6</v>
          </cell>
          <cell r="C804">
            <v>3</v>
          </cell>
          <cell r="D804" t="str">
            <v>C</v>
          </cell>
          <cell r="E804">
            <v>38</v>
          </cell>
          <cell r="F804">
            <v>37756</v>
          </cell>
          <cell r="G804">
            <v>0.21</v>
          </cell>
          <cell r="H804">
            <v>0.1</v>
          </cell>
          <cell r="I804" t="str">
            <v>6          0</v>
          </cell>
          <cell r="J804">
            <v>0</v>
          </cell>
          <cell r="K804">
            <v>0</v>
          </cell>
          <cell r="L804">
            <v>2003</v>
          </cell>
          <cell r="M804" t="str">
            <v>No Trade</v>
          </cell>
          <cell r="N804" t="str">
            <v/>
          </cell>
          <cell r="O804" t="str">
            <v/>
          </cell>
          <cell r="P804" t="str">
            <v/>
          </cell>
        </row>
        <row r="805">
          <cell r="A805" t="str">
            <v>LO</v>
          </cell>
          <cell r="B805">
            <v>6</v>
          </cell>
          <cell r="C805">
            <v>3</v>
          </cell>
          <cell r="D805" t="str">
            <v>C</v>
          </cell>
          <cell r="E805">
            <v>40</v>
          </cell>
          <cell r="F805">
            <v>37756</v>
          </cell>
          <cell r="G805">
            <v>0.15</v>
          </cell>
          <cell r="H805">
            <v>0.1</v>
          </cell>
          <cell r="I805" t="str">
            <v>2          4</v>
          </cell>
          <cell r="J805">
            <v>0</v>
          </cell>
          <cell r="K805">
            <v>0</v>
          </cell>
          <cell r="L805">
            <v>2003</v>
          </cell>
          <cell r="M805" t="str">
            <v>No Trade</v>
          </cell>
          <cell r="N805" t="str">
            <v/>
          </cell>
          <cell r="O805" t="str">
            <v/>
          </cell>
          <cell r="P805" t="str">
            <v/>
          </cell>
        </row>
        <row r="806">
          <cell r="A806" t="str">
            <v>LO</v>
          </cell>
          <cell r="B806">
            <v>6</v>
          </cell>
          <cell r="C806">
            <v>3</v>
          </cell>
          <cell r="D806" t="str">
            <v>C</v>
          </cell>
          <cell r="E806">
            <v>45</v>
          </cell>
          <cell r="F806">
            <v>37756</v>
          </cell>
          <cell r="G806">
            <v>0.08</v>
          </cell>
          <cell r="H806">
            <v>0</v>
          </cell>
          <cell r="I806" t="str">
            <v>6          0</v>
          </cell>
          <cell r="J806">
            <v>0</v>
          </cell>
          <cell r="K806">
            <v>0</v>
          </cell>
          <cell r="L806">
            <v>2003</v>
          </cell>
          <cell r="M806" t="str">
            <v>No Trade</v>
          </cell>
          <cell r="N806" t="str">
            <v/>
          </cell>
          <cell r="O806" t="str">
            <v/>
          </cell>
          <cell r="P806" t="str">
            <v/>
          </cell>
        </row>
        <row r="807">
          <cell r="A807" t="str">
            <v>LO</v>
          </cell>
          <cell r="B807">
            <v>7</v>
          </cell>
          <cell r="C807">
            <v>3</v>
          </cell>
          <cell r="D807" t="str">
            <v>P</v>
          </cell>
          <cell r="E807">
            <v>7.5</v>
          </cell>
          <cell r="F807">
            <v>37789</v>
          </cell>
          <cell r="G807">
            <v>0</v>
          </cell>
          <cell r="H807">
            <v>0</v>
          </cell>
          <cell r="I807" t="str">
            <v>0          0</v>
          </cell>
          <cell r="J807">
            <v>0</v>
          </cell>
          <cell r="K807">
            <v>0</v>
          </cell>
          <cell r="L807">
            <v>2003</v>
          </cell>
          <cell r="M807" t="str">
            <v>No Trade</v>
          </cell>
          <cell r="N807" t="str">
            <v/>
          </cell>
          <cell r="O807" t="str">
            <v/>
          </cell>
          <cell r="P807" t="str">
            <v/>
          </cell>
        </row>
        <row r="808">
          <cell r="A808" t="str">
            <v>LO</v>
          </cell>
          <cell r="B808">
            <v>7</v>
          </cell>
          <cell r="C808">
            <v>3</v>
          </cell>
          <cell r="D808" t="str">
            <v>P</v>
          </cell>
          <cell r="E808">
            <v>14</v>
          </cell>
          <cell r="F808">
            <v>37789</v>
          </cell>
          <cell r="G808">
            <v>0.09</v>
          </cell>
          <cell r="H808">
            <v>0</v>
          </cell>
          <cell r="I808" t="str">
            <v>9          0</v>
          </cell>
          <cell r="J808">
            <v>0</v>
          </cell>
          <cell r="K808">
            <v>0</v>
          </cell>
          <cell r="L808">
            <v>2003</v>
          </cell>
          <cell r="M808" t="str">
            <v>No Trade</v>
          </cell>
          <cell r="N808" t="str">
            <v/>
          </cell>
          <cell r="O808" t="str">
            <v/>
          </cell>
          <cell r="P808" t="str">
            <v/>
          </cell>
        </row>
        <row r="809">
          <cell r="A809" t="str">
            <v>LO</v>
          </cell>
          <cell r="B809">
            <v>7</v>
          </cell>
          <cell r="C809">
            <v>3</v>
          </cell>
          <cell r="D809" t="str">
            <v>P</v>
          </cell>
          <cell r="E809">
            <v>17</v>
          </cell>
          <cell r="F809">
            <v>37789</v>
          </cell>
          <cell r="G809">
            <v>0.3</v>
          </cell>
          <cell r="H809">
            <v>0.3</v>
          </cell>
          <cell r="I809" t="str">
            <v>2          0</v>
          </cell>
          <cell r="J809">
            <v>0</v>
          </cell>
          <cell r="K809">
            <v>0</v>
          </cell>
          <cell r="L809">
            <v>2003</v>
          </cell>
          <cell r="M809" t="str">
            <v>No Trade</v>
          </cell>
          <cell r="N809" t="str">
            <v/>
          </cell>
          <cell r="O809" t="str">
            <v/>
          </cell>
          <cell r="P809" t="str">
            <v/>
          </cell>
        </row>
        <row r="810">
          <cell r="A810" t="str">
            <v>LO</v>
          </cell>
          <cell r="B810">
            <v>7</v>
          </cell>
          <cell r="C810">
            <v>3</v>
          </cell>
          <cell r="D810" t="str">
            <v>C</v>
          </cell>
          <cell r="E810">
            <v>17.5</v>
          </cell>
          <cell r="F810">
            <v>37789</v>
          </cell>
          <cell r="G810">
            <v>0</v>
          </cell>
          <cell r="H810">
            <v>0</v>
          </cell>
          <cell r="I810" t="str">
            <v>0          0</v>
          </cell>
          <cell r="J810">
            <v>0</v>
          </cell>
          <cell r="K810">
            <v>0</v>
          </cell>
          <cell r="L810">
            <v>2003</v>
          </cell>
          <cell r="M810" t="str">
            <v>No Trade</v>
          </cell>
          <cell r="N810" t="str">
            <v/>
          </cell>
          <cell r="O810" t="str">
            <v/>
          </cell>
          <cell r="P810" t="str">
            <v/>
          </cell>
        </row>
        <row r="811">
          <cell r="A811" t="str">
            <v>LO</v>
          </cell>
          <cell r="B811">
            <v>7</v>
          </cell>
          <cell r="C811">
            <v>3</v>
          </cell>
          <cell r="D811" t="str">
            <v>P</v>
          </cell>
          <cell r="E811">
            <v>17.5</v>
          </cell>
          <cell r="F811">
            <v>37789</v>
          </cell>
          <cell r="G811">
            <v>0.36</v>
          </cell>
          <cell r="H811">
            <v>0.3</v>
          </cell>
          <cell r="I811" t="str">
            <v>8          0</v>
          </cell>
          <cell r="J811">
            <v>0</v>
          </cell>
          <cell r="K811">
            <v>0</v>
          </cell>
          <cell r="L811">
            <v>2003</v>
          </cell>
          <cell r="M811" t="str">
            <v>No Trade</v>
          </cell>
          <cell r="N811" t="str">
            <v/>
          </cell>
          <cell r="O811" t="str">
            <v/>
          </cell>
          <cell r="P811" t="str">
            <v/>
          </cell>
        </row>
        <row r="812">
          <cell r="A812" t="str">
            <v>LO</v>
          </cell>
          <cell r="B812">
            <v>7</v>
          </cell>
          <cell r="C812">
            <v>3</v>
          </cell>
          <cell r="D812" t="str">
            <v>P</v>
          </cell>
          <cell r="E812">
            <v>18</v>
          </cell>
          <cell r="F812">
            <v>37789</v>
          </cell>
          <cell r="G812">
            <v>0.42</v>
          </cell>
          <cell r="H812">
            <v>0.4</v>
          </cell>
          <cell r="I812" t="str">
            <v>4          0</v>
          </cell>
          <cell r="J812">
            <v>0</v>
          </cell>
          <cell r="K812">
            <v>0</v>
          </cell>
          <cell r="L812">
            <v>2003</v>
          </cell>
          <cell r="M812" t="str">
            <v>No Trade</v>
          </cell>
          <cell r="N812" t="str">
            <v/>
          </cell>
          <cell r="O812" t="str">
            <v/>
          </cell>
          <cell r="P812" t="str">
            <v/>
          </cell>
        </row>
        <row r="813">
          <cell r="A813" t="str">
            <v>LO</v>
          </cell>
          <cell r="B813">
            <v>7</v>
          </cell>
          <cell r="C813">
            <v>3</v>
          </cell>
          <cell r="D813" t="str">
            <v>P</v>
          </cell>
          <cell r="E813">
            <v>18.5</v>
          </cell>
          <cell r="F813">
            <v>37789</v>
          </cell>
          <cell r="G813">
            <v>0.49</v>
          </cell>
          <cell r="H813">
            <v>0.5</v>
          </cell>
          <cell r="I813" t="str">
            <v>2          0</v>
          </cell>
          <cell r="J813">
            <v>0</v>
          </cell>
          <cell r="K813">
            <v>0</v>
          </cell>
          <cell r="L813">
            <v>2003</v>
          </cell>
          <cell r="M813" t="str">
            <v>No Trade</v>
          </cell>
          <cell r="N813" t="str">
            <v/>
          </cell>
          <cell r="O813" t="str">
            <v/>
          </cell>
          <cell r="P813" t="str">
            <v/>
          </cell>
        </row>
        <row r="814">
          <cell r="A814" t="str">
            <v>LO</v>
          </cell>
          <cell r="B814">
            <v>7</v>
          </cell>
          <cell r="C814">
            <v>3</v>
          </cell>
          <cell r="D814" t="str">
            <v>P</v>
          </cell>
          <cell r="E814">
            <v>19</v>
          </cell>
          <cell r="F814">
            <v>37789</v>
          </cell>
          <cell r="G814">
            <v>0.56999999999999995</v>
          </cell>
          <cell r="H814">
            <v>0.6</v>
          </cell>
          <cell r="I814" t="str">
            <v>0          0</v>
          </cell>
          <cell r="J814">
            <v>0</v>
          </cell>
          <cell r="K814">
            <v>0</v>
          </cell>
          <cell r="L814">
            <v>2003</v>
          </cell>
          <cell r="M814" t="str">
            <v>No Trade</v>
          </cell>
          <cell r="N814" t="str">
            <v/>
          </cell>
          <cell r="O814" t="str">
            <v/>
          </cell>
          <cell r="P814" t="str">
            <v/>
          </cell>
        </row>
        <row r="815">
          <cell r="A815" t="str">
            <v>LO</v>
          </cell>
          <cell r="B815">
            <v>7</v>
          </cell>
          <cell r="C815">
            <v>3</v>
          </cell>
          <cell r="D815" t="str">
            <v>P</v>
          </cell>
          <cell r="E815">
            <v>20</v>
          </cell>
          <cell r="F815">
            <v>37789</v>
          </cell>
          <cell r="G815">
            <v>0.76</v>
          </cell>
          <cell r="H815">
            <v>0.8</v>
          </cell>
          <cell r="I815" t="str">
            <v>0          0</v>
          </cell>
          <cell r="J815">
            <v>0</v>
          </cell>
          <cell r="K815">
            <v>0</v>
          </cell>
          <cell r="L815">
            <v>2003</v>
          </cell>
          <cell r="M815" t="str">
            <v>No Trade</v>
          </cell>
          <cell r="N815" t="str">
            <v/>
          </cell>
          <cell r="O815" t="str">
            <v/>
          </cell>
          <cell r="P815" t="str">
            <v/>
          </cell>
        </row>
        <row r="816">
          <cell r="A816" t="str">
            <v>LO</v>
          </cell>
          <cell r="B816">
            <v>7</v>
          </cell>
          <cell r="C816">
            <v>3</v>
          </cell>
          <cell r="D816" t="str">
            <v>P</v>
          </cell>
          <cell r="E816">
            <v>20.5</v>
          </cell>
          <cell r="F816">
            <v>37789</v>
          </cell>
          <cell r="G816">
            <v>0.86</v>
          </cell>
          <cell r="H816">
            <v>0.9</v>
          </cell>
          <cell r="I816" t="str">
            <v>1          0</v>
          </cell>
          <cell r="J816">
            <v>0</v>
          </cell>
          <cell r="K816">
            <v>0</v>
          </cell>
          <cell r="L816">
            <v>2003</v>
          </cell>
          <cell r="M816" t="str">
            <v>No Trade</v>
          </cell>
          <cell r="N816" t="str">
            <v/>
          </cell>
          <cell r="O816" t="str">
            <v/>
          </cell>
          <cell r="P816" t="str">
            <v/>
          </cell>
        </row>
        <row r="817">
          <cell r="A817" t="str">
            <v>LO</v>
          </cell>
          <cell r="B817">
            <v>7</v>
          </cell>
          <cell r="C817">
            <v>3</v>
          </cell>
          <cell r="D817" t="str">
            <v>P</v>
          </cell>
          <cell r="E817">
            <v>21</v>
          </cell>
          <cell r="F817">
            <v>37789</v>
          </cell>
          <cell r="G817">
            <v>0.98</v>
          </cell>
          <cell r="H817">
            <v>1</v>
          </cell>
          <cell r="I817" t="str">
            <v>4          0</v>
          </cell>
          <cell r="J817">
            <v>0</v>
          </cell>
          <cell r="K817">
            <v>0</v>
          </cell>
          <cell r="L817">
            <v>2003</v>
          </cell>
          <cell r="M817" t="str">
            <v>No Trade</v>
          </cell>
          <cell r="N817" t="str">
            <v/>
          </cell>
          <cell r="O817" t="str">
            <v/>
          </cell>
          <cell r="P817" t="str">
            <v/>
          </cell>
        </row>
        <row r="818">
          <cell r="A818" t="str">
            <v>LO</v>
          </cell>
          <cell r="B818">
            <v>7</v>
          </cell>
          <cell r="C818">
            <v>3</v>
          </cell>
          <cell r="D818" t="str">
            <v>P</v>
          </cell>
          <cell r="E818">
            <v>21.5</v>
          </cell>
          <cell r="F818">
            <v>37789</v>
          </cell>
          <cell r="G818">
            <v>1.1100000000000001</v>
          </cell>
          <cell r="H818">
            <v>1.1000000000000001</v>
          </cell>
          <cell r="I818" t="str">
            <v>8          0</v>
          </cell>
          <cell r="J818">
            <v>0</v>
          </cell>
          <cell r="K818">
            <v>0</v>
          </cell>
          <cell r="L818">
            <v>2003</v>
          </cell>
          <cell r="M818" t="str">
            <v>No Trade</v>
          </cell>
          <cell r="N818" t="str">
            <v/>
          </cell>
          <cell r="O818" t="str">
            <v/>
          </cell>
          <cell r="P818" t="str">
            <v/>
          </cell>
        </row>
        <row r="819">
          <cell r="A819" t="str">
            <v>LO</v>
          </cell>
          <cell r="B819">
            <v>7</v>
          </cell>
          <cell r="C819">
            <v>3</v>
          </cell>
          <cell r="D819" t="str">
            <v>P</v>
          </cell>
          <cell r="E819">
            <v>22</v>
          </cell>
          <cell r="F819">
            <v>37789</v>
          </cell>
          <cell r="G819">
            <v>1.25</v>
          </cell>
          <cell r="H819">
            <v>1.3</v>
          </cell>
          <cell r="I819" t="str">
            <v>3         25</v>
          </cell>
          <cell r="J819">
            <v>0</v>
          </cell>
          <cell r="K819">
            <v>0</v>
          </cell>
          <cell r="L819">
            <v>2003</v>
          </cell>
          <cell r="M819" t="str">
            <v>No Trade</v>
          </cell>
          <cell r="N819" t="str">
            <v/>
          </cell>
          <cell r="O819" t="str">
            <v/>
          </cell>
          <cell r="P819" t="str">
            <v/>
          </cell>
        </row>
        <row r="820">
          <cell r="A820" t="str">
            <v>LO</v>
          </cell>
          <cell r="B820">
            <v>7</v>
          </cell>
          <cell r="C820">
            <v>3</v>
          </cell>
          <cell r="D820" t="str">
            <v>P</v>
          </cell>
          <cell r="E820">
            <v>22.5</v>
          </cell>
          <cell r="F820">
            <v>37789</v>
          </cell>
          <cell r="G820">
            <v>1.41</v>
          </cell>
          <cell r="H820">
            <v>1.4</v>
          </cell>
          <cell r="I820" t="str">
            <v>9          0</v>
          </cell>
          <cell r="J820">
            <v>0</v>
          </cell>
          <cell r="K820">
            <v>0</v>
          </cell>
          <cell r="L820">
            <v>2003</v>
          </cell>
          <cell r="M820" t="str">
            <v>No Trade</v>
          </cell>
          <cell r="N820" t="str">
            <v/>
          </cell>
          <cell r="O820" t="str">
            <v/>
          </cell>
          <cell r="P820" t="str">
            <v/>
          </cell>
        </row>
        <row r="821">
          <cell r="A821" t="str">
            <v>LO</v>
          </cell>
          <cell r="B821">
            <v>7</v>
          </cell>
          <cell r="C821">
            <v>3</v>
          </cell>
          <cell r="D821" t="str">
            <v>P</v>
          </cell>
          <cell r="E821">
            <v>23</v>
          </cell>
          <cell r="F821">
            <v>37789</v>
          </cell>
          <cell r="G821">
            <v>1.57</v>
          </cell>
          <cell r="H821">
            <v>1.6</v>
          </cell>
          <cell r="I821" t="str">
            <v>6          0</v>
          </cell>
          <cell r="J821">
            <v>0</v>
          </cell>
          <cell r="K821">
            <v>0</v>
          </cell>
          <cell r="L821">
            <v>2003</v>
          </cell>
          <cell r="M821" t="str">
            <v>No Trade</v>
          </cell>
          <cell r="N821" t="str">
            <v/>
          </cell>
          <cell r="O821" t="str">
            <v/>
          </cell>
          <cell r="P821" t="str">
            <v/>
          </cell>
        </row>
        <row r="822">
          <cell r="A822" t="str">
            <v>LO</v>
          </cell>
          <cell r="B822">
            <v>7</v>
          </cell>
          <cell r="C822">
            <v>3</v>
          </cell>
          <cell r="D822" t="str">
            <v>C</v>
          </cell>
          <cell r="E822">
            <v>23.5</v>
          </cell>
          <cell r="F822">
            <v>37789</v>
          </cell>
          <cell r="G822">
            <v>3.7</v>
          </cell>
          <cell r="H822">
            <v>3.3</v>
          </cell>
          <cell r="I822" t="str">
            <v>3          0</v>
          </cell>
          <cell r="J822">
            <v>0</v>
          </cell>
          <cell r="K822">
            <v>0</v>
          </cell>
          <cell r="L822">
            <v>2003</v>
          </cell>
          <cell r="M822" t="str">
            <v>No Trade</v>
          </cell>
          <cell r="N822" t="str">
            <v/>
          </cell>
          <cell r="O822" t="str">
            <v/>
          </cell>
          <cell r="P822" t="str">
            <v/>
          </cell>
        </row>
        <row r="823">
          <cell r="A823" t="str">
            <v>LO</v>
          </cell>
          <cell r="B823">
            <v>7</v>
          </cell>
          <cell r="C823">
            <v>3</v>
          </cell>
          <cell r="D823" t="str">
            <v>P</v>
          </cell>
          <cell r="E823">
            <v>23.5</v>
          </cell>
          <cell r="F823">
            <v>37789</v>
          </cell>
          <cell r="G823">
            <v>1.75</v>
          </cell>
          <cell r="H823">
            <v>1.8</v>
          </cell>
          <cell r="I823" t="str">
            <v>5          0</v>
          </cell>
          <cell r="J823">
            <v>0</v>
          </cell>
          <cell r="K823">
            <v>0</v>
          </cell>
          <cell r="L823">
            <v>2003</v>
          </cell>
          <cell r="M823" t="str">
            <v>No Trade</v>
          </cell>
          <cell r="N823" t="str">
            <v/>
          </cell>
          <cell r="O823" t="str">
            <v/>
          </cell>
          <cell r="P823" t="str">
            <v/>
          </cell>
        </row>
        <row r="824">
          <cell r="A824" t="str">
            <v>LO</v>
          </cell>
          <cell r="B824">
            <v>7</v>
          </cell>
          <cell r="C824">
            <v>3</v>
          </cell>
          <cell r="D824" t="str">
            <v>C</v>
          </cell>
          <cell r="E824">
            <v>24</v>
          </cell>
          <cell r="F824">
            <v>37789</v>
          </cell>
          <cell r="G824">
            <v>3.4</v>
          </cell>
          <cell r="H824">
            <v>3</v>
          </cell>
          <cell r="I824" t="str">
            <v>6          0</v>
          </cell>
          <cell r="J824">
            <v>0</v>
          </cell>
          <cell r="K824">
            <v>0</v>
          </cell>
          <cell r="L824">
            <v>2003</v>
          </cell>
          <cell r="M824" t="str">
            <v>No Trade</v>
          </cell>
          <cell r="N824" t="str">
            <v/>
          </cell>
          <cell r="O824" t="str">
            <v/>
          </cell>
          <cell r="P824" t="str">
            <v/>
          </cell>
        </row>
        <row r="825">
          <cell r="A825" t="str">
            <v>LO</v>
          </cell>
          <cell r="B825">
            <v>7</v>
          </cell>
          <cell r="C825">
            <v>3</v>
          </cell>
          <cell r="D825" t="str">
            <v>P</v>
          </cell>
          <cell r="E825">
            <v>24</v>
          </cell>
          <cell r="F825">
            <v>37789</v>
          </cell>
          <cell r="G825">
            <v>1.94</v>
          </cell>
          <cell r="H825">
            <v>2</v>
          </cell>
          <cell r="I825" t="str">
            <v>6          0</v>
          </cell>
          <cell r="J825">
            <v>0</v>
          </cell>
          <cell r="K825">
            <v>0</v>
          </cell>
          <cell r="L825">
            <v>2003</v>
          </cell>
          <cell r="M825" t="str">
            <v>No Trade</v>
          </cell>
          <cell r="N825" t="str">
            <v/>
          </cell>
          <cell r="O825" t="str">
            <v/>
          </cell>
          <cell r="P825" t="str">
            <v/>
          </cell>
        </row>
        <row r="826">
          <cell r="A826" t="str">
            <v>LO</v>
          </cell>
          <cell r="B826">
            <v>7</v>
          </cell>
          <cell r="C826">
            <v>3</v>
          </cell>
          <cell r="D826" t="str">
            <v>C</v>
          </cell>
          <cell r="E826">
            <v>24.5</v>
          </cell>
          <cell r="F826">
            <v>37789</v>
          </cell>
          <cell r="G826">
            <v>3.12</v>
          </cell>
          <cell r="H826">
            <v>2.7</v>
          </cell>
          <cell r="I826" t="str">
            <v>7          0</v>
          </cell>
          <cell r="J826">
            <v>0</v>
          </cell>
          <cell r="K826">
            <v>0</v>
          </cell>
          <cell r="L826">
            <v>2003</v>
          </cell>
          <cell r="M826" t="str">
            <v>No Trade</v>
          </cell>
          <cell r="N826" t="str">
            <v/>
          </cell>
          <cell r="O826" t="str">
            <v/>
          </cell>
          <cell r="P826" t="str">
            <v/>
          </cell>
        </row>
        <row r="827">
          <cell r="A827" t="str">
            <v>LO</v>
          </cell>
          <cell r="B827">
            <v>7</v>
          </cell>
          <cell r="C827">
            <v>3</v>
          </cell>
          <cell r="D827" t="str">
            <v>P</v>
          </cell>
          <cell r="E827">
            <v>24.5</v>
          </cell>
          <cell r="F827">
            <v>37789</v>
          </cell>
          <cell r="G827">
            <v>2.14</v>
          </cell>
          <cell r="H827">
            <v>2.2000000000000002</v>
          </cell>
          <cell r="I827" t="str">
            <v>7         50</v>
          </cell>
          <cell r="J827">
            <v>2.2000000000000002</v>
          </cell>
          <cell r="K827">
            <v>2.2000000000000002</v>
          </cell>
          <cell r="L827">
            <v>2003</v>
          </cell>
          <cell r="M827" t="str">
            <v>No Trade</v>
          </cell>
          <cell r="N827" t="str">
            <v/>
          </cell>
          <cell r="O827" t="str">
            <v/>
          </cell>
          <cell r="P827" t="str">
            <v/>
          </cell>
        </row>
        <row r="828">
          <cell r="A828" t="str">
            <v>LO</v>
          </cell>
          <cell r="B828">
            <v>7</v>
          </cell>
          <cell r="C828">
            <v>3</v>
          </cell>
          <cell r="D828" t="str">
            <v>C</v>
          </cell>
          <cell r="E828">
            <v>25</v>
          </cell>
          <cell r="F828">
            <v>37789</v>
          </cell>
          <cell r="G828">
            <v>2.84</v>
          </cell>
          <cell r="H828">
            <v>2.5</v>
          </cell>
          <cell r="I828" t="str">
            <v>1          0</v>
          </cell>
          <cell r="J828">
            <v>0</v>
          </cell>
          <cell r="K828">
            <v>0</v>
          </cell>
          <cell r="L828">
            <v>2003</v>
          </cell>
          <cell r="M828" t="str">
            <v>No Trade</v>
          </cell>
          <cell r="N828" t="str">
            <v/>
          </cell>
          <cell r="O828" t="str">
            <v/>
          </cell>
          <cell r="P828" t="str">
            <v/>
          </cell>
        </row>
        <row r="829">
          <cell r="A829" t="str">
            <v>LO</v>
          </cell>
          <cell r="B829">
            <v>7</v>
          </cell>
          <cell r="C829">
            <v>3</v>
          </cell>
          <cell r="D829" t="str">
            <v>P</v>
          </cell>
          <cell r="E829">
            <v>25</v>
          </cell>
          <cell r="F829">
            <v>37789</v>
          </cell>
          <cell r="G829">
            <v>2.36</v>
          </cell>
          <cell r="H829">
            <v>2.5</v>
          </cell>
          <cell r="I829" t="str">
            <v>1          0</v>
          </cell>
          <cell r="J829">
            <v>0</v>
          </cell>
          <cell r="K829">
            <v>0</v>
          </cell>
          <cell r="L829">
            <v>2003</v>
          </cell>
          <cell r="M829" t="str">
            <v>No Trade</v>
          </cell>
          <cell r="N829" t="str">
            <v/>
          </cell>
          <cell r="O829" t="str">
            <v/>
          </cell>
          <cell r="P829" t="str">
            <v/>
          </cell>
        </row>
        <row r="830">
          <cell r="A830" t="str">
            <v>LO</v>
          </cell>
          <cell r="B830">
            <v>7</v>
          </cell>
          <cell r="C830">
            <v>3</v>
          </cell>
          <cell r="D830" t="str">
            <v>C</v>
          </cell>
          <cell r="E830">
            <v>25.5</v>
          </cell>
          <cell r="F830">
            <v>37789</v>
          </cell>
          <cell r="G830">
            <v>2.57</v>
          </cell>
          <cell r="H830">
            <v>2.2000000000000002</v>
          </cell>
          <cell r="I830" t="str">
            <v>7          0</v>
          </cell>
          <cell r="J830">
            <v>0</v>
          </cell>
          <cell r="K830">
            <v>0</v>
          </cell>
          <cell r="L830">
            <v>2003</v>
          </cell>
          <cell r="M830" t="str">
            <v>No Trade</v>
          </cell>
          <cell r="N830" t="str">
            <v/>
          </cell>
          <cell r="O830" t="str">
            <v/>
          </cell>
          <cell r="P830" t="str">
            <v/>
          </cell>
        </row>
        <row r="831">
          <cell r="A831" t="str">
            <v>LO</v>
          </cell>
          <cell r="B831">
            <v>7</v>
          </cell>
          <cell r="C831">
            <v>3</v>
          </cell>
          <cell r="D831" t="str">
            <v>P</v>
          </cell>
          <cell r="E831">
            <v>25.5</v>
          </cell>
          <cell r="F831">
            <v>37789</v>
          </cell>
          <cell r="G831">
            <v>2.59</v>
          </cell>
          <cell r="H831">
            <v>2.7</v>
          </cell>
          <cell r="I831" t="str">
            <v>7          0</v>
          </cell>
          <cell r="J831">
            <v>0</v>
          </cell>
          <cell r="K831">
            <v>0</v>
          </cell>
          <cell r="L831">
            <v>2003</v>
          </cell>
          <cell r="M831" t="str">
            <v>No Trade</v>
          </cell>
          <cell r="N831" t="str">
            <v/>
          </cell>
          <cell r="O831" t="str">
            <v/>
          </cell>
          <cell r="P831" t="str">
            <v/>
          </cell>
        </row>
        <row r="832">
          <cell r="A832" t="str">
            <v>LO</v>
          </cell>
          <cell r="B832">
            <v>7</v>
          </cell>
          <cell r="C832">
            <v>3</v>
          </cell>
          <cell r="D832" t="str">
            <v>C</v>
          </cell>
          <cell r="E832">
            <v>26</v>
          </cell>
          <cell r="F832">
            <v>37789</v>
          </cell>
          <cell r="G832">
            <v>2.34</v>
          </cell>
          <cell r="H832">
            <v>2</v>
          </cell>
          <cell r="I832" t="str">
            <v>5          0</v>
          </cell>
          <cell r="J832">
            <v>0</v>
          </cell>
          <cell r="K832">
            <v>0</v>
          </cell>
          <cell r="L832">
            <v>2003</v>
          </cell>
          <cell r="M832" t="str">
            <v>No Trade</v>
          </cell>
          <cell r="N832" t="str">
            <v/>
          </cell>
          <cell r="O832" t="str">
            <v/>
          </cell>
          <cell r="P832" t="str">
            <v/>
          </cell>
        </row>
        <row r="833">
          <cell r="A833" t="str">
            <v>LO</v>
          </cell>
          <cell r="B833">
            <v>7</v>
          </cell>
          <cell r="C833">
            <v>3</v>
          </cell>
          <cell r="D833" t="str">
            <v>P</v>
          </cell>
          <cell r="E833">
            <v>26</v>
          </cell>
          <cell r="F833">
            <v>37789</v>
          </cell>
          <cell r="G833">
            <v>2.86</v>
          </cell>
          <cell r="H833">
            <v>3</v>
          </cell>
          <cell r="I833" t="str">
            <v>5          0</v>
          </cell>
          <cell r="J833">
            <v>0</v>
          </cell>
          <cell r="K833">
            <v>0</v>
          </cell>
          <cell r="L833">
            <v>2003</v>
          </cell>
          <cell r="M833" t="str">
            <v>No Trade</v>
          </cell>
          <cell r="N833" t="str">
            <v/>
          </cell>
          <cell r="O833" t="str">
            <v/>
          </cell>
          <cell r="P833" t="str">
            <v/>
          </cell>
        </row>
        <row r="834">
          <cell r="A834" t="str">
            <v>LO</v>
          </cell>
          <cell r="B834">
            <v>7</v>
          </cell>
          <cell r="C834">
            <v>3</v>
          </cell>
          <cell r="D834" t="str">
            <v>C</v>
          </cell>
          <cell r="E834">
            <v>27</v>
          </cell>
          <cell r="F834">
            <v>37789</v>
          </cell>
          <cell r="G834">
            <v>1.91</v>
          </cell>
          <cell r="H834">
            <v>1.6</v>
          </cell>
          <cell r="I834" t="str">
            <v>5          0</v>
          </cell>
          <cell r="J834">
            <v>0</v>
          </cell>
          <cell r="K834">
            <v>0</v>
          </cell>
          <cell r="L834">
            <v>2003</v>
          </cell>
          <cell r="M834" t="str">
            <v>No Trade</v>
          </cell>
          <cell r="N834" t="str">
            <v/>
          </cell>
          <cell r="O834" t="str">
            <v/>
          </cell>
          <cell r="P834" t="str">
            <v/>
          </cell>
        </row>
        <row r="835">
          <cell r="A835" t="str">
            <v>LO</v>
          </cell>
          <cell r="B835">
            <v>7</v>
          </cell>
          <cell r="C835">
            <v>3</v>
          </cell>
          <cell r="D835" t="str">
            <v>C</v>
          </cell>
          <cell r="E835">
            <v>27.5</v>
          </cell>
          <cell r="F835">
            <v>37789</v>
          </cell>
          <cell r="G835">
            <v>1.72</v>
          </cell>
          <cell r="H835">
            <v>1.4</v>
          </cell>
          <cell r="I835" t="str">
            <v>8          0</v>
          </cell>
          <cell r="J835">
            <v>0</v>
          </cell>
          <cell r="K835">
            <v>0</v>
          </cell>
          <cell r="L835">
            <v>2003</v>
          </cell>
          <cell r="M835" t="str">
            <v>No Trade</v>
          </cell>
          <cell r="N835" t="str">
            <v/>
          </cell>
          <cell r="O835" t="str">
            <v/>
          </cell>
          <cell r="P835" t="str">
            <v/>
          </cell>
        </row>
        <row r="836">
          <cell r="A836" t="str">
            <v>LO</v>
          </cell>
          <cell r="B836">
            <v>7</v>
          </cell>
          <cell r="C836">
            <v>3</v>
          </cell>
          <cell r="D836" t="str">
            <v>C</v>
          </cell>
          <cell r="E836">
            <v>28</v>
          </cell>
          <cell r="F836">
            <v>37789</v>
          </cell>
          <cell r="G836">
            <v>1.54</v>
          </cell>
          <cell r="H836">
            <v>1.3</v>
          </cell>
          <cell r="I836" t="str">
            <v>1          0</v>
          </cell>
          <cell r="J836">
            <v>0</v>
          </cell>
          <cell r="K836">
            <v>0</v>
          </cell>
          <cell r="L836">
            <v>2003</v>
          </cell>
          <cell r="M836" t="str">
            <v>No Trade</v>
          </cell>
          <cell r="N836" t="str">
            <v/>
          </cell>
          <cell r="O836" t="str">
            <v/>
          </cell>
          <cell r="P836" t="str">
            <v/>
          </cell>
        </row>
        <row r="837">
          <cell r="A837" t="str">
            <v>LO</v>
          </cell>
          <cell r="B837">
            <v>7</v>
          </cell>
          <cell r="C837">
            <v>3</v>
          </cell>
          <cell r="D837" t="str">
            <v>C</v>
          </cell>
          <cell r="E837">
            <v>28.5</v>
          </cell>
          <cell r="F837">
            <v>37789</v>
          </cell>
          <cell r="G837">
            <v>1.38</v>
          </cell>
          <cell r="H837">
            <v>1.1000000000000001</v>
          </cell>
          <cell r="I837" t="str">
            <v>6          0</v>
          </cell>
          <cell r="J837">
            <v>0</v>
          </cell>
          <cell r="K837">
            <v>0</v>
          </cell>
          <cell r="L837">
            <v>2003</v>
          </cell>
          <cell r="M837" t="str">
            <v>No Trade</v>
          </cell>
          <cell r="N837" t="str">
            <v/>
          </cell>
          <cell r="O837" t="str">
            <v/>
          </cell>
          <cell r="P837" t="str">
            <v/>
          </cell>
        </row>
        <row r="838">
          <cell r="A838" t="str">
            <v>LO</v>
          </cell>
          <cell r="B838">
            <v>7</v>
          </cell>
          <cell r="C838">
            <v>3</v>
          </cell>
          <cell r="D838" t="str">
            <v>C</v>
          </cell>
          <cell r="E838">
            <v>29</v>
          </cell>
          <cell r="F838">
            <v>37789</v>
          </cell>
          <cell r="G838">
            <v>1.22</v>
          </cell>
          <cell r="H838">
            <v>1</v>
          </cell>
          <cell r="I838" t="str">
            <v>3          0</v>
          </cell>
          <cell r="J838">
            <v>0</v>
          </cell>
          <cell r="K838">
            <v>0</v>
          </cell>
          <cell r="L838">
            <v>2003</v>
          </cell>
          <cell r="M838" t="str">
            <v>No Trade</v>
          </cell>
          <cell r="N838" t="str">
            <v/>
          </cell>
          <cell r="O838" t="str">
            <v/>
          </cell>
          <cell r="P838" t="str">
            <v/>
          </cell>
        </row>
        <row r="839">
          <cell r="A839" t="str">
            <v>LO</v>
          </cell>
          <cell r="B839">
            <v>7</v>
          </cell>
          <cell r="C839">
            <v>3</v>
          </cell>
          <cell r="D839" t="str">
            <v>C</v>
          </cell>
          <cell r="E839">
            <v>30</v>
          </cell>
          <cell r="F839">
            <v>37789</v>
          </cell>
          <cell r="G839">
            <v>0.98</v>
          </cell>
          <cell r="H839">
            <v>0.8</v>
          </cell>
          <cell r="I839" t="str">
            <v>2         75</v>
          </cell>
          <cell r="J839">
            <v>0</v>
          </cell>
          <cell r="K839">
            <v>0</v>
          </cell>
          <cell r="L839">
            <v>2003</v>
          </cell>
          <cell r="M839" t="str">
            <v>No Trade</v>
          </cell>
          <cell r="N839" t="str">
            <v/>
          </cell>
          <cell r="O839" t="str">
            <v/>
          </cell>
          <cell r="P839" t="str">
            <v/>
          </cell>
        </row>
        <row r="840">
          <cell r="A840" t="str">
            <v>LO</v>
          </cell>
          <cell r="B840">
            <v>7</v>
          </cell>
          <cell r="C840">
            <v>3</v>
          </cell>
          <cell r="D840" t="str">
            <v>C</v>
          </cell>
          <cell r="E840">
            <v>31</v>
          </cell>
          <cell r="F840">
            <v>37789</v>
          </cell>
          <cell r="G840">
            <v>0.78</v>
          </cell>
          <cell r="H840">
            <v>0.6</v>
          </cell>
          <cell r="I840" t="str">
            <v>5          0</v>
          </cell>
          <cell r="J840">
            <v>0</v>
          </cell>
          <cell r="K840">
            <v>0</v>
          </cell>
          <cell r="L840">
            <v>2003</v>
          </cell>
          <cell r="M840" t="str">
            <v>No Trade</v>
          </cell>
          <cell r="N840" t="str">
            <v/>
          </cell>
          <cell r="O840" t="str">
            <v/>
          </cell>
          <cell r="P840" t="str">
            <v/>
          </cell>
        </row>
        <row r="841">
          <cell r="A841" t="str">
            <v>LO</v>
          </cell>
          <cell r="B841">
            <v>7</v>
          </cell>
          <cell r="C841">
            <v>3</v>
          </cell>
          <cell r="D841" t="str">
            <v>C</v>
          </cell>
          <cell r="E841">
            <v>32</v>
          </cell>
          <cell r="F841">
            <v>37789</v>
          </cell>
          <cell r="G841">
            <v>0.64</v>
          </cell>
          <cell r="H841">
            <v>0.5</v>
          </cell>
          <cell r="I841" t="str">
            <v>5          0</v>
          </cell>
          <cell r="J841">
            <v>0</v>
          </cell>
          <cell r="K841">
            <v>0</v>
          </cell>
          <cell r="L841">
            <v>2003</v>
          </cell>
          <cell r="M841" t="str">
            <v>No Trade</v>
          </cell>
          <cell r="N841" t="str">
            <v/>
          </cell>
          <cell r="O841" t="str">
            <v/>
          </cell>
          <cell r="P841" t="str">
            <v/>
          </cell>
        </row>
        <row r="842">
          <cell r="A842" t="str">
            <v>LO</v>
          </cell>
          <cell r="B842">
            <v>7</v>
          </cell>
          <cell r="C842">
            <v>3</v>
          </cell>
          <cell r="D842" t="str">
            <v>C</v>
          </cell>
          <cell r="E842">
            <v>33</v>
          </cell>
          <cell r="F842">
            <v>37789</v>
          </cell>
          <cell r="G842">
            <v>0.54</v>
          </cell>
          <cell r="H842">
            <v>0.4</v>
          </cell>
          <cell r="I842" t="str">
            <v>6          0</v>
          </cell>
          <cell r="J842">
            <v>0</v>
          </cell>
          <cell r="K842">
            <v>0</v>
          </cell>
          <cell r="L842">
            <v>2003</v>
          </cell>
          <cell r="M842" t="str">
            <v>No Trade</v>
          </cell>
          <cell r="N842" t="str">
            <v/>
          </cell>
          <cell r="O842" t="str">
            <v/>
          </cell>
          <cell r="P842" t="str">
            <v/>
          </cell>
        </row>
        <row r="843">
          <cell r="A843" t="str">
            <v>LO</v>
          </cell>
          <cell r="B843">
            <v>7</v>
          </cell>
          <cell r="C843">
            <v>3</v>
          </cell>
          <cell r="D843" t="str">
            <v>C</v>
          </cell>
          <cell r="E843">
            <v>34</v>
          </cell>
          <cell r="F843">
            <v>37789</v>
          </cell>
          <cell r="G843">
            <v>0.46</v>
          </cell>
          <cell r="H843">
            <v>0.3</v>
          </cell>
          <cell r="I843" t="str">
            <v>9          0</v>
          </cell>
          <cell r="J843">
            <v>0</v>
          </cell>
          <cell r="K843">
            <v>0</v>
          </cell>
          <cell r="L843">
            <v>2003</v>
          </cell>
          <cell r="M843" t="str">
            <v>No Trade</v>
          </cell>
          <cell r="N843" t="str">
            <v/>
          </cell>
          <cell r="O843" t="str">
            <v/>
          </cell>
          <cell r="P843" t="str">
            <v/>
          </cell>
        </row>
        <row r="844">
          <cell r="A844" t="str">
            <v>LO</v>
          </cell>
          <cell r="B844">
            <v>7</v>
          </cell>
          <cell r="C844">
            <v>3</v>
          </cell>
          <cell r="D844" t="str">
            <v>C</v>
          </cell>
          <cell r="E844">
            <v>35</v>
          </cell>
          <cell r="F844">
            <v>37789</v>
          </cell>
          <cell r="G844">
            <v>0.39</v>
          </cell>
          <cell r="H844">
            <v>0.3</v>
          </cell>
          <cell r="I844" t="str">
            <v>3          0</v>
          </cell>
          <cell r="J844">
            <v>0</v>
          </cell>
          <cell r="K844">
            <v>0</v>
          </cell>
          <cell r="L844">
            <v>2003</v>
          </cell>
          <cell r="M844" t="str">
            <v>No Trade</v>
          </cell>
          <cell r="N844" t="str">
            <v/>
          </cell>
          <cell r="O844" t="str">
            <v/>
          </cell>
          <cell r="P844" t="str">
            <v/>
          </cell>
        </row>
        <row r="845">
          <cell r="A845" t="str">
            <v>LO</v>
          </cell>
          <cell r="B845">
            <v>7</v>
          </cell>
          <cell r="C845">
            <v>3</v>
          </cell>
          <cell r="D845" t="str">
            <v>C</v>
          </cell>
          <cell r="E845">
            <v>36</v>
          </cell>
          <cell r="F845">
            <v>37789</v>
          </cell>
          <cell r="G845">
            <v>0.34</v>
          </cell>
          <cell r="H845">
            <v>0.2</v>
          </cell>
          <cell r="I845" t="str">
            <v>8          0</v>
          </cell>
          <cell r="J845">
            <v>0</v>
          </cell>
          <cell r="K845">
            <v>0</v>
          </cell>
          <cell r="L845">
            <v>2003</v>
          </cell>
          <cell r="M845" t="str">
            <v>No Trade</v>
          </cell>
          <cell r="N845" t="str">
            <v/>
          </cell>
          <cell r="O845" t="str">
            <v/>
          </cell>
          <cell r="P845" t="str">
            <v/>
          </cell>
        </row>
        <row r="846">
          <cell r="A846" t="str">
            <v>LO</v>
          </cell>
          <cell r="B846">
            <v>7</v>
          </cell>
          <cell r="C846">
            <v>3</v>
          </cell>
          <cell r="D846" t="str">
            <v>C</v>
          </cell>
          <cell r="E846">
            <v>40</v>
          </cell>
          <cell r="F846">
            <v>37789</v>
          </cell>
          <cell r="G846">
            <v>0.2</v>
          </cell>
          <cell r="H846">
            <v>0.1</v>
          </cell>
          <cell r="I846" t="str">
            <v>6         10</v>
          </cell>
          <cell r="J846">
            <v>0.18</v>
          </cell>
          <cell r="K846">
            <v>0.18</v>
          </cell>
          <cell r="L846">
            <v>2003</v>
          </cell>
          <cell r="M846" t="str">
            <v>No Trade</v>
          </cell>
          <cell r="N846" t="str">
            <v/>
          </cell>
          <cell r="O846" t="str">
            <v/>
          </cell>
          <cell r="P846" t="str">
            <v/>
          </cell>
        </row>
        <row r="847">
          <cell r="A847" t="str">
            <v>LO</v>
          </cell>
          <cell r="B847">
            <v>8</v>
          </cell>
          <cell r="C847">
            <v>3</v>
          </cell>
          <cell r="D847" t="str">
            <v>P</v>
          </cell>
          <cell r="E847">
            <v>14</v>
          </cell>
          <cell r="F847">
            <v>37819</v>
          </cell>
          <cell r="G847">
            <v>0.12</v>
          </cell>
          <cell r="H847">
            <v>0.1</v>
          </cell>
          <cell r="I847" t="str">
            <v>2          0</v>
          </cell>
          <cell r="J847">
            <v>0</v>
          </cell>
          <cell r="K847">
            <v>0</v>
          </cell>
          <cell r="L847">
            <v>2003</v>
          </cell>
          <cell r="M847" t="str">
            <v>No Trade</v>
          </cell>
          <cell r="N847" t="str">
            <v/>
          </cell>
          <cell r="O847" t="str">
            <v/>
          </cell>
          <cell r="P847" t="str">
            <v/>
          </cell>
        </row>
        <row r="848">
          <cell r="A848" t="str">
            <v>LO</v>
          </cell>
          <cell r="B848">
            <v>8</v>
          </cell>
          <cell r="C848">
            <v>3</v>
          </cell>
          <cell r="D848" t="str">
            <v>P</v>
          </cell>
          <cell r="E848">
            <v>17</v>
          </cell>
          <cell r="F848">
            <v>37819</v>
          </cell>
          <cell r="G848">
            <v>0.37</v>
          </cell>
          <cell r="H848">
            <v>0.3</v>
          </cell>
          <cell r="I848" t="str">
            <v>8          0</v>
          </cell>
          <cell r="J848">
            <v>0</v>
          </cell>
          <cell r="K848">
            <v>0</v>
          </cell>
          <cell r="L848">
            <v>2003</v>
          </cell>
          <cell r="M848" t="str">
            <v>No Trade</v>
          </cell>
          <cell r="N848" t="str">
            <v/>
          </cell>
          <cell r="O848" t="str">
            <v/>
          </cell>
          <cell r="P848" t="str">
            <v/>
          </cell>
        </row>
        <row r="849">
          <cell r="A849" t="str">
            <v>LO</v>
          </cell>
          <cell r="B849">
            <v>8</v>
          </cell>
          <cell r="C849">
            <v>3</v>
          </cell>
          <cell r="D849" t="str">
            <v>P</v>
          </cell>
          <cell r="E849">
            <v>18</v>
          </cell>
          <cell r="F849">
            <v>37819</v>
          </cell>
          <cell r="G849">
            <v>0.5</v>
          </cell>
          <cell r="H849">
            <v>0.5</v>
          </cell>
          <cell r="I849" t="str">
            <v>2          0</v>
          </cell>
          <cell r="J849">
            <v>0</v>
          </cell>
          <cell r="K849">
            <v>0</v>
          </cell>
          <cell r="L849">
            <v>2003</v>
          </cell>
          <cell r="M849" t="str">
            <v>No Trade</v>
          </cell>
          <cell r="N849" t="str">
            <v/>
          </cell>
          <cell r="O849" t="str">
            <v/>
          </cell>
          <cell r="P849" t="str">
            <v/>
          </cell>
        </row>
        <row r="850">
          <cell r="A850" t="str">
            <v>LO</v>
          </cell>
          <cell r="B850">
            <v>8</v>
          </cell>
          <cell r="C850">
            <v>3</v>
          </cell>
          <cell r="D850" t="str">
            <v>P</v>
          </cell>
          <cell r="E850">
            <v>18.5</v>
          </cell>
          <cell r="F850">
            <v>37819</v>
          </cell>
          <cell r="G850">
            <v>0.57999999999999996</v>
          </cell>
          <cell r="H850">
            <v>0.6</v>
          </cell>
          <cell r="I850" t="str">
            <v>1          0</v>
          </cell>
          <cell r="J850">
            <v>0</v>
          </cell>
          <cell r="K850">
            <v>0</v>
          </cell>
          <cell r="L850">
            <v>2003</v>
          </cell>
          <cell r="M850" t="str">
            <v>No Trade</v>
          </cell>
          <cell r="N850" t="str">
            <v/>
          </cell>
          <cell r="O850" t="str">
            <v/>
          </cell>
          <cell r="P850" t="str">
            <v/>
          </cell>
        </row>
        <row r="851">
          <cell r="A851" t="str">
            <v>LO</v>
          </cell>
          <cell r="B851">
            <v>8</v>
          </cell>
          <cell r="C851">
            <v>3</v>
          </cell>
          <cell r="D851" t="str">
            <v>P</v>
          </cell>
          <cell r="E851">
            <v>20</v>
          </cell>
          <cell r="F851">
            <v>37819</v>
          </cell>
          <cell r="G851">
            <v>0.87</v>
          </cell>
          <cell r="H851">
            <v>0.9</v>
          </cell>
          <cell r="I851" t="str">
            <v>1          0</v>
          </cell>
          <cell r="J851">
            <v>0</v>
          </cell>
          <cell r="K851">
            <v>0</v>
          </cell>
          <cell r="L851">
            <v>2003</v>
          </cell>
          <cell r="M851" t="str">
            <v>No Trade</v>
          </cell>
          <cell r="N851" t="str">
            <v/>
          </cell>
          <cell r="O851" t="str">
            <v/>
          </cell>
          <cell r="P851" t="str">
            <v/>
          </cell>
        </row>
        <row r="852">
          <cell r="A852" t="str">
            <v>LO</v>
          </cell>
          <cell r="B852">
            <v>8</v>
          </cell>
          <cell r="C852">
            <v>3</v>
          </cell>
          <cell r="D852" t="str">
            <v>P</v>
          </cell>
          <cell r="E852">
            <v>21</v>
          </cell>
          <cell r="F852">
            <v>37819</v>
          </cell>
          <cell r="G852">
            <v>1.1200000000000001</v>
          </cell>
          <cell r="H852">
            <v>1.1000000000000001</v>
          </cell>
          <cell r="I852" t="str">
            <v>7          0</v>
          </cell>
          <cell r="J852">
            <v>0</v>
          </cell>
          <cell r="K852">
            <v>0</v>
          </cell>
          <cell r="L852">
            <v>2003</v>
          </cell>
          <cell r="M852" t="str">
            <v>No Trade</v>
          </cell>
          <cell r="N852" t="str">
            <v/>
          </cell>
          <cell r="O852" t="str">
            <v/>
          </cell>
          <cell r="P852" t="str">
            <v/>
          </cell>
        </row>
        <row r="853">
          <cell r="A853" t="str">
            <v>LO</v>
          </cell>
          <cell r="B853">
            <v>8</v>
          </cell>
          <cell r="C853">
            <v>3</v>
          </cell>
          <cell r="D853" t="str">
            <v>P</v>
          </cell>
          <cell r="E853">
            <v>22</v>
          </cell>
          <cell r="F853">
            <v>37819</v>
          </cell>
          <cell r="G853">
            <v>1.4</v>
          </cell>
          <cell r="H853">
            <v>1.4</v>
          </cell>
          <cell r="I853" t="str">
            <v>7          0</v>
          </cell>
          <cell r="J853">
            <v>0</v>
          </cell>
          <cell r="K853">
            <v>0</v>
          </cell>
          <cell r="L853">
            <v>2003</v>
          </cell>
          <cell r="M853" t="str">
            <v>No Trade</v>
          </cell>
          <cell r="N853" t="str">
            <v/>
          </cell>
          <cell r="O853" t="str">
            <v/>
          </cell>
          <cell r="P853" t="str">
            <v/>
          </cell>
        </row>
        <row r="854">
          <cell r="A854" t="str">
            <v>LO</v>
          </cell>
          <cell r="B854">
            <v>8</v>
          </cell>
          <cell r="C854">
            <v>3</v>
          </cell>
          <cell r="D854" t="str">
            <v>P</v>
          </cell>
          <cell r="E854">
            <v>23</v>
          </cell>
          <cell r="F854">
            <v>37819</v>
          </cell>
          <cell r="G854">
            <v>1.74</v>
          </cell>
          <cell r="H854">
            <v>1.8</v>
          </cell>
          <cell r="I854" t="str">
            <v>3          0</v>
          </cell>
          <cell r="J854">
            <v>0</v>
          </cell>
          <cell r="K854">
            <v>0</v>
          </cell>
          <cell r="L854">
            <v>2003</v>
          </cell>
          <cell r="M854" t="str">
            <v>No Trade</v>
          </cell>
          <cell r="N854" t="str">
            <v/>
          </cell>
          <cell r="O854" t="str">
            <v/>
          </cell>
          <cell r="P854" t="str">
            <v/>
          </cell>
        </row>
        <row r="855">
          <cell r="A855" t="str">
            <v>LO</v>
          </cell>
          <cell r="B855">
            <v>8</v>
          </cell>
          <cell r="C855">
            <v>3</v>
          </cell>
          <cell r="D855" t="str">
            <v>C</v>
          </cell>
          <cell r="E855">
            <v>24</v>
          </cell>
          <cell r="F855">
            <v>37819</v>
          </cell>
          <cell r="G855">
            <v>3.29</v>
          </cell>
          <cell r="H855">
            <v>2.9</v>
          </cell>
          <cell r="I855" t="str">
            <v>5          0</v>
          </cell>
          <cell r="J855">
            <v>0</v>
          </cell>
          <cell r="K855">
            <v>0</v>
          </cell>
          <cell r="L855">
            <v>2003</v>
          </cell>
          <cell r="M855" t="str">
            <v>No Trade</v>
          </cell>
          <cell r="N855" t="str">
            <v/>
          </cell>
          <cell r="O855" t="str">
            <v/>
          </cell>
          <cell r="P855" t="str">
            <v/>
          </cell>
        </row>
        <row r="856">
          <cell r="A856" t="str">
            <v>LO</v>
          </cell>
          <cell r="B856">
            <v>8</v>
          </cell>
          <cell r="C856">
            <v>3</v>
          </cell>
          <cell r="D856" t="str">
            <v>P</v>
          </cell>
          <cell r="E856">
            <v>24</v>
          </cell>
          <cell r="F856">
            <v>37819</v>
          </cell>
          <cell r="G856">
            <v>2.12</v>
          </cell>
          <cell r="H856">
            <v>2.2000000000000002</v>
          </cell>
          <cell r="I856" t="str">
            <v>3          0</v>
          </cell>
          <cell r="J856">
            <v>0</v>
          </cell>
          <cell r="K856">
            <v>0</v>
          </cell>
          <cell r="L856">
            <v>2003</v>
          </cell>
          <cell r="M856" t="str">
            <v>No Trade</v>
          </cell>
          <cell r="N856" t="str">
            <v/>
          </cell>
          <cell r="O856" t="str">
            <v/>
          </cell>
          <cell r="P856" t="str">
            <v/>
          </cell>
        </row>
        <row r="857">
          <cell r="A857" t="str">
            <v>LO</v>
          </cell>
          <cell r="B857">
            <v>8</v>
          </cell>
          <cell r="C857">
            <v>3</v>
          </cell>
          <cell r="D857" t="str">
            <v>C</v>
          </cell>
          <cell r="E857">
            <v>24.5</v>
          </cell>
          <cell r="F857">
            <v>37819</v>
          </cell>
          <cell r="G857">
            <v>3</v>
          </cell>
          <cell r="H857">
            <v>2.6</v>
          </cell>
          <cell r="I857" t="str">
            <v>8          0</v>
          </cell>
          <cell r="J857">
            <v>0</v>
          </cell>
          <cell r="K857">
            <v>0</v>
          </cell>
          <cell r="L857">
            <v>2003</v>
          </cell>
          <cell r="M857" t="str">
            <v>No Trade</v>
          </cell>
          <cell r="N857" t="str">
            <v/>
          </cell>
          <cell r="O857" t="str">
            <v/>
          </cell>
          <cell r="P857" t="str">
            <v/>
          </cell>
        </row>
        <row r="858">
          <cell r="A858" t="str">
            <v>LO</v>
          </cell>
          <cell r="B858">
            <v>8</v>
          </cell>
          <cell r="C858">
            <v>3</v>
          </cell>
          <cell r="D858" t="str">
            <v>P</v>
          </cell>
          <cell r="E858">
            <v>24.5</v>
          </cell>
          <cell r="F858">
            <v>37819</v>
          </cell>
          <cell r="G858">
            <v>2.34</v>
          </cell>
          <cell r="H858">
            <v>2.4</v>
          </cell>
          <cell r="I858" t="str">
            <v>6          0</v>
          </cell>
          <cell r="J858">
            <v>0</v>
          </cell>
          <cell r="K858">
            <v>0</v>
          </cell>
          <cell r="L858">
            <v>2003</v>
          </cell>
          <cell r="M858" t="str">
            <v>No Trade</v>
          </cell>
          <cell r="N858" t="str">
            <v/>
          </cell>
          <cell r="O858" t="str">
            <v/>
          </cell>
          <cell r="P858" t="str">
            <v/>
          </cell>
        </row>
        <row r="859">
          <cell r="A859" t="str">
            <v>LO</v>
          </cell>
          <cell r="B859">
            <v>8</v>
          </cell>
          <cell r="C859">
            <v>3</v>
          </cell>
          <cell r="D859" t="str">
            <v>C</v>
          </cell>
          <cell r="E859">
            <v>25</v>
          </cell>
          <cell r="F859">
            <v>37819</v>
          </cell>
          <cell r="G859">
            <v>2.74</v>
          </cell>
          <cell r="H859">
            <v>2.4</v>
          </cell>
          <cell r="I859" t="str">
            <v>3        400</v>
          </cell>
          <cell r="J859">
            <v>0</v>
          </cell>
          <cell r="K859">
            <v>0</v>
          </cell>
          <cell r="L859">
            <v>2003</v>
          </cell>
          <cell r="M859" t="str">
            <v>No Trade</v>
          </cell>
          <cell r="N859" t="str">
            <v/>
          </cell>
          <cell r="O859" t="str">
            <v/>
          </cell>
          <cell r="P859" t="str">
            <v/>
          </cell>
        </row>
        <row r="860">
          <cell r="A860" t="str">
            <v>LO</v>
          </cell>
          <cell r="B860">
            <v>8</v>
          </cell>
          <cell r="C860">
            <v>3</v>
          </cell>
          <cell r="D860" t="str">
            <v>P</v>
          </cell>
          <cell r="E860">
            <v>25</v>
          </cell>
          <cell r="F860">
            <v>37819</v>
          </cell>
          <cell r="G860">
            <v>2.56</v>
          </cell>
          <cell r="H860">
            <v>2.7</v>
          </cell>
          <cell r="I860" t="str">
            <v>1          0</v>
          </cell>
          <cell r="J860">
            <v>0</v>
          </cell>
          <cell r="K860">
            <v>0</v>
          </cell>
          <cell r="L860">
            <v>2003</v>
          </cell>
          <cell r="M860" t="str">
            <v>No Trade</v>
          </cell>
          <cell r="N860" t="str">
            <v/>
          </cell>
          <cell r="O860" t="str">
            <v/>
          </cell>
          <cell r="P860" t="str">
            <v/>
          </cell>
        </row>
        <row r="861">
          <cell r="A861" t="str">
            <v>LO</v>
          </cell>
          <cell r="B861">
            <v>8</v>
          </cell>
          <cell r="C861">
            <v>3</v>
          </cell>
          <cell r="D861" t="str">
            <v>C</v>
          </cell>
          <cell r="E861">
            <v>25.5</v>
          </cell>
          <cell r="F861">
            <v>37819</v>
          </cell>
          <cell r="G861">
            <v>2.5</v>
          </cell>
          <cell r="H861">
            <v>2.2000000000000002</v>
          </cell>
          <cell r="I861" t="str">
            <v>1          0</v>
          </cell>
          <cell r="J861">
            <v>0</v>
          </cell>
          <cell r="K861">
            <v>0</v>
          </cell>
          <cell r="L861">
            <v>2003</v>
          </cell>
          <cell r="M861" t="str">
            <v>No Trade</v>
          </cell>
          <cell r="N861" t="str">
            <v/>
          </cell>
          <cell r="O861" t="str">
            <v/>
          </cell>
          <cell r="P861" t="str">
            <v/>
          </cell>
        </row>
        <row r="862">
          <cell r="A862" t="str">
            <v>LO</v>
          </cell>
          <cell r="B862">
            <v>8</v>
          </cell>
          <cell r="C862">
            <v>3</v>
          </cell>
          <cell r="D862" t="str">
            <v>P</v>
          </cell>
          <cell r="E862">
            <v>25.5</v>
          </cell>
          <cell r="F862">
            <v>37819</v>
          </cell>
          <cell r="G862">
            <v>2.81</v>
          </cell>
          <cell r="H862">
            <v>2.9</v>
          </cell>
          <cell r="I862" t="str">
            <v>9          0</v>
          </cell>
          <cell r="J862">
            <v>0</v>
          </cell>
          <cell r="K862">
            <v>0</v>
          </cell>
          <cell r="L862">
            <v>2003</v>
          </cell>
          <cell r="M862" t="str">
            <v>No Trade</v>
          </cell>
          <cell r="N862" t="str">
            <v/>
          </cell>
          <cell r="O862" t="str">
            <v/>
          </cell>
          <cell r="P862" t="str">
            <v/>
          </cell>
        </row>
        <row r="863">
          <cell r="A863" t="str">
            <v>LO</v>
          </cell>
          <cell r="B863">
            <v>8</v>
          </cell>
          <cell r="C863">
            <v>3</v>
          </cell>
          <cell r="D863" t="str">
            <v>C</v>
          </cell>
          <cell r="E863">
            <v>26</v>
          </cell>
          <cell r="F863">
            <v>37819</v>
          </cell>
          <cell r="G863">
            <v>2.27</v>
          </cell>
          <cell r="H863">
            <v>1.9</v>
          </cell>
          <cell r="I863" t="str">
            <v>9          0</v>
          </cell>
          <cell r="J863">
            <v>0</v>
          </cell>
          <cell r="K863">
            <v>0</v>
          </cell>
          <cell r="L863">
            <v>2003</v>
          </cell>
          <cell r="M863" t="str">
            <v>No Trade</v>
          </cell>
          <cell r="N863" t="str">
            <v/>
          </cell>
          <cell r="O863" t="str">
            <v/>
          </cell>
          <cell r="P863" t="str">
            <v/>
          </cell>
        </row>
        <row r="864">
          <cell r="A864" t="str">
            <v>LO</v>
          </cell>
          <cell r="B864">
            <v>8</v>
          </cell>
          <cell r="C864">
            <v>3</v>
          </cell>
          <cell r="D864" t="str">
            <v>P</v>
          </cell>
          <cell r="E864">
            <v>26</v>
          </cell>
          <cell r="F864">
            <v>37819</v>
          </cell>
          <cell r="G864">
            <v>3.09</v>
          </cell>
          <cell r="H864">
            <v>3.2</v>
          </cell>
          <cell r="I864" t="str">
            <v>6          0</v>
          </cell>
          <cell r="J864">
            <v>0</v>
          </cell>
          <cell r="K864">
            <v>0</v>
          </cell>
          <cell r="L864">
            <v>2003</v>
          </cell>
          <cell r="M864" t="str">
            <v>No Trade</v>
          </cell>
          <cell r="N864" t="str">
            <v/>
          </cell>
          <cell r="O864" t="str">
            <v/>
          </cell>
          <cell r="P864" t="str">
            <v/>
          </cell>
        </row>
        <row r="865">
          <cell r="A865" t="str">
            <v>LO</v>
          </cell>
          <cell r="B865">
            <v>8</v>
          </cell>
          <cell r="C865">
            <v>3</v>
          </cell>
          <cell r="D865" t="str">
            <v>C</v>
          </cell>
          <cell r="E865">
            <v>27</v>
          </cell>
          <cell r="F865">
            <v>37819</v>
          </cell>
          <cell r="G865">
            <v>1.86</v>
          </cell>
          <cell r="H865">
            <v>1.6</v>
          </cell>
          <cell r="I865" t="str">
            <v>1          0</v>
          </cell>
          <cell r="J865">
            <v>0</v>
          </cell>
          <cell r="K865">
            <v>0</v>
          </cell>
          <cell r="L865">
            <v>2003</v>
          </cell>
          <cell r="M865" t="str">
            <v>No Trade</v>
          </cell>
          <cell r="N865" t="str">
            <v/>
          </cell>
          <cell r="O865" t="str">
            <v/>
          </cell>
          <cell r="P865" t="str">
            <v/>
          </cell>
        </row>
        <row r="866">
          <cell r="A866" t="str">
            <v>LO</v>
          </cell>
          <cell r="B866">
            <v>8</v>
          </cell>
          <cell r="C866">
            <v>3</v>
          </cell>
          <cell r="D866" t="str">
            <v>C</v>
          </cell>
          <cell r="E866">
            <v>28</v>
          </cell>
          <cell r="F866">
            <v>37819</v>
          </cell>
          <cell r="G866">
            <v>1.5</v>
          </cell>
          <cell r="H866">
            <v>1.2</v>
          </cell>
          <cell r="I866" t="str">
            <v>8          0</v>
          </cell>
          <cell r="J866">
            <v>0</v>
          </cell>
          <cell r="K866">
            <v>0</v>
          </cell>
          <cell r="L866">
            <v>2003</v>
          </cell>
          <cell r="M866" t="str">
            <v>No Trade</v>
          </cell>
          <cell r="N866" t="str">
            <v/>
          </cell>
          <cell r="O866" t="str">
            <v/>
          </cell>
          <cell r="P866" t="str">
            <v/>
          </cell>
        </row>
        <row r="867">
          <cell r="A867" t="str">
            <v>LO</v>
          </cell>
          <cell r="B867">
            <v>8</v>
          </cell>
          <cell r="C867">
            <v>3</v>
          </cell>
          <cell r="D867" t="str">
            <v>C</v>
          </cell>
          <cell r="E867">
            <v>28.5</v>
          </cell>
          <cell r="F867">
            <v>37819</v>
          </cell>
          <cell r="G867">
            <v>1.34</v>
          </cell>
          <cell r="H867">
            <v>1.1000000000000001</v>
          </cell>
          <cell r="I867" t="str">
            <v>4          0</v>
          </cell>
          <cell r="J867">
            <v>0</v>
          </cell>
          <cell r="K867">
            <v>0</v>
          </cell>
          <cell r="L867">
            <v>2003</v>
          </cell>
          <cell r="M867" t="str">
            <v>No Trade</v>
          </cell>
          <cell r="N867" t="str">
            <v/>
          </cell>
          <cell r="O867" t="str">
            <v/>
          </cell>
          <cell r="P867" t="str">
            <v/>
          </cell>
        </row>
        <row r="868">
          <cell r="A868" t="str">
            <v>LO</v>
          </cell>
          <cell r="B868">
            <v>8</v>
          </cell>
          <cell r="C868">
            <v>3</v>
          </cell>
          <cell r="D868" t="str">
            <v>C</v>
          </cell>
          <cell r="E868">
            <v>30</v>
          </cell>
          <cell r="F868">
            <v>37819</v>
          </cell>
          <cell r="G868">
            <v>0.97</v>
          </cell>
          <cell r="H868">
            <v>0.8</v>
          </cell>
          <cell r="I868" t="str">
            <v>2          0</v>
          </cell>
          <cell r="J868">
            <v>0</v>
          </cell>
          <cell r="K868">
            <v>0</v>
          </cell>
          <cell r="L868">
            <v>2003</v>
          </cell>
          <cell r="M868" t="str">
            <v>No Trade</v>
          </cell>
          <cell r="N868" t="str">
            <v/>
          </cell>
          <cell r="O868" t="str">
            <v/>
          </cell>
          <cell r="P868" t="str">
            <v/>
          </cell>
        </row>
        <row r="869">
          <cell r="A869" t="str">
            <v>LO</v>
          </cell>
          <cell r="B869">
            <v>8</v>
          </cell>
          <cell r="C869">
            <v>3</v>
          </cell>
          <cell r="D869" t="str">
            <v>C</v>
          </cell>
          <cell r="E869">
            <v>31</v>
          </cell>
          <cell r="F869">
            <v>37819</v>
          </cell>
          <cell r="G869">
            <v>0.79</v>
          </cell>
          <cell r="H869">
            <v>0.6</v>
          </cell>
          <cell r="I869" t="str">
            <v>8        407</v>
          </cell>
          <cell r="J869">
            <v>0</v>
          </cell>
          <cell r="K869">
            <v>0</v>
          </cell>
          <cell r="L869">
            <v>2003</v>
          </cell>
          <cell r="M869" t="str">
            <v>No Trade</v>
          </cell>
          <cell r="N869" t="str">
            <v/>
          </cell>
          <cell r="O869" t="str">
            <v/>
          </cell>
          <cell r="P869" t="str">
            <v/>
          </cell>
        </row>
        <row r="870">
          <cell r="A870" t="str">
            <v>LO</v>
          </cell>
          <cell r="B870">
            <v>8</v>
          </cell>
          <cell r="C870">
            <v>3</v>
          </cell>
          <cell r="D870" t="str">
            <v>C</v>
          </cell>
          <cell r="E870">
            <v>32</v>
          </cell>
          <cell r="F870">
            <v>37819</v>
          </cell>
          <cell r="G870">
            <v>0.67</v>
          </cell>
          <cell r="H870">
            <v>0.5</v>
          </cell>
          <cell r="I870" t="str">
            <v>7          0</v>
          </cell>
          <cell r="J870">
            <v>0</v>
          </cell>
          <cell r="K870">
            <v>0</v>
          </cell>
          <cell r="L870">
            <v>2003</v>
          </cell>
          <cell r="M870" t="str">
            <v>No Trade</v>
          </cell>
          <cell r="N870" t="str">
            <v/>
          </cell>
          <cell r="O870" t="str">
            <v/>
          </cell>
          <cell r="P870" t="str">
            <v/>
          </cell>
        </row>
        <row r="871">
          <cell r="A871" t="str">
            <v>LO</v>
          </cell>
          <cell r="B871">
            <v>8</v>
          </cell>
          <cell r="C871">
            <v>3</v>
          </cell>
          <cell r="D871" t="str">
            <v>C</v>
          </cell>
          <cell r="E871">
            <v>33</v>
          </cell>
          <cell r="F871">
            <v>37819</v>
          </cell>
          <cell r="G871">
            <v>0.56999999999999995</v>
          </cell>
          <cell r="H871">
            <v>0.4</v>
          </cell>
          <cell r="I871" t="str">
            <v>9          7</v>
          </cell>
          <cell r="J871">
            <v>0</v>
          </cell>
          <cell r="K871">
            <v>0</v>
          </cell>
          <cell r="L871">
            <v>2003</v>
          </cell>
          <cell r="M871" t="str">
            <v>No Trade</v>
          </cell>
          <cell r="N871" t="str">
            <v/>
          </cell>
          <cell r="O871" t="str">
            <v/>
          </cell>
          <cell r="P871" t="str">
            <v/>
          </cell>
        </row>
        <row r="872">
          <cell r="A872" t="str">
            <v>LO</v>
          </cell>
          <cell r="B872">
            <v>8</v>
          </cell>
          <cell r="C872">
            <v>3</v>
          </cell>
          <cell r="D872" t="str">
            <v>C</v>
          </cell>
          <cell r="E872">
            <v>34</v>
          </cell>
          <cell r="F872">
            <v>37819</v>
          </cell>
          <cell r="G872">
            <v>0.49</v>
          </cell>
          <cell r="H872">
            <v>0.4</v>
          </cell>
          <cell r="I872" t="str">
            <v>2          0</v>
          </cell>
          <cell r="J872">
            <v>0</v>
          </cell>
          <cell r="K872">
            <v>0</v>
          </cell>
          <cell r="L872">
            <v>2003</v>
          </cell>
          <cell r="M872" t="str">
            <v>No Trade</v>
          </cell>
          <cell r="N872" t="str">
            <v/>
          </cell>
          <cell r="O872" t="str">
            <v/>
          </cell>
          <cell r="P872" t="str">
            <v/>
          </cell>
        </row>
        <row r="873">
          <cell r="A873" t="str">
            <v>LO</v>
          </cell>
          <cell r="B873">
            <v>8</v>
          </cell>
          <cell r="C873">
            <v>3</v>
          </cell>
          <cell r="D873" t="str">
            <v>C</v>
          </cell>
          <cell r="E873">
            <v>35</v>
          </cell>
          <cell r="F873">
            <v>37819</v>
          </cell>
          <cell r="G873">
            <v>0.43</v>
          </cell>
          <cell r="H873">
            <v>0.3</v>
          </cell>
          <cell r="I873" t="str">
            <v>6          0</v>
          </cell>
          <cell r="J873">
            <v>0</v>
          </cell>
          <cell r="K873">
            <v>0</v>
          </cell>
          <cell r="L873">
            <v>2003</v>
          </cell>
          <cell r="M873" t="str">
            <v>No Trade</v>
          </cell>
          <cell r="N873" t="str">
            <v/>
          </cell>
          <cell r="O873" t="str">
            <v/>
          </cell>
          <cell r="P873" t="str">
            <v/>
          </cell>
        </row>
        <row r="874">
          <cell r="A874" t="str">
            <v>LO</v>
          </cell>
          <cell r="B874">
            <v>8</v>
          </cell>
          <cell r="C874">
            <v>3</v>
          </cell>
          <cell r="D874" t="str">
            <v>C</v>
          </cell>
          <cell r="E874">
            <v>36</v>
          </cell>
          <cell r="F874">
            <v>37819</v>
          </cell>
          <cell r="G874">
            <v>0.37</v>
          </cell>
          <cell r="H874">
            <v>0.3</v>
          </cell>
          <cell r="I874" t="str">
            <v>1          0</v>
          </cell>
          <cell r="J874">
            <v>0</v>
          </cell>
          <cell r="K874">
            <v>0</v>
          </cell>
          <cell r="L874">
            <v>2003</v>
          </cell>
          <cell r="M874" t="str">
            <v>No Trade</v>
          </cell>
          <cell r="N874" t="str">
            <v/>
          </cell>
          <cell r="O874" t="str">
            <v/>
          </cell>
          <cell r="P874" t="str">
            <v/>
          </cell>
        </row>
        <row r="875">
          <cell r="A875" t="str">
            <v>LO</v>
          </cell>
          <cell r="B875">
            <v>9</v>
          </cell>
          <cell r="C875">
            <v>3</v>
          </cell>
          <cell r="D875" t="str">
            <v>P</v>
          </cell>
          <cell r="E875">
            <v>14</v>
          </cell>
          <cell r="F875">
            <v>37848</v>
          </cell>
          <cell r="G875">
            <v>0.16</v>
          </cell>
          <cell r="H875">
            <v>0.1</v>
          </cell>
          <cell r="I875" t="str">
            <v>6          0</v>
          </cell>
          <cell r="J875">
            <v>0</v>
          </cell>
          <cell r="K875">
            <v>0</v>
          </cell>
          <cell r="L875">
            <v>2003</v>
          </cell>
          <cell r="M875" t="str">
            <v>No Trade</v>
          </cell>
          <cell r="N875" t="str">
            <v/>
          </cell>
          <cell r="O875" t="str">
            <v/>
          </cell>
          <cell r="P875" t="str">
            <v/>
          </cell>
        </row>
        <row r="876">
          <cell r="A876" t="str">
            <v>LO</v>
          </cell>
          <cell r="B876">
            <v>9</v>
          </cell>
          <cell r="C876">
            <v>3</v>
          </cell>
          <cell r="D876" t="str">
            <v>P</v>
          </cell>
          <cell r="E876">
            <v>17</v>
          </cell>
          <cell r="F876">
            <v>37848</v>
          </cell>
          <cell r="G876">
            <v>0.44</v>
          </cell>
          <cell r="H876">
            <v>0.4</v>
          </cell>
          <cell r="I876" t="str">
            <v>5          0</v>
          </cell>
          <cell r="J876">
            <v>0</v>
          </cell>
          <cell r="K876">
            <v>0</v>
          </cell>
          <cell r="L876">
            <v>2003</v>
          </cell>
          <cell r="M876" t="str">
            <v>No Trade</v>
          </cell>
          <cell r="N876" t="str">
            <v/>
          </cell>
          <cell r="O876" t="str">
            <v/>
          </cell>
          <cell r="P876" t="str">
            <v/>
          </cell>
        </row>
        <row r="877">
          <cell r="A877" t="str">
            <v>LO</v>
          </cell>
          <cell r="B877">
            <v>9</v>
          </cell>
          <cell r="C877">
            <v>3</v>
          </cell>
          <cell r="D877" t="str">
            <v>P</v>
          </cell>
          <cell r="E877">
            <v>19.5</v>
          </cell>
          <cell r="F877">
            <v>37848</v>
          </cell>
          <cell r="G877">
            <v>0.88</v>
          </cell>
          <cell r="H877">
            <v>0.9</v>
          </cell>
          <cell r="I877" t="str">
            <v>1          0</v>
          </cell>
          <cell r="J877">
            <v>0</v>
          </cell>
          <cell r="K877">
            <v>0</v>
          </cell>
          <cell r="L877">
            <v>2003</v>
          </cell>
          <cell r="M877" t="str">
            <v>No Trade</v>
          </cell>
          <cell r="N877" t="str">
            <v/>
          </cell>
          <cell r="O877" t="str">
            <v/>
          </cell>
          <cell r="P877" t="str">
            <v/>
          </cell>
        </row>
        <row r="878">
          <cell r="A878" t="str">
            <v>LO</v>
          </cell>
          <cell r="B878">
            <v>9</v>
          </cell>
          <cell r="C878">
            <v>3</v>
          </cell>
          <cell r="D878" t="str">
            <v>P</v>
          </cell>
          <cell r="E878">
            <v>20</v>
          </cell>
          <cell r="F878">
            <v>37848</v>
          </cell>
          <cell r="G878">
            <v>0.99</v>
          </cell>
          <cell r="H878">
            <v>1</v>
          </cell>
          <cell r="I878" t="str">
            <v>3          0</v>
          </cell>
          <cell r="J878">
            <v>0</v>
          </cell>
          <cell r="K878">
            <v>0</v>
          </cell>
          <cell r="L878">
            <v>2003</v>
          </cell>
          <cell r="M878" t="str">
            <v>No Trade</v>
          </cell>
          <cell r="N878" t="str">
            <v/>
          </cell>
          <cell r="O878" t="str">
            <v/>
          </cell>
          <cell r="P878" t="str">
            <v/>
          </cell>
        </row>
        <row r="879">
          <cell r="A879" t="str">
            <v>LO</v>
          </cell>
          <cell r="B879">
            <v>9</v>
          </cell>
          <cell r="C879">
            <v>3</v>
          </cell>
          <cell r="D879" t="str">
            <v>P</v>
          </cell>
          <cell r="E879">
            <v>21</v>
          </cell>
          <cell r="F879">
            <v>37848</v>
          </cell>
          <cell r="G879">
            <v>1.25</v>
          </cell>
          <cell r="H879">
            <v>1.3</v>
          </cell>
          <cell r="I879" t="str">
            <v>0          0</v>
          </cell>
          <cell r="J879">
            <v>0</v>
          </cell>
          <cell r="K879">
            <v>0</v>
          </cell>
          <cell r="L879">
            <v>2003</v>
          </cell>
          <cell r="M879" t="str">
            <v>No Trade</v>
          </cell>
          <cell r="N879" t="str">
            <v/>
          </cell>
          <cell r="O879" t="str">
            <v/>
          </cell>
          <cell r="P879" t="str">
            <v/>
          </cell>
        </row>
        <row r="880">
          <cell r="A880" t="str">
            <v>LO</v>
          </cell>
          <cell r="B880">
            <v>9</v>
          </cell>
          <cell r="C880">
            <v>3</v>
          </cell>
          <cell r="D880" t="str">
            <v>P</v>
          </cell>
          <cell r="E880">
            <v>22</v>
          </cell>
          <cell r="F880">
            <v>37848</v>
          </cell>
          <cell r="G880">
            <v>1.55</v>
          </cell>
          <cell r="H880">
            <v>1.6</v>
          </cell>
          <cell r="I880" t="str">
            <v>2          0</v>
          </cell>
          <cell r="J880">
            <v>0</v>
          </cell>
          <cell r="K880">
            <v>0</v>
          </cell>
          <cell r="L880">
            <v>2003</v>
          </cell>
          <cell r="M880" t="str">
            <v>No Trade</v>
          </cell>
          <cell r="N880" t="str">
            <v/>
          </cell>
          <cell r="O880" t="str">
            <v/>
          </cell>
          <cell r="P880" t="str">
            <v/>
          </cell>
        </row>
        <row r="881">
          <cell r="A881" t="str">
            <v>LO</v>
          </cell>
          <cell r="B881">
            <v>9</v>
          </cell>
          <cell r="C881">
            <v>3</v>
          </cell>
          <cell r="D881" t="str">
            <v>P</v>
          </cell>
          <cell r="E881">
            <v>23</v>
          </cell>
          <cell r="F881">
            <v>37848</v>
          </cell>
          <cell r="G881">
            <v>1.9</v>
          </cell>
          <cell r="H881">
            <v>1.9</v>
          </cell>
          <cell r="I881" t="str">
            <v>9          0</v>
          </cell>
          <cell r="J881">
            <v>0</v>
          </cell>
          <cell r="K881">
            <v>0</v>
          </cell>
          <cell r="L881">
            <v>2003</v>
          </cell>
          <cell r="M881" t="str">
            <v>No Trade</v>
          </cell>
          <cell r="N881" t="str">
            <v/>
          </cell>
          <cell r="O881" t="str">
            <v/>
          </cell>
          <cell r="P881" t="str">
            <v/>
          </cell>
        </row>
        <row r="882">
          <cell r="A882" t="str">
            <v>LO</v>
          </cell>
          <cell r="B882">
            <v>9</v>
          </cell>
          <cell r="C882">
            <v>3</v>
          </cell>
          <cell r="D882" t="str">
            <v>C</v>
          </cell>
          <cell r="E882">
            <v>24</v>
          </cell>
          <cell r="F882">
            <v>37848</v>
          </cell>
          <cell r="G882">
            <v>3.2</v>
          </cell>
          <cell r="H882">
            <v>2.8</v>
          </cell>
          <cell r="I882" t="str">
            <v>9          0</v>
          </cell>
          <cell r="J882">
            <v>0</v>
          </cell>
          <cell r="K882">
            <v>0</v>
          </cell>
          <cell r="L882">
            <v>2003</v>
          </cell>
          <cell r="M882" t="str">
            <v>No Trade</v>
          </cell>
          <cell r="N882" t="str">
            <v/>
          </cell>
          <cell r="O882" t="str">
            <v/>
          </cell>
          <cell r="P882" t="str">
            <v/>
          </cell>
        </row>
        <row r="883">
          <cell r="A883" t="str">
            <v>LO</v>
          </cell>
          <cell r="B883">
            <v>9</v>
          </cell>
          <cell r="C883">
            <v>3</v>
          </cell>
          <cell r="D883" t="str">
            <v>P</v>
          </cell>
          <cell r="E883">
            <v>24</v>
          </cell>
          <cell r="F883">
            <v>37848</v>
          </cell>
          <cell r="G883">
            <v>2.2999999999999998</v>
          </cell>
          <cell r="H883">
            <v>2.4</v>
          </cell>
          <cell r="I883" t="str">
            <v>1          0</v>
          </cell>
          <cell r="J883">
            <v>0</v>
          </cell>
          <cell r="K883">
            <v>0</v>
          </cell>
          <cell r="L883">
            <v>2003</v>
          </cell>
          <cell r="M883" t="str">
            <v>No Trade</v>
          </cell>
          <cell r="N883" t="str">
            <v/>
          </cell>
          <cell r="O883" t="str">
            <v/>
          </cell>
          <cell r="P883" t="str">
            <v/>
          </cell>
        </row>
        <row r="884">
          <cell r="A884" t="str">
            <v>LO</v>
          </cell>
          <cell r="B884">
            <v>9</v>
          </cell>
          <cell r="C884">
            <v>3</v>
          </cell>
          <cell r="D884" t="str">
            <v>C</v>
          </cell>
          <cell r="E884">
            <v>24.5</v>
          </cell>
          <cell r="F884">
            <v>37848</v>
          </cell>
          <cell r="G884">
            <v>2.93</v>
          </cell>
          <cell r="H884">
            <v>2.6</v>
          </cell>
          <cell r="I884" t="str">
            <v>2          0</v>
          </cell>
          <cell r="J884">
            <v>0</v>
          </cell>
          <cell r="K884">
            <v>0</v>
          </cell>
          <cell r="L884">
            <v>2003</v>
          </cell>
          <cell r="M884" t="str">
            <v>No Trade</v>
          </cell>
          <cell r="N884" t="str">
            <v/>
          </cell>
          <cell r="O884" t="str">
            <v/>
          </cell>
          <cell r="P884" t="str">
            <v/>
          </cell>
        </row>
        <row r="885">
          <cell r="A885" t="str">
            <v>LO</v>
          </cell>
          <cell r="B885">
            <v>9</v>
          </cell>
          <cell r="C885">
            <v>3</v>
          </cell>
          <cell r="D885" t="str">
            <v>P</v>
          </cell>
          <cell r="E885">
            <v>24.5</v>
          </cell>
          <cell r="F885">
            <v>37848</v>
          </cell>
          <cell r="G885">
            <v>2.52</v>
          </cell>
          <cell r="H885">
            <v>2.6</v>
          </cell>
          <cell r="I885" t="str">
            <v>4          0</v>
          </cell>
          <cell r="J885">
            <v>0</v>
          </cell>
          <cell r="K885">
            <v>0</v>
          </cell>
          <cell r="L885">
            <v>2003</v>
          </cell>
          <cell r="M885" t="str">
            <v>No Trade</v>
          </cell>
          <cell r="N885" t="str">
            <v/>
          </cell>
          <cell r="O885" t="str">
            <v/>
          </cell>
          <cell r="P885" t="str">
            <v/>
          </cell>
        </row>
        <row r="886">
          <cell r="A886" t="str">
            <v>LO</v>
          </cell>
          <cell r="B886">
            <v>9</v>
          </cell>
          <cell r="C886">
            <v>3</v>
          </cell>
          <cell r="D886" t="str">
            <v>C</v>
          </cell>
          <cell r="E886">
            <v>25</v>
          </cell>
          <cell r="F886">
            <v>37848</v>
          </cell>
          <cell r="G886">
            <v>2.67</v>
          </cell>
          <cell r="H886">
            <v>2.2999999999999998</v>
          </cell>
          <cell r="I886" t="str">
            <v>8          0</v>
          </cell>
          <cell r="J886">
            <v>0</v>
          </cell>
          <cell r="K886">
            <v>0</v>
          </cell>
          <cell r="L886">
            <v>2003</v>
          </cell>
          <cell r="M886" t="str">
            <v>No Trade</v>
          </cell>
          <cell r="N886" t="str">
            <v/>
          </cell>
          <cell r="O886" t="str">
            <v/>
          </cell>
          <cell r="P886" t="str">
            <v/>
          </cell>
        </row>
        <row r="887">
          <cell r="A887" t="str">
            <v>LO</v>
          </cell>
          <cell r="B887">
            <v>9</v>
          </cell>
          <cell r="C887">
            <v>3</v>
          </cell>
          <cell r="D887" t="str">
            <v>P</v>
          </cell>
          <cell r="E887">
            <v>25</v>
          </cell>
          <cell r="F887">
            <v>37848</v>
          </cell>
          <cell r="G887">
            <v>2.75</v>
          </cell>
          <cell r="H887">
            <v>2.9</v>
          </cell>
          <cell r="I887" t="str">
            <v>0          0</v>
          </cell>
          <cell r="J887">
            <v>0</v>
          </cell>
          <cell r="K887">
            <v>0</v>
          </cell>
          <cell r="L887">
            <v>2003</v>
          </cell>
          <cell r="M887" t="str">
            <v>No Trade</v>
          </cell>
          <cell r="N887" t="str">
            <v/>
          </cell>
          <cell r="O887" t="str">
            <v/>
          </cell>
          <cell r="P887" t="str">
            <v/>
          </cell>
        </row>
        <row r="888">
          <cell r="A888" t="str">
            <v>LO</v>
          </cell>
          <cell r="B888">
            <v>9</v>
          </cell>
          <cell r="C888">
            <v>3</v>
          </cell>
          <cell r="D888" t="str">
            <v>C</v>
          </cell>
          <cell r="E888">
            <v>25.5</v>
          </cell>
          <cell r="F888">
            <v>37848</v>
          </cell>
          <cell r="G888">
            <v>2.44</v>
          </cell>
          <cell r="H888">
            <v>2.1</v>
          </cell>
          <cell r="I888" t="str">
            <v>6          0</v>
          </cell>
          <cell r="J888">
            <v>0</v>
          </cell>
          <cell r="K888">
            <v>0</v>
          </cell>
          <cell r="L888">
            <v>2003</v>
          </cell>
          <cell r="M888" t="str">
            <v>No Trade</v>
          </cell>
          <cell r="N888" t="str">
            <v/>
          </cell>
          <cell r="O888" t="str">
            <v/>
          </cell>
          <cell r="P888" t="str">
            <v/>
          </cell>
        </row>
        <row r="889">
          <cell r="A889" t="str">
            <v>LO</v>
          </cell>
          <cell r="B889">
            <v>9</v>
          </cell>
          <cell r="C889">
            <v>3</v>
          </cell>
          <cell r="D889" t="str">
            <v>P</v>
          </cell>
          <cell r="E889">
            <v>25.5</v>
          </cell>
          <cell r="F889">
            <v>37848</v>
          </cell>
          <cell r="G889">
            <v>3.02</v>
          </cell>
          <cell r="H889">
            <v>3.1</v>
          </cell>
          <cell r="I889" t="str">
            <v>8          0</v>
          </cell>
          <cell r="J889">
            <v>0</v>
          </cell>
          <cell r="K889">
            <v>0</v>
          </cell>
          <cell r="L889">
            <v>2003</v>
          </cell>
          <cell r="M889" t="str">
            <v>No Trade</v>
          </cell>
          <cell r="N889" t="str">
            <v/>
          </cell>
          <cell r="O889" t="str">
            <v/>
          </cell>
          <cell r="P889" t="str">
            <v/>
          </cell>
        </row>
        <row r="890">
          <cell r="A890" t="str">
            <v>LO</v>
          </cell>
          <cell r="B890">
            <v>9</v>
          </cell>
          <cell r="C890">
            <v>3</v>
          </cell>
          <cell r="D890" t="str">
            <v>C</v>
          </cell>
          <cell r="E890">
            <v>26</v>
          </cell>
          <cell r="F890">
            <v>37848</v>
          </cell>
          <cell r="G890">
            <v>2.2200000000000002</v>
          </cell>
          <cell r="H890">
            <v>1.9</v>
          </cell>
          <cell r="I890" t="str">
            <v>5          0</v>
          </cell>
          <cell r="J890">
            <v>0</v>
          </cell>
          <cell r="K890">
            <v>0</v>
          </cell>
          <cell r="L890">
            <v>2003</v>
          </cell>
          <cell r="M890" t="str">
            <v>No Trade</v>
          </cell>
          <cell r="N890" t="str">
            <v/>
          </cell>
          <cell r="O890" t="str">
            <v/>
          </cell>
          <cell r="P890" t="str">
            <v/>
          </cell>
        </row>
        <row r="891">
          <cell r="A891" t="str">
            <v>LO</v>
          </cell>
          <cell r="B891">
            <v>9</v>
          </cell>
          <cell r="C891">
            <v>3</v>
          </cell>
          <cell r="D891" t="str">
            <v>P</v>
          </cell>
          <cell r="E891">
            <v>26</v>
          </cell>
          <cell r="F891">
            <v>37848</v>
          </cell>
          <cell r="G891">
            <v>3.28</v>
          </cell>
          <cell r="H891">
            <v>3.4</v>
          </cell>
          <cell r="I891" t="str">
            <v>5          0</v>
          </cell>
          <cell r="J891">
            <v>0</v>
          </cell>
          <cell r="K891">
            <v>0</v>
          </cell>
          <cell r="L891">
            <v>2003</v>
          </cell>
          <cell r="M891" t="str">
            <v>No Trade</v>
          </cell>
          <cell r="N891" t="str">
            <v/>
          </cell>
          <cell r="O891" t="str">
            <v/>
          </cell>
          <cell r="P891" t="str">
            <v/>
          </cell>
        </row>
        <row r="892">
          <cell r="A892" t="str">
            <v>LO</v>
          </cell>
          <cell r="B892">
            <v>9</v>
          </cell>
          <cell r="C892">
            <v>3</v>
          </cell>
          <cell r="D892" t="str">
            <v>C</v>
          </cell>
          <cell r="E892">
            <v>26.5</v>
          </cell>
          <cell r="F892">
            <v>37848</v>
          </cell>
          <cell r="G892">
            <v>2.0099999999999998</v>
          </cell>
          <cell r="H892">
            <v>1.7</v>
          </cell>
          <cell r="I892" t="str">
            <v>6          0</v>
          </cell>
          <cell r="J892">
            <v>0</v>
          </cell>
          <cell r="K892">
            <v>0</v>
          </cell>
          <cell r="L892">
            <v>2003</v>
          </cell>
          <cell r="M892" t="str">
            <v>No Trade</v>
          </cell>
          <cell r="N892" t="str">
            <v/>
          </cell>
          <cell r="O892" t="str">
            <v/>
          </cell>
          <cell r="P892" t="str">
            <v/>
          </cell>
        </row>
        <row r="893">
          <cell r="A893" t="str">
            <v>LO</v>
          </cell>
          <cell r="B893">
            <v>9</v>
          </cell>
          <cell r="C893">
            <v>3</v>
          </cell>
          <cell r="D893" t="str">
            <v>C</v>
          </cell>
          <cell r="E893">
            <v>27</v>
          </cell>
          <cell r="F893">
            <v>37848</v>
          </cell>
          <cell r="G893">
            <v>1.82</v>
          </cell>
          <cell r="H893">
            <v>1.5</v>
          </cell>
          <cell r="I893" t="str">
            <v>8          0</v>
          </cell>
          <cell r="J893">
            <v>0</v>
          </cell>
          <cell r="K893">
            <v>0</v>
          </cell>
          <cell r="L893">
            <v>2003</v>
          </cell>
          <cell r="M893" t="str">
            <v>No Trade</v>
          </cell>
          <cell r="N893" t="str">
            <v/>
          </cell>
          <cell r="O893" t="str">
            <v/>
          </cell>
          <cell r="P893" t="str">
            <v/>
          </cell>
        </row>
        <row r="894">
          <cell r="A894" t="str">
            <v>LO</v>
          </cell>
          <cell r="B894">
            <v>9</v>
          </cell>
          <cell r="C894">
            <v>3</v>
          </cell>
          <cell r="D894" t="str">
            <v>C</v>
          </cell>
          <cell r="E894">
            <v>27.5</v>
          </cell>
          <cell r="F894">
            <v>37848</v>
          </cell>
          <cell r="G894">
            <v>1.64</v>
          </cell>
          <cell r="H894">
            <v>1.4</v>
          </cell>
          <cell r="I894" t="str">
            <v>2          0</v>
          </cell>
          <cell r="J894">
            <v>0</v>
          </cell>
          <cell r="K894">
            <v>0</v>
          </cell>
          <cell r="L894">
            <v>2003</v>
          </cell>
          <cell r="M894" t="str">
            <v>No Trade</v>
          </cell>
          <cell r="N894" t="str">
            <v/>
          </cell>
          <cell r="O894" t="str">
            <v/>
          </cell>
          <cell r="P894" t="str">
            <v/>
          </cell>
        </row>
        <row r="895">
          <cell r="A895" t="str">
            <v>LO</v>
          </cell>
          <cell r="B895">
            <v>9</v>
          </cell>
          <cell r="C895">
            <v>3</v>
          </cell>
          <cell r="D895" t="str">
            <v>C</v>
          </cell>
          <cell r="E895">
            <v>28</v>
          </cell>
          <cell r="F895">
            <v>37848</v>
          </cell>
          <cell r="G895">
            <v>1.47</v>
          </cell>
          <cell r="H895">
            <v>1.2</v>
          </cell>
          <cell r="I895" t="str">
            <v>6          0</v>
          </cell>
          <cell r="J895">
            <v>0</v>
          </cell>
          <cell r="K895">
            <v>0</v>
          </cell>
          <cell r="L895">
            <v>2003</v>
          </cell>
          <cell r="M895" t="str">
            <v>No Trade</v>
          </cell>
          <cell r="N895" t="str">
            <v/>
          </cell>
          <cell r="O895" t="str">
            <v/>
          </cell>
          <cell r="P895" t="str">
            <v/>
          </cell>
        </row>
        <row r="896">
          <cell r="A896" t="str">
            <v>LO</v>
          </cell>
          <cell r="B896">
            <v>9</v>
          </cell>
          <cell r="C896">
            <v>3</v>
          </cell>
          <cell r="D896" t="str">
            <v>C</v>
          </cell>
          <cell r="E896">
            <v>28.5</v>
          </cell>
          <cell r="F896">
            <v>37848</v>
          </cell>
          <cell r="G896">
            <v>1.32</v>
          </cell>
          <cell r="H896">
            <v>1.1000000000000001</v>
          </cell>
          <cell r="I896" t="str">
            <v>2          0</v>
          </cell>
          <cell r="J896">
            <v>0</v>
          </cell>
          <cell r="K896">
            <v>0</v>
          </cell>
          <cell r="L896">
            <v>2003</v>
          </cell>
          <cell r="M896" t="str">
            <v>No Trade</v>
          </cell>
          <cell r="N896" t="str">
            <v/>
          </cell>
          <cell r="O896" t="str">
            <v/>
          </cell>
          <cell r="P896" t="str">
            <v/>
          </cell>
        </row>
        <row r="897">
          <cell r="A897" t="str">
            <v>LO</v>
          </cell>
          <cell r="B897">
            <v>9</v>
          </cell>
          <cell r="C897">
            <v>3</v>
          </cell>
          <cell r="D897" t="str">
            <v>C</v>
          </cell>
          <cell r="E897">
            <v>29</v>
          </cell>
          <cell r="F897">
            <v>37848</v>
          </cell>
          <cell r="G897">
            <v>1.17</v>
          </cell>
          <cell r="H897">
            <v>1</v>
          </cell>
          <cell r="I897" t="str">
            <v>1          0</v>
          </cell>
          <cell r="J897">
            <v>0</v>
          </cell>
          <cell r="K897">
            <v>0</v>
          </cell>
          <cell r="L897">
            <v>2003</v>
          </cell>
          <cell r="M897" t="str">
            <v>No Trade</v>
          </cell>
          <cell r="N897" t="str">
            <v/>
          </cell>
          <cell r="O897" t="str">
            <v/>
          </cell>
          <cell r="P897" t="str">
            <v/>
          </cell>
        </row>
        <row r="898">
          <cell r="A898" t="str">
            <v>LO</v>
          </cell>
          <cell r="B898">
            <v>9</v>
          </cell>
          <cell r="C898">
            <v>3</v>
          </cell>
          <cell r="D898" t="str">
            <v>C</v>
          </cell>
          <cell r="E898">
            <v>30</v>
          </cell>
          <cell r="F898">
            <v>37848</v>
          </cell>
          <cell r="G898">
            <v>0.96</v>
          </cell>
          <cell r="H898">
            <v>0.8</v>
          </cell>
          <cell r="I898" t="str">
            <v>2          0</v>
          </cell>
          <cell r="J898">
            <v>0</v>
          </cell>
          <cell r="K898">
            <v>0</v>
          </cell>
          <cell r="L898">
            <v>2003</v>
          </cell>
          <cell r="M898" t="str">
            <v>No Trade</v>
          </cell>
          <cell r="N898" t="str">
            <v/>
          </cell>
          <cell r="O898" t="str">
            <v/>
          </cell>
          <cell r="P898" t="str">
            <v/>
          </cell>
        </row>
        <row r="899">
          <cell r="A899" t="str">
            <v>LO</v>
          </cell>
          <cell r="B899">
            <v>9</v>
          </cell>
          <cell r="C899">
            <v>3</v>
          </cell>
          <cell r="D899" t="str">
            <v>C</v>
          </cell>
          <cell r="E899">
            <v>31</v>
          </cell>
          <cell r="F899">
            <v>37848</v>
          </cell>
          <cell r="G899">
            <v>0.78</v>
          </cell>
          <cell r="H899">
            <v>0.6</v>
          </cell>
          <cell r="I899" t="str">
            <v>8          0</v>
          </cell>
          <cell r="J899">
            <v>0</v>
          </cell>
          <cell r="K899">
            <v>0</v>
          </cell>
          <cell r="L899">
            <v>2003</v>
          </cell>
          <cell r="M899" t="str">
            <v>No Trade</v>
          </cell>
          <cell r="N899" t="str">
            <v/>
          </cell>
          <cell r="O899" t="str">
            <v/>
          </cell>
          <cell r="P899" t="str">
            <v/>
          </cell>
        </row>
        <row r="900">
          <cell r="A900" t="str">
            <v>LO</v>
          </cell>
          <cell r="B900">
            <v>9</v>
          </cell>
          <cell r="C900">
            <v>3</v>
          </cell>
          <cell r="D900" t="str">
            <v>C</v>
          </cell>
          <cell r="E900">
            <v>32</v>
          </cell>
          <cell r="F900">
            <v>37848</v>
          </cell>
          <cell r="G900">
            <v>0.67</v>
          </cell>
          <cell r="H900">
            <v>0.5</v>
          </cell>
          <cell r="I900" t="str">
            <v>8          0</v>
          </cell>
          <cell r="J900">
            <v>0</v>
          </cell>
          <cell r="K900">
            <v>0</v>
          </cell>
          <cell r="L900">
            <v>2003</v>
          </cell>
          <cell r="M900" t="str">
            <v>No Trade</v>
          </cell>
          <cell r="N900" t="str">
            <v/>
          </cell>
          <cell r="O900" t="str">
            <v/>
          </cell>
          <cell r="P900" t="str">
            <v/>
          </cell>
        </row>
        <row r="901">
          <cell r="A901" t="str">
            <v>LO</v>
          </cell>
          <cell r="B901">
            <v>9</v>
          </cell>
          <cell r="C901">
            <v>3</v>
          </cell>
          <cell r="D901" t="str">
            <v>C</v>
          </cell>
          <cell r="E901">
            <v>33</v>
          </cell>
          <cell r="F901">
            <v>37848</v>
          </cell>
          <cell r="G901">
            <v>0.57999999999999996</v>
          </cell>
          <cell r="H901">
            <v>0.5</v>
          </cell>
          <cell r="I901" t="str">
            <v>0          0</v>
          </cell>
          <cell r="J901">
            <v>0</v>
          </cell>
          <cell r="K901">
            <v>0</v>
          </cell>
          <cell r="L901">
            <v>2003</v>
          </cell>
          <cell r="M901" t="str">
            <v>No Trade</v>
          </cell>
          <cell r="N901" t="str">
            <v/>
          </cell>
          <cell r="O901" t="str">
            <v/>
          </cell>
          <cell r="P901" t="str">
            <v/>
          </cell>
        </row>
        <row r="902">
          <cell r="A902" t="str">
            <v>LO</v>
          </cell>
          <cell r="B902">
            <v>9</v>
          </cell>
          <cell r="C902">
            <v>3</v>
          </cell>
          <cell r="D902" t="str">
            <v>C</v>
          </cell>
          <cell r="E902">
            <v>34</v>
          </cell>
          <cell r="F902">
            <v>37848</v>
          </cell>
          <cell r="G902">
            <v>0.5</v>
          </cell>
          <cell r="H902">
            <v>0.4</v>
          </cell>
          <cell r="I902" t="str">
            <v>3          0</v>
          </cell>
          <cell r="J902">
            <v>0</v>
          </cell>
          <cell r="K902">
            <v>0</v>
          </cell>
          <cell r="L902">
            <v>2003</v>
          </cell>
          <cell r="M902" t="str">
            <v>No Trade</v>
          </cell>
          <cell r="N902" t="str">
            <v/>
          </cell>
          <cell r="O902" t="str">
            <v/>
          </cell>
          <cell r="P902" t="str">
            <v/>
          </cell>
        </row>
        <row r="903">
          <cell r="A903" t="str">
            <v>LO</v>
          </cell>
          <cell r="B903">
            <v>9</v>
          </cell>
          <cell r="C903">
            <v>3</v>
          </cell>
          <cell r="D903" t="str">
            <v>C</v>
          </cell>
          <cell r="E903">
            <v>35</v>
          </cell>
          <cell r="F903">
            <v>37848</v>
          </cell>
          <cell r="G903">
            <v>0.44</v>
          </cell>
          <cell r="H903">
            <v>0.3</v>
          </cell>
          <cell r="I903" t="str">
            <v>7          0</v>
          </cell>
          <cell r="J903">
            <v>0</v>
          </cell>
          <cell r="K903">
            <v>0</v>
          </cell>
          <cell r="L903">
            <v>2003</v>
          </cell>
          <cell r="M903" t="str">
            <v>No Trade</v>
          </cell>
          <cell r="N903" t="str">
            <v/>
          </cell>
          <cell r="O903" t="str">
            <v/>
          </cell>
          <cell r="P903" t="str">
            <v/>
          </cell>
        </row>
        <row r="904">
          <cell r="A904" t="str">
            <v>LO</v>
          </cell>
          <cell r="B904">
            <v>9</v>
          </cell>
          <cell r="C904">
            <v>3</v>
          </cell>
          <cell r="D904" t="str">
            <v>P</v>
          </cell>
          <cell r="E904">
            <v>35</v>
          </cell>
          <cell r="F904">
            <v>37848</v>
          </cell>
          <cell r="G904">
            <v>10.01</v>
          </cell>
          <cell r="H904">
            <v>10</v>
          </cell>
          <cell r="I904" t="str">
            <v>1          0</v>
          </cell>
          <cell r="J904">
            <v>0</v>
          </cell>
          <cell r="K904">
            <v>0</v>
          </cell>
          <cell r="L904">
            <v>2003</v>
          </cell>
          <cell r="M904" t="str">
            <v>No Trade</v>
          </cell>
          <cell r="N904" t="str">
            <v/>
          </cell>
          <cell r="O904" t="str">
            <v/>
          </cell>
          <cell r="P904" t="str">
            <v/>
          </cell>
        </row>
        <row r="905">
          <cell r="A905" t="str">
            <v>LO</v>
          </cell>
          <cell r="B905">
            <v>9</v>
          </cell>
          <cell r="C905">
            <v>3</v>
          </cell>
          <cell r="D905" t="str">
            <v>C</v>
          </cell>
          <cell r="E905">
            <v>36</v>
          </cell>
          <cell r="F905">
            <v>37848</v>
          </cell>
          <cell r="G905">
            <v>0.38</v>
          </cell>
          <cell r="H905">
            <v>0.3</v>
          </cell>
          <cell r="I905" t="str">
            <v>3          0</v>
          </cell>
          <cell r="J905">
            <v>0</v>
          </cell>
          <cell r="K905">
            <v>0</v>
          </cell>
          <cell r="L905">
            <v>2003</v>
          </cell>
          <cell r="M905" t="str">
            <v>No Trade</v>
          </cell>
          <cell r="N905" t="str">
            <v/>
          </cell>
          <cell r="O905" t="str">
            <v/>
          </cell>
          <cell r="P905" t="str">
            <v/>
          </cell>
        </row>
        <row r="906">
          <cell r="A906" t="str">
            <v>LO</v>
          </cell>
          <cell r="B906">
            <v>10</v>
          </cell>
          <cell r="C906">
            <v>3</v>
          </cell>
          <cell r="D906" t="str">
            <v>P</v>
          </cell>
          <cell r="E906">
            <v>14</v>
          </cell>
          <cell r="F906">
            <v>37881</v>
          </cell>
          <cell r="G906">
            <v>0.19</v>
          </cell>
          <cell r="H906">
            <v>0.1</v>
          </cell>
          <cell r="I906" t="str">
            <v>9          0</v>
          </cell>
          <cell r="J906">
            <v>0</v>
          </cell>
          <cell r="K906">
            <v>0</v>
          </cell>
          <cell r="L906">
            <v>2003</v>
          </cell>
          <cell r="M906" t="str">
            <v>No Trade</v>
          </cell>
          <cell r="N906" t="str">
            <v/>
          </cell>
          <cell r="O906" t="str">
            <v/>
          </cell>
          <cell r="P906" t="str">
            <v/>
          </cell>
        </row>
        <row r="907">
          <cell r="A907" t="str">
            <v>LO</v>
          </cell>
          <cell r="B907">
            <v>10</v>
          </cell>
          <cell r="C907">
            <v>3</v>
          </cell>
          <cell r="D907" t="str">
            <v>P</v>
          </cell>
          <cell r="E907">
            <v>15</v>
          </cell>
          <cell r="F907">
            <v>37881</v>
          </cell>
          <cell r="G907">
            <v>0.27</v>
          </cell>
          <cell r="H907">
            <v>0.2</v>
          </cell>
          <cell r="I907" t="str">
            <v>7          0</v>
          </cell>
          <cell r="J907">
            <v>0</v>
          </cell>
          <cell r="K907">
            <v>0</v>
          </cell>
          <cell r="L907">
            <v>2003</v>
          </cell>
          <cell r="M907" t="str">
            <v>No Trade</v>
          </cell>
          <cell r="N907" t="str">
            <v/>
          </cell>
          <cell r="O907" t="str">
            <v/>
          </cell>
          <cell r="P907" t="str">
            <v/>
          </cell>
        </row>
        <row r="908">
          <cell r="A908" t="str">
            <v>LO</v>
          </cell>
          <cell r="B908">
            <v>10</v>
          </cell>
          <cell r="C908">
            <v>3</v>
          </cell>
          <cell r="D908" t="str">
            <v>P</v>
          </cell>
          <cell r="E908">
            <v>17</v>
          </cell>
          <cell r="F908">
            <v>37881</v>
          </cell>
          <cell r="G908">
            <v>0.5</v>
          </cell>
          <cell r="H908">
            <v>0.5</v>
          </cell>
          <cell r="I908" t="str">
            <v>1          0</v>
          </cell>
          <cell r="J908">
            <v>0</v>
          </cell>
          <cell r="K908">
            <v>0</v>
          </cell>
          <cell r="L908">
            <v>2003</v>
          </cell>
          <cell r="M908" t="str">
            <v>No Trade</v>
          </cell>
          <cell r="N908" t="str">
            <v/>
          </cell>
          <cell r="O908" t="str">
            <v/>
          </cell>
          <cell r="P908" t="str">
            <v/>
          </cell>
        </row>
        <row r="909">
          <cell r="A909" t="str">
            <v>LO</v>
          </cell>
          <cell r="B909">
            <v>10</v>
          </cell>
          <cell r="C909">
            <v>3</v>
          </cell>
          <cell r="D909" t="str">
            <v>P</v>
          </cell>
          <cell r="E909">
            <v>21</v>
          </cell>
          <cell r="F909">
            <v>37881</v>
          </cell>
          <cell r="G909">
            <v>1.36</v>
          </cell>
          <cell r="H909">
            <v>1.4</v>
          </cell>
          <cell r="I909" t="str">
            <v>0          0</v>
          </cell>
          <cell r="J909">
            <v>0</v>
          </cell>
          <cell r="K909">
            <v>0</v>
          </cell>
          <cell r="L909">
            <v>2003</v>
          </cell>
          <cell r="M909" t="str">
            <v>No Trade</v>
          </cell>
          <cell r="N909" t="str">
            <v/>
          </cell>
          <cell r="O909" t="str">
            <v/>
          </cell>
          <cell r="P909" t="str">
            <v/>
          </cell>
        </row>
        <row r="910">
          <cell r="A910" t="str">
            <v>LO</v>
          </cell>
          <cell r="B910">
            <v>10</v>
          </cell>
          <cell r="C910">
            <v>3</v>
          </cell>
          <cell r="D910" t="str">
            <v>P</v>
          </cell>
          <cell r="E910">
            <v>22</v>
          </cell>
          <cell r="F910">
            <v>37881</v>
          </cell>
          <cell r="G910">
            <v>1.67</v>
          </cell>
          <cell r="H910">
            <v>1.7</v>
          </cell>
          <cell r="I910" t="str">
            <v>3          0</v>
          </cell>
          <cell r="J910">
            <v>0</v>
          </cell>
          <cell r="K910">
            <v>0</v>
          </cell>
          <cell r="L910">
            <v>2003</v>
          </cell>
          <cell r="M910" t="str">
            <v>No Trade</v>
          </cell>
          <cell r="N910" t="str">
            <v/>
          </cell>
          <cell r="O910" t="str">
            <v/>
          </cell>
          <cell r="P910" t="str">
            <v/>
          </cell>
        </row>
        <row r="911">
          <cell r="A911" t="str">
            <v>LO</v>
          </cell>
          <cell r="B911">
            <v>10</v>
          </cell>
          <cell r="C911">
            <v>3</v>
          </cell>
          <cell r="D911" t="str">
            <v>C</v>
          </cell>
          <cell r="E911">
            <v>23.5</v>
          </cell>
          <cell r="F911">
            <v>37881</v>
          </cell>
          <cell r="G911">
            <v>3.38</v>
          </cell>
          <cell r="H911">
            <v>3</v>
          </cell>
          <cell r="I911" t="str">
            <v>5          0</v>
          </cell>
          <cell r="J911">
            <v>0</v>
          </cell>
          <cell r="K911">
            <v>0</v>
          </cell>
          <cell r="L911">
            <v>2003</v>
          </cell>
          <cell r="M911" t="str">
            <v>No Trade</v>
          </cell>
          <cell r="N911" t="str">
            <v/>
          </cell>
          <cell r="O911" t="str">
            <v/>
          </cell>
          <cell r="P911" t="str">
            <v/>
          </cell>
        </row>
        <row r="912">
          <cell r="A912" t="str">
            <v>LO</v>
          </cell>
          <cell r="B912">
            <v>10</v>
          </cell>
          <cell r="C912">
            <v>3</v>
          </cell>
          <cell r="D912" t="str">
            <v>P</v>
          </cell>
          <cell r="E912">
            <v>23.5</v>
          </cell>
          <cell r="F912">
            <v>37881</v>
          </cell>
          <cell r="G912">
            <v>2.23</v>
          </cell>
          <cell r="H912">
            <v>2.2999999999999998</v>
          </cell>
          <cell r="I912" t="str">
            <v>2          0</v>
          </cell>
          <cell r="J912">
            <v>0</v>
          </cell>
          <cell r="K912">
            <v>0</v>
          </cell>
          <cell r="L912">
            <v>2003</v>
          </cell>
          <cell r="M912" t="str">
            <v>No Trade</v>
          </cell>
          <cell r="N912" t="str">
            <v/>
          </cell>
          <cell r="O912" t="str">
            <v/>
          </cell>
          <cell r="P912" t="str">
            <v/>
          </cell>
        </row>
        <row r="913">
          <cell r="A913" t="str">
            <v>LO</v>
          </cell>
          <cell r="B913">
            <v>10</v>
          </cell>
          <cell r="C913">
            <v>3</v>
          </cell>
          <cell r="D913" t="str">
            <v>C</v>
          </cell>
          <cell r="E913">
            <v>24</v>
          </cell>
          <cell r="F913">
            <v>37881</v>
          </cell>
          <cell r="G913">
            <v>3.1</v>
          </cell>
          <cell r="H913">
            <v>2.7</v>
          </cell>
          <cell r="I913" t="str">
            <v>8          0</v>
          </cell>
          <cell r="J913">
            <v>0</v>
          </cell>
          <cell r="K913">
            <v>0</v>
          </cell>
          <cell r="L913">
            <v>2003</v>
          </cell>
          <cell r="M913" t="str">
            <v>No Trade</v>
          </cell>
          <cell r="N913" t="str">
            <v/>
          </cell>
          <cell r="O913" t="str">
            <v/>
          </cell>
          <cell r="P913" t="str">
            <v/>
          </cell>
        </row>
        <row r="914">
          <cell r="A914" t="str">
            <v>LO</v>
          </cell>
          <cell r="B914">
            <v>10</v>
          </cell>
          <cell r="C914">
            <v>3</v>
          </cell>
          <cell r="D914" t="str">
            <v>P</v>
          </cell>
          <cell r="E914">
            <v>24</v>
          </cell>
          <cell r="F914">
            <v>37881</v>
          </cell>
          <cell r="G914">
            <v>2.44</v>
          </cell>
          <cell r="H914">
            <v>2.5</v>
          </cell>
          <cell r="I914" t="str">
            <v>4          0</v>
          </cell>
          <cell r="J914">
            <v>0</v>
          </cell>
          <cell r="K914">
            <v>0</v>
          </cell>
          <cell r="L914">
            <v>2003</v>
          </cell>
          <cell r="M914" t="str">
            <v>No Trade</v>
          </cell>
          <cell r="N914" t="str">
            <v/>
          </cell>
          <cell r="O914" t="str">
            <v/>
          </cell>
          <cell r="P914" t="str">
            <v/>
          </cell>
        </row>
        <row r="915">
          <cell r="A915" t="str">
            <v>LO</v>
          </cell>
          <cell r="B915">
            <v>10</v>
          </cell>
          <cell r="C915">
            <v>3</v>
          </cell>
          <cell r="D915" t="str">
            <v>C</v>
          </cell>
          <cell r="E915">
            <v>24.5</v>
          </cell>
          <cell r="F915">
            <v>37881</v>
          </cell>
          <cell r="G915">
            <v>2.83</v>
          </cell>
          <cell r="H915">
            <v>2.5</v>
          </cell>
          <cell r="I915" t="str">
            <v>4          0</v>
          </cell>
          <cell r="J915">
            <v>0</v>
          </cell>
          <cell r="K915">
            <v>0</v>
          </cell>
          <cell r="L915">
            <v>2003</v>
          </cell>
          <cell r="M915" t="str">
            <v>No Trade</v>
          </cell>
          <cell r="N915" t="str">
            <v/>
          </cell>
          <cell r="O915" t="str">
            <v/>
          </cell>
          <cell r="P915" t="str">
            <v/>
          </cell>
        </row>
        <row r="916">
          <cell r="A916" t="str">
            <v>LO</v>
          </cell>
          <cell r="B916">
            <v>10</v>
          </cell>
          <cell r="C916">
            <v>3</v>
          </cell>
          <cell r="D916" t="str">
            <v>C</v>
          </cell>
          <cell r="E916">
            <v>25</v>
          </cell>
          <cell r="F916">
            <v>37881</v>
          </cell>
          <cell r="G916">
            <v>2.6</v>
          </cell>
          <cell r="H916">
            <v>2.2999999999999998</v>
          </cell>
          <cell r="I916" t="str">
            <v>1          0</v>
          </cell>
          <cell r="J916">
            <v>0</v>
          </cell>
          <cell r="K916">
            <v>0</v>
          </cell>
          <cell r="L916">
            <v>2003</v>
          </cell>
          <cell r="M916" t="str">
            <v>No Trade</v>
          </cell>
          <cell r="N916" t="str">
            <v/>
          </cell>
          <cell r="O916" t="str">
            <v/>
          </cell>
          <cell r="P916" t="str">
            <v/>
          </cell>
        </row>
        <row r="917">
          <cell r="A917" t="str">
            <v>LO</v>
          </cell>
          <cell r="B917">
            <v>10</v>
          </cell>
          <cell r="C917">
            <v>3</v>
          </cell>
          <cell r="D917" t="str">
            <v>P</v>
          </cell>
          <cell r="E917">
            <v>25</v>
          </cell>
          <cell r="F917">
            <v>37881</v>
          </cell>
          <cell r="G917">
            <v>2.92</v>
          </cell>
          <cell r="H917">
            <v>3</v>
          </cell>
          <cell r="I917" t="str">
            <v>4          0</v>
          </cell>
          <cell r="J917">
            <v>0</v>
          </cell>
          <cell r="K917">
            <v>0</v>
          </cell>
          <cell r="L917">
            <v>2003</v>
          </cell>
          <cell r="M917" t="str">
            <v>No Trade</v>
          </cell>
          <cell r="N917" t="str">
            <v/>
          </cell>
          <cell r="O917" t="str">
            <v/>
          </cell>
          <cell r="P917" t="str">
            <v/>
          </cell>
        </row>
        <row r="918">
          <cell r="A918" t="str">
            <v>LO</v>
          </cell>
          <cell r="B918">
            <v>10</v>
          </cell>
          <cell r="C918">
            <v>3</v>
          </cell>
          <cell r="D918" t="str">
            <v>C</v>
          </cell>
          <cell r="E918">
            <v>26</v>
          </cell>
          <cell r="F918">
            <v>37881</v>
          </cell>
          <cell r="G918">
            <v>2.16</v>
          </cell>
          <cell r="H918">
            <v>1.9</v>
          </cell>
          <cell r="I918" t="str">
            <v>0          0</v>
          </cell>
          <cell r="J918">
            <v>0</v>
          </cell>
          <cell r="K918">
            <v>0</v>
          </cell>
          <cell r="L918">
            <v>2003</v>
          </cell>
          <cell r="M918" t="str">
            <v>No Trade</v>
          </cell>
          <cell r="N918" t="str">
            <v/>
          </cell>
          <cell r="O918" t="str">
            <v/>
          </cell>
          <cell r="P918" t="str">
            <v/>
          </cell>
        </row>
        <row r="919">
          <cell r="A919" t="str">
            <v>LO</v>
          </cell>
          <cell r="B919">
            <v>10</v>
          </cell>
          <cell r="C919">
            <v>3</v>
          </cell>
          <cell r="D919" t="str">
            <v>C</v>
          </cell>
          <cell r="E919">
            <v>28</v>
          </cell>
          <cell r="F919">
            <v>37881</v>
          </cell>
          <cell r="G919">
            <v>1.43</v>
          </cell>
          <cell r="H919">
            <v>1.2</v>
          </cell>
          <cell r="I919" t="str">
            <v>2          0</v>
          </cell>
          <cell r="J919">
            <v>0</v>
          </cell>
          <cell r="K919">
            <v>0</v>
          </cell>
          <cell r="L919">
            <v>2003</v>
          </cell>
          <cell r="M919" t="str">
            <v>No Trade</v>
          </cell>
          <cell r="N919" t="str">
            <v/>
          </cell>
          <cell r="O919" t="str">
            <v/>
          </cell>
          <cell r="P919" t="str">
            <v/>
          </cell>
        </row>
        <row r="920">
          <cell r="A920" t="str">
            <v>LO</v>
          </cell>
          <cell r="B920">
            <v>10</v>
          </cell>
          <cell r="C920">
            <v>3</v>
          </cell>
          <cell r="D920" t="str">
            <v>C</v>
          </cell>
          <cell r="E920">
            <v>28.5</v>
          </cell>
          <cell r="F920">
            <v>37881</v>
          </cell>
          <cell r="G920">
            <v>1.28</v>
          </cell>
          <cell r="H920">
            <v>1.1000000000000001</v>
          </cell>
          <cell r="I920" t="str">
            <v>1          0</v>
          </cell>
          <cell r="J920">
            <v>0</v>
          </cell>
          <cell r="K920">
            <v>0</v>
          </cell>
          <cell r="L920">
            <v>2003</v>
          </cell>
          <cell r="M920" t="str">
            <v>No Trade</v>
          </cell>
          <cell r="N920" t="str">
            <v/>
          </cell>
          <cell r="O920" t="str">
            <v/>
          </cell>
          <cell r="P920" t="str">
            <v/>
          </cell>
        </row>
        <row r="921">
          <cell r="A921" t="str">
            <v>LO</v>
          </cell>
          <cell r="B921">
            <v>10</v>
          </cell>
          <cell r="C921">
            <v>3</v>
          </cell>
          <cell r="D921" t="str">
            <v>P</v>
          </cell>
          <cell r="E921">
            <v>29</v>
          </cell>
          <cell r="F921">
            <v>37881</v>
          </cell>
          <cell r="G921">
            <v>2.89</v>
          </cell>
          <cell r="H921">
            <v>2.8</v>
          </cell>
          <cell r="I921" t="str">
            <v>9          0</v>
          </cell>
          <cell r="J921">
            <v>0</v>
          </cell>
          <cell r="K921">
            <v>0</v>
          </cell>
          <cell r="L921">
            <v>2003</v>
          </cell>
          <cell r="M921" t="str">
            <v>No Trade</v>
          </cell>
          <cell r="N921" t="str">
            <v/>
          </cell>
          <cell r="O921" t="str">
            <v/>
          </cell>
          <cell r="P921" t="str">
            <v/>
          </cell>
        </row>
        <row r="922">
          <cell r="A922" t="str">
            <v>LO</v>
          </cell>
          <cell r="B922">
            <v>10</v>
          </cell>
          <cell r="C922">
            <v>3</v>
          </cell>
          <cell r="D922" t="str">
            <v>C</v>
          </cell>
          <cell r="E922">
            <v>31</v>
          </cell>
          <cell r="F922">
            <v>37881</v>
          </cell>
          <cell r="G922">
            <v>0.8</v>
          </cell>
          <cell r="H922">
            <v>0.7</v>
          </cell>
          <cell r="I922" t="str">
            <v>0          0</v>
          </cell>
          <cell r="J922">
            <v>0</v>
          </cell>
          <cell r="K922">
            <v>0</v>
          </cell>
          <cell r="L922">
            <v>2003</v>
          </cell>
          <cell r="M922" t="str">
            <v>No Trade</v>
          </cell>
          <cell r="N922" t="str">
            <v/>
          </cell>
          <cell r="O922" t="str">
            <v/>
          </cell>
          <cell r="P922" t="str">
            <v/>
          </cell>
        </row>
        <row r="923">
          <cell r="A923" t="str">
            <v>LO</v>
          </cell>
          <cell r="B923">
            <v>10</v>
          </cell>
          <cell r="C923">
            <v>3</v>
          </cell>
          <cell r="D923" t="str">
            <v>C</v>
          </cell>
          <cell r="E923">
            <v>32</v>
          </cell>
          <cell r="F923">
            <v>37881</v>
          </cell>
          <cell r="G923">
            <v>0.69</v>
          </cell>
          <cell r="H923">
            <v>0.6</v>
          </cell>
          <cell r="I923" t="str">
            <v>0          0</v>
          </cell>
          <cell r="J923">
            <v>0</v>
          </cell>
          <cell r="K923">
            <v>0</v>
          </cell>
          <cell r="L923">
            <v>2003</v>
          </cell>
          <cell r="M923" t="str">
            <v>No Trade</v>
          </cell>
          <cell r="N923" t="str">
            <v/>
          </cell>
          <cell r="O923" t="str">
            <v/>
          </cell>
          <cell r="P923" t="str">
            <v/>
          </cell>
        </row>
        <row r="924">
          <cell r="A924" t="str">
            <v>LO</v>
          </cell>
          <cell r="B924">
            <v>10</v>
          </cell>
          <cell r="C924">
            <v>3</v>
          </cell>
          <cell r="D924" t="str">
            <v>C</v>
          </cell>
          <cell r="E924">
            <v>33</v>
          </cell>
          <cell r="F924">
            <v>37881</v>
          </cell>
          <cell r="G924">
            <v>0.6</v>
          </cell>
          <cell r="H924">
            <v>0.5</v>
          </cell>
          <cell r="I924" t="str">
            <v>2          0</v>
          </cell>
          <cell r="J924">
            <v>0</v>
          </cell>
          <cell r="K924">
            <v>0</v>
          </cell>
          <cell r="L924">
            <v>2003</v>
          </cell>
          <cell r="M924" t="str">
            <v>No Trade</v>
          </cell>
          <cell r="N924" t="str">
            <v/>
          </cell>
          <cell r="O924" t="str">
            <v/>
          </cell>
          <cell r="P924" t="str">
            <v/>
          </cell>
        </row>
        <row r="925">
          <cell r="A925" t="str">
            <v>LO</v>
          </cell>
          <cell r="B925">
            <v>10</v>
          </cell>
          <cell r="C925">
            <v>3</v>
          </cell>
          <cell r="D925" t="str">
            <v>C</v>
          </cell>
          <cell r="E925">
            <v>34</v>
          </cell>
          <cell r="F925">
            <v>37881</v>
          </cell>
          <cell r="G925">
            <v>0.53</v>
          </cell>
          <cell r="H925">
            <v>0.4</v>
          </cell>
          <cell r="I925" t="str">
            <v>5          0</v>
          </cell>
          <cell r="J925">
            <v>0</v>
          </cell>
          <cell r="K925">
            <v>0</v>
          </cell>
          <cell r="L925">
            <v>2003</v>
          </cell>
          <cell r="M925" t="str">
            <v>No Trade</v>
          </cell>
          <cell r="N925" t="str">
            <v/>
          </cell>
          <cell r="O925" t="str">
            <v/>
          </cell>
          <cell r="P925" t="str">
            <v/>
          </cell>
        </row>
        <row r="926">
          <cell r="A926" t="str">
            <v>LO</v>
          </cell>
          <cell r="B926">
            <v>10</v>
          </cell>
          <cell r="C926">
            <v>3</v>
          </cell>
          <cell r="D926" t="str">
            <v>C</v>
          </cell>
          <cell r="E926">
            <v>35</v>
          </cell>
          <cell r="F926">
            <v>37881</v>
          </cell>
          <cell r="G926">
            <v>0.46</v>
          </cell>
          <cell r="H926">
            <v>0.4</v>
          </cell>
          <cell r="I926" t="str">
            <v>0          0</v>
          </cell>
          <cell r="J926">
            <v>0</v>
          </cell>
          <cell r="K926">
            <v>0</v>
          </cell>
          <cell r="L926">
            <v>2003</v>
          </cell>
          <cell r="M926" t="str">
            <v>No Trade</v>
          </cell>
          <cell r="N926" t="str">
            <v/>
          </cell>
          <cell r="O926" t="str">
            <v/>
          </cell>
          <cell r="P926" t="str">
            <v/>
          </cell>
        </row>
        <row r="927">
          <cell r="A927" t="str">
            <v>LO</v>
          </cell>
          <cell r="B927">
            <v>11</v>
          </cell>
          <cell r="C927">
            <v>3</v>
          </cell>
          <cell r="D927" t="str">
            <v>P</v>
          </cell>
          <cell r="E927">
            <v>17</v>
          </cell>
          <cell r="F927">
            <v>37910</v>
          </cell>
          <cell r="G927">
            <v>0.55000000000000004</v>
          </cell>
          <cell r="H927">
            <v>0.5</v>
          </cell>
          <cell r="I927" t="str">
            <v>6          0</v>
          </cell>
          <cell r="J927">
            <v>0</v>
          </cell>
          <cell r="K927">
            <v>0</v>
          </cell>
          <cell r="L927">
            <v>2003</v>
          </cell>
          <cell r="M927" t="str">
            <v>No Trade</v>
          </cell>
          <cell r="N927" t="str">
            <v/>
          </cell>
          <cell r="O927" t="str">
            <v/>
          </cell>
          <cell r="P927" t="str">
            <v/>
          </cell>
        </row>
        <row r="928">
          <cell r="A928" t="str">
            <v>LO</v>
          </cell>
          <cell r="B928">
            <v>11</v>
          </cell>
          <cell r="C928">
            <v>3</v>
          </cell>
          <cell r="D928" t="str">
            <v>P</v>
          </cell>
          <cell r="E928">
            <v>20</v>
          </cell>
          <cell r="F928">
            <v>37910</v>
          </cell>
          <cell r="G928">
            <v>1.17</v>
          </cell>
          <cell r="H928">
            <v>1.2</v>
          </cell>
          <cell r="I928" t="str">
            <v>0          0</v>
          </cell>
          <cell r="J928">
            <v>0</v>
          </cell>
          <cell r="K928">
            <v>0</v>
          </cell>
          <cell r="L928">
            <v>2003</v>
          </cell>
          <cell r="M928" t="str">
            <v>No Trade</v>
          </cell>
          <cell r="N928" t="str">
            <v/>
          </cell>
          <cell r="O928" t="str">
            <v/>
          </cell>
          <cell r="P928" t="str">
            <v/>
          </cell>
        </row>
        <row r="929">
          <cell r="A929" t="str">
            <v>LO</v>
          </cell>
          <cell r="B929">
            <v>11</v>
          </cell>
          <cell r="C929">
            <v>3</v>
          </cell>
          <cell r="D929" t="str">
            <v>P</v>
          </cell>
          <cell r="E929">
            <v>21</v>
          </cell>
          <cell r="F929">
            <v>37910</v>
          </cell>
          <cell r="G929">
            <v>1.45</v>
          </cell>
          <cell r="H929">
            <v>1.4</v>
          </cell>
          <cell r="I929" t="str">
            <v>9          0</v>
          </cell>
          <cell r="J929">
            <v>0</v>
          </cell>
          <cell r="K929">
            <v>0</v>
          </cell>
          <cell r="L929">
            <v>2003</v>
          </cell>
          <cell r="M929" t="str">
            <v>No Trade</v>
          </cell>
          <cell r="N929" t="str">
            <v/>
          </cell>
          <cell r="O929" t="str">
            <v/>
          </cell>
          <cell r="P929" t="str">
            <v/>
          </cell>
        </row>
        <row r="930">
          <cell r="A930" t="str">
            <v>LO</v>
          </cell>
          <cell r="B930">
            <v>11</v>
          </cell>
          <cell r="C930">
            <v>3</v>
          </cell>
          <cell r="D930" t="str">
            <v>P</v>
          </cell>
          <cell r="E930">
            <v>22</v>
          </cell>
          <cell r="F930">
            <v>37910</v>
          </cell>
          <cell r="G930">
            <v>1.77</v>
          </cell>
          <cell r="H930">
            <v>1.8</v>
          </cell>
          <cell r="I930" t="str">
            <v>3          0</v>
          </cell>
          <cell r="J930">
            <v>0</v>
          </cell>
          <cell r="K930">
            <v>0</v>
          </cell>
          <cell r="L930">
            <v>2003</v>
          </cell>
          <cell r="M930" t="str">
            <v>No Trade</v>
          </cell>
          <cell r="N930" t="str">
            <v/>
          </cell>
          <cell r="O930" t="str">
            <v/>
          </cell>
          <cell r="P930" t="str">
            <v/>
          </cell>
        </row>
        <row r="931">
          <cell r="A931" t="str">
            <v>LO</v>
          </cell>
          <cell r="B931">
            <v>11</v>
          </cell>
          <cell r="C931">
            <v>3</v>
          </cell>
          <cell r="D931" t="str">
            <v>P</v>
          </cell>
          <cell r="E931">
            <v>23</v>
          </cell>
          <cell r="F931">
            <v>37910</v>
          </cell>
          <cell r="G931">
            <v>2.13</v>
          </cell>
          <cell r="H931">
            <v>2.2000000000000002</v>
          </cell>
          <cell r="I931" t="str">
            <v>1          0</v>
          </cell>
          <cell r="J931">
            <v>0</v>
          </cell>
          <cell r="K931">
            <v>0</v>
          </cell>
          <cell r="L931">
            <v>2003</v>
          </cell>
          <cell r="M931" t="str">
            <v>No Trade</v>
          </cell>
          <cell r="N931" t="str">
            <v/>
          </cell>
          <cell r="O931" t="str">
            <v/>
          </cell>
          <cell r="P931" t="str">
            <v/>
          </cell>
        </row>
        <row r="932">
          <cell r="A932" t="str">
            <v>LO</v>
          </cell>
          <cell r="B932">
            <v>11</v>
          </cell>
          <cell r="C932">
            <v>3</v>
          </cell>
          <cell r="D932" t="str">
            <v>C</v>
          </cell>
          <cell r="E932">
            <v>23.5</v>
          </cell>
          <cell r="F932">
            <v>37910</v>
          </cell>
          <cell r="G932">
            <v>3.31</v>
          </cell>
          <cell r="H932">
            <v>3</v>
          </cell>
          <cell r="I932" t="str">
            <v>0          0</v>
          </cell>
          <cell r="J932">
            <v>0</v>
          </cell>
          <cell r="K932">
            <v>0</v>
          </cell>
          <cell r="L932">
            <v>2003</v>
          </cell>
          <cell r="M932" t="str">
            <v>No Trade</v>
          </cell>
          <cell r="N932" t="str">
            <v/>
          </cell>
          <cell r="O932" t="str">
            <v/>
          </cell>
          <cell r="P932" t="str">
            <v/>
          </cell>
        </row>
        <row r="933">
          <cell r="A933" t="str">
            <v>LO</v>
          </cell>
          <cell r="B933">
            <v>11</v>
          </cell>
          <cell r="C933">
            <v>3</v>
          </cell>
          <cell r="D933" t="str">
            <v>P</v>
          </cell>
          <cell r="E933">
            <v>23.5</v>
          </cell>
          <cell r="F933">
            <v>37910</v>
          </cell>
          <cell r="G933">
            <v>2.34</v>
          </cell>
          <cell r="H933">
            <v>2.4</v>
          </cell>
          <cell r="I933" t="str">
            <v>3          0</v>
          </cell>
          <cell r="J933">
            <v>0</v>
          </cell>
          <cell r="K933">
            <v>0</v>
          </cell>
          <cell r="L933">
            <v>2003</v>
          </cell>
          <cell r="M933" t="str">
            <v>No Trade</v>
          </cell>
          <cell r="N933" t="str">
            <v/>
          </cell>
          <cell r="O933" t="str">
            <v/>
          </cell>
          <cell r="P933" t="str">
            <v/>
          </cell>
        </row>
        <row r="934">
          <cell r="A934" t="str">
            <v>LO</v>
          </cell>
          <cell r="B934">
            <v>11</v>
          </cell>
          <cell r="C934">
            <v>3</v>
          </cell>
          <cell r="D934" t="str">
            <v>C</v>
          </cell>
          <cell r="E934">
            <v>24</v>
          </cell>
          <cell r="F934">
            <v>37910</v>
          </cell>
          <cell r="G934">
            <v>3.04</v>
          </cell>
          <cell r="H934">
            <v>2.7</v>
          </cell>
          <cell r="I934" t="str">
            <v>2          0</v>
          </cell>
          <cell r="J934">
            <v>0</v>
          </cell>
          <cell r="K934">
            <v>0</v>
          </cell>
          <cell r="L934">
            <v>2003</v>
          </cell>
          <cell r="M934" t="str">
            <v>No Trade</v>
          </cell>
          <cell r="N934" t="str">
            <v/>
          </cell>
          <cell r="O934" t="str">
            <v/>
          </cell>
          <cell r="P934" t="str">
            <v/>
          </cell>
        </row>
        <row r="935">
          <cell r="A935" t="str">
            <v>LO</v>
          </cell>
          <cell r="B935">
            <v>11</v>
          </cell>
          <cell r="C935">
            <v>3</v>
          </cell>
          <cell r="D935" t="str">
            <v>P</v>
          </cell>
          <cell r="E935">
            <v>24</v>
          </cell>
          <cell r="F935">
            <v>37910</v>
          </cell>
          <cell r="G935">
            <v>2.5499999999999998</v>
          </cell>
          <cell r="H935">
            <v>2.6</v>
          </cell>
          <cell r="I935" t="str">
            <v>5          0</v>
          </cell>
          <cell r="J935">
            <v>0</v>
          </cell>
          <cell r="K935">
            <v>0</v>
          </cell>
          <cell r="L935">
            <v>2003</v>
          </cell>
          <cell r="M935" t="str">
            <v>No Trade</v>
          </cell>
          <cell r="N935" t="str">
            <v/>
          </cell>
          <cell r="O935" t="str">
            <v/>
          </cell>
          <cell r="P935" t="str">
            <v/>
          </cell>
        </row>
        <row r="936">
          <cell r="A936" t="str">
            <v>LO</v>
          </cell>
          <cell r="B936">
            <v>11</v>
          </cell>
          <cell r="C936">
            <v>3</v>
          </cell>
          <cell r="D936" t="str">
            <v>C</v>
          </cell>
          <cell r="E936">
            <v>26</v>
          </cell>
          <cell r="F936">
            <v>37910</v>
          </cell>
          <cell r="G936">
            <v>2.11</v>
          </cell>
          <cell r="H936">
            <v>1.8</v>
          </cell>
          <cell r="I936" t="str">
            <v>5          0</v>
          </cell>
          <cell r="J936">
            <v>0</v>
          </cell>
          <cell r="K936">
            <v>0</v>
          </cell>
          <cell r="L936">
            <v>2003</v>
          </cell>
          <cell r="M936" t="str">
            <v>No Trade</v>
          </cell>
          <cell r="N936" t="str">
            <v/>
          </cell>
          <cell r="O936" t="str">
            <v/>
          </cell>
          <cell r="P936" t="str">
            <v/>
          </cell>
        </row>
        <row r="937">
          <cell r="A937" t="str">
            <v>LO</v>
          </cell>
          <cell r="B937">
            <v>11</v>
          </cell>
          <cell r="C937">
            <v>3</v>
          </cell>
          <cell r="D937" t="str">
            <v>C</v>
          </cell>
          <cell r="E937">
            <v>28.5</v>
          </cell>
          <cell r="F937">
            <v>37910</v>
          </cell>
          <cell r="G937">
            <v>1.25</v>
          </cell>
          <cell r="H937">
            <v>1</v>
          </cell>
          <cell r="I937" t="str">
            <v>8          0</v>
          </cell>
          <cell r="J937">
            <v>0</v>
          </cell>
          <cell r="K937">
            <v>0</v>
          </cell>
          <cell r="L937">
            <v>2003</v>
          </cell>
          <cell r="M937" t="str">
            <v>No Trade</v>
          </cell>
          <cell r="N937" t="str">
            <v/>
          </cell>
          <cell r="O937" t="str">
            <v/>
          </cell>
          <cell r="P937" t="str">
            <v/>
          </cell>
        </row>
        <row r="938">
          <cell r="A938" t="str">
            <v>LO</v>
          </cell>
          <cell r="B938">
            <v>11</v>
          </cell>
          <cell r="C938">
            <v>3</v>
          </cell>
          <cell r="D938" t="str">
            <v>C</v>
          </cell>
          <cell r="E938">
            <v>30</v>
          </cell>
          <cell r="F938">
            <v>37910</v>
          </cell>
          <cell r="G938">
            <v>0.94</v>
          </cell>
          <cell r="H938">
            <v>0.8</v>
          </cell>
          <cell r="I938" t="str">
            <v>0          0</v>
          </cell>
          <cell r="J938">
            <v>0</v>
          </cell>
          <cell r="K938">
            <v>0</v>
          </cell>
          <cell r="L938">
            <v>2003</v>
          </cell>
          <cell r="M938" t="str">
            <v>No Trade</v>
          </cell>
          <cell r="N938" t="str">
            <v/>
          </cell>
          <cell r="O938" t="str">
            <v/>
          </cell>
          <cell r="P938" t="str">
            <v/>
          </cell>
        </row>
        <row r="939">
          <cell r="A939" t="str">
            <v>LO</v>
          </cell>
          <cell r="B939">
            <v>11</v>
          </cell>
          <cell r="C939">
            <v>3</v>
          </cell>
          <cell r="D939" t="str">
            <v>C</v>
          </cell>
          <cell r="E939">
            <v>31</v>
          </cell>
          <cell r="F939">
            <v>37910</v>
          </cell>
          <cell r="G939">
            <v>0.79</v>
          </cell>
          <cell r="H939">
            <v>0.6</v>
          </cell>
          <cell r="I939" t="str">
            <v>8          0</v>
          </cell>
          <cell r="J939">
            <v>0</v>
          </cell>
          <cell r="K939">
            <v>0</v>
          </cell>
          <cell r="L939">
            <v>2003</v>
          </cell>
          <cell r="M939" t="str">
            <v>No Trade</v>
          </cell>
          <cell r="N939" t="str">
            <v/>
          </cell>
          <cell r="O939" t="str">
            <v/>
          </cell>
          <cell r="P939" t="str">
            <v/>
          </cell>
        </row>
        <row r="940">
          <cell r="A940" t="str">
            <v>LO</v>
          </cell>
          <cell r="B940">
            <v>11</v>
          </cell>
          <cell r="C940">
            <v>3</v>
          </cell>
          <cell r="D940" t="str">
            <v>C</v>
          </cell>
          <cell r="E940">
            <v>32</v>
          </cell>
          <cell r="F940">
            <v>37910</v>
          </cell>
          <cell r="G940">
            <v>0.68</v>
          </cell>
          <cell r="H940">
            <v>0.5</v>
          </cell>
          <cell r="I940" t="str">
            <v>9          5</v>
          </cell>
          <cell r="J940">
            <v>0</v>
          </cell>
          <cell r="K940">
            <v>0</v>
          </cell>
          <cell r="L940">
            <v>2003</v>
          </cell>
          <cell r="M940" t="str">
            <v>No Trade</v>
          </cell>
          <cell r="N940" t="str">
            <v/>
          </cell>
          <cell r="O940" t="str">
            <v/>
          </cell>
          <cell r="P940" t="str">
            <v/>
          </cell>
        </row>
        <row r="941">
          <cell r="A941" t="str">
            <v>LO</v>
          </cell>
          <cell r="B941">
            <v>11</v>
          </cell>
          <cell r="C941">
            <v>3</v>
          </cell>
          <cell r="D941" t="str">
            <v>C</v>
          </cell>
          <cell r="E941">
            <v>33</v>
          </cell>
          <cell r="F941">
            <v>37910</v>
          </cell>
          <cell r="G941">
            <v>0.6</v>
          </cell>
          <cell r="H941">
            <v>0.5</v>
          </cell>
          <cell r="I941" t="str">
            <v>2          0</v>
          </cell>
          <cell r="J941">
            <v>0</v>
          </cell>
          <cell r="K941">
            <v>0</v>
          </cell>
          <cell r="L941">
            <v>2003</v>
          </cell>
          <cell r="M941" t="str">
            <v>No Trade</v>
          </cell>
          <cell r="N941" t="str">
            <v/>
          </cell>
          <cell r="O941" t="str">
            <v/>
          </cell>
          <cell r="P941" t="str">
            <v/>
          </cell>
        </row>
        <row r="942">
          <cell r="A942" t="str">
            <v>LO</v>
          </cell>
          <cell r="B942">
            <v>11</v>
          </cell>
          <cell r="C942">
            <v>3</v>
          </cell>
          <cell r="D942" t="str">
            <v>C</v>
          </cell>
          <cell r="E942">
            <v>34</v>
          </cell>
          <cell r="F942">
            <v>37910</v>
          </cell>
          <cell r="G942">
            <v>0.53</v>
          </cell>
          <cell r="H942">
            <v>0.4</v>
          </cell>
          <cell r="I942" t="str">
            <v>5          0</v>
          </cell>
          <cell r="J942">
            <v>0</v>
          </cell>
          <cell r="K942">
            <v>0</v>
          </cell>
          <cell r="L942">
            <v>2003</v>
          </cell>
          <cell r="M942" t="str">
            <v>No Trade</v>
          </cell>
          <cell r="N942" t="str">
            <v/>
          </cell>
          <cell r="O942" t="str">
            <v/>
          </cell>
          <cell r="P942" t="str">
            <v/>
          </cell>
        </row>
        <row r="943">
          <cell r="A943" t="str">
            <v>LO</v>
          </cell>
          <cell r="B943">
            <v>11</v>
          </cell>
          <cell r="C943">
            <v>3</v>
          </cell>
          <cell r="D943" t="str">
            <v>C</v>
          </cell>
          <cell r="E943">
            <v>35</v>
          </cell>
          <cell r="F943">
            <v>37910</v>
          </cell>
          <cell r="G943">
            <v>0.47</v>
          </cell>
          <cell r="H943">
            <v>0.4</v>
          </cell>
          <cell r="I943" t="str">
            <v>0          5</v>
          </cell>
          <cell r="J943">
            <v>0</v>
          </cell>
          <cell r="K943">
            <v>0</v>
          </cell>
          <cell r="L943">
            <v>2003</v>
          </cell>
          <cell r="M943" t="str">
            <v>No Trade</v>
          </cell>
          <cell r="N943" t="str">
            <v/>
          </cell>
          <cell r="O943" t="str">
            <v/>
          </cell>
          <cell r="P943" t="str">
            <v/>
          </cell>
        </row>
        <row r="944">
          <cell r="A944" t="str">
            <v>LO</v>
          </cell>
          <cell r="B944">
            <v>12</v>
          </cell>
          <cell r="C944">
            <v>3</v>
          </cell>
          <cell r="D944" t="str">
            <v>C</v>
          </cell>
          <cell r="E944">
            <v>2.5</v>
          </cell>
          <cell r="F944">
            <v>37942</v>
          </cell>
          <cell r="G944">
            <v>0</v>
          </cell>
          <cell r="H944">
            <v>0</v>
          </cell>
          <cell r="I944" t="str">
            <v>0          0</v>
          </cell>
          <cell r="J944">
            <v>0</v>
          </cell>
          <cell r="K944">
            <v>0</v>
          </cell>
          <cell r="L944">
            <v>2003</v>
          </cell>
          <cell r="M944" t="str">
            <v>No Trade</v>
          </cell>
          <cell r="N944" t="str">
            <v/>
          </cell>
          <cell r="O944" t="str">
            <v/>
          </cell>
          <cell r="P944" t="str">
            <v/>
          </cell>
        </row>
        <row r="945">
          <cell r="A945" t="str">
            <v>LO</v>
          </cell>
          <cell r="B945">
            <v>12</v>
          </cell>
          <cell r="C945">
            <v>3</v>
          </cell>
          <cell r="D945" t="str">
            <v>P</v>
          </cell>
          <cell r="E945">
            <v>2.5</v>
          </cell>
          <cell r="F945">
            <v>37942</v>
          </cell>
          <cell r="G945">
            <v>0</v>
          </cell>
          <cell r="H945">
            <v>0</v>
          </cell>
          <cell r="I945" t="str">
            <v>0          0</v>
          </cell>
          <cell r="J945">
            <v>0</v>
          </cell>
          <cell r="K945">
            <v>0</v>
          </cell>
          <cell r="L945">
            <v>2003</v>
          </cell>
          <cell r="M945" t="str">
            <v>No Trade</v>
          </cell>
          <cell r="N945" t="str">
            <v/>
          </cell>
          <cell r="O945" t="str">
            <v/>
          </cell>
          <cell r="P945" t="str">
            <v/>
          </cell>
        </row>
        <row r="946">
          <cell r="A946" t="str">
            <v>LO</v>
          </cell>
          <cell r="B946">
            <v>12</v>
          </cell>
          <cell r="C946">
            <v>3</v>
          </cell>
          <cell r="D946" t="str">
            <v>C</v>
          </cell>
          <cell r="E946">
            <v>5</v>
          </cell>
          <cell r="F946">
            <v>37942</v>
          </cell>
          <cell r="G946">
            <v>0</v>
          </cell>
          <cell r="H946">
            <v>0</v>
          </cell>
          <cell r="I946" t="str">
            <v>0          0</v>
          </cell>
          <cell r="J946">
            <v>0</v>
          </cell>
          <cell r="K946">
            <v>0</v>
          </cell>
          <cell r="L946">
            <v>2003</v>
          </cell>
          <cell r="M946" t="str">
            <v>No Trade</v>
          </cell>
          <cell r="N946" t="str">
            <v/>
          </cell>
          <cell r="O946" t="str">
            <v/>
          </cell>
          <cell r="P946" t="str">
            <v/>
          </cell>
        </row>
        <row r="947">
          <cell r="A947" t="str">
            <v>LO</v>
          </cell>
          <cell r="B947">
            <v>12</v>
          </cell>
          <cell r="C947">
            <v>3</v>
          </cell>
          <cell r="D947" t="str">
            <v>P</v>
          </cell>
          <cell r="E947">
            <v>13</v>
          </cell>
          <cell r="F947">
            <v>37942</v>
          </cell>
          <cell r="G947">
            <v>0.17</v>
          </cell>
          <cell r="H947">
            <v>0.1</v>
          </cell>
          <cell r="I947" t="str">
            <v>7          0</v>
          </cell>
          <cell r="J947">
            <v>0</v>
          </cell>
          <cell r="K947">
            <v>0</v>
          </cell>
          <cell r="L947">
            <v>2003</v>
          </cell>
          <cell r="M947" t="str">
            <v>No Trade</v>
          </cell>
          <cell r="N947" t="str">
            <v/>
          </cell>
          <cell r="O947" t="str">
            <v/>
          </cell>
          <cell r="P947" t="str">
            <v/>
          </cell>
        </row>
        <row r="948">
          <cell r="A948" t="str">
            <v>LO</v>
          </cell>
          <cell r="B948">
            <v>12</v>
          </cell>
          <cell r="C948">
            <v>3</v>
          </cell>
          <cell r="D948" t="str">
            <v>P</v>
          </cell>
          <cell r="E948">
            <v>14</v>
          </cell>
          <cell r="F948">
            <v>37942</v>
          </cell>
          <cell r="G948">
            <v>0.24</v>
          </cell>
          <cell r="H948">
            <v>0.2</v>
          </cell>
          <cell r="I948" t="str">
            <v>4          0</v>
          </cell>
          <cell r="J948">
            <v>0</v>
          </cell>
          <cell r="K948">
            <v>0</v>
          </cell>
          <cell r="L948">
            <v>2003</v>
          </cell>
          <cell r="M948" t="str">
            <v>No Trade</v>
          </cell>
          <cell r="N948" t="str">
            <v/>
          </cell>
          <cell r="O948" t="str">
            <v/>
          </cell>
          <cell r="P948" t="str">
            <v/>
          </cell>
        </row>
        <row r="949">
          <cell r="A949" t="str">
            <v>LO</v>
          </cell>
          <cell r="B949">
            <v>12</v>
          </cell>
          <cell r="C949">
            <v>3</v>
          </cell>
          <cell r="D949" t="str">
            <v>P</v>
          </cell>
          <cell r="E949">
            <v>15</v>
          </cell>
          <cell r="F949">
            <v>37942</v>
          </cell>
          <cell r="G949">
            <v>0</v>
          </cell>
          <cell r="H949">
            <v>0</v>
          </cell>
          <cell r="I949" t="str">
            <v>0          0</v>
          </cell>
          <cell r="J949">
            <v>0</v>
          </cell>
          <cell r="K949">
            <v>0</v>
          </cell>
          <cell r="L949">
            <v>2003</v>
          </cell>
          <cell r="M949" t="str">
            <v>No Trade</v>
          </cell>
          <cell r="N949" t="str">
            <v/>
          </cell>
          <cell r="O949" t="str">
            <v/>
          </cell>
          <cell r="P949" t="str">
            <v/>
          </cell>
        </row>
        <row r="950">
          <cell r="A950" t="str">
            <v>LO</v>
          </cell>
          <cell r="B950">
            <v>12</v>
          </cell>
          <cell r="C950">
            <v>3</v>
          </cell>
          <cell r="D950" t="str">
            <v>P</v>
          </cell>
          <cell r="E950">
            <v>15.5</v>
          </cell>
          <cell r="F950">
            <v>37942</v>
          </cell>
          <cell r="G950">
            <v>0</v>
          </cell>
          <cell r="H950">
            <v>0</v>
          </cell>
          <cell r="I950" t="str">
            <v>0          0</v>
          </cell>
          <cell r="J950">
            <v>0</v>
          </cell>
          <cell r="K950">
            <v>0</v>
          </cell>
          <cell r="L950">
            <v>2003</v>
          </cell>
          <cell r="M950" t="str">
            <v>No Trade</v>
          </cell>
          <cell r="N950" t="str">
            <v/>
          </cell>
          <cell r="O950" t="str">
            <v/>
          </cell>
          <cell r="P950" t="str">
            <v/>
          </cell>
        </row>
        <row r="951">
          <cell r="A951" t="str">
            <v>LO</v>
          </cell>
          <cell r="B951">
            <v>12</v>
          </cell>
          <cell r="C951">
            <v>3</v>
          </cell>
          <cell r="D951" t="str">
            <v>P</v>
          </cell>
          <cell r="E951">
            <v>16</v>
          </cell>
          <cell r="F951">
            <v>37942</v>
          </cell>
          <cell r="G951">
            <v>0.46</v>
          </cell>
          <cell r="H951">
            <v>0.4</v>
          </cell>
          <cell r="I951" t="str">
            <v>6          0</v>
          </cell>
          <cell r="J951">
            <v>0</v>
          </cell>
          <cell r="K951">
            <v>0</v>
          </cell>
          <cell r="L951">
            <v>2003</v>
          </cell>
          <cell r="M951" t="str">
            <v>No Trade</v>
          </cell>
          <cell r="N951" t="str">
            <v/>
          </cell>
          <cell r="O951" t="str">
            <v/>
          </cell>
          <cell r="P951" t="str">
            <v/>
          </cell>
        </row>
        <row r="952">
          <cell r="A952" t="str">
            <v>LO</v>
          </cell>
          <cell r="B952">
            <v>12</v>
          </cell>
          <cell r="C952">
            <v>3</v>
          </cell>
          <cell r="D952" t="str">
            <v>P</v>
          </cell>
          <cell r="E952">
            <v>17</v>
          </cell>
          <cell r="F952">
            <v>37942</v>
          </cell>
          <cell r="G952">
            <v>0.61</v>
          </cell>
          <cell r="H952">
            <v>0.6</v>
          </cell>
          <cell r="I952" t="str">
            <v>2          0</v>
          </cell>
          <cell r="J952">
            <v>0</v>
          </cell>
          <cell r="K952">
            <v>0</v>
          </cell>
          <cell r="L952">
            <v>2003</v>
          </cell>
          <cell r="M952" t="str">
            <v>No Trade</v>
          </cell>
          <cell r="N952" t="str">
            <v/>
          </cell>
          <cell r="O952" t="str">
            <v/>
          </cell>
          <cell r="P952" t="str">
            <v/>
          </cell>
        </row>
        <row r="953">
          <cell r="A953" t="str">
            <v>LO</v>
          </cell>
          <cell r="B953">
            <v>12</v>
          </cell>
          <cell r="C953">
            <v>3</v>
          </cell>
          <cell r="D953" t="str">
            <v>P</v>
          </cell>
          <cell r="E953">
            <v>18</v>
          </cell>
          <cell r="F953">
            <v>37942</v>
          </cell>
          <cell r="G953">
            <v>0.79</v>
          </cell>
          <cell r="H953">
            <v>0.8</v>
          </cell>
          <cell r="I953" t="str">
            <v>0          0</v>
          </cell>
          <cell r="J953">
            <v>0</v>
          </cell>
          <cell r="K953">
            <v>0</v>
          </cell>
          <cell r="L953">
            <v>2003</v>
          </cell>
          <cell r="M953" t="str">
            <v>No Trade</v>
          </cell>
          <cell r="N953" t="str">
            <v/>
          </cell>
          <cell r="O953" t="str">
            <v/>
          </cell>
          <cell r="P953" t="str">
            <v/>
          </cell>
        </row>
        <row r="954">
          <cell r="A954" t="str">
            <v>LO</v>
          </cell>
          <cell r="B954">
            <v>12</v>
          </cell>
          <cell r="C954">
            <v>3</v>
          </cell>
          <cell r="D954" t="str">
            <v>P</v>
          </cell>
          <cell r="E954">
            <v>19</v>
          </cell>
          <cell r="F954">
            <v>37942</v>
          </cell>
          <cell r="G954">
            <v>1</v>
          </cell>
          <cell r="H954">
            <v>1</v>
          </cell>
          <cell r="I954" t="str">
            <v>2          0</v>
          </cell>
          <cell r="J954">
            <v>0</v>
          </cell>
          <cell r="K954">
            <v>0</v>
          </cell>
          <cell r="L954">
            <v>2003</v>
          </cell>
          <cell r="M954" t="str">
            <v>No Trade</v>
          </cell>
          <cell r="N954" t="str">
            <v/>
          </cell>
          <cell r="O954" t="str">
            <v/>
          </cell>
          <cell r="P954" t="str">
            <v/>
          </cell>
        </row>
        <row r="955">
          <cell r="A955" t="str">
            <v>LO</v>
          </cell>
          <cell r="B955">
            <v>12</v>
          </cell>
          <cell r="C955">
            <v>3</v>
          </cell>
          <cell r="D955" t="str">
            <v>C</v>
          </cell>
          <cell r="E955">
            <v>20</v>
          </cell>
          <cell r="F955">
            <v>37942</v>
          </cell>
          <cell r="G955">
            <v>5.46</v>
          </cell>
          <cell r="H955">
            <v>5</v>
          </cell>
          <cell r="I955" t="str">
            <v>9          0</v>
          </cell>
          <cell r="J955">
            <v>0</v>
          </cell>
          <cell r="K955">
            <v>0</v>
          </cell>
          <cell r="L955">
            <v>2003</v>
          </cell>
          <cell r="M955" t="str">
            <v>No Trade</v>
          </cell>
          <cell r="N955" t="str">
            <v/>
          </cell>
          <cell r="O955" t="str">
            <v/>
          </cell>
          <cell r="P955" t="str">
            <v/>
          </cell>
        </row>
        <row r="956">
          <cell r="A956" t="str">
            <v>LO</v>
          </cell>
          <cell r="B956">
            <v>12</v>
          </cell>
          <cell r="C956">
            <v>3</v>
          </cell>
          <cell r="D956" t="str">
            <v>P</v>
          </cell>
          <cell r="E956">
            <v>20</v>
          </cell>
          <cell r="F956">
            <v>37942</v>
          </cell>
          <cell r="G956">
            <v>1.24</v>
          </cell>
          <cell r="H956">
            <v>1.2</v>
          </cell>
          <cell r="I956" t="str">
            <v>8          0</v>
          </cell>
          <cell r="J956">
            <v>0</v>
          </cell>
          <cell r="K956">
            <v>0</v>
          </cell>
          <cell r="L956">
            <v>2003</v>
          </cell>
          <cell r="M956" t="str">
            <v>No Trade</v>
          </cell>
          <cell r="N956" t="str">
            <v/>
          </cell>
          <cell r="O956" t="str">
            <v/>
          </cell>
          <cell r="P956" t="str">
            <v/>
          </cell>
        </row>
        <row r="957">
          <cell r="A957" t="str">
            <v>LO</v>
          </cell>
          <cell r="B957">
            <v>12</v>
          </cell>
          <cell r="C957">
            <v>3</v>
          </cell>
          <cell r="D957" t="str">
            <v>C</v>
          </cell>
          <cell r="E957">
            <v>20.5</v>
          </cell>
          <cell r="F957">
            <v>37942</v>
          </cell>
          <cell r="G957">
            <v>5.1100000000000003</v>
          </cell>
          <cell r="H957">
            <v>4.7</v>
          </cell>
          <cell r="I957" t="str">
            <v>5          0</v>
          </cell>
          <cell r="J957">
            <v>0</v>
          </cell>
          <cell r="K957">
            <v>0</v>
          </cell>
          <cell r="L957">
            <v>2003</v>
          </cell>
          <cell r="M957" t="str">
            <v>No Trade</v>
          </cell>
          <cell r="N957" t="str">
            <v/>
          </cell>
          <cell r="O957" t="str">
            <v/>
          </cell>
          <cell r="P957" t="str">
            <v/>
          </cell>
        </row>
        <row r="958">
          <cell r="A958" t="str">
            <v>LO</v>
          </cell>
          <cell r="B958">
            <v>12</v>
          </cell>
          <cell r="C958">
            <v>3</v>
          </cell>
          <cell r="D958" t="str">
            <v>P</v>
          </cell>
          <cell r="E958">
            <v>20.5</v>
          </cell>
          <cell r="F958">
            <v>37942</v>
          </cell>
          <cell r="G958">
            <v>1.38</v>
          </cell>
          <cell r="H958">
            <v>1.4</v>
          </cell>
          <cell r="I958" t="str">
            <v>2          0</v>
          </cell>
          <cell r="J958">
            <v>0</v>
          </cell>
          <cell r="K958">
            <v>0</v>
          </cell>
          <cell r="L958">
            <v>2003</v>
          </cell>
          <cell r="M958" t="str">
            <v>No Trade</v>
          </cell>
          <cell r="N958" t="str">
            <v/>
          </cell>
          <cell r="O958" t="str">
            <v/>
          </cell>
          <cell r="P958" t="str">
            <v/>
          </cell>
        </row>
        <row r="959">
          <cell r="A959" t="str">
            <v>LO</v>
          </cell>
          <cell r="B959">
            <v>12</v>
          </cell>
          <cell r="C959">
            <v>3</v>
          </cell>
          <cell r="D959" t="str">
            <v>C</v>
          </cell>
          <cell r="E959">
            <v>21</v>
          </cell>
          <cell r="F959">
            <v>37942</v>
          </cell>
          <cell r="G959">
            <v>4.78</v>
          </cell>
          <cell r="H959">
            <v>4.4000000000000004</v>
          </cell>
          <cell r="I959" t="str">
            <v>2          0</v>
          </cell>
          <cell r="J959">
            <v>0</v>
          </cell>
          <cell r="K959">
            <v>0</v>
          </cell>
          <cell r="L959">
            <v>2003</v>
          </cell>
          <cell r="M959" t="str">
            <v>No Trade</v>
          </cell>
          <cell r="N959" t="str">
            <v/>
          </cell>
          <cell r="O959" t="str">
            <v/>
          </cell>
          <cell r="P959" t="str">
            <v/>
          </cell>
        </row>
        <row r="960">
          <cell r="A960" t="str">
            <v>LO</v>
          </cell>
          <cell r="B960">
            <v>12</v>
          </cell>
          <cell r="C960">
            <v>3</v>
          </cell>
          <cell r="D960" t="str">
            <v>P</v>
          </cell>
          <cell r="E960">
            <v>21</v>
          </cell>
          <cell r="F960">
            <v>37942</v>
          </cell>
          <cell r="G960">
            <v>1.53</v>
          </cell>
          <cell r="H960">
            <v>1.5</v>
          </cell>
          <cell r="I960" t="str">
            <v>7          0</v>
          </cell>
          <cell r="J960">
            <v>0</v>
          </cell>
          <cell r="K960">
            <v>0</v>
          </cell>
          <cell r="L960">
            <v>2003</v>
          </cell>
          <cell r="M960" t="str">
            <v>No Trade</v>
          </cell>
          <cell r="N960" t="str">
            <v/>
          </cell>
          <cell r="O960" t="str">
            <v/>
          </cell>
          <cell r="P960" t="str">
            <v/>
          </cell>
        </row>
        <row r="961">
          <cell r="A961" t="str">
            <v>LO</v>
          </cell>
          <cell r="B961">
            <v>12</v>
          </cell>
          <cell r="C961">
            <v>3</v>
          </cell>
          <cell r="D961" t="str">
            <v>C</v>
          </cell>
          <cell r="E961">
            <v>21.5</v>
          </cell>
          <cell r="F961">
            <v>37942</v>
          </cell>
          <cell r="G961">
            <v>4.46</v>
          </cell>
          <cell r="H961">
            <v>4.0999999999999996</v>
          </cell>
          <cell r="I961" t="str">
            <v>1          0</v>
          </cell>
          <cell r="J961">
            <v>0</v>
          </cell>
          <cell r="K961">
            <v>0</v>
          </cell>
          <cell r="L961">
            <v>2003</v>
          </cell>
          <cell r="M961" t="str">
            <v>No Trade</v>
          </cell>
          <cell r="N961" t="str">
            <v/>
          </cell>
          <cell r="O961" t="str">
            <v/>
          </cell>
          <cell r="P961" t="str">
            <v/>
          </cell>
        </row>
        <row r="962">
          <cell r="A962" t="str">
            <v>LO</v>
          </cell>
          <cell r="B962">
            <v>12</v>
          </cell>
          <cell r="C962">
            <v>3</v>
          </cell>
          <cell r="D962" t="str">
            <v>P</v>
          </cell>
          <cell r="E962">
            <v>21.5</v>
          </cell>
          <cell r="F962">
            <v>37942</v>
          </cell>
          <cell r="G962">
            <v>1.69</v>
          </cell>
          <cell r="H962">
            <v>1.7</v>
          </cell>
          <cell r="I962" t="str">
            <v>4          0</v>
          </cell>
          <cell r="J962">
            <v>0</v>
          </cell>
          <cell r="K962">
            <v>0</v>
          </cell>
          <cell r="L962">
            <v>2003</v>
          </cell>
          <cell r="M962" t="str">
            <v>No Trade</v>
          </cell>
          <cell r="N962" t="str">
            <v/>
          </cell>
          <cell r="O962" t="str">
            <v/>
          </cell>
          <cell r="P962" t="str">
            <v/>
          </cell>
        </row>
        <row r="963">
          <cell r="A963" t="str">
            <v>LO</v>
          </cell>
          <cell r="B963">
            <v>12</v>
          </cell>
          <cell r="C963">
            <v>3</v>
          </cell>
          <cell r="D963" t="str">
            <v>C</v>
          </cell>
          <cell r="E963">
            <v>22</v>
          </cell>
          <cell r="F963">
            <v>37942</v>
          </cell>
          <cell r="G963">
            <v>4.13</v>
          </cell>
          <cell r="H963">
            <v>3.8</v>
          </cell>
          <cell r="I963" t="str">
            <v>1          0</v>
          </cell>
          <cell r="J963">
            <v>0</v>
          </cell>
          <cell r="K963">
            <v>0</v>
          </cell>
          <cell r="L963">
            <v>2003</v>
          </cell>
          <cell r="M963" t="str">
            <v>No Trade</v>
          </cell>
          <cell r="N963" t="str">
            <v/>
          </cell>
          <cell r="O963" t="str">
            <v/>
          </cell>
          <cell r="P963" t="str">
            <v/>
          </cell>
        </row>
        <row r="964">
          <cell r="A964" t="str">
            <v>LO</v>
          </cell>
          <cell r="B964">
            <v>12</v>
          </cell>
          <cell r="C964">
            <v>3</v>
          </cell>
          <cell r="D964" t="str">
            <v>P</v>
          </cell>
          <cell r="E964">
            <v>22</v>
          </cell>
          <cell r="F964">
            <v>37942</v>
          </cell>
          <cell r="G964">
            <v>1.86</v>
          </cell>
          <cell r="H964">
            <v>1.9</v>
          </cell>
          <cell r="I964" t="str">
            <v>2          8</v>
          </cell>
          <cell r="J964">
            <v>0</v>
          </cell>
          <cell r="K964">
            <v>0</v>
          </cell>
          <cell r="L964">
            <v>2003</v>
          </cell>
          <cell r="M964" t="str">
            <v>No Trade</v>
          </cell>
          <cell r="N964" t="str">
            <v/>
          </cell>
          <cell r="O964" t="str">
            <v/>
          </cell>
          <cell r="P964" t="str">
            <v/>
          </cell>
        </row>
        <row r="965">
          <cell r="A965" t="str">
            <v>LO</v>
          </cell>
          <cell r="B965">
            <v>12</v>
          </cell>
          <cell r="C965">
            <v>3</v>
          </cell>
          <cell r="D965" t="str">
            <v>C</v>
          </cell>
          <cell r="E965">
            <v>22.5</v>
          </cell>
          <cell r="F965">
            <v>37942</v>
          </cell>
          <cell r="G965">
            <v>3.83</v>
          </cell>
          <cell r="H965">
            <v>3.5</v>
          </cell>
          <cell r="I965" t="str">
            <v>2          0</v>
          </cell>
          <cell r="J965">
            <v>0</v>
          </cell>
          <cell r="K965">
            <v>0</v>
          </cell>
          <cell r="L965">
            <v>2003</v>
          </cell>
          <cell r="M965" t="str">
            <v>No Trade</v>
          </cell>
          <cell r="N965" t="str">
            <v/>
          </cell>
          <cell r="O965" t="str">
            <v/>
          </cell>
          <cell r="P965" t="str">
            <v/>
          </cell>
        </row>
        <row r="966">
          <cell r="A966" t="str">
            <v>LO</v>
          </cell>
          <cell r="B966">
            <v>12</v>
          </cell>
          <cell r="C966">
            <v>3</v>
          </cell>
          <cell r="D966" t="str">
            <v>P</v>
          </cell>
          <cell r="E966">
            <v>22.5</v>
          </cell>
          <cell r="F966">
            <v>37942</v>
          </cell>
          <cell r="G966">
            <v>2.04</v>
          </cell>
          <cell r="H966">
            <v>2.1</v>
          </cell>
          <cell r="I966" t="str">
            <v>1          0</v>
          </cell>
          <cell r="J966">
            <v>0</v>
          </cell>
          <cell r="K966">
            <v>0</v>
          </cell>
          <cell r="L966">
            <v>2003</v>
          </cell>
          <cell r="M966" t="str">
            <v>No Trade</v>
          </cell>
          <cell r="N966" t="str">
            <v/>
          </cell>
          <cell r="O966" t="str">
            <v/>
          </cell>
          <cell r="P966" t="str">
            <v/>
          </cell>
        </row>
        <row r="967">
          <cell r="A967" t="str">
            <v>LO</v>
          </cell>
          <cell r="B967">
            <v>12</v>
          </cell>
          <cell r="C967">
            <v>3</v>
          </cell>
          <cell r="D967" t="str">
            <v>C</v>
          </cell>
          <cell r="E967">
            <v>23</v>
          </cell>
          <cell r="F967">
            <v>37942</v>
          </cell>
          <cell r="G967">
            <v>3.54</v>
          </cell>
          <cell r="H967">
            <v>3.2</v>
          </cell>
          <cell r="I967" t="str">
            <v>3          0</v>
          </cell>
          <cell r="J967">
            <v>0</v>
          </cell>
          <cell r="K967">
            <v>0</v>
          </cell>
          <cell r="L967">
            <v>2003</v>
          </cell>
          <cell r="M967" t="str">
            <v>No Trade</v>
          </cell>
          <cell r="N967" t="str">
            <v/>
          </cell>
          <cell r="O967" t="str">
            <v/>
          </cell>
          <cell r="P967" t="str">
            <v/>
          </cell>
        </row>
        <row r="968">
          <cell r="A968" t="str">
            <v>LO</v>
          </cell>
          <cell r="B968">
            <v>12</v>
          </cell>
          <cell r="C968">
            <v>3</v>
          </cell>
          <cell r="D968" t="str">
            <v>P</v>
          </cell>
          <cell r="E968">
            <v>23</v>
          </cell>
          <cell r="F968">
            <v>37942</v>
          </cell>
          <cell r="G968">
            <v>2.23</v>
          </cell>
          <cell r="H968">
            <v>2.2999999999999998</v>
          </cell>
          <cell r="I968" t="str">
            <v>1          0</v>
          </cell>
          <cell r="J968">
            <v>0</v>
          </cell>
          <cell r="K968">
            <v>0</v>
          </cell>
          <cell r="L968">
            <v>2003</v>
          </cell>
          <cell r="M968" t="str">
            <v>No Trade</v>
          </cell>
          <cell r="N968" t="str">
            <v/>
          </cell>
          <cell r="O968" t="str">
            <v/>
          </cell>
          <cell r="P968" t="str">
            <v/>
          </cell>
        </row>
        <row r="969">
          <cell r="A969" t="str">
            <v>LO</v>
          </cell>
          <cell r="B969">
            <v>12</v>
          </cell>
          <cell r="C969">
            <v>3</v>
          </cell>
          <cell r="D969" t="str">
            <v>C</v>
          </cell>
          <cell r="E969">
            <v>23.5</v>
          </cell>
          <cell r="F969">
            <v>37942</v>
          </cell>
          <cell r="G969">
            <v>3.25</v>
          </cell>
          <cell r="H969">
            <v>2.9</v>
          </cell>
          <cell r="I969" t="str">
            <v>4          0</v>
          </cell>
          <cell r="J969">
            <v>0</v>
          </cell>
          <cell r="K969">
            <v>0</v>
          </cell>
          <cell r="L969">
            <v>2003</v>
          </cell>
          <cell r="M969" t="str">
            <v>No Trade</v>
          </cell>
          <cell r="N969" t="str">
            <v/>
          </cell>
          <cell r="O969" t="str">
            <v/>
          </cell>
          <cell r="P969" t="str">
            <v/>
          </cell>
        </row>
        <row r="970">
          <cell r="A970" t="str">
            <v>LO</v>
          </cell>
          <cell r="B970">
            <v>12</v>
          </cell>
          <cell r="C970">
            <v>3</v>
          </cell>
          <cell r="D970" t="str">
            <v>P</v>
          </cell>
          <cell r="E970">
            <v>23.5</v>
          </cell>
          <cell r="F970">
            <v>37942</v>
          </cell>
          <cell r="G970">
            <v>2.44</v>
          </cell>
          <cell r="H970">
            <v>2.5</v>
          </cell>
          <cell r="I970" t="str">
            <v>2          0</v>
          </cell>
          <cell r="J970">
            <v>0</v>
          </cell>
          <cell r="K970">
            <v>0</v>
          </cell>
          <cell r="L970">
            <v>2003</v>
          </cell>
          <cell r="M970" t="str">
            <v>No Trade</v>
          </cell>
          <cell r="N970" t="str">
            <v/>
          </cell>
          <cell r="O970" t="str">
            <v/>
          </cell>
          <cell r="P970" t="str">
            <v/>
          </cell>
        </row>
        <row r="971">
          <cell r="A971" t="str">
            <v>LO</v>
          </cell>
          <cell r="B971">
            <v>12</v>
          </cell>
          <cell r="C971">
            <v>3</v>
          </cell>
          <cell r="D971" t="str">
            <v>C</v>
          </cell>
          <cell r="E971">
            <v>24</v>
          </cell>
          <cell r="F971">
            <v>37942</v>
          </cell>
          <cell r="G971">
            <v>2.98</v>
          </cell>
          <cell r="H971">
            <v>2.6</v>
          </cell>
          <cell r="I971" t="str">
            <v>7          0</v>
          </cell>
          <cell r="J971">
            <v>0</v>
          </cell>
          <cell r="K971">
            <v>0</v>
          </cell>
          <cell r="L971">
            <v>2003</v>
          </cell>
          <cell r="M971" t="str">
            <v>No Trade</v>
          </cell>
          <cell r="N971" t="str">
            <v/>
          </cell>
          <cell r="O971" t="str">
            <v/>
          </cell>
          <cell r="P971" t="str">
            <v/>
          </cell>
        </row>
        <row r="972">
          <cell r="A972" t="str">
            <v>LO</v>
          </cell>
          <cell r="B972">
            <v>12</v>
          </cell>
          <cell r="C972">
            <v>3</v>
          </cell>
          <cell r="D972" t="str">
            <v>P</v>
          </cell>
          <cell r="E972">
            <v>24</v>
          </cell>
          <cell r="F972">
            <v>37942</v>
          </cell>
          <cell r="G972">
            <v>2.65</v>
          </cell>
          <cell r="H972">
            <v>2.7</v>
          </cell>
          <cell r="I972" t="str">
            <v>5          4</v>
          </cell>
          <cell r="J972">
            <v>0</v>
          </cell>
          <cell r="K972">
            <v>0</v>
          </cell>
          <cell r="L972">
            <v>2003</v>
          </cell>
          <cell r="M972" t="str">
            <v>No Trade</v>
          </cell>
          <cell r="N972" t="str">
            <v/>
          </cell>
          <cell r="O972" t="str">
            <v/>
          </cell>
          <cell r="P972" t="str">
            <v/>
          </cell>
        </row>
        <row r="973">
          <cell r="A973" t="str">
            <v>LO</v>
          </cell>
          <cell r="B973">
            <v>12</v>
          </cell>
          <cell r="C973">
            <v>3</v>
          </cell>
          <cell r="D973" t="str">
            <v>C</v>
          </cell>
          <cell r="E973">
            <v>24.5</v>
          </cell>
          <cell r="F973">
            <v>37942</v>
          </cell>
          <cell r="G973">
            <v>2.73</v>
          </cell>
          <cell r="H973">
            <v>2.4</v>
          </cell>
          <cell r="I973" t="str">
            <v>4          0</v>
          </cell>
          <cell r="J973">
            <v>0</v>
          </cell>
          <cell r="K973">
            <v>0</v>
          </cell>
          <cell r="L973">
            <v>2003</v>
          </cell>
          <cell r="M973" t="str">
            <v>No Trade</v>
          </cell>
          <cell r="N973" t="str">
            <v/>
          </cell>
          <cell r="O973" t="str">
            <v/>
          </cell>
          <cell r="P973" t="str">
            <v/>
          </cell>
        </row>
        <row r="974">
          <cell r="A974" t="str">
            <v>LO</v>
          </cell>
          <cell r="B974">
            <v>12</v>
          </cell>
          <cell r="C974">
            <v>3</v>
          </cell>
          <cell r="D974" t="str">
            <v>P</v>
          </cell>
          <cell r="E974">
            <v>24.5</v>
          </cell>
          <cell r="F974">
            <v>37942</v>
          </cell>
          <cell r="G974">
            <v>2.89</v>
          </cell>
          <cell r="H974">
            <v>3</v>
          </cell>
          <cell r="I974" t="str">
            <v>2          0</v>
          </cell>
          <cell r="J974">
            <v>0</v>
          </cell>
          <cell r="K974">
            <v>0</v>
          </cell>
          <cell r="L974">
            <v>2003</v>
          </cell>
          <cell r="M974" t="str">
            <v>No Trade</v>
          </cell>
          <cell r="N974" t="str">
            <v/>
          </cell>
          <cell r="O974" t="str">
            <v/>
          </cell>
          <cell r="P974" t="str">
            <v/>
          </cell>
        </row>
        <row r="975">
          <cell r="A975" t="str">
            <v>LO</v>
          </cell>
          <cell r="B975">
            <v>12</v>
          </cell>
          <cell r="C975">
            <v>3</v>
          </cell>
          <cell r="D975" t="str">
            <v>C</v>
          </cell>
          <cell r="E975">
            <v>25</v>
          </cell>
          <cell r="F975">
            <v>37942</v>
          </cell>
          <cell r="G975">
            <v>2.5</v>
          </cell>
          <cell r="H975">
            <v>2.2000000000000002</v>
          </cell>
          <cell r="I975" t="str">
            <v>2          0</v>
          </cell>
          <cell r="J975">
            <v>0</v>
          </cell>
          <cell r="K975">
            <v>0</v>
          </cell>
          <cell r="L975">
            <v>2003</v>
          </cell>
          <cell r="M975" t="str">
            <v>No Trade</v>
          </cell>
          <cell r="N975" t="str">
            <v/>
          </cell>
          <cell r="O975" t="str">
            <v/>
          </cell>
          <cell r="P975" t="str">
            <v/>
          </cell>
        </row>
        <row r="976">
          <cell r="A976" t="str">
            <v>LO</v>
          </cell>
          <cell r="B976">
            <v>12</v>
          </cell>
          <cell r="C976">
            <v>3</v>
          </cell>
          <cell r="D976" t="str">
            <v>P</v>
          </cell>
          <cell r="E976">
            <v>25</v>
          </cell>
          <cell r="F976">
            <v>37942</v>
          </cell>
          <cell r="G976">
            <v>3.14</v>
          </cell>
          <cell r="H976">
            <v>3.3</v>
          </cell>
          <cell r="I976" t="str">
            <v>0          0</v>
          </cell>
          <cell r="J976">
            <v>0</v>
          </cell>
          <cell r="K976">
            <v>0</v>
          </cell>
          <cell r="L976">
            <v>2003</v>
          </cell>
          <cell r="M976" t="str">
            <v>No Trade</v>
          </cell>
          <cell r="N976" t="str">
            <v/>
          </cell>
          <cell r="O976" t="str">
            <v/>
          </cell>
          <cell r="P976" t="str">
            <v/>
          </cell>
        </row>
        <row r="977">
          <cell r="A977" t="str">
            <v>LO</v>
          </cell>
          <cell r="B977">
            <v>12</v>
          </cell>
          <cell r="C977">
            <v>3</v>
          </cell>
          <cell r="D977" t="str">
            <v>C</v>
          </cell>
          <cell r="E977">
            <v>25.5</v>
          </cell>
          <cell r="F977">
            <v>37942</v>
          </cell>
          <cell r="G977">
            <v>2.2799999999999998</v>
          </cell>
          <cell r="H977">
            <v>2</v>
          </cell>
          <cell r="I977" t="str">
            <v>1          0</v>
          </cell>
          <cell r="J977">
            <v>0</v>
          </cell>
          <cell r="K977">
            <v>0</v>
          </cell>
          <cell r="L977">
            <v>2003</v>
          </cell>
          <cell r="M977" t="str">
            <v>No Trade</v>
          </cell>
          <cell r="N977" t="str">
            <v/>
          </cell>
          <cell r="O977" t="str">
            <v/>
          </cell>
          <cell r="P977" t="str">
            <v/>
          </cell>
        </row>
        <row r="978">
          <cell r="A978" t="str">
            <v>LO</v>
          </cell>
          <cell r="B978">
            <v>12</v>
          </cell>
          <cell r="C978">
            <v>3</v>
          </cell>
          <cell r="D978" t="str">
            <v>C</v>
          </cell>
          <cell r="E978">
            <v>26</v>
          </cell>
          <cell r="F978">
            <v>37942</v>
          </cell>
          <cell r="G978">
            <v>2.0699999999999998</v>
          </cell>
          <cell r="H978">
            <v>1.8</v>
          </cell>
          <cell r="I978" t="str">
            <v>2          0</v>
          </cell>
          <cell r="J978">
            <v>0</v>
          </cell>
          <cell r="K978">
            <v>0</v>
          </cell>
          <cell r="L978">
            <v>2003</v>
          </cell>
          <cell r="M978" t="str">
            <v>No Trade</v>
          </cell>
          <cell r="N978" t="str">
            <v/>
          </cell>
          <cell r="O978" t="str">
            <v/>
          </cell>
          <cell r="P978" t="str">
            <v/>
          </cell>
        </row>
        <row r="979">
          <cell r="A979" t="str">
            <v>LO</v>
          </cell>
          <cell r="B979">
            <v>12</v>
          </cell>
          <cell r="C979">
            <v>3</v>
          </cell>
          <cell r="D979" t="str">
            <v>P</v>
          </cell>
          <cell r="E979">
            <v>26</v>
          </cell>
          <cell r="F979">
            <v>37942</v>
          </cell>
          <cell r="G979">
            <v>4.45</v>
          </cell>
          <cell r="H979">
            <v>4.4000000000000004</v>
          </cell>
          <cell r="I979" t="str">
            <v>5          0</v>
          </cell>
          <cell r="J979">
            <v>0</v>
          </cell>
          <cell r="K979">
            <v>0</v>
          </cell>
          <cell r="L979">
            <v>2003</v>
          </cell>
          <cell r="M979" t="str">
            <v>No Trade</v>
          </cell>
          <cell r="N979" t="str">
            <v/>
          </cell>
          <cell r="O979" t="str">
            <v/>
          </cell>
          <cell r="P979" t="str">
            <v/>
          </cell>
        </row>
        <row r="980">
          <cell r="A980" t="str">
            <v>LO</v>
          </cell>
          <cell r="B980">
            <v>12</v>
          </cell>
          <cell r="C980">
            <v>3</v>
          </cell>
          <cell r="D980" t="str">
            <v>C</v>
          </cell>
          <cell r="E980">
            <v>26.5</v>
          </cell>
          <cell r="F980">
            <v>37942</v>
          </cell>
          <cell r="G980">
            <v>1.88</v>
          </cell>
          <cell r="H980">
            <v>1.6</v>
          </cell>
          <cell r="I980" t="str">
            <v>4          0</v>
          </cell>
          <cell r="J980">
            <v>0</v>
          </cell>
          <cell r="K980">
            <v>0</v>
          </cell>
          <cell r="L980">
            <v>2003</v>
          </cell>
          <cell r="M980" t="str">
            <v>No Trade</v>
          </cell>
          <cell r="N980" t="str">
            <v/>
          </cell>
          <cell r="O980" t="str">
            <v/>
          </cell>
          <cell r="P980" t="str">
            <v/>
          </cell>
        </row>
        <row r="981">
          <cell r="A981" t="str">
            <v>LO</v>
          </cell>
          <cell r="B981">
            <v>12</v>
          </cell>
          <cell r="C981">
            <v>3</v>
          </cell>
          <cell r="D981" t="str">
            <v>P</v>
          </cell>
          <cell r="E981">
            <v>26.5</v>
          </cell>
          <cell r="F981">
            <v>37942</v>
          </cell>
          <cell r="G981">
            <v>0</v>
          </cell>
          <cell r="H981">
            <v>0</v>
          </cell>
          <cell r="I981" t="str">
            <v>0          0</v>
          </cell>
          <cell r="J981">
            <v>0</v>
          </cell>
          <cell r="K981">
            <v>0</v>
          </cell>
          <cell r="L981">
            <v>2003</v>
          </cell>
          <cell r="M981" t="str">
            <v>No Trade</v>
          </cell>
          <cell r="N981" t="str">
            <v/>
          </cell>
          <cell r="O981" t="str">
            <v/>
          </cell>
          <cell r="P981" t="str">
            <v/>
          </cell>
        </row>
        <row r="982">
          <cell r="A982" t="str">
            <v>LO</v>
          </cell>
          <cell r="B982">
            <v>12</v>
          </cell>
          <cell r="C982">
            <v>3</v>
          </cell>
          <cell r="D982" t="str">
            <v>C</v>
          </cell>
          <cell r="E982">
            <v>27</v>
          </cell>
          <cell r="F982">
            <v>37942</v>
          </cell>
          <cell r="G982">
            <v>1.7</v>
          </cell>
          <cell r="H982">
            <v>1.4</v>
          </cell>
          <cell r="I982" t="str">
            <v>7          0</v>
          </cell>
          <cell r="J982">
            <v>0</v>
          </cell>
          <cell r="K982">
            <v>0</v>
          </cell>
          <cell r="L982">
            <v>2003</v>
          </cell>
          <cell r="M982" t="str">
            <v>No Trade</v>
          </cell>
          <cell r="N982" t="str">
            <v/>
          </cell>
          <cell r="O982" t="str">
            <v/>
          </cell>
          <cell r="P982" t="str">
            <v/>
          </cell>
        </row>
        <row r="983">
          <cell r="A983" t="str">
            <v>LO</v>
          </cell>
          <cell r="B983">
            <v>12</v>
          </cell>
          <cell r="C983">
            <v>3</v>
          </cell>
          <cell r="D983" t="str">
            <v>P</v>
          </cell>
          <cell r="E983">
            <v>27</v>
          </cell>
          <cell r="F983">
            <v>37942</v>
          </cell>
          <cell r="G983">
            <v>4.5199999999999996</v>
          </cell>
          <cell r="H983">
            <v>4.5</v>
          </cell>
          <cell r="I983" t="str">
            <v>2          0</v>
          </cell>
          <cell r="J983">
            <v>0</v>
          </cell>
          <cell r="K983">
            <v>0</v>
          </cell>
          <cell r="L983">
            <v>2003</v>
          </cell>
          <cell r="M983" t="str">
            <v>No Trade</v>
          </cell>
          <cell r="N983" t="str">
            <v/>
          </cell>
          <cell r="O983" t="str">
            <v/>
          </cell>
          <cell r="P983" t="str">
            <v/>
          </cell>
        </row>
        <row r="984">
          <cell r="A984" t="str">
            <v>LO</v>
          </cell>
          <cell r="B984">
            <v>12</v>
          </cell>
          <cell r="C984">
            <v>3</v>
          </cell>
          <cell r="D984" t="str">
            <v>C</v>
          </cell>
          <cell r="E984">
            <v>27.5</v>
          </cell>
          <cell r="F984">
            <v>37942</v>
          </cell>
          <cell r="G984">
            <v>1.53</v>
          </cell>
          <cell r="H984">
            <v>1.3</v>
          </cell>
          <cell r="I984" t="str">
            <v>1          0</v>
          </cell>
          <cell r="J984">
            <v>0</v>
          </cell>
          <cell r="K984">
            <v>0</v>
          </cell>
          <cell r="L984">
            <v>2003</v>
          </cell>
          <cell r="M984" t="str">
            <v>No Trade</v>
          </cell>
          <cell r="N984" t="str">
            <v/>
          </cell>
          <cell r="O984" t="str">
            <v/>
          </cell>
          <cell r="P984" t="str">
            <v/>
          </cell>
        </row>
        <row r="985">
          <cell r="A985" t="str">
            <v>LO</v>
          </cell>
          <cell r="B985">
            <v>12</v>
          </cell>
          <cell r="C985">
            <v>3</v>
          </cell>
          <cell r="D985" t="str">
            <v>P</v>
          </cell>
          <cell r="E985">
            <v>27.5</v>
          </cell>
          <cell r="F985">
            <v>37942</v>
          </cell>
          <cell r="G985">
            <v>4.7</v>
          </cell>
          <cell r="H985">
            <v>4.7</v>
          </cell>
          <cell r="I985" t="str">
            <v>0          0</v>
          </cell>
          <cell r="J985">
            <v>0</v>
          </cell>
          <cell r="K985">
            <v>0</v>
          </cell>
          <cell r="L985">
            <v>2003</v>
          </cell>
          <cell r="M985" t="str">
            <v>No Trade</v>
          </cell>
          <cell r="N985" t="str">
            <v/>
          </cell>
          <cell r="O985" t="str">
            <v/>
          </cell>
          <cell r="P985" t="str">
            <v/>
          </cell>
        </row>
        <row r="986">
          <cell r="A986" t="str">
            <v>LO</v>
          </cell>
          <cell r="B986">
            <v>12</v>
          </cell>
          <cell r="C986">
            <v>3</v>
          </cell>
          <cell r="D986" t="str">
            <v>C</v>
          </cell>
          <cell r="E986">
            <v>28</v>
          </cell>
          <cell r="F986">
            <v>37942</v>
          </cell>
          <cell r="G986">
            <v>1.37</v>
          </cell>
          <cell r="H986">
            <v>1.1000000000000001</v>
          </cell>
          <cell r="I986" t="str">
            <v>7          0</v>
          </cell>
          <cell r="J986">
            <v>0</v>
          </cell>
          <cell r="K986">
            <v>0</v>
          </cell>
          <cell r="L986">
            <v>2003</v>
          </cell>
          <cell r="M986" t="str">
            <v>No Trade</v>
          </cell>
          <cell r="N986" t="str">
            <v/>
          </cell>
          <cell r="O986" t="str">
            <v/>
          </cell>
          <cell r="P986" t="str">
            <v/>
          </cell>
        </row>
        <row r="987">
          <cell r="A987" t="str">
            <v>LO</v>
          </cell>
          <cell r="B987">
            <v>12</v>
          </cell>
          <cell r="C987">
            <v>3</v>
          </cell>
          <cell r="D987" t="str">
            <v>C</v>
          </cell>
          <cell r="E987">
            <v>28.5</v>
          </cell>
          <cell r="F987">
            <v>37942</v>
          </cell>
          <cell r="G987">
            <v>1.22</v>
          </cell>
          <cell r="H987">
            <v>1</v>
          </cell>
          <cell r="I987" t="str">
            <v>6          0</v>
          </cell>
          <cell r="J987">
            <v>0</v>
          </cell>
          <cell r="K987">
            <v>0</v>
          </cell>
          <cell r="L987">
            <v>2003</v>
          </cell>
          <cell r="M987" t="str">
            <v>No Trade</v>
          </cell>
          <cell r="N987" t="str">
            <v/>
          </cell>
          <cell r="O987" t="str">
            <v/>
          </cell>
          <cell r="P987" t="str">
            <v/>
          </cell>
        </row>
        <row r="988">
          <cell r="A988" t="str">
            <v>LO</v>
          </cell>
          <cell r="B988">
            <v>12</v>
          </cell>
          <cell r="C988">
            <v>3</v>
          </cell>
          <cell r="D988" t="str">
            <v>C</v>
          </cell>
          <cell r="E988">
            <v>29</v>
          </cell>
          <cell r="F988">
            <v>37942</v>
          </cell>
          <cell r="G988">
            <v>1.1100000000000001</v>
          </cell>
          <cell r="H988">
            <v>0.9</v>
          </cell>
          <cell r="I988" t="str">
            <v>6          0</v>
          </cell>
          <cell r="J988">
            <v>0</v>
          </cell>
          <cell r="K988">
            <v>0</v>
          </cell>
          <cell r="L988">
            <v>2003</v>
          </cell>
          <cell r="M988" t="str">
            <v>No Trade</v>
          </cell>
          <cell r="N988" t="str">
            <v/>
          </cell>
          <cell r="O988" t="str">
            <v/>
          </cell>
          <cell r="P988" t="str">
            <v/>
          </cell>
        </row>
        <row r="989">
          <cell r="A989" t="str">
            <v>LO</v>
          </cell>
          <cell r="B989">
            <v>12</v>
          </cell>
          <cell r="C989">
            <v>3</v>
          </cell>
          <cell r="D989" t="str">
            <v>C</v>
          </cell>
          <cell r="E989">
            <v>29.5</v>
          </cell>
          <cell r="F989">
            <v>37942</v>
          </cell>
          <cell r="G989">
            <v>1.01</v>
          </cell>
          <cell r="H989">
            <v>0.8</v>
          </cell>
          <cell r="I989" t="str">
            <v>7          0</v>
          </cell>
          <cell r="J989">
            <v>0</v>
          </cell>
          <cell r="K989">
            <v>0</v>
          </cell>
          <cell r="L989">
            <v>2003</v>
          </cell>
          <cell r="M989" t="str">
            <v>No Trade</v>
          </cell>
          <cell r="N989" t="str">
            <v/>
          </cell>
          <cell r="O989" t="str">
            <v/>
          </cell>
          <cell r="P989" t="str">
            <v/>
          </cell>
        </row>
        <row r="990">
          <cell r="A990" t="str">
            <v>LO</v>
          </cell>
          <cell r="B990">
            <v>12</v>
          </cell>
          <cell r="C990">
            <v>3</v>
          </cell>
          <cell r="D990" t="str">
            <v>P</v>
          </cell>
          <cell r="E990">
            <v>29.5</v>
          </cell>
          <cell r="F990">
            <v>37942</v>
          </cell>
          <cell r="G990">
            <v>5.85</v>
          </cell>
          <cell r="H990">
            <v>5.8</v>
          </cell>
          <cell r="I990" t="str">
            <v>5          0</v>
          </cell>
          <cell r="J990">
            <v>0</v>
          </cell>
          <cell r="K990">
            <v>0</v>
          </cell>
          <cell r="L990">
            <v>2003</v>
          </cell>
          <cell r="M990" t="str">
            <v>No Trade</v>
          </cell>
          <cell r="N990" t="str">
            <v/>
          </cell>
          <cell r="O990" t="str">
            <v/>
          </cell>
          <cell r="P990" t="str">
            <v/>
          </cell>
        </row>
        <row r="991">
          <cell r="A991" t="str">
            <v>LO</v>
          </cell>
          <cell r="B991">
            <v>12</v>
          </cell>
          <cell r="C991">
            <v>3</v>
          </cell>
          <cell r="D991" t="str">
            <v>C</v>
          </cell>
          <cell r="E991">
            <v>30</v>
          </cell>
          <cell r="F991">
            <v>37942</v>
          </cell>
          <cell r="G991">
            <v>0.92</v>
          </cell>
          <cell r="H991">
            <v>0.7</v>
          </cell>
          <cell r="I991" t="str">
            <v>8          0</v>
          </cell>
          <cell r="J991">
            <v>0</v>
          </cell>
          <cell r="K991">
            <v>0</v>
          </cell>
          <cell r="L991">
            <v>2003</v>
          </cell>
          <cell r="M991" t="str">
            <v>No Trade</v>
          </cell>
          <cell r="N991" t="str">
            <v/>
          </cell>
          <cell r="O991" t="str">
            <v/>
          </cell>
          <cell r="P991" t="str">
            <v/>
          </cell>
        </row>
        <row r="992">
          <cell r="A992" t="str">
            <v>LO</v>
          </cell>
          <cell r="B992">
            <v>12</v>
          </cell>
          <cell r="C992">
            <v>3</v>
          </cell>
          <cell r="D992" t="str">
            <v>P</v>
          </cell>
          <cell r="E992">
            <v>30</v>
          </cell>
          <cell r="F992">
            <v>37942</v>
          </cell>
          <cell r="G992">
            <v>0</v>
          </cell>
          <cell r="H992">
            <v>0</v>
          </cell>
          <cell r="I992" t="str">
            <v>0          0</v>
          </cell>
          <cell r="J992">
            <v>0</v>
          </cell>
          <cell r="K992">
            <v>0</v>
          </cell>
          <cell r="L992">
            <v>2003</v>
          </cell>
          <cell r="M992" t="str">
            <v>No Trade</v>
          </cell>
          <cell r="N992" t="str">
            <v/>
          </cell>
          <cell r="O992" t="str">
            <v/>
          </cell>
          <cell r="P992" t="str">
            <v/>
          </cell>
        </row>
        <row r="993">
          <cell r="A993" t="str">
            <v>LO</v>
          </cell>
          <cell r="B993">
            <v>12</v>
          </cell>
          <cell r="C993">
            <v>3</v>
          </cell>
          <cell r="D993" t="str">
            <v>C</v>
          </cell>
          <cell r="E993">
            <v>30.5</v>
          </cell>
          <cell r="F993">
            <v>37942</v>
          </cell>
          <cell r="G993">
            <v>0.83</v>
          </cell>
          <cell r="H993">
            <v>0.7</v>
          </cell>
          <cell r="I993" t="str">
            <v>3          0</v>
          </cell>
          <cell r="J993">
            <v>0</v>
          </cell>
          <cell r="K993">
            <v>0</v>
          </cell>
          <cell r="L993">
            <v>2003</v>
          </cell>
          <cell r="M993" t="str">
            <v>No Trade</v>
          </cell>
          <cell r="N993" t="str">
            <v/>
          </cell>
          <cell r="O993" t="str">
            <v/>
          </cell>
          <cell r="P993" t="str">
            <v/>
          </cell>
        </row>
        <row r="994">
          <cell r="A994" t="str">
            <v>LO</v>
          </cell>
          <cell r="B994">
            <v>12</v>
          </cell>
          <cell r="C994">
            <v>3</v>
          </cell>
          <cell r="D994" t="str">
            <v>C</v>
          </cell>
          <cell r="E994">
            <v>31</v>
          </cell>
          <cell r="F994">
            <v>37942</v>
          </cell>
          <cell r="G994">
            <v>0.78</v>
          </cell>
          <cell r="H994">
            <v>0.6</v>
          </cell>
          <cell r="I994" t="str">
            <v>8          0</v>
          </cell>
          <cell r="J994">
            <v>0</v>
          </cell>
          <cell r="K994">
            <v>0</v>
          </cell>
          <cell r="L994">
            <v>2003</v>
          </cell>
          <cell r="M994" t="str">
            <v>No Trade</v>
          </cell>
          <cell r="N994" t="str">
            <v/>
          </cell>
          <cell r="O994" t="str">
            <v/>
          </cell>
          <cell r="P994" t="str">
            <v/>
          </cell>
        </row>
        <row r="995">
          <cell r="A995" t="str">
            <v>LO</v>
          </cell>
          <cell r="B995">
            <v>12</v>
          </cell>
          <cell r="C995">
            <v>3</v>
          </cell>
          <cell r="D995" t="str">
            <v>C</v>
          </cell>
          <cell r="E995">
            <v>31.5</v>
          </cell>
          <cell r="F995">
            <v>37942</v>
          </cell>
          <cell r="G995">
            <v>0.72</v>
          </cell>
          <cell r="I995">
            <v>2</v>
          </cell>
          <cell r="J995">
            <v>0.72</v>
          </cell>
          <cell r="K995">
            <v>0.72</v>
          </cell>
          <cell r="L995">
            <v>2003</v>
          </cell>
          <cell r="M995" t="str">
            <v>No Trade</v>
          </cell>
          <cell r="N995" t="str">
            <v/>
          </cell>
          <cell r="O995" t="str">
            <v/>
          </cell>
          <cell r="P995" t="str">
            <v/>
          </cell>
        </row>
        <row r="996">
          <cell r="A996" t="str">
            <v>LO</v>
          </cell>
          <cell r="B996">
            <v>12</v>
          </cell>
          <cell r="C996">
            <v>3</v>
          </cell>
          <cell r="D996" t="str">
            <v>C</v>
          </cell>
          <cell r="E996">
            <v>32</v>
          </cell>
          <cell r="F996">
            <v>37942</v>
          </cell>
          <cell r="G996">
            <v>0.68</v>
          </cell>
          <cell r="H996">
            <v>0.5</v>
          </cell>
          <cell r="I996" t="str">
            <v>9          0</v>
          </cell>
          <cell r="J996">
            <v>0</v>
          </cell>
          <cell r="K996">
            <v>0</v>
          </cell>
          <cell r="L996">
            <v>2003</v>
          </cell>
          <cell r="M996" t="str">
            <v>No Trade</v>
          </cell>
          <cell r="N996" t="str">
            <v/>
          </cell>
          <cell r="O996" t="str">
            <v/>
          </cell>
          <cell r="P996" t="str">
            <v/>
          </cell>
        </row>
        <row r="997">
          <cell r="A997" t="str">
            <v>LO</v>
          </cell>
          <cell r="B997">
            <v>12</v>
          </cell>
          <cell r="C997">
            <v>3</v>
          </cell>
          <cell r="D997" t="str">
            <v>C</v>
          </cell>
          <cell r="E997">
            <v>32.5</v>
          </cell>
          <cell r="F997">
            <v>37942</v>
          </cell>
          <cell r="G997">
            <v>0.63</v>
          </cell>
          <cell r="H997">
            <v>0.5</v>
          </cell>
          <cell r="I997" t="str">
            <v>5          0</v>
          </cell>
          <cell r="J997">
            <v>0</v>
          </cell>
          <cell r="K997">
            <v>0</v>
          </cell>
          <cell r="L997">
            <v>2003</v>
          </cell>
          <cell r="M997" t="str">
            <v>No Trade</v>
          </cell>
          <cell r="N997" t="str">
            <v/>
          </cell>
          <cell r="O997" t="str">
            <v/>
          </cell>
          <cell r="P997" t="str">
            <v/>
          </cell>
        </row>
        <row r="998">
          <cell r="A998" t="str">
            <v>LO</v>
          </cell>
          <cell r="B998">
            <v>12</v>
          </cell>
          <cell r="C998">
            <v>3</v>
          </cell>
          <cell r="D998" t="str">
            <v>C</v>
          </cell>
          <cell r="E998">
            <v>33</v>
          </cell>
          <cell r="F998">
            <v>37942</v>
          </cell>
          <cell r="G998">
            <v>0.59</v>
          </cell>
          <cell r="H998">
            <v>0.5</v>
          </cell>
          <cell r="I998" t="str">
            <v>2          0</v>
          </cell>
          <cell r="J998">
            <v>0</v>
          </cell>
          <cell r="K998">
            <v>0</v>
          </cell>
          <cell r="L998">
            <v>2003</v>
          </cell>
          <cell r="M998" t="str">
            <v>No Trade</v>
          </cell>
          <cell r="N998" t="str">
            <v/>
          </cell>
          <cell r="O998" t="str">
            <v/>
          </cell>
          <cell r="P998" t="str">
            <v/>
          </cell>
        </row>
        <row r="999">
          <cell r="A999" t="str">
            <v>LO</v>
          </cell>
          <cell r="B999">
            <v>12</v>
          </cell>
          <cell r="C999">
            <v>3</v>
          </cell>
          <cell r="D999" t="str">
            <v>C</v>
          </cell>
          <cell r="E999">
            <v>34</v>
          </cell>
          <cell r="F999">
            <v>37942</v>
          </cell>
          <cell r="G999">
            <v>0.53</v>
          </cell>
          <cell r="H999">
            <v>0.4</v>
          </cell>
          <cell r="I999" t="str">
            <v>5          0</v>
          </cell>
          <cell r="J999">
            <v>0</v>
          </cell>
          <cell r="K999">
            <v>0</v>
          </cell>
          <cell r="L999">
            <v>2003</v>
          </cell>
          <cell r="M999" t="str">
            <v>No Trade</v>
          </cell>
          <cell r="N999" t="str">
            <v/>
          </cell>
          <cell r="O999" t="str">
            <v/>
          </cell>
          <cell r="P999" t="str">
            <v/>
          </cell>
        </row>
        <row r="1000">
          <cell r="A1000" t="str">
            <v>LO</v>
          </cell>
          <cell r="B1000">
            <v>12</v>
          </cell>
          <cell r="C1000">
            <v>3</v>
          </cell>
          <cell r="D1000" t="str">
            <v>C</v>
          </cell>
          <cell r="E1000">
            <v>35</v>
          </cell>
          <cell r="F1000">
            <v>37942</v>
          </cell>
          <cell r="G1000">
            <v>0.47</v>
          </cell>
          <cell r="H1000">
            <v>0.4</v>
          </cell>
          <cell r="I1000" t="str">
            <v>0          2</v>
          </cell>
          <cell r="J1000">
            <v>0.35</v>
          </cell>
          <cell r="K1000">
            <v>0.35</v>
          </cell>
          <cell r="L1000">
            <v>2003</v>
          </cell>
          <cell r="M1000" t="str">
            <v>No Trade</v>
          </cell>
          <cell r="N1000" t="str">
            <v/>
          </cell>
          <cell r="O1000" t="str">
            <v/>
          </cell>
          <cell r="P1000" t="str">
            <v/>
          </cell>
        </row>
        <row r="1001">
          <cell r="A1001" t="str">
            <v>LO</v>
          </cell>
          <cell r="B1001">
            <v>12</v>
          </cell>
          <cell r="C1001">
            <v>3</v>
          </cell>
          <cell r="D1001" t="str">
            <v>P</v>
          </cell>
          <cell r="E1001">
            <v>35</v>
          </cell>
          <cell r="F1001">
            <v>37942</v>
          </cell>
          <cell r="G1001">
            <v>0</v>
          </cell>
          <cell r="H1001">
            <v>0</v>
          </cell>
          <cell r="I1001" t="str">
            <v>0          0</v>
          </cell>
          <cell r="J1001">
            <v>0</v>
          </cell>
          <cell r="K1001">
            <v>0</v>
          </cell>
          <cell r="L1001">
            <v>2003</v>
          </cell>
          <cell r="M1001" t="str">
            <v>No Trade</v>
          </cell>
          <cell r="N1001" t="str">
            <v/>
          </cell>
          <cell r="O1001" t="str">
            <v/>
          </cell>
          <cell r="P1001" t="str">
            <v/>
          </cell>
        </row>
        <row r="1002">
          <cell r="A1002" t="str">
            <v>LO</v>
          </cell>
          <cell r="B1002">
            <v>12</v>
          </cell>
          <cell r="C1002">
            <v>3</v>
          </cell>
          <cell r="D1002" t="str">
            <v>C</v>
          </cell>
          <cell r="E1002">
            <v>40</v>
          </cell>
          <cell r="F1002">
            <v>37942</v>
          </cell>
          <cell r="G1002">
            <v>0.28999999999999998</v>
          </cell>
          <cell r="H1002">
            <v>0.2</v>
          </cell>
          <cell r="I1002" t="str">
            <v>5          0</v>
          </cell>
          <cell r="J1002">
            <v>0</v>
          </cell>
          <cell r="K1002">
            <v>0</v>
          </cell>
          <cell r="L1002">
            <v>2003</v>
          </cell>
          <cell r="M1002" t="str">
            <v>No Trade</v>
          </cell>
          <cell r="N1002" t="str">
            <v/>
          </cell>
          <cell r="O1002" t="str">
            <v/>
          </cell>
          <cell r="P1002" t="str">
            <v/>
          </cell>
        </row>
        <row r="1003">
          <cell r="A1003" t="str">
            <v>LO</v>
          </cell>
          <cell r="B1003">
            <v>12</v>
          </cell>
          <cell r="C1003">
            <v>3</v>
          </cell>
          <cell r="D1003" t="str">
            <v>C</v>
          </cell>
          <cell r="E1003">
            <v>42.5</v>
          </cell>
          <cell r="F1003">
            <v>37942</v>
          </cell>
          <cell r="G1003">
            <v>0.24</v>
          </cell>
          <cell r="H1003">
            <v>0.2</v>
          </cell>
          <cell r="I1003" t="str">
            <v>1          0</v>
          </cell>
          <cell r="J1003">
            <v>0</v>
          </cell>
          <cell r="K1003">
            <v>0</v>
          </cell>
          <cell r="L1003">
            <v>2003</v>
          </cell>
          <cell r="M1003" t="str">
            <v>No Trade</v>
          </cell>
          <cell r="N1003" t="str">
            <v/>
          </cell>
          <cell r="O1003" t="str">
            <v/>
          </cell>
          <cell r="P1003" t="str">
            <v/>
          </cell>
        </row>
        <row r="1004">
          <cell r="A1004" t="str">
            <v>LO</v>
          </cell>
          <cell r="B1004">
            <v>12</v>
          </cell>
          <cell r="C1004">
            <v>3</v>
          </cell>
          <cell r="D1004" t="str">
            <v>P</v>
          </cell>
          <cell r="E1004">
            <v>42.5</v>
          </cell>
          <cell r="F1004">
            <v>37942</v>
          </cell>
          <cell r="G1004">
            <v>18.420000000000002</v>
          </cell>
          <cell r="H1004">
            <v>18.399999999999999</v>
          </cell>
          <cell r="I1004" t="str">
            <v>2          0</v>
          </cell>
          <cell r="J1004">
            <v>0</v>
          </cell>
          <cell r="K1004">
            <v>0</v>
          </cell>
          <cell r="L1004">
            <v>2003</v>
          </cell>
          <cell r="M1004" t="str">
            <v>No Trade</v>
          </cell>
          <cell r="N1004" t="str">
            <v/>
          </cell>
          <cell r="O1004" t="str">
            <v/>
          </cell>
          <cell r="P1004" t="str">
            <v/>
          </cell>
        </row>
        <row r="1005">
          <cell r="A1005" t="str">
            <v>LO</v>
          </cell>
          <cell r="B1005">
            <v>12</v>
          </cell>
          <cell r="C1005">
            <v>3</v>
          </cell>
          <cell r="D1005" t="str">
            <v>C</v>
          </cell>
          <cell r="E1005">
            <v>45</v>
          </cell>
          <cell r="F1005">
            <v>37942</v>
          </cell>
          <cell r="G1005">
            <v>0.21</v>
          </cell>
          <cell r="H1005">
            <v>0.1</v>
          </cell>
          <cell r="I1005" t="str">
            <v>8          0</v>
          </cell>
          <cell r="J1005">
            <v>0</v>
          </cell>
          <cell r="K1005">
            <v>0</v>
          </cell>
          <cell r="L1005">
            <v>2003</v>
          </cell>
          <cell r="M1005" t="str">
            <v>No Trade</v>
          </cell>
          <cell r="N1005" t="str">
            <v/>
          </cell>
          <cell r="O1005" t="str">
            <v/>
          </cell>
          <cell r="P1005" t="str">
            <v/>
          </cell>
        </row>
        <row r="1006">
          <cell r="A1006" t="str">
            <v>LO</v>
          </cell>
          <cell r="B1006">
            <v>12</v>
          </cell>
          <cell r="C1006">
            <v>3</v>
          </cell>
          <cell r="D1006" t="str">
            <v>C</v>
          </cell>
          <cell r="E1006">
            <v>50</v>
          </cell>
          <cell r="F1006">
            <v>37942</v>
          </cell>
          <cell r="G1006">
            <v>0.16</v>
          </cell>
          <cell r="H1006">
            <v>0.1</v>
          </cell>
          <cell r="I1006" t="str">
            <v>4         23</v>
          </cell>
          <cell r="J1006">
            <v>0.13</v>
          </cell>
          <cell r="K1006">
            <v>0.13</v>
          </cell>
          <cell r="L1006">
            <v>2003</v>
          </cell>
          <cell r="M1006" t="str">
            <v>No Trade</v>
          </cell>
          <cell r="N1006" t="str">
            <v/>
          </cell>
          <cell r="O1006" t="str">
            <v/>
          </cell>
          <cell r="P1006" t="str">
            <v/>
          </cell>
        </row>
        <row r="1007">
          <cell r="A1007" t="str">
            <v>LO</v>
          </cell>
          <cell r="B1007">
            <v>6</v>
          </cell>
          <cell r="C1007">
            <v>4</v>
          </cell>
          <cell r="D1007" t="str">
            <v>C</v>
          </cell>
          <cell r="E1007">
            <v>23</v>
          </cell>
          <cell r="F1007">
            <v>38124</v>
          </cell>
          <cell r="G1007">
            <v>3.11</v>
          </cell>
          <cell r="H1007">
            <v>2.7</v>
          </cell>
          <cell r="I1007" t="str">
            <v>9          0</v>
          </cell>
          <cell r="J1007">
            <v>0</v>
          </cell>
          <cell r="K1007">
            <v>0</v>
          </cell>
          <cell r="L1007">
            <v>2004</v>
          </cell>
          <cell r="M1007" t="str">
            <v>No Trade</v>
          </cell>
          <cell r="N1007" t="str">
            <v/>
          </cell>
          <cell r="O1007" t="str">
            <v/>
          </cell>
          <cell r="P1007" t="str">
            <v/>
          </cell>
        </row>
        <row r="1008">
          <cell r="A1008" t="str">
            <v>LO</v>
          </cell>
          <cell r="B1008">
            <v>6</v>
          </cell>
          <cell r="C1008">
            <v>4</v>
          </cell>
          <cell r="D1008" t="str">
            <v>P</v>
          </cell>
          <cell r="E1008">
            <v>23</v>
          </cell>
          <cell r="F1008">
            <v>38124</v>
          </cell>
          <cell r="G1008">
            <v>2.5499999999999998</v>
          </cell>
          <cell r="H1008">
            <v>2.6</v>
          </cell>
          <cell r="I1008" t="str">
            <v>2          0</v>
          </cell>
          <cell r="J1008">
            <v>0</v>
          </cell>
          <cell r="K1008">
            <v>0</v>
          </cell>
          <cell r="L1008">
            <v>2004</v>
          </cell>
          <cell r="M1008" t="str">
            <v>No Trade</v>
          </cell>
          <cell r="N1008" t="str">
            <v/>
          </cell>
          <cell r="O1008" t="str">
            <v/>
          </cell>
          <cell r="P1008" t="str">
            <v/>
          </cell>
        </row>
        <row r="1009">
          <cell r="A1009" t="str">
            <v>LO</v>
          </cell>
          <cell r="B1009">
            <v>6</v>
          </cell>
          <cell r="C1009">
            <v>4</v>
          </cell>
          <cell r="D1009" t="str">
            <v>C</v>
          </cell>
          <cell r="E1009">
            <v>23.5</v>
          </cell>
          <cell r="F1009">
            <v>38124</v>
          </cell>
          <cell r="G1009">
            <v>2.85</v>
          </cell>
          <cell r="H1009">
            <v>2.5</v>
          </cell>
          <cell r="I1009" t="str">
            <v>4          0</v>
          </cell>
          <cell r="J1009">
            <v>0</v>
          </cell>
          <cell r="K1009">
            <v>0</v>
          </cell>
          <cell r="L1009">
            <v>2004</v>
          </cell>
          <cell r="M1009" t="str">
            <v>No Trade</v>
          </cell>
          <cell r="N1009" t="str">
            <v/>
          </cell>
          <cell r="O1009" t="str">
            <v/>
          </cell>
          <cell r="P1009" t="str">
            <v/>
          </cell>
        </row>
        <row r="1010">
          <cell r="A1010" t="str">
            <v>LO</v>
          </cell>
          <cell r="B1010">
            <v>6</v>
          </cell>
          <cell r="C1010">
            <v>4</v>
          </cell>
          <cell r="D1010" t="str">
            <v>P</v>
          </cell>
          <cell r="E1010">
            <v>23.5</v>
          </cell>
          <cell r="F1010">
            <v>38124</v>
          </cell>
          <cell r="G1010">
            <v>2.76</v>
          </cell>
          <cell r="H1010">
            <v>2.8</v>
          </cell>
          <cell r="I1010" t="str">
            <v>7          0</v>
          </cell>
          <cell r="J1010">
            <v>0</v>
          </cell>
          <cell r="K1010">
            <v>0</v>
          </cell>
          <cell r="L1010">
            <v>2004</v>
          </cell>
          <cell r="M1010" t="str">
            <v>No Trade</v>
          </cell>
          <cell r="N1010" t="str">
            <v/>
          </cell>
          <cell r="O1010" t="str">
            <v/>
          </cell>
          <cell r="P1010" t="str">
            <v/>
          </cell>
        </row>
        <row r="1011">
          <cell r="A1011" t="str">
            <v>LO</v>
          </cell>
          <cell r="B1011">
            <v>12</v>
          </cell>
          <cell r="C1011">
            <v>4</v>
          </cell>
          <cell r="D1011" t="str">
            <v>P</v>
          </cell>
          <cell r="E1011">
            <v>18</v>
          </cell>
          <cell r="F1011">
            <v>38307</v>
          </cell>
          <cell r="G1011">
            <v>1.1499999999999999</v>
          </cell>
          <cell r="H1011">
            <v>1.1000000000000001</v>
          </cell>
          <cell r="I1011" t="str">
            <v>5          0</v>
          </cell>
          <cell r="J1011">
            <v>0</v>
          </cell>
          <cell r="K1011">
            <v>0</v>
          </cell>
          <cell r="L1011">
            <v>2004</v>
          </cell>
          <cell r="M1011" t="str">
            <v>No Trade</v>
          </cell>
          <cell r="N1011" t="str">
            <v/>
          </cell>
          <cell r="O1011" t="str">
            <v/>
          </cell>
          <cell r="P1011" t="str">
            <v/>
          </cell>
        </row>
        <row r="1012">
          <cell r="A1012" t="str">
            <v>LO</v>
          </cell>
          <cell r="B1012">
            <v>12</v>
          </cell>
          <cell r="C1012">
            <v>4</v>
          </cell>
          <cell r="D1012" t="str">
            <v>C</v>
          </cell>
          <cell r="E1012">
            <v>21</v>
          </cell>
          <cell r="F1012">
            <v>38307</v>
          </cell>
          <cell r="G1012">
            <v>4.2300000000000004</v>
          </cell>
          <cell r="H1012">
            <v>3.9</v>
          </cell>
          <cell r="I1012" t="str">
            <v>2          0</v>
          </cell>
          <cell r="J1012">
            <v>0</v>
          </cell>
          <cell r="K1012">
            <v>0</v>
          </cell>
          <cell r="L1012">
            <v>2004</v>
          </cell>
          <cell r="M1012" t="str">
            <v>No Trade</v>
          </cell>
          <cell r="N1012" t="str">
            <v/>
          </cell>
          <cell r="O1012" t="str">
            <v/>
          </cell>
          <cell r="P1012" t="str">
            <v/>
          </cell>
        </row>
        <row r="1013">
          <cell r="A1013" t="str">
            <v>LO</v>
          </cell>
          <cell r="B1013">
            <v>12</v>
          </cell>
          <cell r="C1013">
            <v>4</v>
          </cell>
          <cell r="D1013" t="str">
            <v>P</v>
          </cell>
          <cell r="E1013">
            <v>21</v>
          </cell>
          <cell r="F1013">
            <v>38307</v>
          </cell>
          <cell r="G1013">
            <v>1.97</v>
          </cell>
          <cell r="H1013">
            <v>1.9</v>
          </cell>
          <cell r="I1013" t="str">
            <v>9          0</v>
          </cell>
          <cell r="J1013">
            <v>0</v>
          </cell>
          <cell r="K1013">
            <v>0</v>
          </cell>
          <cell r="L1013">
            <v>2004</v>
          </cell>
          <cell r="M1013" t="str">
            <v>No Trade</v>
          </cell>
          <cell r="N1013" t="str">
            <v/>
          </cell>
          <cell r="O1013" t="str">
            <v/>
          </cell>
          <cell r="P1013" t="str">
            <v/>
          </cell>
        </row>
        <row r="1014">
          <cell r="A1014" t="str">
            <v>LO</v>
          </cell>
          <cell r="B1014">
            <v>12</v>
          </cell>
          <cell r="C1014">
            <v>4</v>
          </cell>
          <cell r="D1014" t="str">
            <v>C</v>
          </cell>
          <cell r="E1014">
            <v>21.5</v>
          </cell>
          <cell r="F1014">
            <v>38307</v>
          </cell>
          <cell r="G1014">
            <v>3.92</v>
          </cell>
          <cell r="H1014">
            <v>3.6</v>
          </cell>
          <cell r="I1014" t="str">
            <v>4          0</v>
          </cell>
          <cell r="J1014">
            <v>0</v>
          </cell>
          <cell r="K1014">
            <v>0</v>
          </cell>
          <cell r="L1014">
            <v>2004</v>
          </cell>
          <cell r="M1014" t="str">
            <v>No Trade</v>
          </cell>
          <cell r="N1014" t="str">
            <v/>
          </cell>
          <cell r="O1014" t="str">
            <v/>
          </cell>
          <cell r="P1014" t="str">
            <v/>
          </cell>
        </row>
        <row r="1015">
          <cell r="A1015" t="str">
            <v>LO</v>
          </cell>
          <cell r="B1015">
            <v>12</v>
          </cell>
          <cell r="C1015">
            <v>4</v>
          </cell>
          <cell r="D1015" t="str">
            <v>P</v>
          </cell>
          <cell r="E1015">
            <v>21.5</v>
          </cell>
          <cell r="F1015">
            <v>38307</v>
          </cell>
          <cell r="G1015">
            <v>2.14</v>
          </cell>
          <cell r="H1015">
            <v>2.1</v>
          </cell>
          <cell r="I1015" t="str">
            <v>7          0</v>
          </cell>
          <cell r="J1015">
            <v>0</v>
          </cell>
          <cell r="K1015">
            <v>0</v>
          </cell>
          <cell r="L1015">
            <v>2004</v>
          </cell>
          <cell r="M1015" t="str">
            <v>No Trade</v>
          </cell>
          <cell r="N1015" t="str">
            <v/>
          </cell>
          <cell r="O1015" t="str">
            <v/>
          </cell>
          <cell r="P1015" t="str">
            <v/>
          </cell>
        </row>
        <row r="1016">
          <cell r="A1016" t="str">
            <v>LO</v>
          </cell>
          <cell r="B1016">
            <v>12</v>
          </cell>
          <cell r="C1016">
            <v>4</v>
          </cell>
          <cell r="D1016" t="str">
            <v>C</v>
          </cell>
          <cell r="E1016">
            <v>22</v>
          </cell>
          <cell r="F1016">
            <v>38307</v>
          </cell>
          <cell r="G1016">
            <v>3.63</v>
          </cell>
          <cell r="H1016">
            <v>3.3</v>
          </cell>
          <cell r="I1016" t="str">
            <v>2          0</v>
          </cell>
          <cell r="J1016">
            <v>0</v>
          </cell>
          <cell r="K1016">
            <v>0</v>
          </cell>
          <cell r="L1016">
            <v>2004</v>
          </cell>
          <cell r="M1016" t="str">
            <v>No Trade</v>
          </cell>
          <cell r="N1016" t="str">
            <v/>
          </cell>
          <cell r="O1016" t="str">
            <v/>
          </cell>
          <cell r="P1016" t="str">
            <v/>
          </cell>
        </row>
        <row r="1017">
          <cell r="A1017" t="str">
            <v>LO</v>
          </cell>
          <cell r="B1017">
            <v>12</v>
          </cell>
          <cell r="C1017">
            <v>4</v>
          </cell>
          <cell r="D1017" t="str">
            <v>P</v>
          </cell>
          <cell r="E1017">
            <v>22</v>
          </cell>
          <cell r="F1017">
            <v>38307</v>
          </cell>
          <cell r="G1017">
            <v>2.3199999999999998</v>
          </cell>
          <cell r="H1017">
            <v>2.2999999999999998</v>
          </cell>
          <cell r="I1017" t="str">
            <v>5          0</v>
          </cell>
          <cell r="J1017">
            <v>0</v>
          </cell>
          <cell r="K1017">
            <v>0</v>
          </cell>
          <cell r="L1017">
            <v>2004</v>
          </cell>
          <cell r="M1017" t="str">
            <v>No Trade</v>
          </cell>
          <cell r="N1017" t="str">
            <v/>
          </cell>
          <cell r="O1017" t="str">
            <v/>
          </cell>
          <cell r="P1017" t="str">
            <v/>
          </cell>
        </row>
        <row r="1018">
          <cell r="A1018" t="str">
            <v>LO</v>
          </cell>
          <cell r="B1018">
            <v>12</v>
          </cell>
          <cell r="C1018">
            <v>4</v>
          </cell>
          <cell r="D1018" t="str">
            <v>C</v>
          </cell>
          <cell r="E1018">
            <v>22.5</v>
          </cell>
          <cell r="F1018">
            <v>38307</v>
          </cell>
          <cell r="G1018">
            <v>3.34</v>
          </cell>
          <cell r="H1018">
            <v>3</v>
          </cell>
          <cell r="I1018" t="str">
            <v>2          0</v>
          </cell>
          <cell r="J1018">
            <v>0</v>
          </cell>
          <cell r="K1018">
            <v>0</v>
          </cell>
          <cell r="L1018">
            <v>2004</v>
          </cell>
          <cell r="M1018" t="str">
            <v>No Trade</v>
          </cell>
          <cell r="N1018" t="str">
            <v/>
          </cell>
          <cell r="O1018" t="str">
            <v/>
          </cell>
          <cell r="P1018" t="str">
            <v/>
          </cell>
        </row>
        <row r="1019">
          <cell r="A1019" t="str">
            <v>LO</v>
          </cell>
          <cell r="B1019">
            <v>12</v>
          </cell>
          <cell r="C1019">
            <v>4</v>
          </cell>
          <cell r="D1019" t="str">
            <v>P</v>
          </cell>
          <cell r="E1019">
            <v>22.5</v>
          </cell>
          <cell r="F1019">
            <v>38307</v>
          </cell>
          <cell r="G1019">
            <v>2.5099999999999998</v>
          </cell>
          <cell r="H1019">
            <v>2.5</v>
          </cell>
          <cell r="I1019" t="str">
            <v>5          0</v>
          </cell>
          <cell r="J1019">
            <v>0</v>
          </cell>
          <cell r="K1019">
            <v>0</v>
          </cell>
          <cell r="L1019">
            <v>2004</v>
          </cell>
          <cell r="M1019" t="str">
            <v>No Trade</v>
          </cell>
          <cell r="N1019" t="str">
            <v/>
          </cell>
          <cell r="O1019" t="str">
            <v/>
          </cell>
          <cell r="P1019" t="str">
            <v/>
          </cell>
        </row>
        <row r="1020">
          <cell r="A1020" t="str">
            <v>LO</v>
          </cell>
          <cell r="B1020">
            <v>12</v>
          </cell>
          <cell r="C1020">
            <v>4</v>
          </cell>
          <cell r="D1020" t="str">
            <v>C</v>
          </cell>
          <cell r="E1020">
            <v>23</v>
          </cell>
          <cell r="F1020">
            <v>38307</v>
          </cell>
          <cell r="G1020">
            <v>3.07</v>
          </cell>
          <cell r="H1020">
            <v>2.7</v>
          </cell>
          <cell r="I1020" t="str">
            <v>3          0</v>
          </cell>
          <cell r="J1020">
            <v>0</v>
          </cell>
          <cell r="K1020">
            <v>0</v>
          </cell>
          <cell r="L1020">
            <v>2004</v>
          </cell>
          <cell r="M1020" t="str">
            <v>No Trade</v>
          </cell>
          <cell r="N1020" t="str">
            <v/>
          </cell>
          <cell r="O1020" t="str">
            <v/>
          </cell>
          <cell r="P1020" t="str">
            <v/>
          </cell>
        </row>
        <row r="1021">
          <cell r="A1021" t="str">
            <v>LO</v>
          </cell>
          <cell r="B1021">
            <v>12</v>
          </cell>
          <cell r="C1021">
            <v>4</v>
          </cell>
          <cell r="D1021" t="str">
            <v>P</v>
          </cell>
          <cell r="E1021">
            <v>23</v>
          </cell>
          <cell r="F1021">
            <v>38307</v>
          </cell>
          <cell r="G1021">
            <v>2.7</v>
          </cell>
          <cell r="H1021">
            <v>2.7</v>
          </cell>
          <cell r="I1021" t="str">
            <v>6          0</v>
          </cell>
          <cell r="J1021">
            <v>0</v>
          </cell>
          <cell r="K1021">
            <v>0</v>
          </cell>
          <cell r="L1021">
            <v>2004</v>
          </cell>
          <cell r="M1021" t="str">
            <v>No Trade</v>
          </cell>
          <cell r="N1021" t="str">
            <v/>
          </cell>
          <cell r="O1021" t="str">
            <v/>
          </cell>
          <cell r="P1021" t="str">
            <v/>
          </cell>
        </row>
        <row r="1022">
          <cell r="A1022" t="str">
            <v>LO</v>
          </cell>
          <cell r="B1022">
            <v>12</v>
          </cell>
          <cell r="C1022">
            <v>4</v>
          </cell>
          <cell r="D1022" t="str">
            <v>C</v>
          </cell>
          <cell r="E1022">
            <v>23.5</v>
          </cell>
          <cell r="F1022">
            <v>38307</v>
          </cell>
          <cell r="G1022">
            <v>2.8</v>
          </cell>
          <cell r="H1022">
            <v>2.4</v>
          </cell>
          <cell r="I1022" t="str">
            <v>9          0</v>
          </cell>
          <cell r="J1022">
            <v>0</v>
          </cell>
          <cell r="K1022">
            <v>0</v>
          </cell>
          <cell r="L1022">
            <v>2004</v>
          </cell>
          <cell r="M1022" t="str">
            <v>No Trade</v>
          </cell>
          <cell r="N1022" t="str">
            <v/>
          </cell>
          <cell r="O1022" t="str">
            <v/>
          </cell>
          <cell r="P1022" t="str">
            <v/>
          </cell>
        </row>
        <row r="1023">
          <cell r="A1023" t="str">
            <v>LO</v>
          </cell>
          <cell r="B1023">
            <v>12</v>
          </cell>
          <cell r="C1023">
            <v>4</v>
          </cell>
          <cell r="D1023" t="str">
            <v>P</v>
          </cell>
          <cell r="E1023">
            <v>23.5</v>
          </cell>
          <cell r="F1023">
            <v>38307</v>
          </cell>
          <cell r="G1023">
            <v>2.92</v>
          </cell>
          <cell r="H1023">
            <v>3</v>
          </cell>
          <cell r="I1023" t="str">
            <v>2          0</v>
          </cell>
          <cell r="J1023">
            <v>0</v>
          </cell>
          <cell r="K1023">
            <v>0</v>
          </cell>
          <cell r="L1023">
            <v>2004</v>
          </cell>
          <cell r="M1023" t="str">
            <v>No Trade</v>
          </cell>
          <cell r="N1023" t="str">
            <v/>
          </cell>
          <cell r="O1023" t="str">
            <v/>
          </cell>
          <cell r="P1023" t="str">
            <v/>
          </cell>
        </row>
        <row r="1024">
          <cell r="A1024" t="str">
            <v>LO</v>
          </cell>
          <cell r="B1024">
            <v>12</v>
          </cell>
          <cell r="C1024">
            <v>4</v>
          </cell>
          <cell r="D1024" t="str">
            <v>C</v>
          </cell>
          <cell r="E1024">
            <v>24</v>
          </cell>
          <cell r="F1024">
            <v>38307</v>
          </cell>
          <cell r="G1024">
            <v>2.57</v>
          </cell>
          <cell r="H1024">
            <v>2.2000000000000002</v>
          </cell>
          <cell r="I1024" t="str">
            <v>7          0</v>
          </cell>
          <cell r="J1024">
            <v>0</v>
          </cell>
          <cell r="K1024">
            <v>0</v>
          </cell>
          <cell r="L1024">
            <v>2004</v>
          </cell>
          <cell r="M1024" t="str">
            <v>No Trade</v>
          </cell>
          <cell r="N1024" t="str">
            <v/>
          </cell>
          <cell r="O1024" t="str">
            <v/>
          </cell>
          <cell r="P1024" t="str">
            <v/>
          </cell>
        </row>
        <row r="1025">
          <cell r="A1025" t="str">
            <v>LO</v>
          </cell>
          <cell r="B1025">
            <v>12</v>
          </cell>
          <cell r="C1025">
            <v>4</v>
          </cell>
          <cell r="D1025" t="str">
            <v>P</v>
          </cell>
          <cell r="E1025">
            <v>24</v>
          </cell>
          <cell r="F1025">
            <v>38307</v>
          </cell>
          <cell r="G1025">
            <v>3.15</v>
          </cell>
          <cell r="H1025">
            <v>3.3</v>
          </cell>
          <cell r="I1025" t="str">
            <v>0          0</v>
          </cell>
          <cell r="J1025">
            <v>0</v>
          </cell>
          <cell r="K1025">
            <v>0</v>
          </cell>
          <cell r="L1025">
            <v>2004</v>
          </cell>
          <cell r="M1025" t="str">
            <v>No Trade</v>
          </cell>
          <cell r="N1025" t="str">
            <v/>
          </cell>
          <cell r="O1025" t="str">
            <v/>
          </cell>
          <cell r="P1025" t="str">
            <v/>
          </cell>
        </row>
        <row r="1026">
          <cell r="A1026" t="str">
            <v>LO</v>
          </cell>
          <cell r="B1026">
            <v>12</v>
          </cell>
          <cell r="C1026">
            <v>4</v>
          </cell>
          <cell r="D1026" t="str">
            <v>C</v>
          </cell>
          <cell r="E1026">
            <v>25</v>
          </cell>
          <cell r="F1026">
            <v>38307</v>
          </cell>
          <cell r="G1026">
            <v>0</v>
          </cell>
          <cell r="H1026">
            <v>0</v>
          </cell>
          <cell r="I1026" t="str">
            <v>0          0</v>
          </cell>
          <cell r="J1026">
            <v>0</v>
          </cell>
          <cell r="K1026">
            <v>0</v>
          </cell>
          <cell r="L1026">
            <v>2004</v>
          </cell>
          <cell r="M1026" t="str">
            <v>No Trade</v>
          </cell>
          <cell r="N1026" t="str">
            <v/>
          </cell>
          <cell r="O1026" t="str">
            <v/>
          </cell>
          <cell r="P1026" t="str">
            <v/>
          </cell>
        </row>
        <row r="1027">
          <cell r="A1027" t="str">
            <v>LO</v>
          </cell>
          <cell r="B1027">
            <v>12</v>
          </cell>
          <cell r="C1027">
            <v>4</v>
          </cell>
          <cell r="D1027" t="str">
            <v>C</v>
          </cell>
          <cell r="E1027">
            <v>28</v>
          </cell>
          <cell r="F1027">
            <v>38307</v>
          </cell>
          <cell r="G1027">
            <v>1.1499999999999999</v>
          </cell>
          <cell r="H1027">
            <v>0.9</v>
          </cell>
          <cell r="I1027" t="str">
            <v>8          0</v>
          </cell>
          <cell r="J1027">
            <v>0</v>
          </cell>
          <cell r="K1027">
            <v>0</v>
          </cell>
          <cell r="L1027">
            <v>2004</v>
          </cell>
          <cell r="M1027" t="str">
            <v>No Trade</v>
          </cell>
          <cell r="N1027" t="str">
            <v/>
          </cell>
          <cell r="O1027" t="str">
            <v/>
          </cell>
          <cell r="P1027" t="str">
            <v/>
          </cell>
        </row>
        <row r="1028">
          <cell r="A1028" t="str">
            <v>LO</v>
          </cell>
          <cell r="B1028">
            <v>12</v>
          </cell>
          <cell r="C1028">
            <v>4</v>
          </cell>
          <cell r="D1028" t="str">
            <v>C</v>
          </cell>
          <cell r="E1028">
            <v>40</v>
          </cell>
          <cell r="F1028">
            <v>38307</v>
          </cell>
          <cell r="G1028">
            <v>0</v>
          </cell>
          <cell r="H1028">
            <v>0</v>
          </cell>
          <cell r="I1028" t="str">
            <v>0          0</v>
          </cell>
          <cell r="J1028">
            <v>0</v>
          </cell>
          <cell r="K1028">
            <v>0</v>
          </cell>
          <cell r="L1028">
            <v>2004</v>
          </cell>
          <cell r="M1028" t="str">
            <v>No Trade</v>
          </cell>
          <cell r="N1028" t="str">
            <v/>
          </cell>
          <cell r="O1028" t="str">
            <v/>
          </cell>
          <cell r="P1028" t="str">
            <v/>
          </cell>
        </row>
        <row r="1029">
          <cell r="A1029" t="str">
            <v>OH</v>
          </cell>
          <cell r="B1029">
            <v>1</v>
          </cell>
          <cell r="C1029">
            <v>3</v>
          </cell>
          <cell r="D1029" t="str">
            <v>P</v>
          </cell>
          <cell r="E1029">
            <v>0.05</v>
          </cell>
          <cell r="F1029">
            <v>37616</v>
          </cell>
          <cell r="G1029">
            <v>0</v>
          </cell>
          <cell r="H1029">
            <v>0</v>
          </cell>
          <cell r="I1029" t="str">
            <v>0          0   .</v>
          </cell>
          <cell r="J1029">
            <v>0</v>
          </cell>
          <cell r="K1029">
            <v>0</v>
          </cell>
          <cell r="L1029">
            <v>2003</v>
          </cell>
          <cell r="M1029" t="str">
            <v>No Trade</v>
          </cell>
          <cell r="N1029" t="str">
            <v/>
          </cell>
          <cell r="O1029" t="str">
            <v/>
          </cell>
          <cell r="P1029" t="str">
            <v/>
          </cell>
        </row>
        <row r="1030">
          <cell r="A1030" t="str">
            <v>OH</v>
          </cell>
          <cell r="B1030">
            <v>1</v>
          </cell>
          <cell r="C1030">
            <v>3</v>
          </cell>
          <cell r="D1030" t="str">
            <v>P</v>
          </cell>
          <cell r="E1030">
            <v>0.48</v>
          </cell>
          <cell r="F1030">
            <v>37616</v>
          </cell>
          <cell r="G1030">
            <v>0</v>
          </cell>
          <cell r="H1030">
            <v>0</v>
          </cell>
          <cell r="I1030" t="str">
            <v>0          0   .</v>
          </cell>
          <cell r="J1030">
            <v>0</v>
          </cell>
          <cell r="K1030">
            <v>0</v>
          </cell>
          <cell r="L1030">
            <v>2003</v>
          </cell>
          <cell r="M1030" t="str">
            <v>No Trade</v>
          </cell>
          <cell r="N1030" t="str">
            <v/>
          </cell>
          <cell r="O1030" t="str">
            <v/>
          </cell>
          <cell r="P1030" t="str">
            <v/>
          </cell>
        </row>
        <row r="1031">
          <cell r="A1031" t="str">
            <v>OH</v>
          </cell>
          <cell r="B1031">
            <v>1</v>
          </cell>
          <cell r="C1031">
            <v>3</v>
          </cell>
          <cell r="D1031" t="str">
            <v>P</v>
          </cell>
          <cell r="E1031">
            <v>0.49</v>
          </cell>
          <cell r="F1031">
            <v>37616</v>
          </cell>
          <cell r="G1031">
            <v>1E-4</v>
          </cell>
          <cell r="H1031">
            <v>0</v>
          </cell>
          <cell r="I1031" t="str">
            <v>1          0   .</v>
          </cell>
          <cell r="J1031">
            <v>0</v>
          </cell>
          <cell r="K1031">
            <v>0</v>
          </cell>
          <cell r="L1031">
            <v>2003</v>
          </cell>
          <cell r="M1031" t="str">
            <v>No Trade</v>
          </cell>
          <cell r="N1031" t="str">
            <v/>
          </cell>
          <cell r="O1031" t="str">
            <v/>
          </cell>
          <cell r="P1031" t="str">
            <v/>
          </cell>
        </row>
        <row r="1032">
          <cell r="A1032" t="str">
            <v>OH</v>
          </cell>
          <cell r="B1032">
            <v>1</v>
          </cell>
          <cell r="C1032">
            <v>3</v>
          </cell>
          <cell r="D1032" t="str">
            <v>P</v>
          </cell>
          <cell r="E1032">
            <v>0.5</v>
          </cell>
          <cell r="F1032">
            <v>37616</v>
          </cell>
          <cell r="G1032">
            <v>1E-4</v>
          </cell>
          <cell r="H1032">
            <v>0</v>
          </cell>
          <cell r="I1032" t="str">
            <v>1          0   .</v>
          </cell>
          <cell r="J1032">
            <v>0</v>
          </cell>
          <cell r="K1032">
            <v>0</v>
          </cell>
          <cell r="L1032">
            <v>2003</v>
          </cell>
          <cell r="M1032" t="str">
            <v>No Trade</v>
          </cell>
          <cell r="N1032" t="str">
            <v/>
          </cell>
          <cell r="O1032" t="str">
            <v/>
          </cell>
          <cell r="P1032" t="str">
            <v/>
          </cell>
        </row>
        <row r="1033">
          <cell r="A1033" t="str">
            <v>OH</v>
          </cell>
          <cell r="B1033">
            <v>1</v>
          </cell>
          <cell r="C1033">
            <v>3</v>
          </cell>
          <cell r="D1033" t="str">
            <v>P</v>
          </cell>
          <cell r="E1033">
            <v>0.51</v>
          </cell>
          <cell r="F1033">
            <v>37616</v>
          </cell>
          <cell r="G1033">
            <v>1E-4</v>
          </cell>
          <cell r="H1033">
            <v>0</v>
          </cell>
          <cell r="I1033" t="str">
            <v>1          0   .</v>
          </cell>
          <cell r="J1033">
            <v>0</v>
          </cell>
          <cell r="K1033">
            <v>0</v>
          </cell>
          <cell r="L1033">
            <v>2003</v>
          </cell>
          <cell r="M1033" t="str">
            <v>No Trade</v>
          </cell>
          <cell r="N1033" t="str">
            <v/>
          </cell>
          <cell r="O1033" t="str">
            <v/>
          </cell>
          <cell r="P1033" t="str">
            <v/>
          </cell>
        </row>
        <row r="1034">
          <cell r="A1034" t="str">
            <v>OH</v>
          </cell>
          <cell r="B1034">
            <v>1</v>
          </cell>
          <cell r="C1034">
            <v>3</v>
          </cell>
          <cell r="D1034" t="str">
            <v>P</v>
          </cell>
          <cell r="E1034">
            <v>0.52</v>
          </cell>
          <cell r="F1034">
            <v>37616</v>
          </cell>
          <cell r="G1034">
            <v>1E-4</v>
          </cell>
          <cell r="H1034">
            <v>0</v>
          </cell>
          <cell r="I1034" t="str">
            <v>1          0   .</v>
          </cell>
          <cell r="J1034">
            <v>0</v>
          </cell>
          <cell r="K1034">
            <v>0</v>
          </cell>
          <cell r="L1034">
            <v>2003</v>
          </cell>
          <cell r="M1034" t="str">
            <v>No Trade</v>
          </cell>
          <cell r="N1034" t="str">
            <v/>
          </cell>
          <cell r="O1034" t="str">
            <v/>
          </cell>
          <cell r="P1034" t="str">
            <v/>
          </cell>
        </row>
        <row r="1035">
          <cell r="A1035" t="str">
            <v>OH</v>
          </cell>
          <cell r="B1035">
            <v>1</v>
          </cell>
          <cell r="C1035">
            <v>3</v>
          </cell>
          <cell r="D1035" t="str">
            <v>P</v>
          </cell>
          <cell r="E1035">
            <v>0.53</v>
          </cell>
          <cell r="F1035">
            <v>37616</v>
          </cell>
          <cell r="G1035">
            <v>1E-4</v>
          </cell>
          <cell r="H1035">
            <v>0</v>
          </cell>
          <cell r="I1035" t="str">
            <v>1          0   .</v>
          </cell>
          <cell r="J1035">
            <v>0</v>
          </cell>
          <cell r="K1035">
            <v>0</v>
          </cell>
          <cell r="L1035">
            <v>2003</v>
          </cell>
          <cell r="M1035" t="str">
            <v>No Trade</v>
          </cell>
          <cell r="N1035" t="str">
            <v/>
          </cell>
          <cell r="O1035" t="str">
            <v/>
          </cell>
          <cell r="P1035" t="str">
            <v/>
          </cell>
        </row>
        <row r="1036">
          <cell r="A1036" t="str">
            <v>OH</v>
          </cell>
          <cell r="B1036">
            <v>1</v>
          </cell>
          <cell r="C1036">
            <v>3</v>
          </cell>
          <cell r="D1036" t="str">
            <v>P</v>
          </cell>
          <cell r="E1036">
            <v>0.54</v>
          </cell>
          <cell r="F1036">
            <v>37616</v>
          </cell>
          <cell r="G1036">
            <v>1E-4</v>
          </cell>
          <cell r="H1036">
            <v>0</v>
          </cell>
          <cell r="I1036" t="str">
            <v>1          0   .</v>
          </cell>
          <cell r="J1036">
            <v>0</v>
          </cell>
          <cell r="K1036">
            <v>0</v>
          </cell>
          <cell r="L1036">
            <v>2003</v>
          </cell>
          <cell r="M1036" t="str">
            <v>No Trade</v>
          </cell>
          <cell r="N1036" t="str">
            <v/>
          </cell>
          <cell r="O1036" t="str">
            <v/>
          </cell>
          <cell r="P1036" t="str">
            <v/>
          </cell>
        </row>
        <row r="1037">
          <cell r="A1037" t="str">
            <v>OH</v>
          </cell>
          <cell r="B1037">
            <v>1</v>
          </cell>
          <cell r="C1037">
            <v>3</v>
          </cell>
          <cell r="D1037" t="str">
            <v>P</v>
          </cell>
          <cell r="E1037">
            <v>0.55000000000000004</v>
          </cell>
          <cell r="F1037">
            <v>37616</v>
          </cell>
          <cell r="G1037">
            <v>1E-4</v>
          </cell>
          <cell r="H1037">
            <v>0</v>
          </cell>
          <cell r="I1037" t="str">
            <v>1          0   .</v>
          </cell>
          <cell r="J1037">
            <v>0</v>
          </cell>
          <cell r="K1037">
            <v>0</v>
          </cell>
          <cell r="L1037">
            <v>2003</v>
          </cell>
          <cell r="M1037" t="str">
            <v>No Trade</v>
          </cell>
          <cell r="N1037" t="str">
            <v/>
          </cell>
          <cell r="O1037" t="str">
            <v/>
          </cell>
          <cell r="P1037" t="str">
            <v/>
          </cell>
        </row>
        <row r="1038">
          <cell r="A1038" t="str">
            <v>OH</v>
          </cell>
          <cell r="B1038">
            <v>1</v>
          </cell>
          <cell r="C1038">
            <v>3</v>
          </cell>
          <cell r="D1038" t="str">
            <v>C</v>
          </cell>
          <cell r="E1038">
            <v>0.56000000000000005</v>
          </cell>
          <cell r="F1038">
            <v>37616</v>
          </cell>
          <cell r="G1038">
            <v>0</v>
          </cell>
          <cell r="H1038">
            <v>0</v>
          </cell>
          <cell r="I1038" t="str">
            <v>0          0   .</v>
          </cell>
          <cell r="J1038">
            <v>0</v>
          </cell>
          <cell r="K1038">
            <v>0</v>
          </cell>
          <cell r="L1038">
            <v>2003</v>
          </cell>
          <cell r="M1038" t="str">
            <v>No Trade</v>
          </cell>
          <cell r="N1038" t="str">
            <v/>
          </cell>
          <cell r="O1038" t="str">
            <v/>
          </cell>
          <cell r="P1038" t="str">
            <v/>
          </cell>
        </row>
        <row r="1039">
          <cell r="A1039" t="str">
            <v>OH</v>
          </cell>
          <cell r="B1039">
            <v>1</v>
          </cell>
          <cell r="C1039">
            <v>3</v>
          </cell>
          <cell r="D1039" t="str">
            <v>P</v>
          </cell>
          <cell r="E1039">
            <v>0.56000000000000005</v>
          </cell>
          <cell r="F1039">
            <v>37616</v>
          </cell>
          <cell r="G1039">
            <v>1E-4</v>
          </cell>
          <cell r="H1039">
            <v>0</v>
          </cell>
          <cell r="I1039" t="str">
            <v>1          0   .</v>
          </cell>
          <cell r="J1039">
            <v>0</v>
          </cell>
          <cell r="K1039">
            <v>0</v>
          </cell>
          <cell r="L1039">
            <v>2003</v>
          </cell>
          <cell r="M1039" t="str">
            <v>No Trade</v>
          </cell>
          <cell r="N1039" t="str">
            <v/>
          </cell>
          <cell r="O1039" t="str">
            <v/>
          </cell>
          <cell r="P1039" t="str">
            <v/>
          </cell>
        </row>
        <row r="1040">
          <cell r="A1040" t="str">
            <v>OH</v>
          </cell>
          <cell r="B1040">
            <v>1</v>
          </cell>
          <cell r="C1040">
            <v>3</v>
          </cell>
          <cell r="D1040" t="str">
            <v>C</v>
          </cell>
          <cell r="E1040">
            <v>0.56999999999999995</v>
          </cell>
          <cell r="F1040">
            <v>37616</v>
          </cell>
          <cell r="G1040">
            <v>0.1862</v>
          </cell>
          <cell r="H1040">
            <v>0.17499999999999999</v>
          </cell>
          <cell r="I1040" t="str">
            <v>4          0   .</v>
          </cell>
          <cell r="J1040">
            <v>0</v>
          </cell>
          <cell r="K1040">
            <v>0</v>
          </cell>
          <cell r="L1040">
            <v>2003</v>
          </cell>
          <cell r="M1040" t="str">
            <v>No Trade</v>
          </cell>
          <cell r="N1040" t="str">
            <v/>
          </cell>
          <cell r="O1040" t="str">
            <v/>
          </cell>
          <cell r="P1040" t="str">
            <v/>
          </cell>
        </row>
        <row r="1041">
          <cell r="A1041" t="str">
            <v>OH</v>
          </cell>
          <cell r="B1041">
            <v>1</v>
          </cell>
          <cell r="C1041">
            <v>3</v>
          </cell>
          <cell r="D1041" t="str">
            <v>P</v>
          </cell>
          <cell r="E1041">
            <v>0.56999999999999995</v>
          </cell>
          <cell r="F1041">
            <v>37616</v>
          </cell>
          <cell r="G1041">
            <v>1E-4</v>
          </cell>
          <cell r="H1041">
            <v>0</v>
          </cell>
          <cell r="I1041" t="str">
            <v>1          0   .</v>
          </cell>
          <cell r="J1041">
            <v>0</v>
          </cell>
          <cell r="K1041">
            <v>0</v>
          </cell>
          <cell r="L1041">
            <v>2003</v>
          </cell>
          <cell r="M1041" t="str">
            <v>No Trade</v>
          </cell>
          <cell r="N1041" t="str">
            <v/>
          </cell>
          <cell r="O1041" t="str">
            <v/>
          </cell>
          <cell r="P1041" t="str">
            <v/>
          </cell>
        </row>
        <row r="1042">
          <cell r="A1042" t="str">
            <v>OH</v>
          </cell>
          <cell r="B1042">
            <v>1</v>
          </cell>
          <cell r="C1042">
            <v>3</v>
          </cell>
          <cell r="D1042" t="str">
            <v>C</v>
          </cell>
          <cell r="E1042">
            <v>0.57999999999999996</v>
          </cell>
          <cell r="F1042">
            <v>37616</v>
          </cell>
          <cell r="G1042">
            <v>0.1762</v>
          </cell>
          <cell r="H1042">
            <v>0.16500000000000001</v>
          </cell>
          <cell r="I1042" t="str">
            <v>4          0   .</v>
          </cell>
          <cell r="J1042">
            <v>0</v>
          </cell>
          <cell r="K1042">
            <v>0</v>
          </cell>
          <cell r="L1042">
            <v>2003</v>
          </cell>
          <cell r="M1042" t="str">
            <v>No Trade</v>
          </cell>
          <cell r="N1042" t="str">
            <v/>
          </cell>
          <cell r="O1042" t="str">
            <v/>
          </cell>
          <cell r="P1042" t="str">
            <v/>
          </cell>
        </row>
        <row r="1043">
          <cell r="A1043" t="str">
            <v>OH</v>
          </cell>
          <cell r="B1043">
            <v>1</v>
          </cell>
          <cell r="C1043">
            <v>3</v>
          </cell>
          <cell r="D1043" t="str">
            <v>P</v>
          </cell>
          <cell r="E1043">
            <v>0.57999999999999996</v>
          </cell>
          <cell r="F1043">
            <v>37616</v>
          </cell>
          <cell r="G1043">
            <v>1E-4</v>
          </cell>
          <cell r="H1043">
            <v>0</v>
          </cell>
          <cell r="I1043" t="str">
            <v>1          0   .</v>
          </cell>
          <cell r="J1043">
            <v>0</v>
          </cell>
          <cell r="K1043">
            <v>0</v>
          </cell>
          <cell r="L1043">
            <v>2003</v>
          </cell>
          <cell r="M1043" t="str">
            <v>No Trade</v>
          </cell>
          <cell r="N1043" t="str">
            <v/>
          </cell>
          <cell r="O1043" t="str">
            <v/>
          </cell>
          <cell r="P1043" t="str">
            <v/>
          </cell>
        </row>
        <row r="1044">
          <cell r="A1044" t="str">
            <v>OH</v>
          </cell>
          <cell r="B1044">
            <v>1</v>
          </cell>
          <cell r="C1044">
            <v>3</v>
          </cell>
          <cell r="D1044" t="str">
            <v>P</v>
          </cell>
          <cell r="E1044">
            <v>0.59</v>
          </cell>
          <cell r="F1044">
            <v>37616</v>
          </cell>
          <cell r="G1044">
            <v>1E-4</v>
          </cell>
          <cell r="H1044">
            <v>0</v>
          </cell>
          <cell r="I1044" t="str">
            <v>1          0   .</v>
          </cell>
          <cell r="J1044">
            <v>0</v>
          </cell>
          <cell r="K1044">
            <v>0</v>
          </cell>
          <cell r="L1044">
            <v>2003</v>
          </cell>
          <cell r="M1044" t="str">
            <v>No Trade</v>
          </cell>
          <cell r="N1044" t="str">
            <v/>
          </cell>
          <cell r="O1044" t="str">
            <v/>
          </cell>
          <cell r="P1044" t="str">
            <v/>
          </cell>
        </row>
        <row r="1045">
          <cell r="A1045" t="str">
            <v>OH</v>
          </cell>
          <cell r="B1045">
            <v>1</v>
          </cell>
          <cell r="C1045">
            <v>3</v>
          </cell>
          <cell r="D1045" t="str">
            <v>C</v>
          </cell>
          <cell r="E1045">
            <v>0.6</v>
          </cell>
          <cell r="F1045">
            <v>37616</v>
          </cell>
          <cell r="G1045">
            <v>0.15620000000000001</v>
          </cell>
          <cell r="H1045">
            <v>0.14499999999999999</v>
          </cell>
          <cell r="I1045" t="str">
            <v>4          0   .</v>
          </cell>
          <cell r="J1045">
            <v>0</v>
          </cell>
          <cell r="K1045">
            <v>0</v>
          </cell>
          <cell r="L1045">
            <v>2003</v>
          </cell>
          <cell r="M1045" t="str">
            <v>No Trade</v>
          </cell>
          <cell r="N1045" t="str">
            <v/>
          </cell>
          <cell r="O1045" t="str">
            <v/>
          </cell>
          <cell r="P1045" t="str">
            <v/>
          </cell>
        </row>
        <row r="1046">
          <cell r="A1046" t="str">
            <v>OH</v>
          </cell>
          <cell r="B1046">
            <v>1</v>
          </cell>
          <cell r="C1046">
            <v>3</v>
          </cell>
          <cell r="D1046" t="str">
            <v>P</v>
          </cell>
          <cell r="E1046">
            <v>0.6</v>
          </cell>
          <cell r="F1046">
            <v>37616</v>
          </cell>
          <cell r="G1046">
            <v>1E-4</v>
          </cell>
          <cell r="H1046">
            <v>0</v>
          </cell>
          <cell r="I1046" t="str">
            <v>1          0   .</v>
          </cell>
          <cell r="J1046">
            <v>0</v>
          </cell>
          <cell r="K1046">
            <v>0</v>
          </cell>
          <cell r="L1046">
            <v>2003</v>
          </cell>
          <cell r="M1046" t="str">
            <v>No Trade</v>
          </cell>
          <cell r="N1046" t="str">
            <v/>
          </cell>
          <cell r="O1046" t="str">
            <v/>
          </cell>
          <cell r="P1046" t="str">
            <v/>
          </cell>
        </row>
        <row r="1047">
          <cell r="A1047" t="str">
            <v>OH</v>
          </cell>
          <cell r="B1047">
            <v>1</v>
          </cell>
          <cell r="C1047">
            <v>3</v>
          </cell>
          <cell r="D1047" t="str">
            <v>P</v>
          </cell>
          <cell r="E1047">
            <v>0.61</v>
          </cell>
          <cell r="F1047">
            <v>37616</v>
          </cell>
          <cell r="G1047">
            <v>1E-4</v>
          </cell>
          <cell r="H1047">
            <v>0</v>
          </cell>
          <cell r="I1047" t="str">
            <v>2          0   .</v>
          </cell>
          <cell r="J1047">
            <v>0</v>
          </cell>
          <cell r="K1047">
            <v>0</v>
          </cell>
          <cell r="L1047">
            <v>2003</v>
          </cell>
          <cell r="M1047" t="str">
            <v>No Trade</v>
          </cell>
          <cell r="N1047" t="str">
            <v/>
          </cell>
          <cell r="O1047" t="str">
            <v/>
          </cell>
          <cell r="P1047" t="str">
            <v/>
          </cell>
        </row>
        <row r="1048">
          <cell r="A1048" t="str">
            <v>OH</v>
          </cell>
          <cell r="B1048">
            <v>1</v>
          </cell>
          <cell r="C1048">
            <v>3</v>
          </cell>
          <cell r="D1048" t="str">
            <v>C</v>
          </cell>
          <cell r="E1048">
            <v>0.62</v>
          </cell>
          <cell r="F1048">
            <v>37616</v>
          </cell>
          <cell r="G1048">
            <v>0.13619999999999999</v>
          </cell>
          <cell r="H1048">
            <v>0.125</v>
          </cell>
          <cell r="I1048" t="str">
            <v>6          0   .</v>
          </cell>
          <cell r="J1048">
            <v>0</v>
          </cell>
          <cell r="K1048">
            <v>0</v>
          </cell>
          <cell r="L1048">
            <v>2003</v>
          </cell>
          <cell r="M1048" t="str">
            <v>No Trade</v>
          </cell>
          <cell r="N1048" t="str">
            <v/>
          </cell>
          <cell r="O1048" t="str">
            <v/>
          </cell>
          <cell r="P1048" t="str">
            <v/>
          </cell>
        </row>
        <row r="1049">
          <cell r="A1049" t="str">
            <v>OH</v>
          </cell>
          <cell r="B1049">
            <v>1</v>
          </cell>
          <cell r="C1049">
            <v>3</v>
          </cell>
          <cell r="D1049" t="str">
            <v>P</v>
          </cell>
          <cell r="E1049">
            <v>0.62</v>
          </cell>
          <cell r="F1049">
            <v>37616</v>
          </cell>
          <cell r="G1049">
            <v>2.0000000000000001E-4</v>
          </cell>
          <cell r="H1049">
            <v>0</v>
          </cell>
          <cell r="I1049" t="str">
            <v>4          0   .</v>
          </cell>
          <cell r="J1049">
            <v>0</v>
          </cell>
          <cell r="K1049">
            <v>0</v>
          </cell>
          <cell r="L1049">
            <v>2003</v>
          </cell>
          <cell r="M1049" t="str">
            <v>No Trade</v>
          </cell>
          <cell r="N1049" t="str">
            <v/>
          </cell>
          <cell r="O1049" t="str">
            <v/>
          </cell>
          <cell r="P1049" t="str">
            <v/>
          </cell>
        </row>
        <row r="1050">
          <cell r="A1050" t="str">
            <v>OH</v>
          </cell>
          <cell r="B1050">
            <v>1</v>
          </cell>
          <cell r="C1050">
            <v>3</v>
          </cell>
          <cell r="D1050" t="str">
            <v>C</v>
          </cell>
          <cell r="E1050">
            <v>0.63</v>
          </cell>
          <cell r="F1050">
            <v>37616</v>
          </cell>
          <cell r="G1050">
            <v>0.12620000000000001</v>
          </cell>
          <cell r="H1050">
            <v>0.115</v>
          </cell>
          <cell r="I1050" t="str">
            <v>8          0   .</v>
          </cell>
          <cell r="J1050">
            <v>0</v>
          </cell>
          <cell r="K1050">
            <v>0</v>
          </cell>
          <cell r="L1050">
            <v>2003</v>
          </cell>
          <cell r="M1050" t="str">
            <v>No Trade</v>
          </cell>
          <cell r="N1050" t="str">
            <v/>
          </cell>
          <cell r="O1050" t="str">
            <v/>
          </cell>
          <cell r="P1050" t="str">
            <v/>
          </cell>
        </row>
        <row r="1051">
          <cell r="A1051" t="str">
            <v>OH</v>
          </cell>
          <cell r="B1051">
            <v>1</v>
          </cell>
          <cell r="C1051">
            <v>3</v>
          </cell>
          <cell r="D1051" t="str">
            <v>P</v>
          </cell>
          <cell r="E1051">
            <v>0.63</v>
          </cell>
          <cell r="F1051">
            <v>37616</v>
          </cell>
          <cell r="G1051">
            <v>2.9999999999999997E-4</v>
          </cell>
          <cell r="H1051">
            <v>0</v>
          </cell>
          <cell r="I1051" t="str">
            <v>6          0   .</v>
          </cell>
          <cell r="J1051">
            <v>0</v>
          </cell>
          <cell r="K1051">
            <v>0</v>
          </cell>
          <cell r="L1051">
            <v>2003</v>
          </cell>
          <cell r="M1051" t="str">
            <v>No Trade</v>
          </cell>
          <cell r="N1051" t="str">
            <v/>
          </cell>
          <cell r="O1051" t="str">
            <v/>
          </cell>
          <cell r="P1051" t="str">
            <v/>
          </cell>
        </row>
        <row r="1052">
          <cell r="A1052" t="str">
            <v>OH</v>
          </cell>
          <cell r="B1052">
            <v>1</v>
          </cell>
          <cell r="C1052">
            <v>3</v>
          </cell>
          <cell r="D1052" t="str">
            <v>C</v>
          </cell>
          <cell r="E1052">
            <v>0.64</v>
          </cell>
          <cell r="F1052">
            <v>37616</v>
          </cell>
          <cell r="G1052">
            <v>0.11650000000000001</v>
          </cell>
          <cell r="H1052">
            <v>0.106</v>
          </cell>
          <cell r="I1052" t="str">
            <v>2          0   .</v>
          </cell>
          <cell r="J1052">
            <v>0</v>
          </cell>
          <cell r="K1052">
            <v>0</v>
          </cell>
          <cell r="L1052">
            <v>2003</v>
          </cell>
          <cell r="M1052" t="str">
            <v>No Trade</v>
          </cell>
          <cell r="N1052" t="str">
            <v/>
          </cell>
          <cell r="O1052" t="str">
            <v/>
          </cell>
          <cell r="P1052" t="str">
            <v/>
          </cell>
        </row>
        <row r="1053">
          <cell r="A1053" t="str">
            <v>OH</v>
          </cell>
          <cell r="B1053">
            <v>1</v>
          </cell>
          <cell r="C1053">
            <v>3</v>
          </cell>
          <cell r="D1053" t="str">
            <v>P</v>
          </cell>
          <cell r="E1053">
            <v>0.64</v>
          </cell>
          <cell r="F1053">
            <v>37616</v>
          </cell>
          <cell r="G1053">
            <v>5.0000000000000001E-4</v>
          </cell>
          <cell r="H1053">
            <v>1E-3</v>
          </cell>
          <cell r="I1053" t="str">
            <v>0          3   .</v>
          </cell>
          <cell r="J1053">
            <v>5</v>
          </cell>
          <cell r="K1053">
            <v>5.0000000000000001E-4</v>
          </cell>
          <cell r="L1053">
            <v>2003</v>
          </cell>
          <cell r="M1053" t="str">
            <v>No Trade</v>
          </cell>
          <cell r="N1053" t="str">
            <v/>
          </cell>
          <cell r="O1053" t="str">
            <v/>
          </cell>
          <cell r="P1053" t="str">
            <v/>
          </cell>
        </row>
        <row r="1054">
          <cell r="A1054" t="str">
            <v>OH</v>
          </cell>
          <cell r="B1054">
            <v>1</v>
          </cell>
          <cell r="C1054">
            <v>3</v>
          </cell>
          <cell r="D1054" t="str">
            <v>C</v>
          </cell>
          <cell r="E1054">
            <v>0.65</v>
          </cell>
          <cell r="F1054">
            <v>37616</v>
          </cell>
          <cell r="G1054">
            <v>0.10680000000000001</v>
          </cell>
          <cell r="H1054">
            <v>9.6000000000000002E-2</v>
          </cell>
          <cell r="I1054" t="str">
            <v>8          0   .</v>
          </cell>
          <cell r="J1054">
            <v>0</v>
          </cell>
          <cell r="K1054">
            <v>0</v>
          </cell>
          <cell r="L1054">
            <v>2003</v>
          </cell>
          <cell r="M1054" t="str">
            <v>No Trade</v>
          </cell>
          <cell r="N1054" t="str">
            <v/>
          </cell>
          <cell r="O1054" t="str">
            <v/>
          </cell>
          <cell r="P1054" t="str">
            <v/>
          </cell>
        </row>
        <row r="1055">
          <cell r="A1055" t="str">
            <v>OH</v>
          </cell>
          <cell r="B1055">
            <v>1</v>
          </cell>
          <cell r="C1055">
            <v>3</v>
          </cell>
          <cell r="D1055" t="str">
            <v>P</v>
          </cell>
          <cell r="E1055">
            <v>0.65</v>
          </cell>
          <cell r="F1055">
            <v>37616</v>
          </cell>
          <cell r="G1055">
            <v>8.0000000000000004E-4</v>
          </cell>
          <cell r="H1055">
            <v>1E-3</v>
          </cell>
          <cell r="I1055" t="str">
            <v>6          3   .</v>
          </cell>
          <cell r="J1055">
            <v>7</v>
          </cell>
          <cell r="K1055">
            <v>6.9999999999999999E-4</v>
          </cell>
          <cell r="L1055">
            <v>2003</v>
          </cell>
          <cell r="M1055" t="str">
            <v>No Trade</v>
          </cell>
          <cell r="N1055" t="str">
            <v/>
          </cell>
          <cell r="O1055" t="str">
            <v/>
          </cell>
          <cell r="P1055" t="str">
            <v/>
          </cell>
        </row>
        <row r="1056">
          <cell r="A1056" t="str">
            <v>OH</v>
          </cell>
          <cell r="B1056">
            <v>1</v>
          </cell>
          <cell r="C1056">
            <v>3</v>
          </cell>
          <cell r="D1056" t="str">
            <v>C</v>
          </cell>
          <cell r="E1056">
            <v>0.66</v>
          </cell>
          <cell r="F1056">
            <v>37616</v>
          </cell>
          <cell r="G1056">
            <v>9.7299999999999998E-2</v>
          </cell>
          <cell r="H1056">
            <v>8.6999999999999994E-2</v>
          </cell>
          <cell r="I1056" t="str">
            <v>5          0   .</v>
          </cell>
          <cell r="J1056">
            <v>0</v>
          </cell>
          <cell r="K1056">
            <v>0</v>
          </cell>
          <cell r="L1056">
            <v>2003</v>
          </cell>
          <cell r="M1056" t="str">
            <v>No Trade</v>
          </cell>
          <cell r="N1056" t="str">
            <v/>
          </cell>
          <cell r="O1056" t="str">
            <v/>
          </cell>
          <cell r="P1056" t="str">
            <v/>
          </cell>
        </row>
        <row r="1057">
          <cell r="A1057" t="str">
            <v>OH</v>
          </cell>
          <cell r="B1057">
            <v>1</v>
          </cell>
          <cell r="C1057">
            <v>3</v>
          </cell>
          <cell r="D1057" t="str">
            <v>P</v>
          </cell>
          <cell r="E1057">
            <v>0.66</v>
          </cell>
          <cell r="F1057">
            <v>37616</v>
          </cell>
          <cell r="G1057">
            <v>1.2999999999999999E-3</v>
          </cell>
          <cell r="H1057">
            <v>2E-3</v>
          </cell>
          <cell r="I1057" t="str">
            <v>3          3   .</v>
          </cell>
          <cell r="J1057">
            <v>10</v>
          </cell>
          <cell r="K1057">
            <v>1E-3</v>
          </cell>
          <cell r="L1057">
            <v>2003</v>
          </cell>
          <cell r="M1057" t="str">
            <v>No Trade</v>
          </cell>
          <cell r="N1057" t="str">
            <v/>
          </cell>
          <cell r="O1057" t="str">
            <v/>
          </cell>
          <cell r="P1057" t="str">
            <v/>
          </cell>
        </row>
        <row r="1058">
          <cell r="A1058" t="str">
            <v>OH</v>
          </cell>
          <cell r="B1058">
            <v>1</v>
          </cell>
          <cell r="C1058">
            <v>3</v>
          </cell>
          <cell r="D1058" t="str">
            <v>C</v>
          </cell>
          <cell r="E1058">
            <v>0.67</v>
          </cell>
          <cell r="F1058">
            <v>37616</v>
          </cell>
          <cell r="G1058">
            <v>8.7800000000000003E-2</v>
          </cell>
          <cell r="H1058">
            <v>7.8E-2</v>
          </cell>
          <cell r="I1058" t="str">
            <v>6          2   .</v>
          </cell>
          <cell r="J1058">
            <v>0</v>
          </cell>
          <cell r="K1058">
            <v>0</v>
          </cell>
          <cell r="L1058">
            <v>2003</v>
          </cell>
          <cell r="M1058" t="str">
            <v>No Trade</v>
          </cell>
          <cell r="N1058" t="str">
            <v/>
          </cell>
          <cell r="O1058" t="str">
            <v/>
          </cell>
          <cell r="P1058" t="str">
            <v/>
          </cell>
        </row>
        <row r="1059">
          <cell r="A1059" t="str">
            <v>OH</v>
          </cell>
          <cell r="B1059">
            <v>1</v>
          </cell>
          <cell r="C1059">
            <v>3</v>
          </cell>
          <cell r="D1059" t="str">
            <v>P</v>
          </cell>
          <cell r="E1059">
            <v>0.67</v>
          </cell>
          <cell r="F1059">
            <v>37616</v>
          </cell>
          <cell r="G1059">
            <v>1.8E-3</v>
          </cell>
          <cell r="H1059">
            <v>3.0000000000000001E-3</v>
          </cell>
          <cell r="I1059" t="str">
            <v>4         48   .</v>
          </cell>
          <cell r="J1059">
            <v>0</v>
          </cell>
          <cell r="K1059">
            <v>0</v>
          </cell>
          <cell r="L1059">
            <v>2003</v>
          </cell>
          <cell r="M1059" t="str">
            <v>No Trade</v>
          </cell>
          <cell r="N1059" t="str">
            <v/>
          </cell>
          <cell r="O1059" t="str">
            <v/>
          </cell>
          <cell r="P1059" t="str">
            <v/>
          </cell>
        </row>
        <row r="1060">
          <cell r="A1060" t="str">
            <v>OH</v>
          </cell>
          <cell r="B1060">
            <v>1</v>
          </cell>
          <cell r="C1060">
            <v>3</v>
          </cell>
          <cell r="D1060" t="str">
            <v>C</v>
          </cell>
          <cell r="E1060">
            <v>0.68</v>
          </cell>
          <cell r="F1060">
            <v>37616</v>
          </cell>
          <cell r="G1060">
            <v>7.8899999999999998E-2</v>
          </cell>
          <cell r="H1060">
            <v>7.0000000000000007E-2</v>
          </cell>
          <cell r="I1060" t="str">
            <v>0          0   .</v>
          </cell>
          <cell r="J1060">
            <v>0</v>
          </cell>
          <cell r="K1060">
            <v>0</v>
          </cell>
          <cell r="L1060">
            <v>2003</v>
          </cell>
          <cell r="M1060" t="str">
            <v>No Trade</v>
          </cell>
          <cell r="N1060" t="str">
            <v/>
          </cell>
          <cell r="O1060" t="str">
            <v/>
          </cell>
          <cell r="P1060" t="str">
            <v/>
          </cell>
        </row>
        <row r="1061">
          <cell r="A1061" t="str">
            <v>OH</v>
          </cell>
          <cell r="B1061">
            <v>1</v>
          </cell>
          <cell r="C1061">
            <v>3</v>
          </cell>
          <cell r="D1061" t="str">
            <v>P</v>
          </cell>
          <cell r="E1061">
            <v>0.68</v>
          </cell>
          <cell r="F1061">
            <v>37616</v>
          </cell>
          <cell r="G1061">
            <v>2.8999999999999998E-3</v>
          </cell>
          <cell r="H1061">
            <v>4.0000000000000001E-3</v>
          </cell>
          <cell r="I1061" t="str">
            <v>8         64   .</v>
          </cell>
          <cell r="J1061">
            <v>0</v>
          </cell>
          <cell r="K1061">
            <v>0</v>
          </cell>
          <cell r="L1061">
            <v>2003</v>
          </cell>
          <cell r="M1061" t="str">
            <v>No Trade</v>
          </cell>
          <cell r="N1061" t="str">
            <v/>
          </cell>
          <cell r="O1061" t="str">
            <v/>
          </cell>
          <cell r="P1061" t="str">
            <v/>
          </cell>
        </row>
        <row r="1062">
          <cell r="A1062" t="str">
            <v>OH</v>
          </cell>
          <cell r="B1062">
            <v>1</v>
          </cell>
          <cell r="C1062">
            <v>3</v>
          </cell>
          <cell r="D1062" t="str">
            <v>C</v>
          </cell>
          <cell r="E1062">
            <v>0.69</v>
          </cell>
          <cell r="F1062">
            <v>37616</v>
          </cell>
          <cell r="G1062">
            <v>7.0099999999999996E-2</v>
          </cell>
          <cell r="H1062">
            <v>6.0999999999999999E-2</v>
          </cell>
          <cell r="I1062" t="str">
            <v>8          0   .</v>
          </cell>
          <cell r="J1062">
            <v>0</v>
          </cell>
          <cell r="K1062">
            <v>0</v>
          </cell>
          <cell r="L1062">
            <v>2003</v>
          </cell>
          <cell r="M1062" t="str">
            <v>No Trade</v>
          </cell>
          <cell r="N1062" t="str">
            <v/>
          </cell>
          <cell r="O1062" t="str">
            <v/>
          </cell>
          <cell r="P1062" t="str">
            <v/>
          </cell>
        </row>
        <row r="1063">
          <cell r="A1063" t="str">
            <v>OH</v>
          </cell>
          <cell r="B1063">
            <v>1</v>
          </cell>
          <cell r="C1063">
            <v>3</v>
          </cell>
          <cell r="D1063" t="str">
            <v>P</v>
          </cell>
          <cell r="E1063">
            <v>0.69</v>
          </cell>
          <cell r="F1063">
            <v>37616</v>
          </cell>
          <cell r="G1063">
            <v>4.1000000000000003E-3</v>
          </cell>
          <cell r="H1063">
            <v>6.0000000000000001E-3</v>
          </cell>
          <cell r="I1063" t="str">
            <v>6        123   .</v>
          </cell>
          <cell r="J1063">
            <v>50</v>
          </cell>
          <cell r="K1063">
            <v>4.0000000000000001E-3</v>
          </cell>
          <cell r="L1063">
            <v>2003</v>
          </cell>
          <cell r="M1063" t="str">
            <v>No Trade</v>
          </cell>
          <cell r="N1063" t="str">
            <v/>
          </cell>
          <cell r="O1063" t="str">
            <v/>
          </cell>
          <cell r="P1063" t="str">
            <v/>
          </cell>
        </row>
        <row r="1064">
          <cell r="A1064" t="str">
            <v>OH</v>
          </cell>
          <cell r="B1064">
            <v>1</v>
          </cell>
          <cell r="C1064">
            <v>3</v>
          </cell>
          <cell r="D1064" t="str">
            <v>C</v>
          </cell>
          <cell r="E1064">
            <v>0.7</v>
          </cell>
          <cell r="F1064">
            <v>37616</v>
          </cell>
          <cell r="G1064">
            <v>6.1800000000000001E-2</v>
          </cell>
          <cell r="H1064">
            <v>5.3999999999999999E-2</v>
          </cell>
          <cell r="I1064" t="str">
            <v>1          0   .</v>
          </cell>
          <cell r="J1064">
            <v>0</v>
          </cell>
          <cell r="K1064">
            <v>0</v>
          </cell>
          <cell r="L1064">
            <v>2003</v>
          </cell>
          <cell r="M1064" t="str">
            <v>No Trade</v>
          </cell>
          <cell r="N1064" t="str">
            <v/>
          </cell>
          <cell r="O1064" t="str">
            <v/>
          </cell>
          <cell r="P1064" t="str">
            <v/>
          </cell>
        </row>
        <row r="1065">
          <cell r="A1065" t="str">
            <v>OH</v>
          </cell>
          <cell r="B1065">
            <v>1</v>
          </cell>
          <cell r="C1065">
            <v>3</v>
          </cell>
          <cell r="D1065" t="str">
            <v>P</v>
          </cell>
          <cell r="E1065">
            <v>0.7</v>
          </cell>
          <cell r="F1065">
            <v>37616</v>
          </cell>
          <cell r="G1065">
            <v>5.7999999999999996E-3</v>
          </cell>
          <cell r="H1065">
            <v>8.0000000000000002E-3</v>
          </cell>
          <cell r="I1065" t="str">
            <v>8          0   .</v>
          </cell>
          <cell r="J1065">
            <v>0</v>
          </cell>
          <cell r="K1065">
            <v>0</v>
          </cell>
          <cell r="L1065">
            <v>2003</v>
          </cell>
          <cell r="M1065" t="str">
            <v>No Trade</v>
          </cell>
          <cell r="N1065" t="str">
            <v/>
          </cell>
          <cell r="O1065" t="str">
            <v/>
          </cell>
          <cell r="P1065" t="str">
            <v/>
          </cell>
        </row>
        <row r="1066">
          <cell r="A1066" t="str">
            <v>OH</v>
          </cell>
          <cell r="B1066">
            <v>1</v>
          </cell>
          <cell r="C1066">
            <v>3</v>
          </cell>
          <cell r="D1066" t="str">
            <v>C</v>
          </cell>
          <cell r="E1066">
            <v>0.71</v>
          </cell>
          <cell r="F1066">
            <v>37616</v>
          </cell>
          <cell r="G1066">
            <v>5.3999999999999999E-2</v>
          </cell>
          <cell r="H1066">
            <v>4.5999999999999999E-2</v>
          </cell>
          <cell r="I1066" t="str">
            <v>9          6   .</v>
          </cell>
          <cell r="J1066">
            <v>530</v>
          </cell>
          <cell r="K1066">
            <v>5.2999999999999999E-2</v>
          </cell>
          <cell r="L1066">
            <v>2003</v>
          </cell>
          <cell r="M1066" t="str">
            <v>No Trade</v>
          </cell>
          <cell r="N1066" t="str">
            <v/>
          </cell>
          <cell r="O1066" t="str">
            <v/>
          </cell>
          <cell r="P1066" t="str">
            <v/>
          </cell>
        </row>
        <row r="1067">
          <cell r="A1067" t="str">
            <v>OH</v>
          </cell>
          <cell r="B1067">
            <v>1</v>
          </cell>
          <cell r="C1067">
            <v>3</v>
          </cell>
          <cell r="D1067" t="str">
            <v>P</v>
          </cell>
          <cell r="E1067">
            <v>0.71</v>
          </cell>
          <cell r="F1067">
            <v>37616</v>
          </cell>
          <cell r="G1067">
            <v>7.9000000000000008E-3</v>
          </cell>
          <cell r="H1067">
            <v>1.0999999999999999E-2</v>
          </cell>
          <cell r="I1067" t="str">
            <v>6          1   .</v>
          </cell>
          <cell r="J1067">
            <v>75</v>
          </cell>
          <cell r="K1067">
            <v>7.4999999999999997E-3</v>
          </cell>
          <cell r="L1067">
            <v>2003</v>
          </cell>
          <cell r="M1067" t="str">
            <v>No Trade</v>
          </cell>
          <cell r="N1067" t="str">
            <v/>
          </cell>
          <cell r="O1067" t="str">
            <v/>
          </cell>
          <cell r="P1067" t="str">
            <v/>
          </cell>
        </row>
        <row r="1068">
          <cell r="A1068" t="str">
            <v>OH</v>
          </cell>
          <cell r="B1068">
            <v>1</v>
          </cell>
          <cell r="C1068">
            <v>3</v>
          </cell>
          <cell r="D1068" t="str">
            <v>C</v>
          </cell>
          <cell r="E1068">
            <v>0.72</v>
          </cell>
          <cell r="F1068">
            <v>37616</v>
          </cell>
          <cell r="G1068">
            <v>4.6699999999999998E-2</v>
          </cell>
          <cell r="H1068">
            <v>0.04</v>
          </cell>
          <cell r="I1068" t="str">
            <v>2          2   .</v>
          </cell>
          <cell r="J1068">
            <v>480</v>
          </cell>
          <cell r="K1068">
            <v>4.4999999999999998E-2</v>
          </cell>
          <cell r="L1068">
            <v>2003</v>
          </cell>
          <cell r="M1068" t="str">
            <v>No Trade</v>
          </cell>
          <cell r="N1068" t="str">
            <v/>
          </cell>
          <cell r="O1068" t="str">
            <v/>
          </cell>
          <cell r="P1068" t="str">
            <v/>
          </cell>
        </row>
        <row r="1069">
          <cell r="A1069" t="str">
            <v>OH</v>
          </cell>
          <cell r="B1069">
            <v>1</v>
          </cell>
          <cell r="C1069">
            <v>3</v>
          </cell>
          <cell r="D1069" t="str">
            <v>P</v>
          </cell>
          <cell r="E1069">
            <v>0.72</v>
          </cell>
          <cell r="F1069">
            <v>37616</v>
          </cell>
          <cell r="G1069">
            <v>1.06E-2</v>
          </cell>
          <cell r="H1069">
            <v>1.4E-2</v>
          </cell>
          <cell r="I1069" t="str">
            <v>9         25   .</v>
          </cell>
          <cell r="J1069">
            <v>85</v>
          </cell>
          <cell r="K1069">
            <v>8.5000000000000006E-3</v>
          </cell>
          <cell r="L1069">
            <v>2003</v>
          </cell>
          <cell r="M1069" t="str">
            <v>No Trade</v>
          </cell>
          <cell r="N1069" t="str">
            <v/>
          </cell>
          <cell r="O1069" t="str">
            <v/>
          </cell>
          <cell r="P1069" t="str">
            <v/>
          </cell>
        </row>
        <row r="1070">
          <cell r="A1070" t="str">
            <v>OH</v>
          </cell>
          <cell r="B1070">
            <v>1</v>
          </cell>
          <cell r="C1070">
            <v>3</v>
          </cell>
          <cell r="D1070" t="str">
            <v>C</v>
          </cell>
          <cell r="E1070">
            <v>0.73</v>
          </cell>
          <cell r="F1070">
            <v>37616</v>
          </cell>
          <cell r="G1070">
            <v>3.9899999999999998E-2</v>
          </cell>
          <cell r="H1070">
            <v>3.4000000000000002E-2</v>
          </cell>
          <cell r="I1070" t="str">
            <v>2          0   .</v>
          </cell>
          <cell r="J1070">
            <v>0</v>
          </cell>
          <cell r="K1070">
            <v>0</v>
          </cell>
          <cell r="L1070">
            <v>2003</v>
          </cell>
          <cell r="M1070" t="str">
            <v>No Trade</v>
          </cell>
          <cell r="N1070" t="str">
            <v/>
          </cell>
          <cell r="O1070" t="str">
            <v/>
          </cell>
          <cell r="P1070" t="str">
            <v/>
          </cell>
        </row>
        <row r="1071">
          <cell r="A1071" t="str">
            <v>OH</v>
          </cell>
          <cell r="B1071">
            <v>1</v>
          </cell>
          <cell r="C1071">
            <v>3</v>
          </cell>
          <cell r="D1071" t="str">
            <v>P</v>
          </cell>
          <cell r="E1071">
            <v>0.73</v>
          </cell>
          <cell r="F1071">
            <v>37616</v>
          </cell>
          <cell r="G1071">
            <v>1.38E-2</v>
          </cell>
          <cell r="H1071">
            <v>1.7999999999999999E-2</v>
          </cell>
          <cell r="I1071" t="str">
            <v>8         38   .</v>
          </cell>
          <cell r="J1071">
            <v>110</v>
          </cell>
          <cell r="K1071">
            <v>1.0999999999999999E-2</v>
          </cell>
          <cell r="L1071">
            <v>2003</v>
          </cell>
          <cell r="M1071" t="str">
            <v>No Trade</v>
          </cell>
          <cell r="N1071" t="str">
            <v/>
          </cell>
          <cell r="O1071" t="str">
            <v/>
          </cell>
          <cell r="P1071" t="str">
            <v/>
          </cell>
        </row>
        <row r="1072">
          <cell r="A1072" t="str">
            <v>OH</v>
          </cell>
          <cell r="B1072">
            <v>1</v>
          </cell>
          <cell r="C1072">
            <v>3</v>
          </cell>
          <cell r="D1072" t="str">
            <v>C</v>
          </cell>
          <cell r="E1072">
            <v>0.74</v>
          </cell>
          <cell r="F1072">
            <v>37616</v>
          </cell>
          <cell r="G1072">
            <v>3.3799999999999997E-2</v>
          </cell>
          <cell r="H1072">
            <v>2.8000000000000001E-2</v>
          </cell>
          <cell r="I1072" t="str">
            <v>8         24   .</v>
          </cell>
          <cell r="J1072">
            <v>350</v>
          </cell>
          <cell r="K1072">
            <v>3.2000000000000001E-2</v>
          </cell>
          <cell r="L1072">
            <v>2003</v>
          </cell>
          <cell r="M1072" t="str">
            <v>No Trade</v>
          </cell>
          <cell r="N1072" t="str">
            <v/>
          </cell>
          <cell r="O1072" t="str">
            <v/>
          </cell>
          <cell r="P1072" t="str">
            <v/>
          </cell>
        </row>
        <row r="1073">
          <cell r="A1073" t="str">
            <v>OH</v>
          </cell>
          <cell r="B1073">
            <v>1</v>
          </cell>
          <cell r="C1073">
            <v>3</v>
          </cell>
          <cell r="D1073" t="str">
            <v>P</v>
          </cell>
          <cell r="E1073">
            <v>0.74</v>
          </cell>
          <cell r="F1073">
            <v>37616</v>
          </cell>
          <cell r="G1073">
            <v>1.7600000000000001E-2</v>
          </cell>
          <cell r="H1073">
            <v>2.3E-2</v>
          </cell>
          <cell r="I1073" t="str">
            <v>4         35   .</v>
          </cell>
          <cell r="J1073">
            <v>170</v>
          </cell>
          <cell r="K1073">
            <v>1.7000000000000001E-2</v>
          </cell>
          <cell r="L1073">
            <v>2003</v>
          </cell>
          <cell r="M1073" t="str">
            <v>No Trade</v>
          </cell>
          <cell r="N1073" t="str">
            <v/>
          </cell>
          <cell r="O1073" t="str">
            <v/>
          </cell>
          <cell r="P1073" t="str">
            <v/>
          </cell>
        </row>
        <row r="1074">
          <cell r="A1074" t="str">
            <v>OH</v>
          </cell>
          <cell r="B1074">
            <v>1</v>
          </cell>
          <cell r="C1074">
            <v>3</v>
          </cell>
          <cell r="D1074" t="str">
            <v>C</v>
          </cell>
          <cell r="E1074">
            <v>0.75</v>
          </cell>
          <cell r="F1074">
            <v>37616</v>
          </cell>
          <cell r="G1074">
            <v>2.8199999999999999E-2</v>
          </cell>
          <cell r="H1074">
            <v>2.3E-2</v>
          </cell>
          <cell r="I1074" t="str">
            <v>9         51   .</v>
          </cell>
          <cell r="J1074">
            <v>260</v>
          </cell>
          <cell r="K1074">
            <v>2.5999999999999999E-2</v>
          </cell>
          <cell r="L1074">
            <v>2003</v>
          </cell>
          <cell r="M1074" t="str">
            <v>No Trade</v>
          </cell>
          <cell r="N1074" t="str">
            <v/>
          </cell>
          <cell r="O1074" t="str">
            <v/>
          </cell>
          <cell r="P1074" t="str">
            <v/>
          </cell>
        </row>
        <row r="1075">
          <cell r="A1075" t="str">
            <v>OH</v>
          </cell>
          <cell r="B1075">
            <v>1</v>
          </cell>
          <cell r="C1075">
            <v>3</v>
          </cell>
          <cell r="D1075" t="str">
            <v>P</v>
          </cell>
          <cell r="E1075">
            <v>0.75</v>
          </cell>
          <cell r="F1075">
            <v>37616</v>
          </cell>
          <cell r="G1075">
            <v>2.1999999999999999E-2</v>
          </cell>
          <cell r="H1075">
            <v>2.8000000000000001E-2</v>
          </cell>
          <cell r="I1075" t="str">
            <v>5         55   .</v>
          </cell>
          <cell r="J1075">
            <v>200</v>
          </cell>
          <cell r="K1075">
            <v>0.02</v>
          </cell>
          <cell r="L1075">
            <v>2003</v>
          </cell>
          <cell r="M1075" t="str">
            <v>No Trade</v>
          </cell>
          <cell r="N1075" t="str">
            <v/>
          </cell>
          <cell r="O1075" t="str">
            <v/>
          </cell>
          <cell r="P1075" t="str">
            <v/>
          </cell>
        </row>
        <row r="1076">
          <cell r="A1076" t="str">
            <v>OH</v>
          </cell>
          <cell r="B1076">
            <v>1</v>
          </cell>
          <cell r="C1076">
            <v>3</v>
          </cell>
          <cell r="D1076" t="str">
            <v>C</v>
          </cell>
          <cell r="E1076">
            <v>0.76</v>
          </cell>
          <cell r="F1076">
            <v>37616</v>
          </cell>
          <cell r="G1076">
            <v>2.3300000000000001E-2</v>
          </cell>
          <cell r="H1076">
            <v>1.9E-2</v>
          </cell>
          <cell r="I1076" t="str">
            <v>7        159   .</v>
          </cell>
          <cell r="J1076">
            <v>260</v>
          </cell>
          <cell r="K1076">
            <v>1.7999999999999999E-2</v>
          </cell>
          <cell r="L1076">
            <v>2003</v>
          </cell>
          <cell r="M1076" t="str">
            <v>No Trade</v>
          </cell>
          <cell r="N1076" t="str">
            <v/>
          </cell>
          <cell r="O1076" t="str">
            <v/>
          </cell>
          <cell r="P1076" t="str">
            <v/>
          </cell>
        </row>
        <row r="1077">
          <cell r="A1077" t="str">
            <v>OH</v>
          </cell>
          <cell r="B1077">
            <v>1</v>
          </cell>
          <cell r="C1077">
            <v>3</v>
          </cell>
          <cell r="D1077" t="str">
            <v>P</v>
          </cell>
          <cell r="E1077">
            <v>0.76</v>
          </cell>
          <cell r="F1077">
            <v>37616</v>
          </cell>
          <cell r="G1077">
            <v>2.7099999999999999E-2</v>
          </cell>
          <cell r="H1077">
            <v>3.4000000000000002E-2</v>
          </cell>
          <cell r="I1077" t="str">
            <v>3        131   .</v>
          </cell>
          <cell r="J1077">
            <v>0</v>
          </cell>
          <cell r="K1077">
            <v>0</v>
          </cell>
          <cell r="L1077">
            <v>2003</v>
          </cell>
          <cell r="M1077" t="str">
            <v>No Trade</v>
          </cell>
          <cell r="N1077" t="str">
            <v/>
          </cell>
          <cell r="O1077" t="str">
            <v/>
          </cell>
          <cell r="P1077" t="str">
            <v/>
          </cell>
        </row>
        <row r="1078">
          <cell r="A1078" t="str">
            <v>OH</v>
          </cell>
          <cell r="B1078">
            <v>1</v>
          </cell>
          <cell r="C1078">
            <v>3</v>
          </cell>
          <cell r="D1078" t="str">
            <v>C</v>
          </cell>
          <cell r="E1078">
            <v>0.77</v>
          </cell>
          <cell r="F1078">
            <v>37616</v>
          </cell>
          <cell r="G1078">
            <v>1.9099999999999999E-2</v>
          </cell>
          <cell r="H1078">
            <v>1.6E-2</v>
          </cell>
          <cell r="I1078" t="str">
            <v>0          8   .</v>
          </cell>
          <cell r="J1078">
            <v>180</v>
          </cell>
          <cell r="K1078">
            <v>1.55E-2</v>
          </cell>
          <cell r="L1078">
            <v>2003</v>
          </cell>
          <cell r="M1078" t="str">
            <v>No Trade</v>
          </cell>
          <cell r="N1078" t="str">
            <v/>
          </cell>
          <cell r="O1078" t="str">
            <v/>
          </cell>
          <cell r="P1078" t="str">
            <v/>
          </cell>
        </row>
        <row r="1079">
          <cell r="A1079" t="str">
            <v>OH</v>
          </cell>
          <cell r="B1079">
            <v>1</v>
          </cell>
          <cell r="C1079">
            <v>3</v>
          </cell>
          <cell r="D1079" t="str">
            <v>P</v>
          </cell>
          <cell r="E1079">
            <v>0.77</v>
          </cell>
          <cell r="F1079">
            <v>37616</v>
          </cell>
          <cell r="G1079">
            <v>3.2899999999999999E-2</v>
          </cell>
          <cell r="H1079">
            <v>0.04</v>
          </cell>
          <cell r="I1079" t="str">
            <v>5          0   .</v>
          </cell>
          <cell r="J1079">
            <v>0</v>
          </cell>
          <cell r="K1079">
            <v>0</v>
          </cell>
          <cell r="L1079">
            <v>2003</v>
          </cell>
          <cell r="M1079" t="str">
            <v>No Trade</v>
          </cell>
          <cell r="N1079" t="str">
            <v/>
          </cell>
          <cell r="O1079" t="str">
            <v/>
          </cell>
          <cell r="P1079" t="str">
            <v/>
          </cell>
        </row>
        <row r="1080">
          <cell r="A1080" t="str">
            <v>OH</v>
          </cell>
          <cell r="B1080">
            <v>1</v>
          </cell>
          <cell r="C1080">
            <v>3</v>
          </cell>
          <cell r="D1080" t="str">
            <v>C</v>
          </cell>
          <cell r="E1080">
            <v>0.78</v>
          </cell>
          <cell r="F1080">
            <v>37616</v>
          </cell>
          <cell r="G1080">
            <v>1.54E-2</v>
          </cell>
          <cell r="H1080">
            <v>1.2E-2</v>
          </cell>
          <cell r="I1080" t="str">
            <v>9         15   .</v>
          </cell>
          <cell r="J1080">
            <v>130</v>
          </cell>
          <cell r="K1080">
            <v>1.2E-2</v>
          </cell>
          <cell r="L1080">
            <v>2003</v>
          </cell>
          <cell r="M1080" t="str">
            <v>No Trade</v>
          </cell>
          <cell r="N1080" t="str">
            <v/>
          </cell>
          <cell r="O1080" t="str">
            <v/>
          </cell>
          <cell r="P1080" t="str">
            <v/>
          </cell>
        </row>
        <row r="1081">
          <cell r="A1081" t="str">
            <v>OH</v>
          </cell>
          <cell r="B1081">
            <v>1</v>
          </cell>
          <cell r="C1081">
            <v>3</v>
          </cell>
          <cell r="D1081" t="str">
            <v>P</v>
          </cell>
          <cell r="E1081">
            <v>0.78</v>
          </cell>
          <cell r="F1081">
            <v>37616</v>
          </cell>
          <cell r="G1081">
            <v>3.9100000000000003E-2</v>
          </cell>
          <cell r="H1081">
            <v>4.7E-2</v>
          </cell>
          <cell r="I1081" t="str">
            <v>4          2   .</v>
          </cell>
          <cell r="J1081">
            <v>0</v>
          </cell>
          <cell r="K1081">
            <v>0</v>
          </cell>
          <cell r="L1081">
            <v>2003</v>
          </cell>
          <cell r="M1081" t="str">
            <v>No Trade</v>
          </cell>
          <cell r="N1081" t="str">
            <v/>
          </cell>
          <cell r="O1081" t="str">
            <v/>
          </cell>
          <cell r="P1081" t="str">
            <v/>
          </cell>
        </row>
        <row r="1082">
          <cell r="A1082" t="str">
            <v>OH</v>
          </cell>
          <cell r="B1082">
            <v>1</v>
          </cell>
          <cell r="C1082">
            <v>3</v>
          </cell>
          <cell r="D1082" t="str">
            <v>C</v>
          </cell>
          <cell r="E1082">
            <v>0.79</v>
          </cell>
          <cell r="F1082">
            <v>37616</v>
          </cell>
          <cell r="G1082">
            <v>1.23E-2</v>
          </cell>
          <cell r="H1082">
            <v>0.01</v>
          </cell>
          <cell r="I1082" t="str">
            <v>3         39   .</v>
          </cell>
          <cell r="J1082">
            <v>110</v>
          </cell>
          <cell r="K1082">
            <v>8.0000000000000002E-3</v>
          </cell>
          <cell r="L1082">
            <v>2003</v>
          </cell>
          <cell r="M1082" t="str">
            <v>No Trade</v>
          </cell>
          <cell r="N1082" t="str">
            <v/>
          </cell>
          <cell r="O1082" t="str">
            <v/>
          </cell>
          <cell r="P1082" t="str">
            <v/>
          </cell>
        </row>
        <row r="1083">
          <cell r="A1083" t="str">
            <v>OH</v>
          </cell>
          <cell r="B1083">
            <v>1</v>
          </cell>
          <cell r="C1083">
            <v>3</v>
          </cell>
          <cell r="D1083" t="str">
            <v>P</v>
          </cell>
          <cell r="E1083">
            <v>0.79</v>
          </cell>
          <cell r="F1083">
            <v>37616</v>
          </cell>
          <cell r="G1083">
            <v>4.5999999999999999E-2</v>
          </cell>
          <cell r="H1083">
            <v>5.3999999999999999E-2</v>
          </cell>
          <cell r="I1083" t="str">
            <v>8          0   .</v>
          </cell>
          <cell r="J1083">
            <v>0</v>
          </cell>
          <cell r="K1083">
            <v>0</v>
          </cell>
          <cell r="L1083">
            <v>2003</v>
          </cell>
          <cell r="M1083" t="str">
            <v>No Trade</v>
          </cell>
          <cell r="N1083" t="str">
            <v/>
          </cell>
          <cell r="O1083" t="str">
            <v/>
          </cell>
          <cell r="P1083" t="str">
            <v/>
          </cell>
        </row>
        <row r="1084">
          <cell r="A1084" t="str">
            <v>OH</v>
          </cell>
          <cell r="B1084">
            <v>1</v>
          </cell>
          <cell r="C1084">
            <v>3</v>
          </cell>
          <cell r="D1084" t="str">
            <v>C</v>
          </cell>
          <cell r="E1084">
            <v>0.8</v>
          </cell>
          <cell r="F1084">
            <v>37616</v>
          </cell>
          <cell r="G1084">
            <v>9.7000000000000003E-3</v>
          </cell>
          <cell r="H1084">
            <v>8.0000000000000002E-3</v>
          </cell>
          <cell r="I1084" t="str">
            <v>1         43   .</v>
          </cell>
          <cell r="J1084">
            <v>100</v>
          </cell>
          <cell r="K1084">
            <v>7.4999999999999997E-3</v>
          </cell>
          <cell r="L1084">
            <v>2003</v>
          </cell>
          <cell r="M1084" t="str">
            <v>No Trade</v>
          </cell>
          <cell r="N1084" t="str">
            <v/>
          </cell>
          <cell r="O1084" t="str">
            <v/>
          </cell>
          <cell r="P1084" t="str">
            <v/>
          </cell>
        </row>
        <row r="1085">
          <cell r="A1085" t="str">
            <v>OH</v>
          </cell>
          <cell r="B1085">
            <v>1</v>
          </cell>
          <cell r="C1085">
            <v>3</v>
          </cell>
          <cell r="D1085" t="str">
            <v>P</v>
          </cell>
          <cell r="E1085">
            <v>0.8</v>
          </cell>
          <cell r="F1085">
            <v>37616</v>
          </cell>
          <cell r="G1085">
            <v>5.3400000000000003E-2</v>
          </cell>
          <cell r="H1085">
            <v>6.2E-2</v>
          </cell>
          <cell r="I1085" t="str">
            <v>5          0   .</v>
          </cell>
          <cell r="J1085">
            <v>0</v>
          </cell>
          <cell r="K1085">
            <v>0</v>
          </cell>
          <cell r="L1085">
            <v>2003</v>
          </cell>
          <cell r="M1085" t="str">
            <v>No Trade</v>
          </cell>
          <cell r="N1085" t="str">
            <v/>
          </cell>
          <cell r="O1085" t="str">
            <v/>
          </cell>
          <cell r="P1085" t="str">
            <v/>
          </cell>
        </row>
        <row r="1086">
          <cell r="A1086" t="str">
            <v>OH</v>
          </cell>
          <cell r="B1086">
            <v>1</v>
          </cell>
          <cell r="C1086">
            <v>3</v>
          </cell>
          <cell r="D1086" t="str">
            <v>C</v>
          </cell>
          <cell r="E1086">
            <v>0.81</v>
          </cell>
          <cell r="F1086">
            <v>37616</v>
          </cell>
          <cell r="G1086">
            <v>7.4999999999999997E-3</v>
          </cell>
          <cell r="H1086">
            <v>6.0000000000000001E-3</v>
          </cell>
          <cell r="I1086" t="str">
            <v>3         22   .</v>
          </cell>
          <cell r="J1086">
            <v>60</v>
          </cell>
          <cell r="K1086">
            <v>5.4999999999999997E-3</v>
          </cell>
          <cell r="L1086">
            <v>2003</v>
          </cell>
          <cell r="M1086" t="str">
            <v>No Trade</v>
          </cell>
          <cell r="N1086" t="str">
            <v/>
          </cell>
          <cell r="O1086" t="str">
            <v/>
          </cell>
          <cell r="P1086" t="str">
            <v/>
          </cell>
        </row>
        <row r="1087">
          <cell r="A1087" t="str">
            <v>OH</v>
          </cell>
          <cell r="B1087">
            <v>1</v>
          </cell>
          <cell r="C1087">
            <v>3</v>
          </cell>
          <cell r="D1087" t="str">
            <v>P</v>
          </cell>
          <cell r="E1087">
            <v>0.81</v>
          </cell>
          <cell r="F1087">
            <v>37616</v>
          </cell>
          <cell r="G1087">
            <v>6.1199999999999997E-2</v>
          </cell>
          <cell r="H1087">
            <v>7.0000000000000007E-2</v>
          </cell>
          <cell r="I1087" t="str">
            <v>7          0   .</v>
          </cell>
          <cell r="J1087">
            <v>0</v>
          </cell>
          <cell r="K1087">
            <v>0</v>
          </cell>
          <cell r="L1087">
            <v>2003</v>
          </cell>
          <cell r="M1087" t="str">
            <v>No Trade</v>
          </cell>
          <cell r="N1087" t="str">
            <v/>
          </cell>
          <cell r="O1087" t="str">
            <v/>
          </cell>
          <cell r="P1087" t="str">
            <v/>
          </cell>
        </row>
        <row r="1088">
          <cell r="A1088" t="str">
            <v>OH</v>
          </cell>
          <cell r="B1088">
            <v>1</v>
          </cell>
          <cell r="C1088">
            <v>3</v>
          </cell>
          <cell r="D1088" t="str">
            <v>C</v>
          </cell>
          <cell r="E1088">
            <v>0.82</v>
          </cell>
          <cell r="F1088">
            <v>37616</v>
          </cell>
          <cell r="G1088">
            <v>5.7999999999999996E-3</v>
          </cell>
          <cell r="H1088">
            <v>4.0000000000000001E-3</v>
          </cell>
          <cell r="I1088" t="str">
            <v>5        134   .</v>
          </cell>
          <cell r="J1088">
            <v>50</v>
          </cell>
          <cell r="K1088">
            <v>4.4999999999999997E-3</v>
          </cell>
          <cell r="L1088">
            <v>2003</v>
          </cell>
          <cell r="M1088" t="str">
            <v>No Trade</v>
          </cell>
          <cell r="N1088" t="str">
            <v/>
          </cell>
          <cell r="O1088" t="str">
            <v/>
          </cell>
          <cell r="P1088" t="str">
            <v/>
          </cell>
        </row>
        <row r="1089">
          <cell r="A1089" t="str">
            <v>OH</v>
          </cell>
          <cell r="B1089">
            <v>1</v>
          </cell>
          <cell r="C1089">
            <v>3</v>
          </cell>
          <cell r="D1089" t="str">
            <v>P</v>
          </cell>
          <cell r="E1089">
            <v>0.82</v>
          </cell>
          <cell r="F1089">
            <v>37616</v>
          </cell>
          <cell r="G1089">
            <v>6.9400000000000003E-2</v>
          </cell>
          <cell r="H1089">
            <v>7.9000000000000001E-2</v>
          </cell>
          <cell r="I1089" t="str">
            <v>3          0   .</v>
          </cell>
          <cell r="J1089">
            <v>0</v>
          </cell>
          <cell r="K1089">
            <v>0</v>
          </cell>
          <cell r="L1089">
            <v>2003</v>
          </cell>
          <cell r="M1089" t="str">
            <v>No Trade</v>
          </cell>
          <cell r="N1089" t="str">
            <v/>
          </cell>
          <cell r="O1089" t="str">
            <v/>
          </cell>
          <cell r="P1089" t="str">
            <v/>
          </cell>
        </row>
        <row r="1090">
          <cell r="A1090" t="str">
            <v>OH</v>
          </cell>
          <cell r="B1090">
            <v>1</v>
          </cell>
          <cell r="C1090">
            <v>3</v>
          </cell>
          <cell r="D1090" t="str">
            <v>C</v>
          </cell>
          <cell r="E1090">
            <v>0.83</v>
          </cell>
          <cell r="F1090">
            <v>37616</v>
          </cell>
          <cell r="G1090">
            <v>4.4000000000000003E-3</v>
          </cell>
          <cell r="H1090">
            <v>3.0000000000000001E-3</v>
          </cell>
          <cell r="I1090" t="str">
            <v>7          0   .</v>
          </cell>
          <cell r="J1090">
            <v>0</v>
          </cell>
          <cell r="K1090">
            <v>0</v>
          </cell>
          <cell r="L1090">
            <v>2003</v>
          </cell>
          <cell r="M1090" t="str">
            <v>No Trade</v>
          </cell>
          <cell r="N1090" t="str">
            <v/>
          </cell>
          <cell r="O1090" t="str">
            <v/>
          </cell>
          <cell r="P1090" t="str">
            <v/>
          </cell>
        </row>
        <row r="1091">
          <cell r="A1091" t="str">
            <v>OH</v>
          </cell>
          <cell r="B1091">
            <v>1</v>
          </cell>
          <cell r="C1091">
            <v>3</v>
          </cell>
          <cell r="D1091" t="str">
            <v>C</v>
          </cell>
          <cell r="E1091">
            <v>0.84</v>
          </cell>
          <cell r="F1091">
            <v>37616</v>
          </cell>
          <cell r="G1091">
            <v>3.3E-3</v>
          </cell>
          <cell r="H1091">
            <v>2E-3</v>
          </cell>
          <cell r="I1091" t="str">
            <v>8          0   .</v>
          </cell>
          <cell r="J1091">
            <v>0</v>
          </cell>
          <cell r="K1091">
            <v>0</v>
          </cell>
          <cell r="L1091">
            <v>2003</v>
          </cell>
          <cell r="M1091" t="str">
            <v>No Trade</v>
          </cell>
          <cell r="N1091" t="str">
            <v/>
          </cell>
          <cell r="O1091" t="str">
            <v/>
          </cell>
          <cell r="P1091" t="str">
            <v/>
          </cell>
        </row>
        <row r="1092">
          <cell r="A1092" t="str">
            <v>OH</v>
          </cell>
          <cell r="B1092">
            <v>1</v>
          </cell>
          <cell r="C1092">
            <v>3</v>
          </cell>
          <cell r="D1092" t="str">
            <v>C</v>
          </cell>
          <cell r="E1092">
            <v>0.85</v>
          </cell>
          <cell r="F1092">
            <v>37616</v>
          </cell>
          <cell r="G1092">
            <v>2.3999999999999998E-3</v>
          </cell>
          <cell r="H1092">
            <v>2E-3</v>
          </cell>
          <cell r="I1092" t="str">
            <v>1         70   .</v>
          </cell>
          <cell r="J1092">
            <v>0</v>
          </cell>
          <cell r="K1092">
            <v>0</v>
          </cell>
          <cell r="L1092">
            <v>2003</v>
          </cell>
          <cell r="M1092" t="str">
            <v>No Trade</v>
          </cell>
          <cell r="N1092" t="str">
            <v/>
          </cell>
          <cell r="O1092" t="str">
            <v/>
          </cell>
          <cell r="P1092" t="str">
            <v/>
          </cell>
        </row>
        <row r="1093">
          <cell r="A1093" t="str">
            <v>OH</v>
          </cell>
          <cell r="B1093">
            <v>1</v>
          </cell>
          <cell r="C1093">
            <v>3</v>
          </cell>
          <cell r="D1093" t="str">
            <v>C</v>
          </cell>
          <cell r="E1093">
            <v>0.86</v>
          </cell>
          <cell r="F1093">
            <v>37616</v>
          </cell>
          <cell r="G1093">
            <v>1.8E-3</v>
          </cell>
          <cell r="H1093">
            <v>1E-3</v>
          </cell>
          <cell r="I1093" t="str">
            <v>5          6   .</v>
          </cell>
          <cell r="J1093">
            <v>0</v>
          </cell>
          <cell r="K1093">
            <v>0</v>
          </cell>
          <cell r="L1093">
            <v>2003</v>
          </cell>
          <cell r="M1093" t="str">
            <v>No Trade</v>
          </cell>
          <cell r="N1093" t="str">
            <v/>
          </cell>
          <cell r="O1093" t="str">
            <v/>
          </cell>
          <cell r="P1093" t="str">
            <v/>
          </cell>
        </row>
        <row r="1094">
          <cell r="A1094" t="str">
            <v>OH</v>
          </cell>
          <cell r="B1094">
            <v>1</v>
          </cell>
          <cell r="C1094">
            <v>3</v>
          </cell>
          <cell r="D1094" t="str">
            <v>C</v>
          </cell>
          <cell r="E1094">
            <v>0.87</v>
          </cell>
          <cell r="F1094">
            <v>37616</v>
          </cell>
          <cell r="G1094">
            <v>1.2999999999999999E-3</v>
          </cell>
          <cell r="H1094">
            <v>1E-3</v>
          </cell>
          <cell r="I1094" t="str">
            <v>1          0   .</v>
          </cell>
          <cell r="J1094">
            <v>0</v>
          </cell>
          <cell r="K1094">
            <v>0</v>
          </cell>
          <cell r="L1094">
            <v>2003</v>
          </cell>
          <cell r="M1094" t="str">
            <v>No Trade</v>
          </cell>
          <cell r="N1094" t="str">
            <v/>
          </cell>
          <cell r="O1094" t="str">
            <v/>
          </cell>
          <cell r="P1094" t="str">
            <v/>
          </cell>
        </row>
        <row r="1095">
          <cell r="A1095" t="str">
            <v>OH</v>
          </cell>
          <cell r="B1095">
            <v>1</v>
          </cell>
          <cell r="C1095">
            <v>3</v>
          </cell>
          <cell r="D1095" t="str">
            <v>P</v>
          </cell>
          <cell r="E1095">
            <v>0.87</v>
          </cell>
          <cell r="F1095">
            <v>37616</v>
          </cell>
          <cell r="G1095">
            <v>0.1149</v>
          </cell>
          <cell r="H1095">
            <v>0.125</v>
          </cell>
          <cell r="I1095" t="str">
            <v>4          0   .</v>
          </cell>
          <cell r="J1095">
            <v>0</v>
          </cell>
          <cell r="K1095">
            <v>0</v>
          </cell>
          <cell r="L1095">
            <v>2003</v>
          </cell>
          <cell r="M1095" t="str">
            <v>No Trade</v>
          </cell>
          <cell r="N1095" t="str">
            <v/>
          </cell>
          <cell r="O1095" t="str">
            <v/>
          </cell>
          <cell r="P1095" t="str">
            <v/>
          </cell>
        </row>
        <row r="1096">
          <cell r="A1096" t="str">
            <v>OH</v>
          </cell>
          <cell r="B1096">
            <v>1</v>
          </cell>
          <cell r="C1096">
            <v>3</v>
          </cell>
          <cell r="D1096" t="str">
            <v>C</v>
          </cell>
          <cell r="E1096">
            <v>0.88</v>
          </cell>
          <cell r="F1096">
            <v>37616</v>
          </cell>
          <cell r="G1096">
            <v>8.9999999999999998E-4</v>
          </cell>
          <cell r="H1096">
            <v>0</v>
          </cell>
          <cell r="I1096" t="str">
            <v>8          0   .</v>
          </cell>
          <cell r="J1096">
            <v>0</v>
          </cell>
          <cell r="K1096">
            <v>0</v>
          </cell>
          <cell r="L1096">
            <v>2003</v>
          </cell>
          <cell r="M1096" t="str">
            <v>No Trade</v>
          </cell>
          <cell r="N1096" t="str">
            <v/>
          </cell>
          <cell r="O1096" t="str">
            <v/>
          </cell>
          <cell r="P1096" t="str">
            <v/>
          </cell>
        </row>
        <row r="1097">
          <cell r="A1097" t="str">
            <v>OH</v>
          </cell>
          <cell r="B1097">
            <v>1</v>
          </cell>
          <cell r="C1097">
            <v>3</v>
          </cell>
          <cell r="D1097" t="str">
            <v>P</v>
          </cell>
          <cell r="E1097">
            <v>0.88</v>
          </cell>
          <cell r="F1097">
            <v>37616</v>
          </cell>
          <cell r="G1097">
            <v>0</v>
          </cell>
          <cell r="H1097">
            <v>0</v>
          </cell>
          <cell r="I1097" t="str">
            <v>0          0   .</v>
          </cell>
          <cell r="J1097">
            <v>0</v>
          </cell>
          <cell r="K1097">
            <v>0</v>
          </cell>
          <cell r="L1097">
            <v>2003</v>
          </cell>
          <cell r="M1097" t="str">
            <v>No Trade</v>
          </cell>
          <cell r="N1097" t="str">
            <v/>
          </cell>
          <cell r="O1097" t="str">
            <v/>
          </cell>
          <cell r="P1097" t="str">
            <v/>
          </cell>
        </row>
        <row r="1098">
          <cell r="A1098" t="str">
            <v>OH</v>
          </cell>
          <cell r="B1098">
            <v>1</v>
          </cell>
          <cell r="C1098">
            <v>3</v>
          </cell>
          <cell r="D1098" t="str">
            <v>C</v>
          </cell>
          <cell r="E1098">
            <v>0.89</v>
          </cell>
          <cell r="F1098">
            <v>37616</v>
          </cell>
          <cell r="G1098">
            <v>6.9999999999999999E-4</v>
          </cell>
          <cell r="H1098">
            <v>0</v>
          </cell>
          <cell r="I1098" t="str">
            <v>6          0   .</v>
          </cell>
          <cell r="J1098">
            <v>0</v>
          </cell>
          <cell r="K1098">
            <v>0</v>
          </cell>
          <cell r="L1098">
            <v>2003</v>
          </cell>
          <cell r="M1098" t="str">
            <v>No Trade</v>
          </cell>
          <cell r="N1098" t="str">
            <v/>
          </cell>
          <cell r="O1098" t="str">
            <v/>
          </cell>
          <cell r="P1098" t="str">
            <v/>
          </cell>
        </row>
        <row r="1099">
          <cell r="A1099" t="str">
            <v>OH</v>
          </cell>
          <cell r="B1099">
            <v>1</v>
          </cell>
          <cell r="C1099">
            <v>3</v>
          </cell>
          <cell r="D1099" t="str">
            <v>C</v>
          </cell>
          <cell r="E1099">
            <v>0.9</v>
          </cell>
          <cell r="F1099">
            <v>37616</v>
          </cell>
          <cell r="G1099">
            <v>5.0000000000000001E-4</v>
          </cell>
          <cell r="H1099">
            <v>0</v>
          </cell>
          <cell r="I1099" t="str">
            <v>5         18   .</v>
          </cell>
          <cell r="J1099">
            <v>8</v>
          </cell>
          <cell r="K1099">
            <v>8.0000000000000004E-4</v>
          </cell>
          <cell r="L1099">
            <v>2003</v>
          </cell>
          <cell r="M1099" t="str">
            <v>No Trade</v>
          </cell>
          <cell r="N1099" t="str">
            <v/>
          </cell>
          <cell r="O1099" t="str">
            <v/>
          </cell>
          <cell r="P1099" t="str">
            <v/>
          </cell>
        </row>
        <row r="1100">
          <cell r="A1100" t="str">
            <v>OH</v>
          </cell>
          <cell r="B1100">
            <v>1</v>
          </cell>
          <cell r="C1100">
            <v>3</v>
          </cell>
          <cell r="D1100" t="str">
            <v>C</v>
          </cell>
          <cell r="E1100">
            <v>0.91</v>
          </cell>
          <cell r="F1100">
            <v>37616</v>
          </cell>
          <cell r="G1100">
            <v>2.9999999999999997E-4</v>
          </cell>
          <cell r="H1100">
            <v>0</v>
          </cell>
          <cell r="I1100" t="str">
            <v>3          0   .</v>
          </cell>
          <cell r="J1100">
            <v>0</v>
          </cell>
          <cell r="K1100">
            <v>0</v>
          </cell>
          <cell r="L1100">
            <v>2003</v>
          </cell>
          <cell r="M1100" t="str">
            <v>No Trade</v>
          </cell>
          <cell r="N1100" t="str">
            <v/>
          </cell>
          <cell r="O1100" t="str">
            <v/>
          </cell>
          <cell r="P1100" t="str">
            <v/>
          </cell>
        </row>
        <row r="1101">
          <cell r="A1101" t="str">
            <v>OH</v>
          </cell>
          <cell r="B1101">
            <v>1</v>
          </cell>
          <cell r="C1101">
            <v>3</v>
          </cell>
          <cell r="D1101" t="str">
            <v>C</v>
          </cell>
          <cell r="E1101">
            <v>0.92</v>
          </cell>
          <cell r="F1101">
            <v>37616</v>
          </cell>
          <cell r="G1101">
            <v>2.0000000000000001E-4</v>
          </cell>
          <cell r="H1101">
            <v>0</v>
          </cell>
          <cell r="I1101" t="str">
            <v>2          0   .</v>
          </cell>
          <cell r="J1101">
            <v>0</v>
          </cell>
          <cell r="K1101">
            <v>0</v>
          </cell>
          <cell r="L1101">
            <v>2003</v>
          </cell>
          <cell r="M1101" t="str">
            <v>No Trade</v>
          </cell>
          <cell r="N1101" t="str">
            <v/>
          </cell>
          <cell r="O1101" t="str">
            <v/>
          </cell>
          <cell r="P1101" t="str">
            <v/>
          </cell>
        </row>
        <row r="1102">
          <cell r="A1102" t="str">
            <v>OH</v>
          </cell>
          <cell r="B1102">
            <v>1</v>
          </cell>
          <cell r="C1102">
            <v>3</v>
          </cell>
          <cell r="D1102" t="str">
            <v>C</v>
          </cell>
          <cell r="E1102">
            <v>0.93</v>
          </cell>
          <cell r="F1102">
            <v>37616</v>
          </cell>
          <cell r="G1102">
            <v>1E-4</v>
          </cell>
          <cell r="H1102">
            <v>0</v>
          </cell>
          <cell r="I1102" t="str">
            <v>1          0   .</v>
          </cell>
          <cell r="J1102">
            <v>0</v>
          </cell>
          <cell r="K1102">
            <v>0</v>
          </cell>
          <cell r="L1102">
            <v>2003</v>
          </cell>
          <cell r="M1102" t="str">
            <v>No Trade</v>
          </cell>
          <cell r="N1102" t="str">
            <v/>
          </cell>
          <cell r="O1102" t="str">
            <v/>
          </cell>
          <cell r="P1102" t="str">
            <v/>
          </cell>
        </row>
        <row r="1103">
          <cell r="A1103" t="str">
            <v>OH</v>
          </cell>
          <cell r="B1103">
            <v>1</v>
          </cell>
          <cell r="C1103">
            <v>3</v>
          </cell>
          <cell r="D1103" t="str">
            <v>C</v>
          </cell>
          <cell r="E1103">
            <v>0.94</v>
          </cell>
          <cell r="F1103">
            <v>37616</v>
          </cell>
          <cell r="G1103">
            <v>1E-4</v>
          </cell>
          <cell r="H1103">
            <v>0</v>
          </cell>
          <cell r="I1103" t="str">
            <v>1          0   .</v>
          </cell>
          <cell r="J1103">
            <v>0</v>
          </cell>
          <cell r="K1103">
            <v>0</v>
          </cell>
          <cell r="L1103">
            <v>2003</v>
          </cell>
          <cell r="M1103" t="str">
            <v>No Trade</v>
          </cell>
          <cell r="N1103" t="str">
            <v/>
          </cell>
          <cell r="O1103" t="str">
            <v/>
          </cell>
          <cell r="P1103" t="str">
            <v/>
          </cell>
        </row>
        <row r="1104">
          <cell r="A1104" t="str">
            <v>OH</v>
          </cell>
          <cell r="B1104">
            <v>1</v>
          </cell>
          <cell r="C1104">
            <v>3</v>
          </cell>
          <cell r="D1104" t="str">
            <v>C</v>
          </cell>
          <cell r="E1104">
            <v>0.95</v>
          </cell>
          <cell r="F1104">
            <v>37616</v>
          </cell>
          <cell r="G1104">
            <v>1E-4</v>
          </cell>
          <cell r="H1104">
            <v>0</v>
          </cell>
          <cell r="I1104" t="str">
            <v>1          0   .</v>
          </cell>
          <cell r="J1104">
            <v>0</v>
          </cell>
          <cell r="K1104">
            <v>0</v>
          </cell>
          <cell r="L1104">
            <v>2003</v>
          </cell>
          <cell r="M1104" t="str">
            <v>No Trade</v>
          </cell>
          <cell r="N1104" t="str">
            <v/>
          </cell>
          <cell r="O1104" t="str">
            <v/>
          </cell>
          <cell r="P1104" t="str">
            <v/>
          </cell>
        </row>
        <row r="1105">
          <cell r="A1105" t="str">
            <v>OH</v>
          </cell>
          <cell r="B1105">
            <v>1</v>
          </cell>
          <cell r="C1105">
            <v>3</v>
          </cell>
          <cell r="D1105" t="str">
            <v>C</v>
          </cell>
          <cell r="E1105">
            <v>0.96</v>
          </cell>
          <cell r="F1105">
            <v>37616</v>
          </cell>
          <cell r="G1105">
            <v>1E-4</v>
          </cell>
          <cell r="H1105">
            <v>0</v>
          </cell>
          <cell r="I1105" t="str">
            <v>1          0   .</v>
          </cell>
          <cell r="J1105">
            <v>0</v>
          </cell>
          <cell r="K1105">
            <v>0</v>
          </cell>
          <cell r="L1105">
            <v>2003</v>
          </cell>
          <cell r="M1105" t="str">
            <v>No Trade</v>
          </cell>
          <cell r="N1105" t="str">
            <v/>
          </cell>
          <cell r="O1105" t="str">
            <v/>
          </cell>
          <cell r="P1105" t="str">
            <v/>
          </cell>
        </row>
        <row r="1106">
          <cell r="A1106" t="str">
            <v>OH</v>
          </cell>
          <cell r="B1106">
            <v>1</v>
          </cell>
          <cell r="C1106">
            <v>3</v>
          </cell>
          <cell r="D1106" t="str">
            <v>C</v>
          </cell>
          <cell r="E1106">
            <v>0.97</v>
          </cell>
          <cell r="F1106">
            <v>37616</v>
          </cell>
          <cell r="G1106">
            <v>1E-4</v>
          </cell>
          <cell r="H1106">
            <v>0</v>
          </cell>
          <cell r="I1106" t="str">
            <v>1          0   .</v>
          </cell>
          <cell r="J1106">
            <v>0</v>
          </cell>
          <cell r="K1106">
            <v>0</v>
          </cell>
          <cell r="L1106">
            <v>2003</v>
          </cell>
          <cell r="M1106" t="str">
            <v>No Trade</v>
          </cell>
          <cell r="N1106" t="str">
            <v/>
          </cell>
          <cell r="O1106" t="str">
            <v/>
          </cell>
          <cell r="P1106" t="str">
            <v/>
          </cell>
        </row>
        <row r="1107">
          <cell r="A1107" t="str">
            <v>OH</v>
          </cell>
          <cell r="B1107">
            <v>1</v>
          </cell>
          <cell r="C1107">
            <v>3</v>
          </cell>
          <cell r="D1107" t="str">
            <v>C</v>
          </cell>
          <cell r="E1107">
            <v>0.98</v>
          </cell>
          <cell r="F1107">
            <v>37616</v>
          </cell>
          <cell r="G1107">
            <v>1E-4</v>
          </cell>
          <cell r="H1107">
            <v>0</v>
          </cell>
          <cell r="I1107" t="str">
            <v>1          0   .</v>
          </cell>
          <cell r="J1107">
            <v>0</v>
          </cell>
          <cell r="K1107">
            <v>0</v>
          </cell>
          <cell r="L1107">
            <v>2003</v>
          </cell>
          <cell r="M1107" t="str">
            <v>No Trade</v>
          </cell>
          <cell r="N1107" t="str">
            <v/>
          </cell>
          <cell r="O1107" t="str">
            <v/>
          </cell>
          <cell r="P1107" t="str">
            <v/>
          </cell>
        </row>
        <row r="1108">
          <cell r="A1108" t="str">
            <v>OH</v>
          </cell>
          <cell r="B1108">
            <v>1</v>
          </cell>
          <cell r="C1108">
            <v>3</v>
          </cell>
          <cell r="D1108" t="str">
            <v>C</v>
          </cell>
          <cell r="E1108">
            <v>0.99</v>
          </cell>
          <cell r="F1108">
            <v>37616</v>
          </cell>
          <cell r="G1108">
            <v>1E-4</v>
          </cell>
          <cell r="H1108">
            <v>0</v>
          </cell>
          <cell r="I1108" t="str">
            <v>1          0   .</v>
          </cell>
          <cell r="J1108">
            <v>0</v>
          </cell>
          <cell r="K1108">
            <v>0</v>
          </cell>
          <cell r="L1108">
            <v>2003</v>
          </cell>
          <cell r="M1108" t="str">
            <v>No Trade</v>
          </cell>
          <cell r="N1108" t="str">
            <v/>
          </cell>
          <cell r="O1108" t="str">
            <v/>
          </cell>
          <cell r="P1108" t="str">
            <v/>
          </cell>
        </row>
        <row r="1109">
          <cell r="A1109" t="str">
            <v>OH</v>
          </cell>
          <cell r="B1109">
            <v>1</v>
          </cell>
          <cell r="C1109">
            <v>3</v>
          </cell>
          <cell r="D1109" t="str">
            <v>C</v>
          </cell>
          <cell r="E1109">
            <v>1</v>
          </cell>
          <cell r="F1109">
            <v>37616</v>
          </cell>
          <cell r="G1109">
            <v>1E-4</v>
          </cell>
          <cell r="H1109">
            <v>0</v>
          </cell>
          <cell r="I1109" t="str">
            <v>1          0   .</v>
          </cell>
          <cell r="J1109">
            <v>0</v>
          </cell>
          <cell r="K1109">
            <v>0</v>
          </cell>
          <cell r="L1109">
            <v>2003</v>
          </cell>
          <cell r="M1109" t="str">
            <v>No Trade</v>
          </cell>
          <cell r="N1109" t="str">
            <v/>
          </cell>
          <cell r="O1109" t="str">
            <v/>
          </cell>
          <cell r="P1109" t="str">
            <v/>
          </cell>
        </row>
        <row r="1110">
          <cell r="A1110" t="str">
            <v>OH</v>
          </cell>
          <cell r="B1110">
            <v>1</v>
          </cell>
          <cell r="C1110">
            <v>3</v>
          </cell>
          <cell r="D1110" t="str">
            <v>C</v>
          </cell>
          <cell r="E1110">
            <v>1.1000000000000001</v>
          </cell>
          <cell r="F1110">
            <v>37616</v>
          </cell>
          <cell r="G1110">
            <v>1E-4</v>
          </cell>
          <cell r="H1110">
            <v>0</v>
          </cell>
          <cell r="I1110" t="str">
            <v>1          0   .</v>
          </cell>
          <cell r="J1110">
            <v>0</v>
          </cell>
          <cell r="K1110">
            <v>0</v>
          </cell>
          <cell r="L1110">
            <v>2003</v>
          </cell>
          <cell r="M1110" t="str">
            <v>No Trade</v>
          </cell>
          <cell r="N1110" t="str">
            <v/>
          </cell>
          <cell r="O1110" t="str">
            <v/>
          </cell>
          <cell r="P1110" t="str">
            <v/>
          </cell>
        </row>
        <row r="1111">
          <cell r="A1111" t="str">
            <v>OH</v>
          </cell>
          <cell r="B1111">
            <v>1</v>
          </cell>
          <cell r="C1111">
            <v>3</v>
          </cell>
          <cell r="D1111" t="str">
            <v>P</v>
          </cell>
          <cell r="E1111">
            <v>1.1000000000000001</v>
          </cell>
          <cell r="F1111">
            <v>37616</v>
          </cell>
          <cell r="G1111">
            <v>0.28410000000000002</v>
          </cell>
          <cell r="H1111">
            <v>0.28399999999999997</v>
          </cell>
          <cell r="I1111" t="str">
            <v>1          0   .</v>
          </cell>
          <cell r="J1111">
            <v>0</v>
          </cell>
          <cell r="K1111">
            <v>0</v>
          </cell>
          <cell r="L1111">
            <v>2003</v>
          </cell>
          <cell r="M1111" t="str">
            <v>No Trade</v>
          </cell>
          <cell r="N1111" t="str">
            <v/>
          </cell>
          <cell r="O1111" t="str">
            <v/>
          </cell>
          <cell r="P1111" t="str">
            <v/>
          </cell>
        </row>
        <row r="1112">
          <cell r="A1112" t="str">
            <v>OH</v>
          </cell>
          <cell r="B1112">
            <v>1</v>
          </cell>
          <cell r="C1112">
            <v>3</v>
          </cell>
          <cell r="D1112" t="str">
            <v>C</v>
          </cell>
          <cell r="E1112">
            <v>1.2</v>
          </cell>
          <cell r="F1112">
            <v>37616</v>
          </cell>
          <cell r="G1112">
            <v>1E-4</v>
          </cell>
          <cell r="H1112">
            <v>0</v>
          </cell>
          <cell r="I1112" t="str">
            <v>1          0   .</v>
          </cell>
          <cell r="J1112">
            <v>0</v>
          </cell>
          <cell r="K1112">
            <v>0</v>
          </cell>
          <cell r="L1112">
            <v>2003</v>
          </cell>
          <cell r="M1112" t="str">
            <v>No Trade</v>
          </cell>
          <cell r="N1112" t="str">
            <v/>
          </cell>
          <cell r="O1112" t="str">
            <v/>
          </cell>
          <cell r="P1112" t="str">
            <v/>
          </cell>
        </row>
        <row r="1113">
          <cell r="A1113" t="str">
            <v>OH</v>
          </cell>
          <cell r="B1113">
            <v>2</v>
          </cell>
          <cell r="C1113">
            <v>3</v>
          </cell>
          <cell r="D1113" t="str">
            <v>P</v>
          </cell>
          <cell r="E1113">
            <v>0.05</v>
          </cell>
          <cell r="F1113">
            <v>37649</v>
          </cell>
          <cell r="G1113">
            <v>0</v>
          </cell>
          <cell r="H1113">
            <v>0</v>
          </cell>
          <cell r="I1113" t="str">
            <v>0          0   .</v>
          </cell>
          <cell r="J1113">
            <v>0</v>
          </cell>
          <cell r="K1113">
            <v>0</v>
          </cell>
          <cell r="L1113">
            <v>2003</v>
          </cell>
          <cell r="M1113" t="str">
            <v>No Trade</v>
          </cell>
          <cell r="N1113" t="str">
            <v/>
          </cell>
          <cell r="O1113" t="str">
            <v/>
          </cell>
          <cell r="P1113" t="str">
            <v/>
          </cell>
        </row>
        <row r="1114">
          <cell r="A1114" t="str">
            <v>OH</v>
          </cell>
          <cell r="B1114">
            <v>2</v>
          </cell>
          <cell r="C1114">
            <v>3</v>
          </cell>
          <cell r="D1114" t="str">
            <v>P</v>
          </cell>
          <cell r="E1114">
            <v>0.49</v>
          </cell>
          <cell r="F1114">
            <v>37649</v>
          </cell>
          <cell r="G1114">
            <v>1E-4</v>
          </cell>
          <cell r="H1114">
            <v>0</v>
          </cell>
          <cell r="I1114" t="str">
            <v>1          0   .</v>
          </cell>
          <cell r="J1114">
            <v>0</v>
          </cell>
          <cell r="K1114">
            <v>0</v>
          </cell>
          <cell r="L1114">
            <v>2003</v>
          </cell>
          <cell r="M1114" t="str">
            <v>No Trade</v>
          </cell>
          <cell r="N1114" t="str">
            <v/>
          </cell>
          <cell r="O1114" t="str">
            <v/>
          </cell>
          <cell r="P1114" t="str">
            <v/>
          </cell>
        </row>
        <row r="1115">
          <cell r="A1115" t="str">
            <v>OH</v>
          </cell>
          <cell r="B1115">
            <v>2</v>
          </cell>
          <cell r="C1115">
            <v>3</v>
          </cell>
          <cell r="D1115" t="str">
            <v>P</v>
          </cell>
          <cell r="E1115">
            <v>0.5</v>
          </cell>
          <cell r="F1115">
            <v>37649</v>
          </cell>
          <cell r="G1115">
            <v>1E-4</v>
          </cell>
          <cell r="H1115">
            <v>0</v>
          </cell>
          <cell r="I1115" t="str">
            <v>1          0   .</v>
          </cell>
          <cell r="J1115">
            <v>0</v>
          </cell>
          <cell r="K1115">
            <v>0</v>
          </cell>
          <cell r="L1115">
            <v>2003</v>
          </cell>
          <cell r="M1115" t="str">
            <v>No Trade</v>
          </cell>
          <cell r="N1115" t="str">
            <v/>
          </cell>
          <cell r="O1115" t="str">
            <v/>
          </cell>
          <cell r="P1115" t="str">
            <v/>
          </cell>
        </row>
        <row r="1116">
          <cell r="A1116" t="str">
            <v>OH</v>
          </cell>
          <cell r="B1116">
            <v>2</v>
          </cell>
          <cell r="C1116">
            <v>3</v>
          </cell>
          <cell r="D1116" t="str">
            <v>C</v>
          </cell>
          <cell r="E1116">
            <v>0.52</v>
          </cell>
          <cell r="F1116">
            <v>37649</v>
          </cell>
          <cell r="G1116">
            <v>0.1235</v>
          </cell>
          <cell r="H1116">
            <v>0.123</v>
          </cell>
          <cell r="I1116" t="str">
            <v>5          0   .</v>
          </cell>
          <cell r="J1116">
            <v>0</v>
          </cell>
          <cell r="K1116">
            <v>0</v>
          </cell>
          <cell r="L1116">
            <v>2003</v>
          </cell>
          <cell r="M1116" t="str">
            <v>No Trade</v>
          </cell>
          <cell r="N1116" t="str">
            <v/>
          </cell>
          <cell r="O1116" t="str">
            <v/>
          </cell>
          <cell r="P1116" t="str">
            <v/>
          </cell>
        </row>
        <row r="1117">
          <cell r="A1117" t="str">
            <v>OH</v>
          </cell>
          <cell r="B1117">
            <v>2</v>
          </cell>
          <cell r="C1117">
            <v>3</v>
          </cell>
          <cell r="D1117" t="str">
            <v>P</v>
          </cell>
          <cell r="E1117">
            <v>0.52</v>
          </cell>
          <cell r="F1117">
            <v>37649</v>
          </cell>
          <cell r="G1117">
            <v>2.0000000000000001E-4</v>
          </cell>
          <cell r="H1117">
            <v>0</v>
          </cell>
          <cell r="I1117" t="str">
            <v>3          0   .</v>
          </cell>
          <cell r="J1117">
            <v>0</v>
          </cell>
          <cell r="K1117">
            <v>0</v>
          </cell>
          <cell r="L1117">
            <v>2003</v>
          </cell>
          <cell r="M1117" t="str">
            <v>No Trade</v>
          </cell>
          <cell r="N1117" t="str">
            <v/>
          </cell>
          <cell r="O1117" t="str">
            <v/>
          </cell>
          <cell r="P1117" t="str">
            <v/>
          </cell>
        </row>
        <row r="1118">
          <cell r="A1118" t="str">
            <v>OH</v>
          </cell>
          <cell r="B1118">
            <v>2</v>
          </cell>
          <cell r="C1118">
            <v>3</v>
          </cell>
          <cell r="D1118" t="str">
            <v>P</v>
          </cell>
          <cell r="E1118">
            <v>0.53</v>
          </cell>
          <cell r="F1118">
            <v>37649</v>
          </cell>
          <cell r="G1118">
            <v>2.0000000000000001E-4</v>
          </cell>
          <cell r="H1118">
            <v>0</v>
          </cell>
          <cell r="I1118" t="str">
            <v>4          0   .</v>
          </cell>
          <cell r="J1118">
            <v>0</v>
          </cell>
          <cell r="K1118">
            <v>0</v>
          </cell>
          <cell r="L1118">
            <v>2003</v>
          </cell>
          <cell r="M1118" t="str">
            <v>No Trade</v>
          </cell>
          <cell r="N1118" t="str">
            <v/>
          </cell>
          <cell r="O1118" t="str">
            <v/>
          </cell>
          <cell r="P1118" t="str">
            <v/>
          </cell>
        </row>
        <row r="1119">
          <cell r="A1119" t="str">
            <v>OH</v>
          </cell>
          <cell r="B1119">
            <v>2</v>
          </cell>
          <cell r="C1119">
            <v>3</v>
          </cell>
          <cell r="D1119" t="str">
            <v>P</v>
          </cell>
          <cell r="E1119">
            <v>0.54</v>
          </cell>
          <cell r="F1119">
            <v>37649</v>
          </cell>
          <cell r="G1119">
            <v>4.0000000000000002E-4</v>
          </cell>
          <cell r="H1119">
            <v>0</v>
          </cell>
          <cell r="I1119" t="str">
            <v>6          0   .</v>
          </cell>
          <cell r="J1119">
            <v>0</v>
          </cell>
          <cell r="K1119">
            <v>0</v>
          </cell>
          <cell r="L1119">
            <v>2003</v>
          </cell>
          <cell r="M1119" t="str">
            <v>No Trade</v>
          </cell>
          <cell r="N1119" t="str">
            <v/>
          </cell>
          <cell r="O1119" t="str">
            <v/>
          </cell>
          <cell r="P1119" t="str">
            <v/>
          </cell>
        </row>
        <row r="1120">
          <cell r="A1120" t="str">
            <v>OH</v>
          </cell>
          <cell r="B1120">
            <v>2</v>
          </cell>
          <cell r="C1120">
            <v>3</v>
          </cell>
          <cell r="D1120" t="str">
            <v>P</v>
          </cell>
          <cell r="E1120">
            <v>0.55000000000000004</v>
          </cell>
          <cell r="F1120">
            <v>37649</v>
          </cell>
          <cell r="G1120">
            <v>5.0000000000000001E-4</v>
          </cell>
          <cell r="H1120">
            <v>0</v>
          </cell>
          <cell r="I1120" t="str">
            <v>9          0   .</v>
          </cell>
          <cell r="J1120">
            <v>0</v>
          </cell>
          <cell r="K1120">
            <v>0</v>
          </cell>
          <cell r="L1120">
            <v>2003</v>
          </cell>
          <cell r="M1120" t="str">
            <v>No Trade</v>
          </cell>
          <cell r="N1120" t="str">
            <v/>
          </cell>
          <cell r="O1120" t="str">
            <v/>
          </cell>
          <cell r="P1120" t="str">
            <v/>
          </cell>
        </row>
        <row r="1121">
          <cell r="A1121" t="str">
            <v>OH</v>
          </cell>
          <cell r="B1121">
            <v>2</v>
          </cell>
          <cell r="C1121">
            <v>3</v>
          </cell>
          <cell r="D1121" t="str">
            <v>P</v>
          </cell>
          <cell r="E1121">
            <v>0.56000000000000005</v>
          </cell>
          <cell r="F1121">
            <v>37649</v>
          </cell>
          <cell r="G1121">
            <v>6.9999999999999999E-4</v>
          </cell>
          <cell r="H1121">
            <v>1E-3</v>
          </cell>
          <cell r="I1121" t="str">
            <v>2          0   .</v>
          </cell>
          <cell r="J1121">
            <v>0</v>
          </cell>
          <cell r="K1121">
            <v>0</v>
          </cell>
          <cell r="L1121">
            <v>2003</v>
          </cell>
          <cell r="M1121" t="str">
            <v>No Trade</v>
          </cell>
          <cell r="N1121" t="str">
            <v/>
          </cell>
          <cell r="O1121" t="str">
            <v/>
          </cell>
          <cell r="P1121" t="str">
            <v/>
          </cell>
        </row>
        <row r="1122">
          <cell r="A1122" t="str">
            <v>OH</v>
          </cell>
          <cell r="B1122">
            <v>2</v>
          </cell>
          <cell r="C1122">
            <v>3</v>
          </cell>
          <cell r="D1122" t="str">
            <v>P</v>
          </cell>
          <cell r="E1122">
            <v>0.56999999999999995</v>
          </cell>
          <cell r="F1122">
            <v>37649</v>
          </cell>
          <cell r="G1122">
            <v>1E-3</v>
          </cell>
          <cell r="H1122">
            <v>1E-3</v>
          </cell>
          <cell r="I1122" t="str">
            <v>7          0   .</v>
          </cell>
          <cell r="J1122">
            <v>0</v>
          </cell>
          <cell r="K1122">
            <v>0</v>
          </cell>
          <cell r="L1122">
            <v>2003</v>
          </cell>
          <cell r="M1122" t="str">
            <v>No Trade</v>
          </cell>
          <cell r="N1122" t="str">
            <v/>
          </cell>
          <cell r="O1122" t="str">
            <v/>
          </cell>
          <cell r="P1122" t="str">
            <v/>
          </cell>
        </row>
        <row r="1123">
          <cell r="A1123" t="str">
            <v>OH</v>
          </cell>
          <cell r="B1123">
            <v>2</v>
          </cell>
          <cell r="C1123">
            <v>3</v>
          </cell>
          <cell r="D1123" t="str">
            <v>C</v>
          </cell>
          <cell r="E1123">
            <v>0.57999999999999996</v>
          </cell>
          <cell r="F1123">
            <v>37649</v>
          </cell>
          <cell r="G1123">
            <v>0.1726</v>
          </cell>
          <cell r="H1123">
            <v>0.161</v>
          </cell>
          <cell r="I1123" t="str">
            <v>1          0   .</v>
          </cell>
          <cell r="J1123">
            <v>0</v>
          </cell>
          <cell r="K1123">
            <v>0</v>
          </cell>
          <cell r="L1123">
            <v>2003</v>
          </cell>
          <cell r="M1123" t="str">
            <v>No Trade</v>
          </cell>
          <cell r="N1123" t="str">
            <v/>
          </cell>
          <cell r="O1123" t="str">
            <v/>
          </cell>
          <cell r="P1123" t="str">
            <v/>
          </cell>
        </row>
        <row r="1124">
          <cell r="A1124" t="str">
            <v>OH</v>
          </cell>
          <cell r="B1124">
            <v>2</v>
          </cell>
          <cell r="C1124">
            <v>3</v>
          </cell>
          <cell r="D1124" t="str">
            <v>P</v>
          </cell>
          <cell r="E1124">
            <v>0.57999999999999996</v>
          </cell>
          <cell r="F1124">
            <v>37649</v>
          </cell>
          <cell r="G1124">
            <v>1.4E-3</v>
          </cell>
          <cell r="H1124">
            <v>2E-3</v>
          </cell>
          <cell r="I1124" t="str">
            <v>2          0   .</v>
          </cell>
          <cell r="J1124">
            <v>0</v>
          </cell>
          <cell r="K1124">
            <v>0</v>
          </cell>
          <cell r="L1124">
            <v>2003</v>
          </cell>
          <cell r="M1124" t="str">
            <v>No Trade</v>
          </cell>
          <cell r="N1124" t="str">
            <v/>
          </cell>
          <cell r="O1124" t="str">
            <v/>
          </cell>
          <cell r="P1124" t="str">
            <v/>
          </cell>
        </row>
        <row r="1125">
          <cell r="A1125" t="str">
            <v>OH</v>
          </cell>
          <cell r="B1125">
            <v>2</v>
          </cell>
          <cell r="C1125">
            <v>3</v>
          </cell>
          <cell r="D1125" t="str">
            <v>P</v>
          </cell>
          <cell r="E1125">
            <v>0.59</v>
          </cell>
          <cell r="F1125">
            <v>37649</v>
          </cell>
          <cell r="G1125">
            <v>1.9E-3</v>
          </cell>
          <cell r="H1125">
            <v>2E-3</v>
          </cell>
          <cell r="I1125" t="str">
            <v>9          0   .</v>
          </cell>
          <cell r="J1125">
            <v>0</v>
          </cell>
          <cell r="K1125">
            <v>0</v>
          </cell>
          <cell r="L1125">
            <v>2003</v>
          </cell>
          <cell r="M1125" t="str">
            <v>No Trade</v>
          </cell>
          <cell r="N1125" t="str">
            <v/>
          </cell>
          <cell r="O1125" t="str">
            <v/>
          </cell>
          <cell r="P1125" t="str">
            <v/>
          </cell>
        </row>
        <row r="1126">
          <cell r="A1126" t="str">
            <v>OH</v>
          </cell>
          <cell r="B1126">
            <v>2</v>
          </cell>
          <cell r="C1126">
            <v>3</v>
          </cell>
          <cell r="D1126" t="str">
            <v>C</v>
          </cell>
          <cell r="E1126">
            <v>0.6</v>
          </cell>
          <cell r="F1126">
            <v>37649</v>
          </cell>
          <cell r="G1126">
            <v>0.15359999999999999</v>
          </cell>
          <cell r="H1126">
            <v>0.14199999999999999</v>
          </cell>
          <cell r="I1126" t="str">
            <v>7          0   .</v>
          </cell>
          <cell r="J1126">
            <v>0</v>
          </cell>
          <cell r="K1126">
            <v>0</v>
          </cell>
          <cell r="L1126">
            <v>2003</v>
          </cell>
          <cell r="M1126" t="str">
            <v>No Trade</v>
          </cell>
          <cell r="N1126" t="str">
            <v/>
          </cell>
          <cell r="O1126" t="str">
            <v/>
          </cell>
          <cell r="P1126" t="str">
            <v/>
          </cell>
        </row>
        <row r="1127">
          <cell r="A1127" t="str">
            <v>OH</v>
          </cell>
          <cell r="B1127">
            <v>2</v>
          </cell>
          <cell r="C1127">
            <v>3</v>
          </cell>
          <cell r="D1127" t="str">
            <v>P</v>
          </cell>
          <cell r="E1127">
            <v>0.6</v>
          </cell>
          <cell r="F1127">
            <v>37649</v>
          </cell>
          <cell r="G1127">
            <v>2.5000000000000001E-3</v>
          </cell>
          <cell r="H1127">
            <v>3.0000000000000001E-3</v>
          </cell>
          <cell r="I1127" t="str">
            <v>8          0   .</v>
          </cell>
          <cell r="J1127">
            <v>0</v>
          </cell>
          <cell r="K1127">
            <v>0</v>
          </cell>
          <cell r="L1127">
            <v>2003</v>
          </cell>
          <cell r="M1127" t="str">
            <v>No Trade</v>
          </cell>
          <cell r="N1127" t="str">
            <v/>
          </cell>
          <cell r="O1127" t="str">
            <v/>
          </cell>
          <cell r="P1127" t="str">
            <v/>
          </cell>
        </row>
        <row r="1128">
          <cell r="A1128" t="str">
            <v>OH</v>
          </cell>
          <cell r="B1128">
            <v>2</v>
          </cell>
          <cell r="C1128">
            <v>3</v>
          </cell>
          <cell r="D1128" t="str">
            <v>C</v>
          </cell>
          <cell r="E1128">
            <v>0.61</v>
          </cell>
          <cell r="F1128">
            <v>37649</v>
          </cell>
          <cell r="G1128">
            <v>0.1444</v>
          </cell>
          <cell r="H1128">
            <v>0.13300000000000001</v>
          </cell>
          <cell r="I1128" t="str">
            <v>7          0   .</v>
          </cell>
          <cell r="J1128">
            <v>0</v>
          </cell>
          <cell r="K1128">
            <v>0</v>
          </cell>
          <cell r="L1128">
            <v>2003</v>
          </cell>
          <cell r="M1128" t="str">
            <v>No Trade</v>
          </cell>
          <cell r="N1128" t="str">
            <v/>
          </cell>
          <cell r="O1128" t="str">
            <v/>
          </cell>
          <cell r="P1128" t="str">
            <v/>
          </cell>
        </row>
        <row r="1129">
          <cell r="A1129" t="str">
            <v>OH</v>
          </cell>
          <cell r="B1129">
            <v>2</v>
          </cell>
          <cell r="C1129">
            <v>3</v>
          </cell>
          <cell r="D1129" t="str">
            <v>P</v>
          </cell>
          <cell r="E1129">
            <v>0.61</v>
          </cell>
          <cell r="F1129">
            <v>37649</v>
          </cell>
          <cell r="G1129">
            <v>3.3E-3</v>
          </cell>
          <cell r="H1129">
            <v>4.0000000000000001E-3</v>
          </cell>
          <cell r="I1129" t="str">
            <v>8          0   .</v>
          </cell>
          <cell r="J1129">
            <v>0</v>
          </cell>
          <cell r="K1129">
            <v>0</v>
          </cell>
          <cell r="L1129">
            <v>2003</v>
          </cell>
          <cell r="M1129" t="str">
            <v>No Trade</v>
          </cell>
          <cell r="N1129" t="str">
            <v/>
          </cell>
          <cell r="O1129" t="str">
            <v/>
          </cell>
          <cell r="P1129" t="str">
            <v/>
          </cell>
        </row>
        <row r="1130">
          <cell r="A1130" t="str">
            <v>OH</v>
          </cell>
          <cell r="B1130">
            <v>2</v>
          </cell>
          <cell r="C1130">
            <v>3</v>
          </cell>
          <cell r="D1130" t="str">
            <v>C</v>
          </cell>
          <cell r="E1130">
            <v>0.62</v>
          </cell>
          <cell r="F1130">
            <v>37649</v>
          </cell>
          <cell r="G1130">
            <v>0.1024</v>
          </cell>
          <cell r="H1130">
            <v>0.10199999999999999</v>
          </cell>
          <cell r="I1130" t="str">
            <v>4          0   .</v>
          </cell>
          <cell r="J1130">
            <v>0</v>
          </cell>
          <cell r="K1130">
            <v>0</v>
          </cell>
          <cell r="L1130">
            <v>2003</v>
          </cell>
          <cell r="M1130" t="str">
            <v>No Trade</v>
          </cell>
          <cell r="N1130" t="str">
            <v/>
          </cell>
          <cell r="O1130" t="str">
            <v/>
          </cell>
          <cell r="P1130" t="str">
            <v/>
          </cell>
        </row>
        <row r="1131">
          <cell r="A1131" t="str">
            <v>OH</v>
          </cell>
          <cell r="B1131">
            <v>2</v>
          </cell>
          <cell r="C1131">
            <v>3</v>
          </cell>
          <cell r="D1131" t="str">
            <v>P</v>
          </cell>
          <cell r="E1131">
            <v>0.62</v>
          </cell>
          <cell r="F1131">
            <v>37649</v>
          </cell>
          <cell r="G1131">
            <v>4.3E-3</v>
          </cell>
          <cell r="H1131">
            <v>6.0000000000000001E-3</v>
          </cell>
          <cell r="I1131" t="str">
            <v>0          5   .</v>
          </cell>
          <cell r="J1131">
            <v>50</v>
          </cell>
          <cell r="K1131">
            <v>5.0000000000000001E-3</v>
          </cell>
          <cell r="L1131">
            <v>2003</v>
          </cell>
          <cell r="M1131" t="str">
            <v>No Trade</v>
          </cell>
          <cell r="N1131" t="str">
            <v/>
          </cell>
          <cell r="O1131" t="str">
            <v/>
          </cell>
          <cell r="P1131" t="str">
            <v/>
          </cell>
        </row>
        <row r="1132">
          <cell r="A1132" t="str">
            <v>OH</v>
          </cell>
          <cell r="B1132">
            <v>2</v>
          </cell>
          <cell r="C1132">
            <v>3</v>
          </cell>
          <cell r="D1132" t="str">
            <v>C</v>
          </cell>
          <cell r="E1132">
            <v>0.63</v>
          </cell>
          <cell r="F1132">
            <v>37649</v>
          </cell>
          <cell r="G1132">
            <v>0.12659999999999999</v>
          </cell>
          <cell r="H1132">
            <v>0.11600000000000001</v>
          </cell>
          <cell r="I1132" t="str">
            <v>5          0   .</v>
          </cell>
          <cell r="J1132">
            <v>0</v>
          </cell>
          <cell r="K1132">
            <v>0</v>
          </cell>
          <cell r="L1132">
            <v>2003</v>
          </cell>
          <cell r="M1132" t="str">
            <v>No Trade</v>
          </cell>
          <cell r="N1132" t="str">
            <v/>
          </cell>
          <cell r="O1132" t="str">
            <v/>
          </cell>
          <cell r="P1132" t="str">
            <v/>
          </cell>
        </row>
        <row r="1133">
          <cell r="A1133" t="str">
            <v>OH</v>
          </cell>
          <cell r="B1133">
            <v>2</v>
          </cell>
          <cell r="C1133">
            <v>3</v>
          </cell>
          <cell r="D1133" t="str">
            <v>P</v>
          </cell>
          <cell r="E1133">
            <v>0.63</v>
          </cell>
          <cell r="F1133">
            <v>37649</v>
          </cell>
          <cell r="G1133">
            <v>5.4000000000000003E-3</v>
          </cell>
          <cell r="H1133">
            <v>7.0000000000000001E-3</v>
          </cell>
          <cell r="I1133" t="str">
            <v>5          0   .</v>
          </cell>
          <cell r="J1133">
            <v>0</v>
          </cell>
          <cell r="K1133">
            <v>0</v>
          </cell>
          <cell r="L1133">
            <v>2003</v>
          </cell>
          <cell r="M1133" t="str">
            <v>No Trade</v>
          </cell>
          <cell r="N1133" t="str">
            <v/>
          </cell>
          <cell r="O1133" t="str">
            <v/>
          </cell>
          <cell r="P1133" t="str">
            <v/>
          </cell>
        </row>
        <row r="1134">
          <cell r="A1134" t="str">
            <v>OH</v>
          </cell>
          <cell r="B1134">
            <v>2</v>
          </cell>
          <cell r="C1134">
            <v>3</v>
          </cell>
          <cell r="D1134" t="str">
            <v>P</v>
          </cell>
          <cell r="E1134">
            <v>0.64</v>
          </cell>
          <cell r="F1134">
            <v>37649</v>
          </cell>
          <cell r="G1134">
            <v>6.7999999999999996E-3</v>
          </cell>
          <cell r="H1134">
            <v>8.9999999999999993E-3</v>
          </cell>
          <cell r="I1134" t="str">
            <v>3          0   .</v>
          </cell>
          <cell r="J1134">
            <v>0</v>
          </cell>
          <cell r="K1134">
            <v>0</v>
          </cell>
          <cell r="L1134">
            <v>2003</v>
          </cell>
          <cell r="M1134" t="str">
            <v>No Trade</v>
          </cell>
          <cell r="N1134" t="str">
            <v/>
          </cell>
          <cell r="O1134" t="str">
            <v/>
          </cell>
          <cell r="P1134" t="str">
            <v/>
          </cell>
        </row>
        <row r="1135">
          <cell r="A1135" t="str">
            <v>OH</v>
          </cell>
          <cell r="B1135">
            <v>2</v>
          </cell>
          <cell r="C1135">
            <v>3</v>
          </cell>
          <cell r="D1135" t="str">
            <v>C</v>
          </cell>
          <cell r="E1135">
            <v>0.65</v>
          </cell>
          <cell r="F1135">
            <v>37649</v>
          </cell>
          <cell r="G1135">
            <v>0.10970000000000001</v>
          </cell>
          <cell r="H1135">
            <v>0.1</v>
          </cell>
          <cell r="I1135" t="str">
            <v>4          0   .</v>
          </cell>
          <cell r="J1135">
            <v>0</v>
          </cell>
          <cell r="K1135">
            <v>0</v>
          </cell>
          <cell r="L1135">
            <v>2003</v>
          </cell>
          <cell r="M1135" t="str">
            <v>No Trade</v>
          </cell>
          <cell r="N1135" t="str">
            <v/>
          </cell>
          <cell r="O1135" t="str">
            <v/>
          </cell>
          <cell r="P1135" t="str">
            <v/>
          </cell>
        </row>
        <row r="1136">
          <cell r="A1136" t="str">
            <v>OH</v>
          </cell>
          <cell r="B1136">
            <v>2</v>
          </cell>
          <cell r="C1136">
            <v>3</v>
          </cell>
          <cell r="D1136" t="str">
            <v>P</v>
          </cell>
          <cell r="E1136">
            <v>0.65</v>
          </cell>
          <cell r="F1136">
            <v>37649</v>
          </cell>
          <cell r="G1136">
            <v>8.3999999999999995E-3</v>
          </cell>
          <cell r="H1136">
            <v>1.0999999999999999E-2</v>
          </cell>
          <cell r="I1136" t="str">
            <v>3          0   .</v>
          </cell>
          <cell r="J1136">
            <v>0</v>
          </cell>
          <cell r="K1136">
            <v>0</v>
          </cell>
          <cell r="L1136">
            <v>2003</v>
          </cell>
          <cell r="M1136" t="str">
            <v>No Trade</v>
          </cell>
          <cell r="N1136" t="str">
            <v/>
          </cell>
          <cell r="O1136" t="str">
            <v/>
          </cell>
          <cell r="P1136" t="str">
            <v/>
          </cell>
        </row>
        <row r="1137">
          <cell r="A1137" t="str">
            <v>OH</v>
          </cell>
          <cell r="B1137">
            <v>2</v>
          </cell>
          <cell r="C1137">
            <v>3</v>
          </cell>
          <cell r="D1137" t="str">
            <v>C</v>
          </cell>
          <cell r="E1137">
            <v>0.66</v>
          </cell>
          <cell r="F1137">
            <v>37649</v>
          </cell>
          <cell r="G1137">
            <v>0.1016</v>
          </cell>
          <cell r="H1137">
            <v>9.1999999999999998E-2</v>
          </cell>
          <cell r="I1137" t="str">
            <v>8          0   .</v>
          </cell>
          <cell r="J1137">
            <v>0</v>
          </cell>
          <cell r="K1137">
            <v>0</v>
          </cell>
          <cell r="L1137">
            <v>2003</v>
          </cell>
          <cell r="M1137" t="str">
            <v>No Trade</v>
          </cell>
          <cell r="N1137" t="str">
            <v/>
          </cell>
          <cell r="O1137" t="str">
            <v/>
          </cell>
          <cell r="P1137" t="str">
            <v/>
          </cell>
        </row>
        <row r="1138">
          <cell r="A1138" t="str">
            <v>OH</v>
          </cell>
          <cell r="B1138">
            <v>2</v>
          </cell>
          <cell r="C1138">
            <v>3</v>
          </cell>
          <cell r="D1138" t="str">
            <v>P</v>
          </cell>
          <cell r="E1138">
            <v>0.66</v>
          </cell>
          <cell r="F1138">
            <v>37649</v>
          </cell>
          <cell r="G1138">
            <v>1.03E-2</v>
          </cell>
          <cell r="H1138">
            <v>1.2999999999999999E-2</v>
          </cell>
          <cell r="I1138" t="str">
            <v>6          0   .</v>
          </cell>
          <cell r="J1138">
            <v>0</v>
          </cell>
          <cell r="K1138">
            <v>0</v>
          </cell>
          <cell r="L1138">
            <v>2003</v>
          </cell>
          <cell r="M1138" t="str">
            <v>No Trade</v>
          </cell>
          <cell r="N1138" t="str">
            <v/>
          </cell>
          <cell r="O1138" t="str">
            <v/>
          </cell>
          <cell r="P1138" t="str">
            <v/>
          </cell>
        </row>
        <row r="1139">
          <cell r="A1139" t="str">
            <v>OH</v>
          </cell>
          <cell r="B1139">
            <v>2</v>
          </cell>
          <cell r="C1139">
            <v>3</v>
          </cell>
          <cell r="D1139" t="str">
            <v>C</v>
          </cell>
          <cell r="E1139">
            <v>0.67</v>
          </cell>
          <cell r="F1139">
            <v>37649</v>
          </cell>
          <cell r="G1139">
            <v>9.3899999999999997E-2</v>
          </cell>
          <cell r="H1139">
            <v>8.5000000000000006E-2</v>
          </cell>
          <cell r="I1139" t="str">
            <v>5          2   .</v>
          </cell>
          <cell r="J1139">
            <v>0</v>
          </cell>
          <cell r="K1139">
            <v>0</v>
          </cell>
          <cell r="L1139">
            <v>2003</v>
          </cell>
          <cell r="M1139" t="str">
            <v>No Trade</v>
          </cell>
          <cell r="N1139" t="str">
            <v/>
          </cell>
          <cell r="O1139" t="str">
            <v/>
          </cell>
          <cell r="P1139" t="str">
            <v/>
          </cell>
        </row>
        <row r="1140">
          <cell r="A1140" t="str">
            <v>OH</v>
          </cell>
          <cell r="B1140">
            <v>2</v>
          </cell>
          <cell r="C1140">
            <v>3</v>
          </cell>
          <cell r="D1140" t="str">
            <v>P</v>
          </cell>
          <cell r="E1140">
            <v>0.67</v>
          </cell>
          <cell r="F1140">
            <v>37649</v>
          </cell>
          <cell r="G1140">
            <v>1.2500000000000001E-2</v>
          </cell>
          <cell r="H1140">
            <v>1.6E-2</v>
          </cell>
          <cell r="I1140" t="str">
            <v>2          0   .</v>
          </cell>
          <cell r="J1140">
            <v>0</v>
          </cell>
          <cell r="K1140">
            <v>0</v>
          </cell>
          <cell r="L1140">
            <v>2003</v>
          </cell>
          <cell r="M1140" t="str">
            <v>No Trade</v>
          </cell>
          <cell r="N1140" t="str">
            <v/>
          </cell>
          <cell r="O1140" t="str">
            <v/>
          </cell>
          <cell r="P1140" t="str">
            <v/>
          </cell>
        </row>
        <row r="1141">
          <cell r="A1141" t="str">
            <v>OH</v>
          </cell>
          <cell r="B1141">
            <v>2</v>
          </cell>
          <cell r="C1141">
            <v>3</v>
          </cell>
          <cell r="D1141" t="str">
            <v>C</v>
          </cell>
          <cell r="E1141">
            <v>0.68</v>
          </cell>
          <cell r="F1141">
            <v>37649</v>
          </cell>
          <cell r="G1141">
            <v>8.6400000000000005E-2</v>
          </cell>
          <cell r="H1141">
            <v>7.8E-2</v>
          </cell>
          <cell r="I1141" t="str">
            <v>5          0   .</v>
          </cell>
          <cell r="J1141">
            <v>0</v>
          </cell>
          <cell r="K1141">
            <v>0</v>
          </cell>
          <cell r="L1141">
            <v>2003</v>
          </cell>
          <cell r="M1141" t="str">
            <v>No Trade</v>
          </cell>
          <cell r="N1141" t="str">
            <v/>
          </cell>
          <cell r="O1141" t="str">
            <v/>
          </cell>
          <cell r="P1141" t="str">
            <v/>
          </cell>
        </row>
        <row r="1142">
          <cell r="A1142" t="str">
            <v>OH</v>
          </cell>
          <cell r="B1142">
            <v>2</v>
          </cell>
          <cell r="C1142">
            <v>3</v>
          </cell>
          <cell r="D1142" t="str">
            <v>P</v>
          </cell>
          <cell r="E1142">
            <v>0.68</v>
          </cell>
          <cell r="F1142">
            <v>37649</v>
          </cell>
          <cell r="G1142">
            <v>1.4999999999999999E-2</v>
          </cell>
          <cell r="H1142">
            <v>1.9E-2</v>
          </cell>
          <cell r="I1142" t="str">
            <v>2          0   .</v>
          </cell>
          <cell r="J1142">
            <v>0</v>
          </cell>
          <cell r="K1142">
            <v>0</v>
          </cell>
          <cell r="L1142">
            <v>2003</v>
          </cell>
          <cell r="M1142" t="str">
            <v>No Trade</v>
          </cell>
          <cell r="N1142" t="str">
            <v/>
          </cell>
          <cell r="O1142" t="str">
            <v/>
          </cell>
          <cell r="P1142" t="str">
            <v/>
          </cell>
        </row>
        <row r="1143">
          <cell r="A1143" t="str">
            <v>OH</v>
          </cell>
          <cell r="B1143">
            <v>2</v>
          </cell>
          <cell r="C1143">
            <v>3</v>
          </cell>
          <cell r="D1143" t="str">
            <v>C</v>
          </cell>
          <cell r="E1143">
            <v>0.69</v>
          </cell>
          <cell r="F1143">
            <v>37649</v>
          </cell>
          <cell r="G1143">
            <v>7.9399999999999998E-2</v>
          </cell>
          <cell r="H1143">
            <v>7.0999999999999994E-2</v>
          </cell>
          <cell r="I1143" t="str">
            <v>9          0   .</v>
          </cell>
          <cell r="J1143">
            <v>0</v>
          </cell>
          <cell r="K1143">
            <v>0</v>
          </cell>
          <cell r="L1143">
            <v>2003</v>
          </cell>
          <cell r="M1143" t="str">
            <v>No Trade</v>
          </cell>
          <cell r="N1143" t="str">
            <v/>
          </cell>
          <cell r="O1143" t="str">
            <v/>
          </cell>
          <cell r="P1143" t="str">
            <v/>
          </cell>
        </row>
        <row r="1144">
          <cell r="A1144" t="str">
            <v>OH</v>
          </cell>
          <cell r="B1144">
            <v>2</v>
          </cell>
          <cell r="C1144">
            <v>3</v>
          </cell>
          <cell r="D1144" t="str">
            <v>P</v>
          </cell>
          <cell r="E1144">
            <v>0.69</v>
          </cell>
          <cell r="F1144">
            <v>37649</v>
          </cell>
          <cell r="G1144">
            <v>1.7899999999999999E-2</v>
          </cell>
          <cell r="H1144">
            <v>2.1999999999999999E-2</v>
          </cell>
          <cell r="I1144" t="str">
            <v>5        110   .</v>
          </cell>
          <cell r="J1144">
            <v>0</v>
          </cell>
          <cell r="K1144">
            <v>0</v>
          </cell>
          <cell r="L1144">
            <v>2003</v>
          </cell>
          <cell r="M1144" t="str">
            <v>No Trade</v>
          </cell>
          <cell r="N1144" t="str">
            <v/>
          </cell>
          <cell r="O1144" t="str">
            <v/>
          </cell>
          <cell r="P1144" t="str">
            <v/>
          </cell>
        </row>
        <row r="1145">
          <cell r="A1145" t="str">
            <v>OH</v>
          </cell>
          <cell r="B1145">
            <v>2</v>
          </cell>
          <cell r="C1145">
            <v>3</v>
          </cell>
          <cell r="D1145" t="str">
            <v>C</v>
          </cell>
          <cell r="E1145">
            <v>0.7</v>
          </cell>
          <cell r="F1145">
            <v>37649</v>
          </cell>
          <cell r="G1145">
            <v>7.2599999999999998E-2</v>
          </cell>
          <cell r="H1145">
            <v>6.5000000000000002E-2</v>
          </cell>
          <cell r="I1145" t="str">
            <v>6        127   .</v>
          </cell>
          <cell r="J1145">
            <v>750</v>
          </cell>
          <cell r="K1145">
            <v>7.3999999999999996E-2</v>
          </cell>
          <cell r="L1145">
            <v>2003</v>
          </cell>
          <cell r="M1145" t="str">
            <v>No Trade</v>
          </cell>
          <cell r="N1145" t="str">
            <v/>
          </cell>
          <cell r="O1145" t="str">
            <v/>
          </cell>
          <cell r="P1145" t="str">
            <v/>
          </cell>
        </row>
        <row r="1146">
          <cell r="A1146" t="str">
            <v>OH</v>
          </cell>
          <cell r="B1146">
            <v>2</v>
          </cell>
          <cell r="C1146">
            <v>3</v>
          </cell>
          <cell r="D1146" t="str">
            <v>P</v>
          </cell>
          <cell r="E1146">
            <v>0.7</v>
          </cell>
          <cell r="F1146">
            <v>37649</v>
          </cell>
          <cell r="G1146">
            <v>2.1000000000000001E-2</v>
          </cell>
          <cell r="H1146">
            <v>2.5999999999999999E-2</v>
          </cell>
          <cell r="I1146" t="str">
            <v>1        100   .</v>
          </cell>
          <cell r="J1146">
            <v>0</v>
          </cell>
          <cell r="K1146">
            <v>0</v>
          </cell>
          <cell r="L1146">
            <v>2003</v>
          </cell>
          <cell r="M1146" t="str">
            <v>No Trade</v>
          </cell>
          <cell r="N1146" t="str">
            <v/>
          </cell>
          <cell r="O1146" t="str">
            <v/>
          </cell>
          <cell r="P1146" t="str">
            <v/>
          </cell>
        </row>
        <row r="1147">
          <cell r="A1147" t="str">
            <v>OH</v>
          </cell>
          <cell r="B1147">
            <v>2</v>
          </cell>
          <cell r="C1147">
            <v>3</v>
          </cell>
          <cell r="D1147" t="str">
            <v>C</v>
          </cell>
          <cell r="E1147">
            <v>0.71</v>
          </cell>
          <cell r="F1147">
            <v>37649</v>
          </cell>
          <cell r="G1147">
            <v>6.6299999999999998E-2</v>
          </cell>
          <cell r="H1147">
            <v>5.8999999999999997E-2</v>
          </cell>
          <cell r="I1147" t="str">
            <v>7          0   .</v>
          </cell>
          <cell r="J1147">
            <v>0</v>
          </cell>
          <cell r="K1147">
            <v>0</v>
          </cell>
          <cell r="L1147">
            <v>2003</v>
          </cell>
          <cell r="M1147" t="str">
            <v>No Trade</v>
          </cell>
          <cell r="N1147" t="str">
            <v/>
          </cell>
          <cell r="O1147" t="str">
            <v/>
          </cell>
          <cell r="P1147" t="str">
            <v/>
          </cell>
        </row>
        <row r="1148">
          <cell r="A1148" t="str">
            <v>OH</v>
          </cell>
          <cell r="B1148">
            <v>2</v>
          </cell>
          <cell r="C1148">
            <v>3</v>
          </cell>
          <cell r="D1148" t="str">
            <v>P</v>
          </cell>
          <cell r="E1148">
            <v>0.71</v>
          </cell>
          <cell r="F1148">
            <v>37649</v>
          </cell>
          <cell r="G1148">
            <v>2.46E-2</v>
          </cell>
          <cell r="H1148">
            <v>0.03</v>
          </cell>
          <cell r="I1148" t="str">
            <v>2          0   .</v>
          </cell>
          <cell r="J1148">
            <v>0</v>
          </cell>
          <cell r="K1148">
            <v>0</v>
          </cell>
          <cell r="L1148">
            <v>2003</v>
          </cell>
          <cell r="M1148" t="str">
            <v>No Trade</v>
          </cell>
          <cell r="N1148" t="str">
            <v/>
          </cell>
          <cell r="O1148" t="str">
            <v/>
          </cell>
          <cell r="P1148" t="str">
            <v/>
          </cell>
        </row>
        <row r="1149">
          <cell r="A1149" t="str">
            <v>OH</v>
          </cell>
          <cell r="B1149">
            <v>2</v>
          </cell>
          <cell r="C1149">
            <v>3</v>
          </cell>
          <cell r="D1149" t="str">
            <v>C</v>
          </cell>
          <cell r="E1149">
            <v>0.72</v>
          </cell>
          <cell r="F1149">
            <v>37649</v>
          </cell>
          <cell r="G1149">
            <v>6.0199999999999997E-2</v>
          </cell>
          <cell r="H1149">
            <v>5.3999999999999999E-2</v>
          </cell>
          <cell r="I1149" t="str">
            <v>1          0   .</v>
          </cell>
          <cell r="J1149">
            <v>0</v>
          </cell>
          <cell r="K1149">
            <v>0</v>
          </cell>
          <cell r="L1149">
            <v>2003</v>
          </cell>
          <cell r="M1149" t="str">
            <v>No Trade</v>
          </cell>
          <cell r="N1149" t="str">
            <v/>
          </cell>
          <cell r="O1149" t="str">
            <v/>
          </cell>
          <cell r="P1149" t="str">
            <v/>
          </cell>
        </row>
        <row r="1150">
          <cell r="A1150" t="str">
            <v>OH</v>
          </cell>
          <cell r="B1150">
            <v>2</v>
          </cell>
          <cell r="C1150">
            <v>3</v>
          </cell>
          <cell r="D1150" t="str">
            <v>P</v>
          </cell>
          <cell r="E1150">
            <v>0.72</v>
          </cell>
          <cell r="F1150">
            <v>37649</v>
          </cell>
          <cell r="G1150">
            <v>2.8500000000000001E-2</v>
          </cell>
          <cell r="H1150">
            <v>3.4000000000000002E-2</v>
          </cell>
          <cell r="I1150" t="str">
            <v>5          0   .</v>
          </cell>
          <cell r="J1150">
            <v>0</v>
          </cell>
          <cell r="K1150">
            <v>0</v>
          </cell>
          <cell r="L1150">
            <v>2003</v>
          </cell>
          <cell r="M1150" t="str">
            <v>No Trade</v>
          </cell>
          <cell r="N1150" t="str">
            <v/>
          </cell>
          <cell r="O1150" t="str">
            <v/>
          </cell>
          <cell r="P1150" t="str">
            <v/>
          </cell>
        </row>
        <row r="1151">
          <cell r="A1151" t="str">
            <v>OH</v>
          </cell>
          <cell r="B1151">
            <v>2</v>
          </cell>
          <cell r="C1151">
            <v>3</v>
          </cell>
          <cell r="D1151" t="str">
            <v>C</v>
          </cell>
          <cell r="E1151">
            <v>0.73</v>
          </cell>
          <cell r="F1151">
            <v>37649</v>
          </cell>
          <cell r="G1151">
            <v>5.4600000000000003E-2</v>
          </cell>
          <cell r="H1151">
            <v>4.9000000000000002E-2</v>
          </cell>
          <cell r="I1151" t="str">
            <v>0          0   .</v>
          </cell>
          <cell r="J1151">
            <v>0</v>
          </cell>
          <cell r="K1151">
            <v>0</v>
          </cell>
          <cell r="L1151">
            <v>2003</v>
          </cell>
          <cell r="M1151" t="str">
            <v>No Trade</v>
          </cell>
          <cell r="N1151" t="str">
            <v/>
          </cell>
          <cell r="O1151" t="str">
            <v/>
          </cell>
          <cell r="P1151" t="str">
            <v/>
          </cell>
        </row>
        <row r="1152">
          <cell r="A1152" t="str">
            <v>OH</v>
          </cell>
          <cell r="B1152">
            <v>2</v>
          </cell>
          <cell r="C1152">
            <v>3</v>
          </cell>
          <cell r="D1152" t="str">
            <v>P</v>
          </cell>
          <cell r="E1152">
            <v>0.73</v>
          </cell>
          <cell r="F1152">
            <v>37649</v>
          </cell>
          <cell r="G1152">
            <v>3.2800000000000003E-2</v>
          </cell>
          <cell r="H1152">
            <v>3.9E-2</v>
          </cell>
          <cell r="I1152" t="str">
            <v>3          0   .</v>
          </cell>
          <cell r="J1152">
            <v>0</v>
          </cell>
          <cell r="K1152">
            <v>0</v>
          </cell>
          <cell r="L1152">
            <v>2003</v>
          </cell>
          <cell r="M1152" t="str">
            <v>No Trade</v>
          </cell>
          <cell r="N1152" t="str">
            <v/>
          </cell>
          <cell r="O1152" t="str">
            <v/>
          </cell>
          <cell r="P1152" t="str">
            <v/>
          </cell>
        </row>
        <row r="1153">
          <cell r="A1153" t="str">
            <v>OH</v>
          </cell>
          <cell r="B1153">
            <v>2</v>
          </cell>
          <cell r="C1153">
            <v>3</v>
          </cell>
          <cell r="D1153" t="str">
            <v>C</v>
          </cell>
          <cell r="E1153">
            <v>0.74</v>
          </cell>
          <cell r="F1153">
            <v>37649</v>
          </cell>
          <cell r="G1153">
            <v>4.9299999999999997E-2</v>
          </cell>
          <cell r="H1153">
            <v>4.3999999999999997E-2</v>
          </cell>
          <cell r="I1153" t="str">
            <v>1          5   .</v>
          </cell>
          <cell r="J1153">
            <v>0</v>
          </cell>
          <cell r="K1153">
            <v>0</v>
          </cell>
          <cell r="L1153">
            <v>2003</v>
          </cell>
          <cell r="M1153" t="str">
            <v>No Trade</v>
          </cell>
          <cell r="N1153" t="str">
            <v/>
          </cell>
          <cell r="O1153" t="str">
            <v/>
          </cell>
          <cell r="P1153" t="str">
            <v/>
          </cell>
        </row>
        <row r="1154">
          <cell r="A1154" t="str">
            <v>OH</v>
          </cell>
          <cell r="B1154">
            <v>2</v>
          </cell>
          <cell r="C1154">
            <v>3</v>
          </cell>
          <cell r="D1154" t="str">
            <v>P</v>
          </cell>
          <cell r="E1154">
            <v>0.74</v>
          </cell>
          <cell r="F1154">
            <v>37649</v>
          </cell>
          <cell r="G1154">
            <v>3.7400000000000003E-2</v>
          </cell>
          <cell r="H1154">
            <v>4.3999999999999997E-2</v>
          </cell>
          <cell r="I1154" t="str">
            <v>4          0   .</v>
          </cell>
          <cell r="J1154">
            <v>0</v>
          </cell>
          <cell r="K1154">
            <v>0</v>
          </cell>
          <cell r="L1154">
            <v>2003</v>
          </cell>
          <cell r="M1154" t="str">
            <v>No Trade</v>
          </cell>
          <cell r="N1154" t="str">
            <v/>
          </cell>
          <cell r="O1154" t="str">
            <v/>
          </cell>
          <cell r="P1154" t="str">
            <v/>
          </cell>
        </row>
        <row r="1155">
          <cell r="A1155" t="str">
            <v>OH</v>
          </cell>
          <cell r="B1155">
            <v>2</v>
          </cell>
          <cell r="C1155">
            <v>3</v>
          </cell>
          <cell r="D1155" t="str">
            <v>C</v>
          </cell>
          <cell r="E1155">
            <v>0.75</v>
          </cell>
          <cell r="F1155">
            <v>37649</v>
          </cell>
          <cell r="G1155">
            <v>4.4299999999999999E-2</v>
          </cell>
          <cell r="H1155">
            <v>3.9E-2</v>
          </cell>
          <cell r="I1155" t="str">
            <v>7         53   .</v>
          </cell>
          <cell r="J1155">
            <v>0</v>
          </cell>
          <cell r="K1155">
            <v>0</v>
          </cell>
          <cell r="L1155">
            <v>2003</v>
          </cell>
          <cell r="M1155" t="str">
            <v>No Trade</v>
          </cell>
          <cell r="N1155" t="str">
            <v/>
          </cell>
          <cell r="O1155" t="str">
            <v/>
          </cell>
          <cell r="P1155" t="str">
            <v/>
          </cell>
        </row>
        <row r="1156">
          <cell r="A1156" t="str">
            <v>OH</v>
          </cell>
          <cell r="B1156">
            <v>2</v>
          </cell>
          <cell r="C1156">
            <v>3</v>
          </cell>
          <cell r="D1156" t="str">
            <v>P</v>
          </cell>
          <cell r="E1156">
            <v>0.75</v>
          </cell>
          <cell r="F1156">
            <v>37649</v>
          </cell>
          <cell r="G1156">
            <v>4.24E-2</v>
          </cell>
          <cell r="H1156">
            <v>0.05</v>
          </cell>
          <cell r="I1156" t="str">
            <v>0        262   .</v>
          </cell>
          <cell r="J1156">
            <v>0</v>
          </cell>
          <cell r="K1156">
            <v>0</v>
          </cell>
          <cell r="L1156">
            <v>2003</v>
          </cell>
          <cell r="M1156" t="str">
            <v>No Trade</v>
          </cell>
          <cell r="N1156" t="str">
            <v/>
          </cell>
          <cell r="O1156" t="str">
            <v/>
          </cell>
          <cell r="P1156" t="str">
            <v/>
          </cell>
        </row>
        <row r="1157">
          <cell r="A1157" t="str">
            <v>OH</v>
          </cell>
          <cell r="B1157">
            <v>2</v>
          </cell>
          <cell r="C1157">
            <v>3</v>
          </cell>
          <cell r="D1157" t="str">
            <v>C</v>
          </cell>
          <cell r="E1157">
            <v>0.76</v>
          </cell>
          <cell r="F1157">
            <v>37649</v>
          </cell>
          <cell r="G1157">
            <v>3.9800000000000002E-2</v>
          </cell>
          <cell r="H1157">
            <v>3.5000000000000003E-2</v>
          </cell>
          <cell r="I1157" t="str">
            <v>7         10   .</v>
          </cell>
          <cell r="J1157">
            <v>380</v>
          </cell>
          <cell r="K1157">
            <v>3.7999999999999999E-2</v>
          </cell>
          <cell r="L1157">
            <v>2003</v>
          </cell>
          <cell r="M1157" t="str">
            <v>No Trade</v>
          </cell>
          <cell r="N1157" t="str">
            <v/>
          </cell>
          <cell r="O1157" t="str">
            <v/>
          </cell>
          <cell r="P1157" t="str">
            <v/>
          </cell>
        </row>
        <row r="1158">
          <cell r="A1158" t="str">
            <v>OH</v>
          </cell>
          <cell r="B1158">
            <v>2</v>
          </cell>
          <cell r="C1158">
            <v>3</v>
          </cell>
          <cell r="D1158" t="str">
            <v>P</v>
          </cell>
          <cell r="E1158">
            <v>0.76</v>
          </cell>
          <cell r="F1158">
            <v>37649</v>
          </cell>
          <cell r="G1158">
            <v>4.7899999999999998E-2</v>
          </cell>
          <cell r="H1158">
            <v>5.5E-2</v>
          </cell>
          <cell r="I1158" t="str">
            <v>9          0   .</v>
          </cell>
          <cell r="J1158">
            <v>0</v>
          </cell>
          <cell r="K1158">
            <v>0</v>
          </cell>
          <cell r="L1158">
            <v>2003</v>
          </cell>
          <cell r="M1158" t="str">
            <v>No Trade</v>
          </cell>
          <cell r="N1158" t="str">
            <v/>
          </cell>
          <cell r="O1158" t="str">
            <v/>
          </cell>
          <cell r="P1158" t="str">
            <v/>
          </cell>
        </row>
        <row r="1159">
          <cell r="A1159" t="str">
            <v>OH</v>
          </cell>
          <cell r="B1159">
            <v>2</v>
          </cell>
          <cell r="C1159">
            <v>3</v>
          </cell>
          <cell r="D1159" t="str">
            <v>C</v>
          </cell>
          <cell r="E1159">
            <v>0.77</v>
          </cell>
          <cell r="F1159">
            <v>37649</v>
          </cell>
          <cell r="G1159">
            <v>3.5700000000000003E-2</v>
          </cell>
          <cell r="H1159">
            <v>3.2000000000000001E-2</v>
          </cell>
          <cell r="I1159" t="str">
            <v>0          0   .</v>
          </cell>
          <cell r="J1159">
            <v>0</v>
          </cell>
          <cell r="K1159">
            <v>0</v>
          </cell>
          <cell r="L1159">
            <v>2003</v>
          </cell>
          <cell r="M1159" t="str">
            <v>No Trade</v>
          </cell>
          <cell r="N1159" t="str">
            <v/>
          </cell>
          <cell r="O1159" t="str">
            <v/>
          </cell>
          <cell r="P1159" t="str">
            <v/>
          </cell>
        </row>
        <row r="1160">
          <cell r="A1160" t="str">
            <v>OH</v>
          </cell>
          <cell r="B1160">
            <v>2</v>
          </cell>
          <cell r="C1160">
            <v>3</v>
          </cell>
          <cell r="D1160" t="str">
            <v>P</v>
          </cell>
          <cell r="E1160">
            <v>0.77</v>
          </cell>
          <cell r="F1160">
            <v>37649</v>
          </cell>
          <cell r="G1160">
            <v>5.3699999999999998E-2</v>
          </cell>
          <cell r="H1160">
            <v>6.2E-2</v>
          </cell>
          <cell r="I1160" t="str">
            <v>1          0   .</v>
          </cell>
          <cell r="J1160">
            <v>0</v>
          </cell>
          <cell r="K1160">
            <v>0</v>
          </cell>
          <cell r="L1160">
            <v>2003</v>
          </cell>
          <cell r="M1160" t="str">
            <v>No Trade</v>
          </cell>
          <cell r="N1160" t="str">
            <v/>
          </cell>
          <cell r="O1160" t="str">
            <v/>
          </cell>
          <cell r="P1160" t="str">
            <v/>
          </cell>
        </row>
        <row r="1161">
          <cell r="A1161" t="str">
            <v>OH</v>
          </cell>
          <cell r="B1161">
            <v>2</v>
          </cell>
          <cell r="C1161">
            <v>3</v>
          </cell>
          <cell r="D1161" t="str">
            <v>C</v>
          </cell>
          <cell r="E1161">
            <v>0.78</v>
          </cell>
          <cell r="F1161">
            <v>37649</v>
          </cell>
          <cell r="G1161">
            <v>3.1899999999999998E-2</v>
          </cell>
          <cell r="H1161">
            <v>2.9000000000000001E-2</v>
          </cell>
          <cell r="I1161" t="str">
            <v>5         20   .</v>
          </cell>
          <cell r="J1161">
            <v>310</v>
          </cell>
          <cell r="K1161">
            <v>3.1E-2</v>
          </cell>
          <cell r="L1161">
            <v>2003</v>
          </cell>
          <cell r="M1161" t="str">
            <v>No Trade</v>
          </cell>
          <cell r="N1161" t="str">
            <v/>
          </cell>
          <cell r="O1161" t="str">
            <v/>
          </cell>
          <cell r="P1161" t="str">
            <v/>
          </cell>
        </row>
        <row r="1162">
          <cell r="A1162" t="str">
            <v>OH</v>
          </cell>
          <cell r="B1162">
            <v>2</v>
          </cell>
          <cell r="C1162">
            <v>3</v>
          </cell>
          <cell r="D1162" t="str">
            <v>P</v>
          </cell>
          <cell r="E1162">
            <v>0.78</v>
          </cell>
          <cell r="F1162">
            <v>37649</v>
          </cell>
          <cell r="G1162">
            <v>5.9900000000000002E-2</v>
          </cell>
          <cell r="H1162">
            <v>6.9000000000000006E-2</v>
          </cell>
          <cell r="I1162" t="str">
            <v>6          0   .</v>
          </cell>
          <cell r="J1162">
            <v>0</v>
          </cell>
          <cell r="K1162">
            <v>0</v>
          </cell>
          <cell r="L1162">
            <v>2003</v>
          </cell>
          <cell r="M1162" t="str">
            <v>No Trade</v>
          </cell>
          <cell r="N1162" t="str">
            <v/>
          </cell>
          <cell r="O1162" t="str">
            <v/>
          </cell>
          <cell r="P1162" t="str">
            <v/>
          </cell>
        </row>
        <row r="1163">
          <cell r="A1163" t="str">
            <v>OH</v>
          </cell>
          <cell r="B1163">
            <v>2</v>
          </cell>
          <cell r="C1163">
            <v>3</v>
          </cell>
          <cell r="D1163" t="str">
            <v>C</v>
          </cell>
          <cell r="E1163">
            <v>0.79</v>
          </cell>
          <cell r="F1163">
            <v>37649</v>
          </cell>
          <cell r="G1163">
            <v>2.8500000000000001E-2</v>
          </cell>
          <cell r="H1163">
            <v>2.7E-2</v>
          </cell>
          <cell r="I1163" t="str">
            <v>0        295   .</v>
          </cell>
          <cell r="J1163">
            <v>270</v>
          </cell>
          <cell r="K1163">
            <v>2.5000000000000001E-2</v>
          </cell>
          <cell r="L1163">
            <v>2003</v>
          </cell>
          <cell r="M1163" t="str">
            <v>No Trade</v>
          </cell>
          <cell r="N1163" t="str">
            <v/>
          </cell>
          <cell r="O1163" t="str">
            <v/>
          </cell>
          <cell r="P1163" t="str">
            <v/>
          </cell>
        </row>
        <row r="1164">
          <cell r="A1164" t="str">
            <v>OH</v>
          </cell>
          <cell r="B1164">
            <v>2</v>
          </cell>
          <cell r="C1164">
            <v>3</v>
          </cell>
          <cell r="D1164" t="str">
            <v>P</v>
          </cell>
          <cell r="E1164">
            <v>0.79</v>
          </cell>
          <cell r="F1164">
            <v>37649</v>
          </cell>
          <cell r="G1164">
            <v>6.6400000000000001E-2</v>
          </cell>
          <cell r="H1164">
            <v>7.6999999999999999E-2</v>
          </cell>
          <cell r="I1164" t="str">
            <v>0          0   .</v>
          </cell>
          <cell r="J1164">
            <v>0</v>
          </cell>
          <cell r="K1164">
            <v>0</v>
          </cell>
          <cell r="L1164">
            <v>2003</v>
          </cell>
          <cell r="M1164" t="str">
            <v>No Trade</v>
          </cell>
          <cell r="N1164" t="str">
            <v/>
          </cell>
          <cell r="O1164" t="str">
            <v/>
          </cell>
          <cell r="P1164" t="str">
            <v/>
          </cell>
        </row>
        <row r="1165">
          <cell r="A1165" t="str">
            <v>OH</v>
          </cell>
          <cell r="B1165">
            <v>2</v>
          </cell>
          <cell r="C1165">
            <v>3</v>
          </cell>
          <cell r="D1165" t="str">
            <v>C</v>
          </cell>
          <cell r="E1165">
            <v>0.8</v>
          </cell>
          <cell r="F1165">
            <v>37649</v>
          </cell>
          <cell r="G1165">
            <v>2.5399999999999999E-2</v>
          </cell>
          <cell r="H1165">
            <v>2.1999999999999999E-2</v>
          </cell>
          <cell r="I1165" t="str">
            <v>7         33   .</v>
          </cell>
          <cell r="J1165">
            <v>270</v>
          </cell>
          <cell r="K1165">
            <v>2.1000000000000001E-2</v>
          </cell>
          <cell r="L1165">
            <v>2003</v>
          </cell>
          <cell r="M1165" t="str">
            <v>No Trade</v>
          </cell>
          <cell r="N1165" t="str">
            <v/>
          </cell>
          <cell r="O1165" t="str">
            <v/>
          </cell>
          <cell r="P1165" t="str">
            <v/>
          </cell>
        </row>
        <row r="1166">
          <cell r="A1166" t="str">
            <v>OH</v>
          </cell>
          <cell r="B1166">
            <v>2</v>
          </cell>
          <cell r="C1166">
            <v>3</v>
          </cell>
          <cell r="D1166" t="str">
            <v>P</v>
          </cell>
          <cell r="E1166">
            <v>0.8</v>
          </cell>
          <cell r="F1166">
            <v>37649</v>
          </cell>
          <cell r="G1166">
            <v>7.3200000000000001E-2</v>
          </cell>
          <cell r="H1166">
            <v>8.2000000000000003E-2</v>
          </cell>
          <cell r="I1166" t="str">
            <v>6          0   .</v>
          </cell>
          <cell r="J1166">
            <v>0</v>
          </cell>
          <cell r="K1166">
            <v>0</v>
          </cell>
          <cell r="L1166">
            <v>2003</v>
          </cell>
          <cell r="M1166" t="str">
            <v>No Trade</v>
          </cell>
          <cell r="N1166" t="str">
            <v/>
          </cell>
          <cell r="O1166" t="str">
            <v/>
          </cell>
          <cell r="P1166" t="str">
            <v/>
          </cell>
        </row>
        <row r="1167">
          <cell r="A1167" t="str">
            <v>OH</v>
          </cell>
          <cell r="B1167">
            <v>2</v>
          </cell>
          <cell r="C1167">
            <v>3</v>
          </cell>
          <cell r="D1167" t="str">
            <v>C</v>
          </cell>
          <cell r="E1167">
            <v>0.81</v>
          </cell>
          <cell r="F1167">
            <v>37649</v>
          </cell>
          <cell r="G1167">
            <v>2.2499999999999999E-2</v>
          </cell>
          <cell r="H1167">
            <v>0.02</v>
          </cell>
          <cell r="I1167" t="str">
            <v>1         11   .</v>
          </cell>
          <cell r="J1167">
            <v>210</v>
          </cell>
          <cell r="K1167">
            <v>0.02</v>
          </cell>
          <cell r="L1167">
            <v>2003</v>
          </cell>
          <cell r="M1167" t="str">
            <v>No Trade</v>
          </cell>
          <cell r="N1167" t="str">
            <v/>
          </cell>
          <cell r="O1167" t="str">
            <v/>
          </cell>
          <cell r="P1167" t="str">
            <v/>
          </cell>
        </row>
        <row r="1168">
          <cell r="A1168" t="str">
            <v>OH</v>
          </cell>
          <cell r="B1168">
            <v>2</v>
          </cell>
          <cell r="C1168">
            <v>3</v>
          </cell>
          <cell r="D1168" t="str">
            <v>P</v>
          </cell>
          <cell r="E1168">
            <v>0.81</v>
          </cell>
          <cell r="F1168">
            <v>37649</v>
          </cell>
          <cell r="G1168">
            <v>8.0199999999999994E-2</v>
          </cell>
          <cell r="H1168">
            <v>0.09</v>
          </cell>
          <cell r="I1168" t="str">
            <v>0          0   .</v>
          </cell>
          <cell r="J1168">
            <v>0</v>
          </cell>
          <cell r="K1168">
            <v>0</v>
          </cell>
          <cell r="L1168">
            <v>2003</v>
          </cell>
          <cell r="M1168" t="str">
            <v>No Trade</v>
          </cell>
          <cell r="N1168" t="str">
            <v/>
          </cell>
          <cell r="O1168" t="str">
            <v/>
          </cell>
          <cell r="P1168" t="str">
            <v/>
          </cell>
        </row>
        <row r="1169">
          <cell r="A1169" t="str">
            <v>OH</v>
          </cell>
          <cell r="B1169">
            <v>2</v>
          </cell>
          <cell r="C1169">
            <v>3</v>
          </cell>
          <cell r="D1169" t="str">
            <v>C</v>
          </cell>
          <cell r="E1169">
            <v>0.82</v>
          </cell>
          <cell r="F1169">
            <v>37649</v>
          </cell>
          <cell r="G1169">
            <v>1.9900000000000001E-2</v>
          </cell>
          <cell r="H1169">
            <v>1.7000000000000001E-2</v>
          </cell>
          <cell r="I1169" t="str">
            <v>8         10   .</v>
          </cell>
          <cell r="J1169">
            <v>180</v>
          </cell>
          <cell r="K1169">
            <v>1.7999999999999999E-2</v>
          </cell>
          <cell r="L1169">
            <v>2003</v>
          </cell>
          <cell r="M1169" t="str">
            <v>No Trade</v>
          </cell>
          <cell r="N1169" t="str">
            <v/>
          </cell>
          <cell r="O1169" t="str">
            <v/>
          </cell>
          <cell r="P1169" t="str">
            <v/>
          </cell>
        </row>
        <row r="1170">
          <cell r="A1170" t="str">
            <v>OH</v>
          </cell>
          <cell r="B1170">
            <v>2</v>
          </cell>
          <cell r="C1170">
            <v>3</v>
          </cell>
          <cell r="D1170" t="str">
            <v>C</v>
          </cell>
          <cell r="E1170">
            <v>0.83</v>
          </cell>
          <cell r="F1170">
            <v>37649</v>
          </cell>
          <cell r="G1170">
            <v>1.7600000000000001E-2</v>
          </cell>
          <cell r="H1170">
            <v>1.4999999999999999E-2</v>
          </cell>
          <cell r="I1170" t="str">
            <v>8         12   .</v>
          </cell>
          <cell r="J1170">
            <v>178</v>
          </cell>
          <cell r="K1170">
            <v>1.7500000000000002E-2</v>
          </cell>
          <cell r="L1170">
            <v>2003</v>
          </cell>
          <cell r="M1170" t="str">
            <v>No Trade</v>
          </cell>
          <cell r="N1170" t="str">
            <v/>
          </cell>
          <cell r="O1170" t="str">
            <v/>
          </cell>
          <cell r="P1170" t="str">
            <v/>
          </cell>
        </row>
        <row r="1171">
          <cell r="A1171" t="str">
            <v>OH</v>
          </cell>
          <cell r="B1171">
            <v>2</v>
          </cell>
          <cell r="C1171">
            <v>3</v>
          </cell>
          <cell r="D1171" t="str">
            <v>C</v>
          </cell>
          <cell r="E1171">
            <v>0.84</v>
          </cell>
          <cell r="F1171">
            <v>37649</v>
          </cell>
          <cell r="G1171">
            <v>1.55E-2</v>
          </cell>
          <cell r="H1171">
            <v>1.2999999999999999E-2</v>
          </cell>
          <cell r="I1171" t="str">
            <v>9         32   .</v>
          </cell>
          <cell r="J1171">
            <v>180</v>
          </cell>
          <cell r="K1171">
            <v>1.2E-2</v>
          </cell>
          <cell r="L1171">
            <v>2003</v>
          </cell>
          <cell r="M1171" t="str">
            <v>No Trade</v>
          </cell>
          <cell r="N1171" t="str">
            <v/>
          </cell>
          <cell r="O1171" t="str">
            <v/>
          </cell>
          <cell r="P1171" t="str">
            <v/>
          </cell>
        </row>
        <row r="1172">
          <cell r="A1172" t="str">
            <v>OH</v>
          </cell>
          <cell r="B1172">
            <v>2</v>
          </cell>
          <cell r="C1172">
            <v>3</v>
          </cell>
          <cell r="D1172" t="str">
            <v>C</v>
          </cell>
          <cell r="E1172">
            <v>0.85</v>
          </cell>
          <cell r="F1172">
            <v>37649</v>
          </cell>
          <cell r="G1172">
            <v>1.37E-2</v>
          </cell>
          <cell r="H1172">
            <v>1.2E-2</v>
          </cell>
          <cell r="I1172" t="str">
            <v>3         15   .</v>
          </cell>
          <cell r="J1172">
            <v>0</v>
          </cell>
          <cell r="K1172">
            <v>0</v>
          </cell>
          <cell r="L1172">
            <v>2003</v>
          </cell>
          <cell r="M1172" t="str">
            <v>No Trade</v>
          </cell>
          <cell r="N1172" t="str">
            <v/>
          </cell>
          <cell r="O1172" t="str">
            <v/>
          </cell>
          <cell r="P1172" t="str">
            <v/>
          </cell>
        </row>
        <row r="1173">
          <cell r="A1173" t="str">
            <v>OH</v>
          </cell>
          <cell r="B1173">
            <v>2</v>
          </cell>
          <cell r="C1173">
            <v>3</v>
          </cell>
          <cell r="D1173" t="str">
            <v>C</v>
          </cell>
          <cell r="E1173">
            <v>0.86</v>
          </cell>
          <cell r="F1173">
            <v>37649</v>
          </cell>
          <cell r="G1173">
            <v>1.2E-2</v>
          </cell>
          <cell r="H1173">
            <v>0.01</v>
          </cell>
          <cell r="I1173" t="str">
            <v>8          4   .</v>
          </cell>
          <cell r="J1173">
            <v>0</v>
          </cell>
          <cell r="K1173">
            <v>0</v>
          </cell>
          <cell r="L1173">
            <v>2003</v>
          </cell>
          <cell r="M1173" t="str">
            <v>No Trade</v>
          </cell>
          <cell r="N1173" t="str">
            <v/>
          </cell>
          <cell r="O1173" t="str">
            <v/>
          </cell>
          <cell r="P1173" t="str">
            <v/>
          </cell>
        </row>
        <row r="1174">
          <cell r="A1174" t="str">
            <v>OH</v>
          </cell>
          <cell r="B1174">
            <v>2</v>
          </cell>
          <cell r="C1174">
            <v>3</v>
          </cell>
          <cell r="D1174" t="str">
            <v>C</v>
          </cell>
          <cell r="E1174">
            <v>0.87</v>
          </cell>
          <cell r="F1174">
            <v>37649</v>
          </cell>
          <cell r="G1174">
            <v>1.0500000000000001E-2</v>
          </cell>
          <cell r="H1174">
            <v>8.9999999999999993E-3</v>
          </cell>
          <cell r="I1174" t="str">
            <v>5          0   .</v>
          </cell>
          <cell r="J1174">
            <v>0</v>
          </cell>
          <cell r="K1174">
            <v>0</v>
          </cell>
          <cell r="L1174">
            <v>2003</v>
          </cell>
          <cell r="M1174" t="str">
            <v>No Trade</v>
          </cell>
          <cell r="N1174" t="str">
            <v/>
          </cell>
          <cell r="O1174" t="str">
            <v/>
          </cell>
          <cell r="P1174" t="str">
            <v/>
          </cell>
        </row>
        <row r="1175">
          <cell r="A1175" t="str">
            <v>OH</v>
          </cell>
          <cell r="B1175">
            <v>2</v>
          </cell>
          <cell r="C1175">
            <v>3</v>
          </cell>
          <cell r="D1175" t="str">
            <v>P</v>
          </cell>
          <cell r="E1175">
            <v>0.87</v>
          </cell>
          <cell r="F1175">
            <v>37649</v>
          </cell>
          <cell r="G1175">
            <v>0.13189999999999999</v>
          </cell>
          <cell r="H1175">
            <v>0.13100000000000001</v>
          </cell>
          <cell r="I1175" t="str">
            <v>9          0   .</v>
          </cell>
          <cell r="J1175">
            <v>0</v>
          </cell>
          <cell r="K1175">
            <v>0</v>
          </cell>
          <cell r="L1175">
            <v>2003</v>
          </cell>
          <cell r="M1175" t="str">
            <v>No Trade</v>
          </cell>
          <cell r="N1175" t="str">
            <v/>
          </cell>
          <cell r="O1175" t="str">
            <v/>
          </cell>
          <cell r="P1175" t="str">
            <v/>
          </cell>
        </row>
        <row r="1176">
          <cell r="A1176" t="str">
            <v>OH</v>
          </cell>
          <cell r="B1176">
            <v>2</v>
          </cell>
          <cell r="C1176">
            <v>3</v>
          </cell>
          <cell r="D1176" t="str">
            <v>C</v>
          </cell>
          <cell r="E1176">
            <v>0.88</v>
          </cell>
          <cell r="F1176">
            <v>37649</v>
          </cell>
          <cell r="G1176">
            <v>9.1999999999999998E-3</v>
          </cell>
          <cell r="H1176">
            <v>8.0000000000000002E-3</v>
          </cell>
          <cell r="I1176" t="str">
            <v>3         15   .</v>
          </cell>
          <cell r="J1176">
            <v>70</v>
          </cell>
          <cell r="K1176">
            <v>7.0000000000000001E-3</v>
          </cell>
          <cell r="L1176">
            <v>2003</v>
          </cell>
          <cell r="M1176" t="str">
            <v>No Trade</v>
          </cell>
          <cell r="N1176" t="str">
            <v/>
          </cell>
          <cell r="O1176" t="str">
            <v/>
          </cell>
          <cell r="P1176" t="str">
            <v/>
          </cell>
        </row>
        <row r="1177">
          <cell r="A1177" t="str">
            <v>OH</v>
          </cell>
          <cell r="B1177">
            <v>2</v>
          </cell>
          <cell r="C1177">
            <v>3</v>
          </cell>
          <cell r="D1177" t="str">
            <v>P</v>
          </cell>
          <cell r="E1177">
            <v>0.88</v>
          </cell>
          <cell r="F1177">
            <v>37649</v>
          </cell>
          <cell r="G1177">
            <v>0.14130000000000001</v>
          </cell>
          <cell r="H1177">
            <v>0.14099999999999999</v>
          </cell>
          <cell r="I1177" t="str">
            <v>3          0   .</v>
          </cell>
          <cell r="J1177">
            <v>0</v>
          </cell>
          <cell r="K1177">
            <v>0</v>
          </cell>
          <cell r="L1177">
            <v>2003</v>
          </cell>
          <cell r="M1177" t="str">
            <v>No Trade</v>
          </cell>
          <cell r="N1177" t="str">
            <v/>
          </cell>
          <cell r="O1177" t="str">
            <v/>
          </cell>
          <cell r="P1177" t="str">
            <v/>
          </cell>
        </row>
        <row r="1178">
          <cell r="A1178" t="str">
            <v>OH</v>
          </cell>
          <cell r="B1178">
            <v>2</v>
          </cell>
          <cell r="C1178">
            <v>3</v>
          </cell>
          <cell r="D1178" t="str">
            <v>C</v>
          </cell>
          <cell r="E1178">
            <v>0.89</v>
          </cell>
          <cell r="F1178">
            <v>37649</v>
          </cell>
          <cell r="G1178">
            <v>8.0999999999999996E-3</v>
          </cell>
          <cell r="H1178">
            <v>7.0000000000000001E-3</v>
          </cell>
          <cell r="I1178" t="str">
            <v>3          0   .</v>
          </cell>
          <cell r="J1178">
            <v>0</v>
          </cell>
          <cell r="K1178">
            <v>0</v>
          </cell>
          <cell r="L1178">
            <v>2003</v>
          </cell>
          <cell r="M1178" t="str">
            <v>No Trade</v>
          </cell>
          <cell r="N1178" t="str">
            <v/>
          </cell>
          <cell r="O1178" t="str">
            <v/>
          </cell>
          <cell r="P1178" t="str">
            <v/>
          </cell>
        </row>
        <row r="1179">
          <cell r="A1179" t="str">
            <v>OH</v>
          </cell>
          <cell r="B1179">
            <v>2</v>
          </cell>
          <cell r="C1179">
            <v>3</v>
          </cell>
          <cell r="D1179" t="str">
            <v>C</v>
          </cell>
          <cell r="E1179">
            <v>0.9</v>
          </cell>
          <cell r="F1179">
            <v>37649</v>
          </cell>
          <cell r="G1179">
            <v>7.0000000000000001E-3</v>
          </cell>
          <cell r="H1179">
            <v>6.0000000000000001E-3</v>
          </cell>
          <cell r="I1179" t="str">
            <v>4          5   .</v>
          </cell>
          <cell r="J1179">
            <v>50</v>
          </cell>
          <cell r="K1179">
            <v>5.0000000000000001E-3</v>
          </cell>
          <cell r="L1179">
            <v>2003</v>
          </cell>
          <cell r="M1179" t="str">
            <v>No Trade</v>
          </cell>
          <cell r="N1179" t="str">
            <v/>
          </cell>
          <cell r="O1179" t="str">
            <v/>
          </cell>
          <cell r="P1179" t="str">
            <v/>
          </cell>
        </row>
        <row r="1180">
          <cell r="A1180" t="str">
            <v>OH</v>
          </cell>
          <cell r="B1180">
            <v>2</v>
          </cell>
          <cell r="C1180">
            <v>3</v>
          </cell>
          <cell r="D1180" t="str">
            <v>C</v>
          </cell>
          <cell r="E1180">
            <v>0.91</v>
          </cell>
          <cell r="F1180">
            <v>37649</v>
          </cell>
          <cell r="G1180">
            <v>6.1000000000000004E-3</v>
          </cell>
          <cell r="H1180">
            <v>5.0000000000000001E-3</v>
          </cell>
          <cell r="I1180" t="str">
            <v>6          0   .</v>
          </cell>
          <cell r="J1180">
            <v>0</v>
          </cell>
          <cell r="K1180">
            <v>0</v>
          </cell>
          <cell r="L1180">
            <v>2003</v>
          </cell>
          <cell r="M1180" t="str">
            <v>No Trade</v>
          </cell>
          <cell r="N1180" t="str">
            <v/>
          </cell>
          <cell r="O1180" t="str">
            <v/>
          </cell>
          <cell r="P1180" t="str">
            <v/>
          </cell>
        </row>
        <row r="1181">
          <cell r="A1181" t="str">
            <v>OH</v>
          </cell>
          <cell r="B1181">
            <v>2</v>
          </cell>
          <cell r="C1181">
            <v>3</v>
          </cell>
          <cell r="D1181" t="str">
            <v>C</v>
          </cell>
          <cell r="E1181">
            <v>0.92</v>
          </cell>
          <cell r="F1181">
            <v>37649</v>
          </cell>
          <cell r="G1181">
            <v>5.3E-3</v>
          </cell>
          <cell r="H1181">
            <v>4.0000000000000001E-3</v>
          </cell>
          <cell r="I1181" t="str">
            <v>8         15   .</v>
          </cell>
          <cell r="J1181">
            <v>0</v>
          </cell>
          <cell r="K1181">
            <v>0</v>
          </cell>
          <cell r="L1181">
            <v>2003</v>
          </cell>
          <cell r="M1181" t="str">
            <v>No Trade</v>
          </cell>
          <cell r="N1181" t="str">
            <v/>
          </cell>
          <cell r="O1181" t="str">
            <v/>
          </cell>
          <cell r="P1181" t="str">
            <v/>
          </cell>
        </row>
        <row r="1182">
          <cell r="A1182" t="str">
            <v>OH</v>
          </cell>
          <cell r="B1182">
            <v>2</v>
          </cell>
          <cell r="C1182">
            <v>3</v>
          </cell>
          <cell r="D1182" t="str">
            <v>C</v>
          </cell>
          <cell r="E1182">
            <v>0.93</v>
          </cell>
          <cell r="F1182">
            <v>37649</v>
          </cell>
          <cell r="G1182">
            <v>4.5999999999999999E-3</v>
          </cell>
          <cell r="H1182">
            <v>4.0000000000000001E-3</v>
          </cell>
          <cell r="I1182" t="str">
            <v>2          0   .</v>
          </cell>
          <cell r="J1182">
            <v>0</v>
          </cell>
          <cell r="K1182">
            <v>0</v>
          </cell>
          <cell r="L1182">
            <v>2003</v>
          </cell>
          <cell r="M1182" t="str">
            <v>No Trade</v>
          </cell>
          <cell r="N1182" t="str">
            <v/>
          </cell>
          <cell r="O1182" t="str">
            <v/>
          </cell>
          <cell r="P1182" t="str">
            <v/>
          </cell>
        </row>
        <row r="1183">
          <cell r="A1183" t="str">
            <v>OH</v>
          </cell>
          <cell r="B1183">
            <v>2</v>
          </cell>
          <cell r="C1183">
            <v>3</v>
          </cell>
          <cell r="D1183" t="str">
            <v>C</v>
          </cell>
          <cell r="E1183">
            <v>0.94</v>
          </cell>
          <cell r="F1183">
            <v>37649</v>
          </cell>
          <cell r="G1183">
            <v>4.0000000000000001E-3</v>
          </cell>
          <cell r="H1183">
            <v>3.0000000000000001E-3</v>
          </cell>
          <cell r="I1183" t="str">
            <v>7          0   .</v>
          </cell>
          <cell r="J1183">
            <v>0</v>
          </cell>
          <cell r="K1183">
            <v>0</v>
          </cell>
          <cell r="L1183">
            <v>2003</v>
          </cell>
          <cell r="M1183" t="str">
            <v>No Trade</v>
          </cell>
          <cell r="N1183" t="str">
            <v/>
          </cell>
          <cell r="O1183" t="str">
            <v/>
          </cell>
          <cell r="P1183" t="str">
            <v/>
          </cell>
        </row>
        <row r="1184">
          <cell r="A1184" t="str">
            <v>OH</v>
          </cell>
          <cell r="B1184">
            <v>2</v>
          </cell>
          <cell r="C1184">
            <v>3</v>
          </cell>
          <cell r="D1184" t="str">
            <v>C</v>
          </cell>
          <cell r="E1184">
            <v>0.95</v>
          </cell>
          <cell r="F1184">
            <v>37649</v>
          </cell>
          <cell r="G1184">
            <v>3.5000000000000001E-3</v>
          </cell>
          <cell r="H1184">
            <v>3.0000000000000001E-3</v>
          </cell>
          <cell r="I1184" t="str">
            <v>2          0   .</v>
          </cell>
          <cell r="J1184">
            <v>0</v>
          </cell>
          <cell r="K1184">
            <v>0</v>
          </cell>
          <cell r="L1184">
            <v>2003</v>
          </cell>
          <cell r="M1184" t="str">
            <v>No Trade</v>
          </cell>
          <cell r="N1184" t="str">
            <v/>
          </cell>
          <cell r="O1184" t="str">
            <v/>
          </cell>
          <cell r="P1184" t="str">
            <v/>
          </cell>
        </row>
        <row r="1185">
          <cell r="A1185" t="str">
            <v>OH</v>
          </cell>
          <cell r="B1185">
            <v>2</v>
          </cell>
          <cell r="C1185">
            <v>3</v>
          </cell>
          <cell r="D1185" t="str">
            <v>C</v>
          </cell>
          <cell r="E1185">
            <v>0.96</v>
          </cell>
          <cell r="F1185">
            <v>37649</v>
          </cell>
          <cell r="G1185">
            <v>3.0000000000000001E-3</v>
          </cell>
          <cell r="H1185">
            <v>2E-3</v>
          </cell>
          <cell r="I1185" t="str">
            <v>8          0   .</v>
          </cell>
          <cell r="J1185">
            <v>0</v>
          </cell>
          <cell r="K1185">
            <v>0</v>
          </cell>
          <cell r="L1185">
            <v>2003</v>
          </cell>
          <cell r="M1185" t="str">
            <v>No Trade</v>
          </cell>
          <cell r="N1185" t="str">
            <v/>
          </cell>
          <cell r="O1185" t="str">
            <v/>
          </cell>
          <cell r="P1185" t="str">
            <v/>
          </cell>
        </row>
        <row r="1186">
          <cell r="A1186" t="str">
            <v>OH</v>
          </cell>
          <cell r="B1186">
            <v>2</v>
          </cell>
          <cell r="C1186">
            <v>3</v>
          </cell>
          <cell r="D1186" t="str">
            <v>C</v>
          </cell>
          <cell r="E1186">
            <v>0.97</v>
          </cell>
          <cell r="F1186">
            <v>37649</v>
          </cell>
          <cell r="G1186">
            <v>2.5999999999999999E-3</v>
          </cell>
          <cell r="H1186">
            <v>2E-3</v>
          </cell>
          <cell r="I1186" t="str">
            <v>4          0   .</v>
          </cell>
          <cell r="J1186">
            <v>0</v>
          </cell>
          <cell r="K1186">
            <v>0</v>
          </cell>
          <cell r="L1186">
            <v>2003</v>
          </cell>
          <cell r="M1186" t="str">
            <v>No Trade</v>
          </cell>
          <cell r="N1186" t="str">
            <v/>
          </cell>
          <cell r="O1186" t="str">
            <v/>
          </cell>
          <cell r="P1186" t="str">
            <v/>
          </cell>
        </row>
        <row r="1187">
          <cell r="A1187" t="str">
            <v>OH</v>
          </cell>
          <cell r="B1187">
            <v>2</v>
          </cell>
          <cell r="C1187">
            <v>3</v>
          </cell>
          <cell r="D1187" t="str">
            <v>P</v>
          </cell>
          <cell r="E1187">
            <v>0.97</v>
          </cell>
          <cell r="F1187">
            <v>37649</v>
          </cell>
          <cell r="G1187">
            <v>0.21970000000000001</v>
          </cell>
          <cell r="H1187">
            <v>0.23100000000000001</v>
          </cell>
          <cell r="I1187" t="str">
            <v>6          0   .</v>
          </cell>
          <cell r="J1187">
            <v>0</v>
          </cell>
          <cell r="K1187">
            <v>0</v>
          </cell>
          <cell r="L1187">
            <v>2003</v>
          </cell>
          <cell r="M1187" t="str">
            <v>No Trade</v>
          </cell>
          <cell r="N1187" t="str">
            <v/>
          </cell>
          <cell r="O1187" t="str">
            <v/>
          </cell>
          <cell r="P1187" t="str">
            <v/>
          </cell>
        </row>
        <row r="1188">
          <cell r="A1188" t="str">
            <v>OH</v>
          </cell>
          <cell r="B1188">
            <v>2</v>
          </cell>
          <cell r="C1188">
            <v>3</v>
          </cell>
          <cell r="D1188" t="str">
            <v>C</v>
          </cell>
          <cell r="E1188">
            <v>0.98</v>
          </cell>
          <cell r="F1188">
            <v>37649</v>
          </cell>
          <cell r="G1188">
            <v>2.3E-3</v>
          </cell>
          <cell r="H1188">
            <v>2E-3</v>
          </cell>
          <cell r="I1188" t="str">
            <v>1          0   .</v>
          </cell>
          <cell r="J1188">
            <v>0</v>
          </cell>
          <cell r="K1188">
            <v>0</v>
          </cell>
          <cell r="L1188">
            <v>2003</v>
          </cell>
          <cell r="M1188" t="str">
            <v>No Trade</v>
          </cell>
          <cell r="N1188" t="str">
            <v/>
          </cell>
          <cell r="O1188" t="str">
            <v/>
          </cell>
          <cell r="P1188" t="str">
            <v/>
          </cell>
        </row>
        <row r="1189">
          <cell r="A1189" t="str">
            <v>OH</v>
          </cell>
          <cell r="B1189">
            <v>2</v>
          </cell>
          <cell r="C1189">
            <v>3</v>
          </cell>
          <cell r="D1189" t="str">
            <v>C</v>
          </cell>
          <cell r="E1189">
            <v>0.99</v>
          </cell>
          <cell r="F1189">
            <v>37649</v>
          </cell>
          <cell r="G1189">
            <v>1.9E-3</v>
          </cell>
          <cell r="H1189">
            <v>1E-3</v>
          </cell>
          <cell r="I1189" t="str">
            <v>8          0   .</v>
          </cell>
          <cell r="J1189">
            <v>0</v>
          </cell>
          <cell r="K1189">
            <v>0</v>
          </cell>
          <cell r="L1189">
            <v>2003</v>
          </cell>
          <cell r="M1189" t="str">
            <v>No Trade</v>
          </cell>
          <cell r="N1189" t="str">
            <v/>
          </cell>
          <cell r="O1189" t="str">
            <v/>
          </cell>
          <cell r="P1189" t="str">
            <v/>
          </cell>
        </row>
        <row r="1190">
          <cell r="A1190" t="str">
            <v>OH</v>
          </cell>
          <cell r="B1190">
            <v>2</v>
          </cell>
          <cell r="C1190">
            <v>3</v>
          </cell>
          <cell r="D1190" t="str">
            <v>C</v>
          </cell>
          <cell r="E1190">
            <v>1</v>
          </cell>
          <cell r="F1190">
            <v>37649</v>
          </cell>
          <cell r="G1190">
            <v>1.6999999999999999E-3</v>
          </cell>
          <cell r="H1190">
            <v>1E-3</v>
          </cell>
          <cell r="I1190" t="str">
            <v>6          0   .</v>
          </cell>
          <cell r="J1190">
            <v>0</v>
          </cell>
          <cell r="K1190">
            <v>0</v>
          </cell>
          <cell r="L1190">
            <v>2003</v>
          </cell>
          <cell r="M1190" t="str">
            <v>No Trade</v>
          </cell>
          <cell r="N1190" t="str">
            <v/>
          </cell>
          <cell r="O1190" t="str">
            <v/>
          </cell>
          <cell r="P1190" t="str">
            <v/>
          </cell>
        </row>
        <row r="1191">
          <cell r="A1191" t="str">
            <v>OH</v>
          </cell>
          <cell r="B1191">
            <v>2</v>
          </cell>
          <cell r="C1191">
            <v>3</v>
          </cell>
          <cell r="D1191" t="str">
            <v>C</v>
          </cell>
          <cell r="E1191">
            <v>1.1000000000000001</v>
          </cell>
          <cell r="F1191">
            <v>37649</v>
          </cell>
          <cell r="G1191">
            <v>4.0000000000000002E-4</v>
          </cell>
          <cell r="H1191">
            <v>0</v>
          </cell>
          <cell r="I1191" t="str">
            <v>4          0   .</v>
          </cell>
          <cell r="J1191">
            <v>0</v>
          </cell>
          <cell r="K1191">
            <v>0</v>
          </cell>
          <cell r="L1191">
            <v>2003</v>
          </cell>
          <cell r="M1191" t="str">
            <v>No Trade</v>
          </cell>
          <cell r="N1191" t="str">
            <v/>
          </cell>
          <cell r="O1191" t="str">
            <v/>
          </cell>
          <cell r="P1191" t="str">
            <v/>
          </cell>
        </row>
        <row r="1192">
          <cell r="A1192" t="str">
            <v>OH</v>
          </cell>
          <cell r="B1192">
            <v>3</v>
          </cell>
          <cell r="C1192">
            <v>3</v>
          </cell>
          <cell r="D1192" t="str">
            <v>C</v>
          </cell>
          <cell r="E1192">
            <v>0.1</v>
          </cell>
          <cell r="F1192">
            <v>37677</v>
          </cell>
          <cell r="G1192">
            <v>0.62839999999999996</v>
          </cell>
          <cell r="H1192">
            <v>0.61599999999999999</v>
          </cell>
          <cell r="I1192" t="str">
            <v>2          0   .</v>
          </cell>
          <cell r="J1192">
            <v>0</v>
          </cell>
          <cell r="K1192">
            <v>0</v>
          </cell>
          <cell r="L1192">
            <v>2003</v>
          </cell>
          <cell r="M1192" t="str">
            <v>No Trade</v>
          </cell>
          <cell r="N1192" t="str">
            <v/>
          </cell>
          <cell r="O1192" t="str">
            <v/>
          </cell>
          <cell r="P1192" t="str">
            <v/>
          </cell>
        </row>
        <row r="1193">
          <cell r="A1193" t="str">
            <v>OH</v>
          </cell>
          <cell r="B1193">
            <v>3</v>
          </cell>
          <cell r="C1193">
            <v>3</v>
          </cell>
          <cell r="D1193" t="str">
            <v>P</v>
          </cell>
          <cell r="E1193">
            <v>0.1</v>
          </cell>
          <cell r="F1193">
            <v>37677</v>
          </cell>
          <cell r="G1193">
            <v>1E-4</v>
          </cell>
          <cell r="H1193">
            <v>0</v>
          </cell>
          <cell r="I1193" t="str">
            <v>1          0   .</v>
          </cell>
          <cell r="J1193">
            <v>0</v>
          </cell>
          <cell r="K1193">
            <v>0</v>
          </cell>
          <cell r="L1193">
            <v>2003</v>
          </cell>
          <cell r="M1193" t="str">
            <v>No Trade</v>
          </cell>
          <cell r="N1193" t="str">
            <v/>
          </cell>
          <cell r="O1193" t="str">
            <v/>
          </cell>
          <cell r="P1193" t="str">
            <v/>
          </cell>
        </row>
        <row r="1194">
          <cell r="A1194" t="str">
            <v>OH</v>
          </cell>
          <cell r="B1194">
            <v>3</v>
          </cell>
          <cell r="C1194">
            <v>3</v>
          </cell>
          <cell r="D1194" t="str">
            <v>C</v>
          </cell>
          <cell r="E1194">
            <v>0.25</v>
          </cell>
          <cell r="F1194">
            <v>37677</v>
          </cell>
          <cell r="G1194">
            <v>0.42359999999999998</v>
          </cell>
          <cell r="H1194">
            <v>0.42299999999999999</v>
          </cell>
          <cell r="I1194" t="str">
            <v>6          0   .</v>
          </cell>
          <cell r="J1194">
            <v>0</v>
          </cell>
          <cell r="K1194">
            <v>0</v>
          </cell>
          <cell r="L1194">
            <v>2003</v>
          </cell>
          <cell r="M1194" t="str">
            <v>No Trade</v>
          </cell>
          <cell r="N1194" t="str">
            <v/>
          </cell>
          <cell r="O1194" t="str">
            <v/>
          </cell>
          <cell r="P1194" t="str">
            <v/>
          </cell>
        </row>
        <row r="1195">
          <cell r="A1195" t="str">
            <v>OH</v>
          </cell>
          <cell r="B1195">
            <v>3</v>
          </cell>
          <cell r="C1195">
            <v>3</v>
          </cell>
          <cell r="D1195" t="str">
            <v>P</v>
          </cell>
          <cell r="E1195">
            <v>0.25</v>
          </cell>
          <cell r="F1195">
            <v>37677</v>
          </cell>
          <cell r="G1195">
            <v>1E-4</v>
          </cell>
          <cell r="H1195">
            <v>0</v>
          </cell>
          <cell r="I1195" t="str">
            <v>1          0   .</v>
          </cell>
          <cell r="J1195">
            <v>0</v>
          </cell>
          <cell r="K1195">
            <v>0</v>
          </cell>
          <cell r="L1195">
            <v>2003</v>
          </cell>
          <cell r="M1195" t="str">
            <v>No Trade</v>
          </cell>
          <cell r="N1195" t="str">
            <v/>
          </cell>
          <cell r="O1195" t="str">
            <v/>
          </cell>
          <cell r="P1195" t="str">
            <v/>
          </cell>
        </row>
        <row r="1196">
          <cell r="A1196" t="str">
            <v>OH</v>
          </cell>
          <cell r="B1196">
            <v>3</v>
          </cell>
          <cell r="C1196">
            <v>3</v>
          </cell>
          <cell r="D1196" t="str">
            <v>C</v>
          </cell>
          <cell r="E1196">
            <v>0.3</v>
          </cell>
          <cell r="F1196">
            <v>37677</v>
          </cell>
          <cell r="G1196">
            <v>0.43730000000000002</v>
          </cell>
          <cell r="H1196">
            <v>0.437</v>
          </cell>
          <cell r="I1196" t="str">
            <v>3          0   .</v>
          </cell>
          <cell r="J1196">
            <v>0</v>
          </cell>
          <cell r="K1196">
            <v>0</v>
          </cell>
          <cell r="L1196">
            <v>2003</v>
          </cell>
          <cell r="M1196" t="str">
            <v>No Trade</v>
          </cell>
          <cell r="N1196" t="str">
            <v/>
          </cell>
          <cell r="O1196" t="str">
            <v/>
          </cell>
          <cell r="P1196" t="str">
            <v/>
          </cell>
        </row>
        <row r="1197">
          <cell r="A1197" t="str">
            <v>OH</v>
          </cell>
          <cell r="B1197">
            <v>3</v>
          </cell>
          <cell r="C1197">
            <v>3</v>
          </cell>
          <cell r="D1197" t="str">
            <v>P</v>
          </cell>
          <cell r="E1197">
            <v>0.3</v>
          </cell>
          <cell r="F1197">
            <v>37677</v>
          </cell>
          <cell r="G1197">
            <v>1E-4</v>
          </cell>
          <cell r="H1197">
            <v>0</v>
          </cell>
          <cell r="I1197" t="str">
            <v>1          0   .</v>
          </cell>
          <cell r="J1197">
            <v>0</v>
          </cell>
          <cell r="K1197">
            <v>0</v>
          </cell>
          <cell r="L1197">
            <v>2003</v>
          </cell>
          <cell r="M1197" t="str">
            <v>No Trade</v>
          </cell>
          <cell r="N1197" t="str">
            <v/>
          </cell>
          <cell r="O1197" t="str">
            <v/>
          </cell>
          <cell r="P1197" t="str">
            <v/>
          </cell>
        </row>
        <row r="1198">
          <cell r="A1198" t="str">
            <v>OH</v>
          </cell>
          <cell r="B1198">
            <v>3</v>
          </cell>
          <cell r="C1198">
            <v>3</v>
          </cell>
          <cell r="D1198" t="str">
            <v>P</v>
          </cell>
          <cell r="E1198">
            <v>0.48</v>
          </cell>
          <cell r="F1198">
            <v>37677</v>
          </cell>
          <cell r="G1198">
            <v>2.0000000000000001E-4</v>
          </cell>
          <cell r="H1198">
            <v>0</v>
          </cell>
          <cell r="I1198" t="str">
            <v>4          0   .</v>
          </cell>
          <cell r="J1198">
            <v>0</v>
          </cell>
          <cell r="K1198">
            <v>0</v>
          </cell>
          <cell r="L1198">
            <v>2003</v>
          </cell>
          <cell r="M1198" t="str">
            <v>No Trade</v>
          </cell>
          <cell r="N1198" t="str">
            <v/>
          </cell>
          <cell r="O1198" t="str">
            <v/>
          </cell>
          <cell r="P1198" t="str">
            <v/>
          </cell>
        </row>
        <row r="1199">
          <cell r="A1199" t="str">
            <v>OH</v>
          </cell>
          <cell r="B1199">
            <v>3</v>
          </cell>
          <cell r="C1199">
            <v>3</v>
          </cell>
          <cell r="D1199" t="str">
            <v>C</v>
          </cell>
          <cell r="E1199">
            <v>0.51</v>
          </cell>
          <cell r="F1199">
            <v>37677</v>
          </cell>
          <cell r="G1199">
            <v>0</v>
          </cell>
          <cell r="H1199">
            <v>0</v>
          </cell>
          <cell r="I1199" t="str">
            <v>0          0   .</v>
          </cell>
          <cell r="J1199">
            <v>0</v>
          </cell>
          <cell r="K1199">
            <v>0</v>
          </cell>
          <cell r="L1199">
            <v>2003</v>
          </cell>
          <cell r="M1199" t="str">
            <v>No Trade</v>
          </cell>
          <cell r="N1199" t="str">
            <v/>
          </cell>
          <cell r="O1199" t="str">
            <v/>
          </cell>
          <cell r="P1199" t="str">
            <v/>
          </cell>
        </row>
        <row r="1200">
          <cell r="A1200" t="str">
            <v>OH</v>
          </cell>
          <cell r="B1200">
            <v>3</v>
          </cell>
          <cell r="C1200">
            <v>3</v>
          </cell>
          <cell r="D1200" t="str">
            <v>P</v>
          </cell>
          <cell r="E1200">
            <v>0.51</v>
          </cell>
          <cell r="F1200">
            <v>37677</v>
          </cell>
          <cell r="G1200">
            <v>5.9999999999999995E-4</v>
          </cell>
          <cell r="H1200">
            <v>1E-3</v>
          </cell>
          <cell r="I1200" t="str">
            <v>0          0   .</v>
          </cell>
          <cell r="J1200">
            <v>0</v>
          </cell>
          <cell r="K1200">
            <v>0</v>
          </cell>
          <cell r="L1200">
            <v>2003</v>
          </cell>
          <cell r="M1200" t="str">
            <v>No Trade</v>
          </cell>
          <cell r="N1200" t="str">
            <v/>
          </cell>
          <cell r="O1200" t="str">
            <v/>
          </cell>
          <cell r="P1200" t="str">
            <v/>
          </cell>
        </row>
        <row r="1201">
          <cell r="A1201" t="str">
            <v>OH</v>
          </cell>
          <cell r="B1201">
            <v>3</v>
          </cell>
          <cell r="C1201">
            <v>3</v>
          </cell>
          <cell r="D1201" t="str">
            <v>P</v>
          </cell>
          <cell r="E1201">
            <v>0.52</v>
          </cell>
          <cell r="F1201">
            <v>37677</v>
          </cell>
          <cell r="G1201">
            <v>8.0000000000000004E-4</v>
          </cell>
          <cell r="H1201">
            <v>1E-3</v>
          </cell>
          <cell r="I1201" t="str">
            <v>3          0   .</v>
          </cell>
          <cell r="J1201">
            <v>0</v>
          </cell>
          <cell r="K1201">
            <v>0</v>
          </cell>
          <cell r="L1201">
            <v>2003</v>
          </cell>
          <cell r="M1201" t="str">
            <v>No Trade</v>
          </cell>
          <cell r="N1201" t="str">
            <v/>
          </cell>
          <cell r="O1201" t="str">
            <v/>
          </cell>
          <cell r="P1201" t="str">
            <v/>
          </cell>
        </row>
        <row r="1202">
          <cell r="A1202" t="str">
            <v>OH</v>
          </cell>
          <cell r="B1202">
            <v>3</v>
          </cell>
          <cell r="C1202">
            <v>3</v>
          </cell>
          <cell r="D1202" t="str">
            <v>P</v>
          </cell>
          <cell r="E1202">
            <v>0.53</v>
          </cell>
          <cell r="F1202">
            <v>37677</v>
          </cell>
          <cell r="G1202">
            <v>1.1000000000000001E-3</v>
          </cell>
          <cell r="H1202">
            <v>1E-3</v>
          </cell>
          <cell r="I1202" t="str">
            <v>7          0   .</v>
          </cell>
          <cell r="J1202">
            <v>0</v>
          </cell>
          <cell r="K1202">
            <v>0</v>
          </cell>
          <cell r="L1202">
            <v>2003</v>
          </cell>
          <cell r="M1202" t="str">
            <v>No Trade</v>
          </cell>
          <cell r="N1202" t="str">
            <v/>
          </cell>
          <cell r="O1202" t="str">
            <v/>
          </cell>
          <cell r="P1202" t="str">
            <v/>
          </cell>
        </row>
        <row r="1203">
          <cell r="A1203" t="str">
            <v>OH</v>
          </cell>
          <cell r="B1203">
            <v>3</v>
          </cell>
          <cell r="C1203">
            <v>3</v>
          </cell>
          <cell r="D1203" t="str">
            <v>P</v>
          </cell>
          <cell r="E1203">
            <v>0.54</v>
          </cell>
          <cell r="F1203">
            <v>37677</v>
          </cell>
          <cell r="G1203">
            <v>1.5E-3</v>
          </cell>
          <cell r="H1203">
            <v>2E-3</v>
          </cell>
          <cell r="I1203" t="str">
            <v>3          0   .</v>
          </cell>
          <cell r="J1203">
            <v>0</v>
          </cell>
          <cell r="K1203">
            <v>0</v>
          </cell>
          <cell r="L1203">
            <v>2003</v>
          </cell>
          <cell r="M1203" t="str">
            <v>No Trade</v>
          </cell>
          <cell r="N1203" t="str">
            <v/>
          </cell>
          <cell r="O1203" t="str">
            <v/>
          </cell>
          <cell r="P1203" t="str">
            <v/>
          </cell>
        </row>
        <row r="1204">
          <cell r="A1204" t="str">
            <v>OH</v>
          </cell>
          <cell r="B1204">
            <v>3</v>
          </cell>
          <cell r="C1204">
            <v>3</v>
          </cell>
          <cell r="D1204" t="str">
            <v>P</v>
          </cell>
          <cell r="E1204">
            <v>0.55000000000000004</v>
          </cell>
          <cell r="F1204">
            <v>37677</v>
          </cell>
          <cell r="G1204">
            <v>2E-3</v>
          </cell>
          <cell r="H1204">
            <v>2E-3</v>
          </cell>
          <cell r="I1204" t="str">
            <v>9          0   .</v>
          </cell>
          <cell r="J1204">
            <v>0</v>
          </cell>
          <cell r="K1204">
            <v>0</v>
          </cell>
          <cell r="L1204">
            <v>2003</v>
          </cell>
          <cell r="M1204" t="str">
            <v>No Trade</v>
          </cell>
          <cell r="N1204" t="str">
            <v/>
          </cell>
          <cell r="O1204" t="str">
            <v/>
          </cell>
          <cell r="P1204" t="str">
            <v/>
          </cell>
        </row>
        <row r="1205">
          <cell r="A1205" t="str">
            <v>OH</v>
          </cell>
          <cell r="B1205">
            <v>3</v>
          </cell>
          <cell r="C1205">
            <v>3</v>
          </cell>
          <cell r="D1205" t="str">
            <v>P</v>
          </cell>
          <cell r="E1205">
            <v>0.56000000000000005</v>
          </cell>
          <cell r="F1205">
            <v>37677</v>
          </cell>
          <cell r="G1205">
            <v>2.5999999999999999E-3</v>
          </cell>
          <cell r="H1205">
            <v>3.0000000000000001E-3</v>
          </cell>
          <cell r="I1205" t="str">
            <v>8          0   .</v>
          </cell>
          <cell r="J1205">
            <v>0</v>
          </cell>
          <cell r="K1205">
            <v>0</v>
          </cell>
          <cell r="L1205">
            <v>2003</v>
          </cell>
          <cell r="M1205" t="str">
            <v>No Trade</v>
          </cell>
          <cell r="N1205" t="str">
            <v/>
          </cell>
          <cell r="O1205" t="str">
            <v/>
          </cell>
          <cell r="P1205" t="str">
            <v/>
          </cell>
        </row>
        <row r="1206">
          <cell r="A1206" t="str">
            <v>OH</v>
          </cell>
          <cell r="B1206">
            <v>3</v>
          </cell>
          <cell r="C1206">
            <v>3</v>
          </cell>
          <cell r="D1206" t="str">
            <v>P</v>
          </cell>
          <cell r="E1206">
            <v>0.56999999999999995</v>
          </cell>
          <cell r="F1206">
            <v>37677</v>
          </cell>
          <cell r="G1206">
            <v>3.3E-3</v>
          </cell>
          <cell r="H1206">
            <v>4.0000000000000001E-3</v>
          </cell>
          <cell r="I1206" t="str">
            <v>7          0   .</v>
          </cell>
          <cell r="J1206">
            <v>0</v>
          </cell>
          <cell r="K1206">
            <v>0</v>
          </cell>
          <cell r="L1206">
            <v>2003</v>
          </cell>
          <cell r="M1206" t="str">
            <v>No Trade</v>
          </cell>
          <cell r="N1206" t="str">
            <v/>
          </cell>
          <cell r="O1206" t="str">
            <v/>
          </cell>
          <cell r="P1206" t="str">
            <v/>
          </cell>
        </row>
        <row r="1207">
          <cell r="A1207" t="str">
            <v>OH</v>
          </cell>
          <cell r="B1207">
            <v>3</v>
          </cell>
          <cell r="C1207">
            <v>3</v>
          </cell>
          <cell r="D1207" t="str">
            <v>C</v>
          </cell>
          <cell r="E1207">
            <v>0.57999999999999996</v>
          </cell>
          <cell r="F1207">
            <v>37677</v>
          </cell>
          <cell r="G1207">
            <v>0.13519999999999999</v>
          </cell>
          <cell r="H1207">
            <v>0.13500000000000001</v>
          </cell>
          <cell r="I1207" t="str">
            <v>2          0   .</v>
          </cell>
          <cell r="J1207">
            <v>0</v>
          </cell>
          <cell r="K1207">
            <v>0</v>
          </cell>
          <cell r="L1207">
            <v>2003</v>
          </cell>
          <cell r="M1207" t="str">
            <v>No Trade</v>
          </cell>
          <cell r="N1207" t="str">
            <v/>
          </cell>
          <cell r="O1207" t="str">
            <v/>
          </cell>
          <cell r="P1207" t="str">
            <v/>
          </cell>
        </row>
        <row r="1208">
          <cell r="A1208" t="str">
            <v>OH</v>
          </cell>
          <cell r="B1208">
            <v>3</v>
          </cell>
          <cell r="C1208">
            <v>3</v>
          </cell>
          <cell r="D1208" t="str">
            <v>P</v>
          </cell>
          <cell r="E1208">
            <v>0.57999999999999996</v>
          </cell>
          <cell r="F1208">
            <v>37677</v>
          </cell>
          <cell r="G1208">
            <v>4.3E-3</v>
          </cell>
          <cell r="H1208">
            <v>5.0000000000000001E-3</v>
          </cell>
          <cell r="I1208" t="str">
            <v>9          0   .</v>
          </cell>
          <cell r="J1208">
            <v>0</v>
          </cell>
          <cell r="K1208">
            <v>0</v>
          </cell>
          <cell r="L1208">
            <v>2003</v>
          </cell>
          <cell r="M1208" t="str">
            <v>No Trade</v>
          </cell>
          <cell r="N1208" t="str">
            <v/>
          </cell>
          <cell r="O1208" t="str">
            <v/>
          </cell>
          <cell r="P1208" t="str">
            <v/>
          </cell>
        </row>
        <row r="1209">
          <cell r="A1209" t="str">
            <v>OH</v>
          </cell>
          <cell r="B1209">
            <v>3</v>
          </cell>
          <cell r="C1209">
            <v>3</v>
          </cell>
          <cell r="D1209" t="str">
            <v>P</v>
          </cell>
          <cell r="E1209">
            <v>0.59</v>
          </cell>
          <cell r="F1209">
            <v>37677</v>
          </cell>
          <cell r="G1209">
            <v>5.3E-3</v>
          </cell>
          <cell r="H1209">
            <v>7.0000000000000001E-3</v>
          </cell>
          <cell r="I1209" t="str">
            <v>3          0   .</v>
          </cell>
          <cell r="J1209">
            <v>0</v>
          </cell>
          <cell r="K1209">
            <v>0</v>
          </cell>
          <cell r="L1209">
            <v>2003</v>
          </cell>
          <cell r="M1209" t="str">
            <v>No Trade</v>
          </cell>
          <cell r="N1209" t="str">
            <v/>
          </cell>
          <cell r="O1209" t="str">
            <v/>
          </cell>
          <cell r="P1209" t="str">
            <v/>
          </cell>
        </row>
        <row r="1210">
          <cell r="A1210" t="str">
            <v>OH</v>
          </cell>
          <cell r="B1210">
            <v>3</v>
          </cell>
          <cell r="C1210">
            <v>3</v>
          </cell>
          <cell r="D1210" t="str">
            <v>C</v>
          </cell>
          <cell r="E1210">
            <v>0.6</v>
          </cell>
          <cell r="F1210">
            <v>37677</v>
          </cell>
          <cell r="G1210">
            <v>0.1328</v>
          </cell>
          <cell r="H1210">
            <v>0.13200000000000001</v>
          </cell>
          <cell r="I1210" t="str">
            <v>8          0   .</v>
          </cell>
          <cell r="J1210">
            <v>0</v>
          </cell>
          <cell r="K1210">
            <v>0</v>
          </cell>
          <cell r="L1210">
            <v>2003</v>
          </cell>
          <cell r="M1210" t="str">
            <v>No Trade</v>
          </cell>
          <cell r="N1210" t="str">
            <v/>
          </cell>
          <cell r="O1210" t="str">
            <v/>
          </cell>
          <cell r="P1210" t="str">
            <v/>
          </cell>
        </row>
        <row r="1211">
          <cell r="A1211" t="str">
            <v>OH</v>
          </cell>
          <cell r="B1211">
            <v>3</v>
          </cell>
          <cell r="C1211">
            <v>3</v>
          </cell>
          <cell r="D1211" t="str">
            <v>P</v>
          </cell>
          <cell r="E1211">
            <v>0.6</v>
          </cell>
          <cell r="F1211">
            <v>37677</v>
          </cell>
          <cell r="G1211">
            <v>6.6E-3</v>
          </cell>
          <cell r="H1211">
            <v>8.0000000000000002E-3</v>
          </cell>
          <cell r="I1211" t="str">
            <v>9          0   .</v>
          </cell>
          <cell r="J1211">
            <v>0</v>
          </cell>
          <cell r="K1211">
            <v>0</v>
          </cell>
          <cell r="L1211">
            <v>2003</v>
          </cell>
          <cell r="M1211" t="str">
            <v>No Trade</v>
          </cell>
          <cell r="N1211" t="str">
            <v/>
          </cell>
          <cell r="O1211" t="str">
            <v/>
          </cell>
          <cell r="P1211" t="str">
            <v/>
          </cell>
        </row>
        <row r="1212">
          <cell r="A1212" t="str">
            <v>OH</v>
          </cell>
          <cell r="B1212">
            <v>3</v>
          </cell>
          <cell r="C1212">
            <v>3</v>
          </cell>
          <cell r="D1212" t="str">
            <v>P</v>
          </cell>
          <cell r="E1212">
            <v>0.61</v>
          </cell>
          <cell r="F1212">
            <v>37677</v>
          </cell>
          <cell r="G1212">
            <v>8.0999999999999996E-3</v>
          </cell>
          <cell r="H1212">
            <v>0.01</v>
          </cell>
          <cell r="I1212" t="str">
            <v>8          0   .</v>
          </cell>
          <cell r="J1212">
            <v>0</v>
          </cell>
          <cell r="K1212">
            <v>0</v>
          </cell>
          <cell r="L1212">
            <v>2003</v>
          </cell>
          <cell r="M1212" t="str">
            <v>No Trade</v>
          </cell>
          <cell r="N1212" t="str">
            <v/>
          </cell>
          <cell r="O1212" t="str">
            <v/>
          </cell>
          <cell r="P1212" t="str">
            <v/>
          </cell>
        </row>
        <row r="1213">
          <cell r="A1213" t="str">
            <v>OH</v>
          </cell>
          <cell r="B1213">
            <v>3</v>
          </cell>
          <cell r="C1213">
            <v>3</v>
          </cell>
          <cell r="D1213" t="str">
            <v>C</v>
          </cell>
          <cell r="E1213">
            <v>0.62</v>
          </cell>
          <cell r="F1213">
            <v>37677</v>
          </cell>
          <cell r="G1213">
            <v>0.1041</v>
          </cell>
          <cell r="H1213">
            <v>0.104</v>
          </cell>
          <cell r="I1213" t="str">
            <v>1          0   .</v>
          </cell>
          <cell r="J1213">
            <v>0</v>
          </cell>
          <cell r="K1213">
            <v>0</v>
          </cell>
          <cell r="L1213">
            <v>2003</v>
          </cell>
          <cell r="M1213" t="str">
            <v>No Trade</v>
          </cell>
          <cell r="N1213" t="str">
            <v/>
          </cell>
          <cell r="O1213" t="str">
            <v/>
          </cell>
          <cell r="P1213" t="str">
            <v/>
          </cell>
        </row>
        <row r="1214">
          <cell r="A1214" t="str">
            <v>OH</v>
          </cell>
          <cell r="B1214">
            <v>3</v>
          </cell>
          <cell r="C1214">
            <v>3</v>
          </cell>
          <cell r="D1214" t="str">
            <v>P</v>
          </cell>
          <cell r="E1214">
            <v>0.62</v>
          </cell>
          <cell r="F1214">
            <v>37677</v>
          </cell>
          <cell r="G1214">
            <v>9.9000000000000008E-3</v>
          </cell>
          <cell r="H1214">
            <v>1.2E-2</v>
          </cell>
          <cell r="I1214" t="str">
            <v>9          0   .</v>
          </cell>
          <cell r="J1214">
            <v>0</v>
          </cell>
          <cell r="K1214">
            <v>0</v>
          </cell>
          <cell r="L1214">
            <v>2003</v>
          </cell>
          <cell r="M1214" t="str">
            <v>No Trade</v>
          </cell>
          <cell r="N1214" t="str">
            <v/>
          </cell>
          <cell r="O1214" t="str">
            <v/>
          </cell>
          <cell r="P1214" t="str">
            <v/>
          </cell>
        </row>
        <row r="1215">
          <cell r="A1215" t="str">
            <v>OH</v>
          </cell>
          <cell r="B1215">
            <v>3</v>
          </cell>
          <cell r="C1215">
            <v>3</v>
          </cell>
          <cell r="D1215" t="str">
            <v>P</v>
          </cell>
          <cell r="E1215">
            <v>0.63</v>
          </cell>
          <cell r="F1215">
            <v>37677</v>
          </cell>
          <cell r="G1215">
            <v>1.1900000000000001E-2</v>
          </cell>
          <cell r="H1215">
            <v>1.4999999999999999E-2</v>
          </cell>
          <cell r="I1215" t="str">
            <v>3          0   .</v>
          </cell>
          <cell r="J1215">
            <v>0</v>
          </cell>
          <cell r="K1215">
            <v>0</v>
          </cell>
          <cell r="L1215">
            <v>2003</v>
          </cell>
          <cell r="M1215" t="str">
            <v>No Trade</v>
          </cell>
          <cell r="N1215" t="str">
            <v/>
          </cell>
          <cell r="O1215" t="str">
            <v/>
          </cell>
          <cell r="P1215" t="str">
            <v/>
          </cell>
        </row>
        <row r="1216">
          <cell r="A1216" t="str">
            <v>OH</v>
          </cell>
          <cell r="B1216">
            <v>3</v>
          </cell>
          <cell r="C1216">
            <v>3</v>
          </cell>
          <cell r="D1216" t="str">
            <v>P</v>
          </cell>
          <cell r="E1216">
            <v>0.64</v>
          </cell>
          <cell r="F1216">
            <v>37677</v>
          </cell>
          <cell r="G1216">
            <v>1.4200000000000001E-2</v>
          </cell>
          <cell r="H1216">
            <v>1.7999999999999999E-2</v>
          </cell>
          <cell r="I1216" t="str">
            <v>0         10   .</v>
          </cell>
          <cell r="J1216">
            <v>170</v>
          </cell>
          <cell r="K1216">
            <v>1.7000000000000001E-2</v>
          </cell>
          <cell r="L1216">
            <v>2003</v>
          </cell>
          <cell r="M1216" t="str">
            <v>No Trade</v>
          </cell>
          <cell r="N1216" t="str">
            <v/>
          </cell>
          <cell r="O1216" t="str">
            <v/>
          </cell>
          <cell r="P1216" t="str">
            <v/>
          </cell>
        </row>
        <row r="1217">
          <cell r="A1217" t="str">
            <v>OH</v>
          </cell>
          <cell r="B1217">
            <v>3</v>
          </cell>
          <cell r="C1217">
            <v>3</v>
          </cell>
          <cell r="D1217" t="str">
            <v>C</v>
          </cell>
          <cell r="E1217">
            <v>0.65</v>
          </cell>
          <cell r="F1217">
            <v>37677</v>
          </cell>
          <cell r="G1217">
            <v>9.4399999999999998E-2</v>
          </cell>
          <cell r="H1217">
            <v>8.5999999999999993E-2</v>
          </cell>
          <cell r="I1217" t="str">
            <v>5          0   .</v>
          </cell>
          <cell r="J1217">
            <v>0</v>
          </cell>
          <cell r="K1217">
            <v>0</v>
          </cell>
          <cell r="L1217">
            <v>2003</v>
          </cell>
          <cell r="M1217" t="str">
            <v>No Trade</v>
          </cell>
          <cell r="N1217" t="str">
            <v/>
          </cell>
          <cell r="O1217" t="str">
            <v/>
          </cell>
          <cell r="P1217" t="str">
            <v/>
          </cell>
        </row>
        <row r="1218">
          <cell r="A1218" t="str">
            <v>OH</v>
          </cell>
          <cell r="B1218">
            <v>3</v>
          </cell>
          <cell r="C1218">
            <v>3</v>
          </cell>
          <cell r="D1218" t="str">
            <v>P</v>
          </cell>
          <cell r="E1218">
            <v>0.65</v>
          </cell>
          <cell r="F1218">
            <v>37677</v>
          </cell>
          <cell r="G1218">
            <v>1.67E-2</v>
          </cell>
          <cell r="H1218">
            <v>0.02</v>
          </cell>
          <cell r="I1218" t="str">
            <v>9          0   .</v>
          </cell>
          <cell r="J1218">
            <v>0</v>
          </cell>
          <cell r="K1218">
            <v>0</v>
          </cell>
          <cell r="L1218">
            <v>2003</v>
          </cell>
          <cell r="M1218" t="str">
            <v>No Trade</v>
          </cell>
          <cell r="N1218" t="str">
            <v/>
          </cell>
          <cell r="O1218" t="str">
            <v/>
          </cell>
          <cell r="P1218" t="str">
            <v/>
          </cell>
        </row>
        <row r="1219">
          <cell r="A1219" t="str">
            <v>OH</v>
          </cell>
          <cell r="B1219">
            <v>3</v>
          </cell>
          <cell r="C1219">
            <v>3</v>
          </cell>
          <cell r="D1219" t="str">
            <v>C</v>
          </cell>
          <cell r="E1219">
            <v>0.66</v>
          </cell>
          <cell r="F1219">
            <v>37677</v>
          </cell>
          <cell r="G1219">
            <v>8.7400000000000005E-2</v>
          </cell>
          <cell r="H1219">
            <v>0.08</v>
          </cell>
          <cell r="I1219" t="str">
            <v>0          0   .</v>
          </cell>
          <cell r="J1219">
            <v>0</v>
          </cell>
          <cell r="K1219">
            <v>0</v>
          </cell>
          <cell r="L1219">
            <v>2003</v>
          </cell>
          <cell r="M1219" t="str">
            <v>No Trade</v>
          </cell>
          <cell r="N1219" t="str">
            <v/>
          </cell>
          <cell r="O1219" t="str">
            <v/>
          </cell>
          <cell r="P1219" t="str">
            <v/>
          </cell>
        </row>
        <row r="1220">
          <cell r="A1220" t="str">
            <v>OH</v>
          </cell>
          <cell r="B1220">
            <v>3</v>
          </cell>
          <cell r="C1220">
            <v>3</v>
          </cell>
          <cell r="D1220" t="str">
            <v>P</v>
          </cell>
          <cell r="E1220">
            <v>0.66</v>
          </cell>
          <cell r="F1220">
            <v>37677</v>
          </cell>
          <cell r="G1220">
            <v>1.9599999999999999E-2</v>
          </cell>
          <cell r="H1220">
            <v>2.4E-2</v>
          </cell>
          <cell r="I1220" t="str">
            <v>3          0   .</v>
          </cell>
          <cell r="J1220">
            <v>0</v>
          </cell>
          <cell r="K1220">
            <v>0</v>
          </cell>
          <cell r="L1220">
            <v>2003</v>
          </cell>
          <cell r="M1220" t="str">
            <v>No Trade</v>
          </cell>
          <cell r="N1220" t="str">
            <v/>
          </cell>
          <cell r="O1220" t="str">
            <v/>
          </cell>
          <cell r="P1220" t="str">
            <v/>
          </cell>
        </row>
        <row r="1221">
          <cell r="A1221" t="str">
            <v>OH</v>
          </cell>
          <cell r="B1221">
            <v>3</v>
          </cell>
          <cell r="C1221">
            <v>3</v>
          </cell>
          <cell r="D1221" t="str">
            <v>C</v>
          </cell>
          <cell r="E1221">
            <v>0.67</v>
          </cell>
          <cell r="F1221">
            <v>37677</v>
          </cell>
          <cell r="G1221">
            <v>8.0699999999999994E-2</v>
          </cell>
          <cell r="H1221">
            <v>7.2999999999999995E-2</v>
          </cell>
          <cell r="I1221" t="str">
            <v>7          0   .</v>
          </cell>
          <cell r="J1221">
            <v>0</v>
          </cell>
          <cell r="K1221">
            <v>0</v>
          </cell>
          <cell r="L1221">
            <v>2003</v>
          </cell>
          <cell r="M1221" t="str">
            <v>No Trade</v>
          </cell>
          <cell r="N1221" t="str">
            <v/>
          </cell>
          <cell r="O1221" t="str">
            <v/>
          </cell>
          <cell r="P1221" t="str">
            <v/>
          </cell>
        </row>
        <row r="1222">
          <cell r="A1222" t="str">
            <v>OH</v>
          </cell>
          <cell r="B1222">
            <v>3</v>
          </cell>
          <cell r="C1222">
            <v>3</v>
          </cell>
          <cell r="D1222" t="str">
            <v>P</v>
          </cell>
          <cell r="E1222">
            <v>0.67</v>
          </cell>
          <cell r="F1222">
            <v>37677</v>
          </cell>
          <cell r="G1222">
            <v>2.2800000000000001E-2</v>
          </cell>
          <cell r="H1222">
            <v>2.7E-2</v>
          </cell>
          <cell r="I1222" t="str">
            <v>9          0   .</v>
          </cell>
          <cell r="J1222">
            <v>0</v>
          </cell>
          <cell r="K1222">
            <v>0</v>
          </cell>
          <cell r="L1222">
            <v>2003</v>
          </cell>
          <cell r="M1222" t="str">
            <v>No Trade</v>
          </cell>
          <cell r="N1222" t="str">
            <v/>
          </cell>
          <cell r="O1222" t="str">
            <v/>
          </cell>
          <cell r="P1222" t="str">
            <v/>
          </cell>
        </row>
        <row r="1223">
          <cell r="A1223" t="str">
            <v>OH</v>
          </cell>
          <cell r="B1223">
            <v>3</v>
          </cell>
          <cell r="C1223">
            <v>3</v>
          </cell>
          <cell r="D1223" t="str">
            <v>C</v>
          </cell>
          <cell r="E1223">
            <v>0.68</v>
          </cell>
          <cell r="F1223">
            <v>37677</v>
          </cell>
          <cell r="G1223">
            <v>7.4300000000000005E-2</v>
          </cell>
          <cell r="H1223">
            <v>6.7000000000000004E-2</v>
          </cell>
          <cell r="I1223" t="str">
            <v>7          0   .</v>
          </cell>
          <cell r="J1223">
            <v>0</v>
          </cell>
          <cell r="K1223">
            <v>0</v>
          </cell>
          <cell r="L1223">
            <v>2003</v>
          </cell>
          <cell r="M1223" t="str">
            <v>No Trade</v>
          </cell>
          <cell r="N1223" t="str">
            <v/>
          </cell>
          <cell r="O1223" t="str">
            <v/>
          </cell>
          <cell r="P1223" t="str">
            <v/>
          </cell>
        </row>
        <row r="1224">
          <cell r="A1224" t="str">
            <v>OH</v>
          </cell>
          <cell r="B1224">
            <v>3</v>
          </cell>
          <cell r="C1224">
            <v>3</v>
          </cell>
          <cell r="D1224" t="str">
            <v>P</v>
          </cell>
          <cell r="E1224">
            <v>0.68</v>
          </cell>
          <cell r="F1224">
            <v>37677</v>
          </cell>
          <cell r="G1224">
            <v>2.63E-2</v>
          </cell>
          <cell r="H1224">
            <v>3.1E-2</v>
          </cell>
          <cell r="I1224" t="str">
            <v>8          0   .</v>
          </cell>
          <cell r="J1224">
            <v>0</v>
          </cell>
          <cell r="K1224">
            <v>0</v>
          </cell>
          <cell r="L1224">
            <v>2003</v>
          </cell>
          <cell r="M1224" t="str">
            <v>No Trade</v>
          </cell>
          <cell r="N1224" t="str">
            <v/>
          </cell>
          <cell r="O1224" t="str">
            <v/>
          </cell>
          <cell r="P1224" t="str">
            <v/>
          </cell>
        </row>
        <row r="1225">
          <cell r="A1225" t="str">
            <v>OH</v>
          </cell>
          <cell r="B1225">
            <v>3</v>
          </cell>
          <cell r="C1225">
            <v>3</v>
          </cell>
          <cell r="D1225" t="str">
            <v>C</v>
          </cell>
          <cell r="E1225">
            <v>0.69</v>
          </cell>
          <cell r="F1225">
            <v>37677</v>
          </cell>
          <cell r="G1225">
            <v>6.83E-2</v>
          </cell>
          <cell r="H1225">
            <v>6.2E-2</v>
          </cell>
          <cell r="I1225" t="str">
            <v>1          0   .</v>
          </cell>
          <cell r="J1225">
            <v>0</v>
          </cell>
          <cell r="K1225">
            <v>0</v>
          </cell>
          <cell r="L1225">
            <v>2003</v>
          </cell>
          <cell r="M1225" t="str">
            <v>No Trade</v>
          </cell>
          <cell r="N1225" t="str">
            <v/>
          </cell>
          <cell r="O1225" t="str">
            <v/>
          </cell>
          <cell r="P1225" t="str">
            <v/>
          </cell>
        </row>
        <row r="1226">
          <cell r="A1226" t="str">
            <v>OH</v>
          </cell>
          <cell r="B1226">
            <v>3</v>
          </cell>
          <cell r="C1226">
            <v>3</v>
          </cell>
          <cell r="D1226" t="str">
            <v>P</v>
          </cell>
          <cell r="E1226">
            <v>0.69</v>
          </cell>
          <cell r="F1226">
            <v>37677</v>
          </cell>
          <cell r="G1226">
            <v>3.0200000000000001E-2</v>
          </cell>
          <cell r="H1226">
            <v>3.5999999999999997E-2</v>
          </cell>
          <cell r="I1226" t="str">
            <v>1          0   .</v>
          </cell>
          <cell r="J1226">
            <v>0</v>
          </cell>
          <cell r="K1226">
            <v>0</v>
          </cell>
          <cell r="L1226">
            <v>2003</v>
          </cell>
          <cell r="M1226" t="str">
            <v>No Trade</v>
          </cell>
          <cell r="N1226" t="str">
            <v/>
          </cell>
          <cell r="O1226" t="str">
            <v/>
          </cell>
          <cell r="P1226" t="str">
            <v/>
          </cell>
        </row>
        <row r="1227">
          <cell r="A1227" t="str">
            <v>OH</v>
          </cell>
          <cell r="B1227">
            <v>3</v>
          </cell>
          <cell r="C1227">
            <v>3</v>
          </cell>
          <cell r="D1227" t="str">
            <v>C</v>
          </cell>
          <cell r="E1227">
            <v>0.7</v>
          </cell>
          <cell r="F1227">
            <v>37677</v>
          </cell>
          <cell r="G1227">
            <v>6.2600000000000003E-2</v>
          </cell>
          <cell r="H1227">
            <v>5.6000000000000001E-2</v>
          </cell>
          <cell r="I1227" t="str">
            <v>8          3   .</v>
          </cell>
          <cell r="J1227">
            <v>675</v>
          </cell>
          <cell r="K1227">
            <v>6.7500000000000004E-2</v>
          </cell>
          <cell r="L1227">
            <v>2003</v>
          </cell>
          <cell r="M1227" t="str">
            <v>No Trade</v>
          </cell>
          <cell r="N1227" t="str">
            <v/>
          </cell>
          <cell r="O1227" t="str">
            <v/>
          </cell>
          <cell r="P1227" t="str">
            <v/>
          </cell>
        </row>
        <row r="1228">
          <cell r="A1228" t="str">
            <v>OH</v>
          </cell>
          <cell r="B1228">
            <v>3</v>
          </cell>
          <cell r="C1228">
            <v>3</v>
          </cell>
          <cell r="D1228" t="str">
            <v>P</v>
          </cell>
          <cell r="E1228">
            <v>0.7</v>
          </cell>
          <cell r="F1228">
            <v>37677</v>
          </cell>
          <cell r="G1228">
            <v>3.44E-2</v>
          </cell>
          <cell r="H1228">
            <v>0.04</v>
          </cell>
          <cell r="I1228" t="str">
            <v>7          0   .</v>
          </cell>
          <cell r="J1228">
            <v>0</v>
          </cell>
          <cell r="K1228">
            <v>0</v>
          </cell>
          <cell r="L1228">
            <v>2003</v>
          </cell>
          <cell r="M1228" t="str">
            <v>No Trade</v>
          </cell>
          <cell r="N1228" t="str">
            <v/>
          </cell>
          <cell r="O1228" t="str">
            <v/>
          </cell>
          <cell r="P1228" t="str">
            <v/>
          </cell>
        </row>
        <row r="1229">
          <cell r="A1229" t="str">
            <v>OH</v>
          </cell>
          <cell r="B1229">
            <v>3</v>
          </cell>
          <cell r="C1229">
            <v>3</v>
          </cell>
          <cell r="D1229" t="str">
            <v>C</v>
          </cell>
          <cell r="E1229">
            <v>0.71</v>
          </cell>
          <cell r="F1229">
            <v>37677</v>
          </cell>
          <cell r="G1229">
            <v>5.7200000000000001E-2</v>
          </cell>
          <cell r="H1229">
            <v>5.0999999999999997E-2</v>
          </cell>
          <cell r="I1229" t="str">
            <v>9          0   .</v>
          </cell>
          <cell r="J1229">
            <v>0</v>
          </cell>
          <cell r="K1229">
            <v>0</v>
          </cell>
          <cell r="L1229">
            <v>2003</v>
          </cell>
          <cell r="M1229" t="str">
            <v>No Trade</v>
          </cell>
          <cell r="N1229" t="str">
            <v/>
          </cell>
          <cell r="O1229" t="str">
            <v/>
          </cell>
          <cell r="P1229" t="str">
            <v/>
          </cell>
        </row>
        <row r="1230">
          <cell r="A1230" t="str">
            <v>OH</v>
          </cell>
          <cell r="B1230">
            <v>3</v>
          </cell>
          <cell r="C1230">
            <v>3</v>
          </cell>
          <cell r="D1230" t="str">
            <v>P</v>
          </cell>
          <cell r="E1230">
            <v>0.71</v>
          </cell>
          <cell r="F1230">
            <v>37677</v>
          </cell>
          <cell r="G1230">
            <v>3.8899999999999997E-2</v>
          </cell>
          <cell r="H1230">
            <v>4.4999999999999998E-2</v>
          </cell>
          <cell r="I1230" t="str">
            <v>7          0   .</v>
          </cell>
          <cell r="J1230">
            <v>0</v>
          </cell>
          <cell r="K1230">
            <v>0</v>
          </cell>
          <cell r="L1230">
            <v>2003</v>
          </cell>
          <cell r="M1230" t="str">
            <v>No Trade</v>
          </cell>
          <cell r="N1230" t="str">
            <v/>
          </cell>
          <cell r="O1230" t="str">
            <v/>
          </cell>
          <cell r="P1230" t="str">
            <v/>
          </cell>
        </row>
        <row r="1231">
          <cell r="A1231" t="str">
            <v>OH</v>
          </cell>
          <cell r="B1231">
            <v>3</v>
          </cell>
          <cell r="C1231">
            <v>3</v>
          </cell>
          <cell r="D1231" t="str">
            <v>C</v>
          </cell>
          <cell r="E1231">
            <v>0.72</v>
          </cell>
          <cell r="F1231">
            <v>37677</v>
          </cell>
          <cell r="G1231">
            <v>5.2200000000000003E-2</v>
          </cell>
          <cell r="H1231">
            <v>4.7E-2</v>
          </cell>
          <cell r="I1231" t="str">
            <v>2          0   .</v>
          </cell>
          <cell r="J1231">
            <v>0</v>
          </cell>
          <cell r="K1231">
            <v>0</v>
          </cell>
          <cell r="L1231">
            <v>2003</v>
          </cell>
          <cell r="M1231" t="str">
            <v>No Trade</v>
          </cell>
          <cell r="N1231" t="str">
            <v/>
          </cell>
          <cell r="O1231" t="str">
            <v/>
          </cell>
          <cell r="P1231" t="str">
            <v/>
          </cell>
        </row>
        <row r="1232">
          <cell r="A1232" t="str">
            <v>OH</v>
          </cell>
          <cell r="B1232">
            <v>3</v>
          </cell>
          <cell r="C1232">
            <v>3</v>
          </cell>
          <cell r="D1232" t="str">
            <v>P</v>
          </cell>
          <cell r="E1232">
            <v>0.72</v>
          </cell>
          <cell r="F1232">
            <v>37677</v>
          </cell>
          <cell r="G1232">
            <v>4.3799999999999999E-2</v>
          </cell>
          <cell r="H1232">
            <v>5.0999999999999997E-2</v>
          </cell>
          <cell r="I1232" t="str">
            <v>0          0   .</v>
          </cell>
          <cell r="J1232">
            <v>0</v>
          </cell>
          <cell r="K1232">
            <v>0</v>
          </cell>
          <cell r="L1232">
            <v>2003</v>
          </cell>
          <cell r="M1232" t="str">
            <v>No Trade</v>
          </cell>
          <cell r="N1232" t="str">
            <v/>
          </cell>
          <cell r="O1232" t="str">
            <v/>
          </cell>
          <cell r="P1232" t="str">
            <v/>
          </cell>
        </row>
        <row r="1233">
          <cell r="A1233" t="str">
            <v>OH</v>
          </cell>
          <cell r="B1233">
            <v>3</v>
          </cell>
          <cell r="C1233">
            <v>3</v>
          </cell>
          <cell r="D1233" t="str">
            <v>C</v>
          </cell>
          <cell r="E1233">
            <v>0.73</v>
          </cell>
          <cell r="F1233">
            <v>37677</v>
          </cell>
          <cell r="G1233">
            <v>4.7300000000000002E-2</v>
          </cell>
          <cell r="H1233">
            <v>4.2999999999999997E-2</v>
          </cell>
          <cell r="I1233" t="str">
            <v>0          0   .</v>
          </cell>
          <cell r="J1233">
            <v>0</v>
          </cell>
          <cell r="K1233">
            <v>0</v>
          </cell>
          <cell r="L1233">
            <v>2003</v>
          </cell>
          <cell r="M1233" t="str">
            <v>No Trade</v>
          </cell>
          <cell r="N1233" t="str">
            <v/>
          </cell>
          <cell r="O1233" t="str">
            <v/>
          </cell>
          <cell r="P1233" t="str">
            <v/>
          </cell>
        </row>
        <row r="1234">
          <cell r="A1234" t="str">
            <v>OH</v>
          </cell>
          <cell r="B1234">
            <v>3</v>
          </cell>
          <cell r="C1234">
            <v>3</v>
          </cell>
          <cell r="D1234" t="str">
            <v>P</v>
          </cell>
          <cell r="E1234">
            <v>0.73</v>
          </cell>
          <cell r="F1234">
            <v>37677</v>
          </cell>
          <cell r="G1234">
            <v>4.8899999999999999E-2</v>
          </cell>
          <cell r="H1234">
            <v>5.6000000000000001E-2</v>
          </cell>
          <cell r="I1234" t="str">
            <v>8          0   .</v>
          </cell>
          <cell r="J1234">
            <v>0</v>
          </cell>
          <cell r="K1234">
            <v>0</v>
          </cell>
          <cell r="L1234">
            <v>2003</v>
          </cell>
          <cell r="M1234" t="str">
            <v>No Trade</v>
          </cell>
          <cell r="N1234" t="str">
            <v/>
          </cell>
          <cell r="O1234" t="str">
            <v/>
          </cell>
          <cell r="P1234" t="str">
            <v/>
          </cell>
        </row>
        <row r="1235">
          <cell r="A1235" t="str">
            <v>OH</v>
          </cell>
          <cell r="B1235">
            <v>3</v>
          </cell>
          <cell r="C1235">
            <v>3</v>
          </cell>
          <cell r="D1235" t="str">
            <v>C</v>
          </cell>
          <cell r="E1235">
            <v>0.74</v>
          </cell>
          <cell r="F1235">
            <v>37677</v>
          </cell>
          <cell r="G1235">
            <v>4.3099999999999999E-2</v>
          </cell>
          <cell r="H1235">
            <v>3.9E-2</v>
          </cell>
          <cell r="I1235" t="str">
            <v>0          2   .</v>
          </cell>
          <cell r="J1235">
            <v>465</v>
          </cell>
          <cell r="K1235">
            <v>4.65E-2</v>
          </cell>
          <cell r="L1235">
            <v>2003</v>
          </cell>
          <cell r="M1235" t="str">
            <v>No Trade</v>
          </cell>
          <cell r="N1235" t="str">
            <v/>
          </cell>
          <cell r="O1235" t="str">
            <v/>
          </cell>
          <cell r="P1235" t="str">
            <v/>
          </cell>
        </row>
        <row r="1236">
          <cell r="A1236" t="str">
            <v>OH</v>
          </cell>
          <cell r="B1236">
            <v>3</v>
          </cell>
          <cell r="C1236">
            <v>3</v>
          </cell>
          <cell r="D1236" t="str">
            <v>P</v>
          </cell>
          <cell r="E1236">
            <v>0.74</v>
          </cell>
          <cell r="F1236">
            <v>37677</v>
          </cell>
          <cell r="G1236">
            <v>5.4699999999999999E-2</v>
          </cell>
          <cell r="H1236">
            <v>6.2E-2</v>
          </cell>
          <cell r="I1236" t="str">
            <v>7          0   .</v>
          </cell>
          <cell r="J1236">
            <v>0</v>
          </cell>
          <cell r="K1236">
            <v>0</v>
          </cell>
          <cell r="L1236">
            <v>2003</v>
          </cell>
          <cell r="M1236" t="str">
            <v>No Trade</v>
          </cell>
          <cell r="N1236" t="str">
            <v/>
          </cell>
          <cell r="O1236" t="str">
            <v/>
          </cell>
          <cell r="P1236" t="str">
            <v/>
          </cell>
        </row>
        <row r="1237">
          <cell r="A1237" t="str">
            <v>OH</v>
          </cell>
          <cell r="B1237">
            <v>3</v>
          </cell>
          <cell r="C1237">
            <v>3</v>
          </cell>
          <cell r="D1237" t="str">
            <v>C</v>
          </cell>
          <cell r="E1237">
            <v>0.75</v>
          </cell>
          <cell r="F1237">
            <v>37677</v>
          </cell>
          <cell r="G1237">
            <v>3.9100000000000003E-2</v>
          </cell>
          <cell r="H1237">
            <v>3.5000000000000003E-2</v>
          </cell>
          <cell r="I1237" t="str">
            <v>4          1   .</v>
          </cell>
          <cell r="J1237">
            <v>420</v>
          </cell>
          <cell r="K1237">
            <v>4.2000000000000003E-2</v>
          </cell>
          <cell r="L1237">
            <v>2003</v>
          </cell>
          <cell r="M1237" t="str">
            <v>No Trade</v>
          </cell>
          <cell r="N1237" t="str">
            <v/>
          </cell>
          <cell r="O1237" t="str">
            <v/>
          </cell>
          <cell r="P1237" t="str">
            <v/>
          </cell>
        </row>
        <row r="1238">
          <cell r="A1238" t="str">
            <v>OH</v>
          </cell>
          <cell r="B1238">
            <v>3</v>
          </cell>
          <cell r="C1238">
            <v>3</v>
          </cell>
          <cell r="D1238" t="str">
            <v>P</v>
          </cell>
          <cell r="E1238">
            <v>0.75</v>
          </cell>
          <cell r="F1238">
            <v>37677</v>
          </cell>
          <cell r="G1238">
            <v>6.0600000000000001E-2</v>
          </cell>
          <cell r="H1238">
            <v>6.9000000000000006E-2</v>
          </cell>
          <cell r="I1238" t="str">
            <v>0          0   .</v>
          </cell>
          <cell r="J1238">
            <v>0</v>
          </cell>
          <cell r="K1238">
            <v>0</v>
          </cell>
          <cell r="L1238">
            <v>2003</v>
          </cell>
          <cell r="M1238" t="str">
            <v>No Trade</v>
          </cell>
          <cell r="N1238" t="str">
            <v/>
          </cell>
          <cell r="O1238" t="str">
            <v/>
          </cell>
          <cell r="P1238" t="str">
            <v/>
          </cell>
        </row>
        <row r="1239">
          <cell r="A1239" t="str">
            <v>OH</v>
          </cell>
          <cell r="B1239">
            <v>3</v>
          </cell>
          <cell r="C1239">
            <v>3</v>
          </cell>
          <cell r="D1239" t="str">
            <v>C</v>
          </cell>
          <cell r="E1239">
            <v>0.76</v>
          </cell>
          <cell r="F1239">
            <v>37677</v>
          </cell>
          <cell r="G1239">
            <v>3.5400000000000001E-2</v>
          </cell>
          <cell r="H1239">
            <v>3.2000000000000001E-2</v>
          </cell>
          <cell r="I1239" t="str">
            <v>1          0   .</v>
          </cell>
          <cell r="J1239">
            <v>0</v>
          </cell>
          <cell r="K1239">
            <v>0</v>
          </cell>
          <cell r="L1239">
            <v>2003</v>
          </cell>
          <cell r="M1239" t="str">
            <v>No Trade</v>
          </cell>
          <cell r="N1239" t="str">
            <v/>
          </cell>
          <cell r="O1239" t="str">
            <v/>
          </cell>
          <cell r="P1239" t="str">
            <v/>
          </cell>
        </row>
        <row r="1240">
          <cell r="A1240" t="str">
            <v>OH</v>
          </cell>
          <cell r="B1240">
            <v>3</v>
          </cell>
          <cell r="C1240">
            <v>3</v>
          </cell>
          <cell r="D1240" t="str">
            <v>P</v>
          </cell>
          <cell r="E1240">
            <v>0.76</v>
          </cell>
          <cell r="F1240">
            <v>37677</v>
          </cell>
          <cell r="G1240">
            <v>6.6799999999999998E-2</v>
          </cell>
          <cell r="H1240">
            <v>7.4999999999999997E-2</v>
          </cell>
          <cell r="I1240" t="str">
            <v>5          0   .</v>
          </cell>
          <cell r="J1240">
            <v>0</v>
          </cell>
          <cell r="K1240">
            <v>0</v>
          </cell>
          <cell r="L1240">
            <v>2003</v>
          </cell>
          <cell r="M1240" t="str">
            <v>No Trade</v>
          </cell>
          <cell r="N1240" t="str">
            <v/>
          </cell>
          <cell r="O1240" t="str">
            <v/>
          </cell>
          <cell r="P1240" t="str">
            <v/>
          </cell>
        </row>
        <row r="1241">
          <cell r="A1241" t="str">
            <v>OH</v>
          </cell>
          <cell r="B1241">
            <v>3</v>
          </cell>
          <cell r="C1241">
            <v>3</v>
          </cell>
          <cell r="D1241" t="str">
            <v>C</v>
          </cell>
          <cell r="E1241">
            <v>0.77</v>
          </cell>
          <cell r="F1241">
            <v>37677</v>
          </cell>
          <cell r="G1241">
            <v>3.2000000000000001E-2</v>
          </cell>
          <cell r="H1241">
            <v>2.9000000000000001E-2</v>
          </cell>
          <cell r="I1241" t="str">
            <v>0         28   .</v>
          </cell>
          <cell r="J1241">
            <v>0</v>
          </cell>
          <cell r="K1241">
            <v>0</v>
          </cell>
          <cell r="L1241">
            <v>2003</v>
          </cell>
          <cell r="M1241" t="str">
            <v>No Trade</v>
          </cell>
          <cell r="N1241" t="str">
            <v/>
          </cell>
          <cell r="O1241" t="str">
            <v/>
          </cell>
          <cell r="P1241" t="str">
            <v/>
          </cell>
        </row>
        <row r="1242">
          <cell r="A1242" t="str">
            <v>OH</v>
          </cell>
          <cell r="B1242">
            <v>3</v>
          </cell>
          <cell r="C1242">
            <v>3</v>
          </cell>
          <cell r="D1242" t="str">
            <v>P</v>
          </cell>
          <cell r="E1242">
            <v>0.77</v>
          </cell>
          <cell r="F1242">
            <v>37677</v>
          </cell>
          <cell r="G1242">
            <v>7.3300000000000004E-2</v>
          </cell>
          <cell r="H1242">
            <v>8.2000000000000003E-2</v>
          </cell>
          <cell r="I1242" t="str">
            <v>3          0   .</v>
          </cell>
          <cell r="J1242">
            <v>0</v>
          </cell>
          <cell r="K1242">
            <v>0</v>
          </cell>
          <cell r="L1242">
            <v>2003</v>
          </cell>
          <cell r="M1242" t="str">
            <v>No Trade</v>
          </cell>
          <cell r="N1242" t="str">
            <v/>
          </cell>
          <cell r="O1242" t="str">
            <v/>
          </cell>
          <cell r="P1242" t="str">
            <v/>
          </cell>
        </row>
        <row r="1243">
          <cell r="A1243" t="str">
            <v>OH</v>
          </cell>
          <cell r="B1243">
            <v>3</v>
          </cell>
          <cell r="C1243">
            <v>3</v>
          </cell>
          <cell r="D1243" t="str">
            <v>C</v>
          </cell>
          <cell r="E1243">
            <v>0.78</v>
          </cell>
          <cell r="F1243">
            <v>37677</v>
          </cell>
          <cell r="G1243">
            <v>2.8899999999999999E-2</v>
          </cell>
          <cell r="H1243">
            <v>2.5999999999999999E-2</v>
          </cell>
          <cell r="I1243" t="str">
            <v>2          0   .</v>
          </cell>
          <cell r="J1243">
            <v>0</v>
          </cell>
          <cell r="K1243">
            <v>0</v>
          </cell>
          <cell r="L1243">
            <v>2003</v>
          </cell>
          <cell r="M1243" t="str">
            <v>No Trade</v>
          </cell>
          <cell r="N1243" t="str">
            <v/>
          </cell>
          <cell r="O1243" t="str">
            <v/>
          </cell>
          <cell r="P1243" t="str">
            <v/>
          </cell>
        </row>
        <row r="1244">
          <cell r="A1244" t="str">
            <v>OH</v>
          </cell>
          <cell r="B1244">
            <v>3</v>
          </cell>
          <cell r="C1244">
            <v>3</v>
          </cell>
          <cell r="D1244" t="str">
            <v>P</v>
          </cell>
          <cell r="E1244">
            <v>0.78</v>
          </cell>
          <cell r="F1244">
            <v>37677</v>
          </cell>
          <cell r="G1244">
            <v>8.0100000000000005E-2</v>
          </cell>
          <cell r="H1244">
            <v>8.8999999999999996E-2</v>
          </cell>
          <cell r="I1244" t="str">
            <v>4          0   .</v>
          </cell>
          <cell r="J1244">
            <v>0</v>
          </cell>
          <cell r="K1244">
            <v>0</v>
          </cell>
          <cell r="L1244">
            <v>2003</v>
          </cell>
          <cell r="M1244" t="str">
            <v>No Trade</v>
          </cell>
          <cell r="N1244" t="str">
            <v/>
          </cell>
          <cell r="O1244" t="str">
            <v/>
          </cell>
          <cell r="P1244" t="str">
            <v/>
          </cell>
        </row>
        <row r="1245">
          <cell r="A1245" t="str">
            <v>OH</v>
          </cell>
          <cell r="B1245">
            <v>3</v>
          </cell>
          <cell r="C1245">
            <v>3</v>
          </cell>
          <cell r="D1245" t="str">
            <v>C</v>
          </cell>
          <cell r="E1245">
            <v>0.79</v>
          </cell>
          <cell r="F1245">
            <v>37677</v>
          </cell>
          <cell r="G1245">
            <v>2.5999999999999999E-2</v>
          </cell>
          <cell r="H1245">
            <v>2.3E-2</v>
          </cell>
          <cell r="I1245" t="str">
            <v>6          0   .</v>
          </cell>
          <cell r="J1245">
            <v>0</v>
          </cell>
          <cell r="K1245">
            <v>0</v>
          </cell>
          <cell r="L1245">
            <v>2003</v>
          </cell>
          <cell r="M1245" t="str">
            <v>No Trade</v>
          </cell>
          <cell r="N1245" t="str">
            <v/>
          </cell>
          <cell r="O1245" t="str">
            <v/>
          </cell>
          <cell r="P1245" t="str">
            <v/>
          </cell>
        </row>
        <row r="1246">
          <cell r="A1246" t="str">
            <v>OH</v>
          </cell>
          <cell r="B1246">
            <v>3</v>
          </cell>
          <cell r="C1246">
            <v>3</v>
          </cell>
          <cell r="D1246" t="str">
            <v>C</v>
          </cell>
          <cell r="E1246">
            <v>0.8</v>
          </cell>
          <cell r="F1246">
            <v>37677</v>
          </cell>
          <cell r="G1246">
            <v>2.3400000000000001E-2</v>
          </cell>
          <cell r="H1246">
            <v>2.1000000000000001E-2</v>
          </cell>
          <cell r="I1246" t="str">
            <v>3          6   .</v>
          </cell>
          <cell r="J1246">
            <v>280</v>
          </cell>
          <cell r="K1246">
            <v>2.8000000000000001E-2</v>
          </cell>
          <cell r="L1246">
            <v>2003</v>
          </cell>
          <cell r="M1246" t="str">
            <v>No Trade</v>
          </cell>
          <cell r="N1246" t="str">
            <v/>
          </cell>
          <cell r="O1246" t="str">
            <v/>
          </cell>
          <cell r="P1246" t="str">
            <v/>
          </cell>
        </row>
        <row r="1247">
          <cell r="A1247" t="str">
            <v>OH</v>
          </cell>
          <cell r="B1247">
            <v>3</v>
          </cell>
          <cell r="C1247">
            <v>3</v>
          </cell>
          <cell r="D1247" t="str">
            <v>P</v>
          </cell>
          <cell r="E1247">
            <v>0.8</v>
          </cell>
          <cell r="F1247">
            <v>37677</v>
          </cell>
          <cell r="G1247">
            <v>0</v>
          </cell>
          <cell r="H1247">
            <v>0</v>
          </cell>
          <cell r="I1247" t="str">
            <v>0          0   .</v>
          </cell>
          <cell r="J1247">
            <v>0</v>
          </cell>
          <cell r="K1247">
            <v>0</v>
          </cell>
          <cell r="L1247">
            <v>2003</v>
          </cell>
          <cell r="M1247" t="str">
            <v>No Trade</v>
          </cell>
          <cell r="N1247" t="str">
            <v/>
          </cell>
          <cell r="O1247" t="str">
            <v/>
          </cell>
          <cell r="P1247" t="str">
            <v/>
          </cell>
        </row>
        <row r="1248">
          <cell r="A1248" t="str">
            <v>OH</v>
          </cell>
          <cell r="B1248">
            <v>3</v>
          </cell>
          <cell r="C1248">
            <v>3</v>
          </cell>
          <cell r="D1248" t="str">
            <v>C</v>
          </cell>
          <cell r="E1248">
            <v>0.81</v>
          </cell>
          <cell r="F1248">
            <v>37677</v>
          </cell>
          <cell r="G1248">
            <v>2.1000000000000001E-2</v>
          </cell>
          <cell r="H1248">
            <v>1.9E-2</v>
          </cell>
          <cell r="I1248" t="str">
            <v>1          0   .</v>
          </cell>
          <cell r="J1248">
            <v>0</v>
          </cell>
          <cell r="K1248">
            <v>0</v>
          </cell>
          <cell r="L1248">
            <v>2003</v>
          </cell>
          <cell r="M1248" t="str">
            <v>No Trade</v>
          </cell>
          <cell r="N1248" t="str">
            <v/>
          </cell>
          <cell r="O1248" t="str">
            <v/>
          </cell>
          <cell r="P1248" t="str">
            <v/>
          </cell>
        </row>
        <row r="1249">
          <cell r="A1249" t="str">
            <v>OH</v>
          </cell>
          <cell r="B1249">
            <v>3</v>
          </cell>
          <cell r="C1249">
            <v>3</v>
          </cell>
          <cell r="D1249" t="str">
            <v>C</v>
          </cell>
          <cell r="E1249">
            <v>0.82</v>
          </cell>
          <cell r="F1249">
            <v>37677</v>
          </cell>
          <cell r="G1249">
            <v>1.89E-2</v>
          </cell>
          <cell r="H1249">
            <v>1.7000000000000001E-2</v>
          </cell>
          <cell r="I1249" t="str">
            <v>2         26   .</v>
          </cell>
          <cell r="J1249">
            <v>210</v>
          </cell>
          <cell r="K1249">
            <v>2.1000000000000001E-2</v>
          </cell>
          <cell r="L1249">
            <v>2003</v>
          </cell>
          <cell r="M1249" t="str">
            <v>No Trade</v>
          </cell>
          <cell r="N1249" t="str">
            <v/>
          </cell>
          <cell r="O1249" t="str">
            <v/>
          </cell>
          <cell r="P1249" t="str">
            <v/>
          </cell>
        </row>
        <row r="1250">
          <cell r="A1250" t="str">
            <v>OH</v>
          </cell>
          <cell r="B1250">
            <v>3</v>
          </cell>
          <cell r="C1250">
            <v>3</v>
          </cell>
          <cell r="D1250" t="str">
            <v>C</v>
          </cell>
          <cell r="E1250">
            <v>0.83</v>
          </cell>
          <cell r="F1250">
            <v>37677</v>
          </cell>
          <cell r="G1250">
            <v>1.6899999999999998E-2</v>
          </cell>
          <cell r="H1250">
            <v>1.4999999999999999E-2</v>
          </cell>
          <cell r="I1250" t="str">
            <v>4         10   .</v>
          </cell>
          <cell r="J1250">
            <v>0</v>
          </cell>
          <cell r="K1250">
            <v>0</v>
          </cell>
          <cell r="L1250">
            <v>2003</v>
          </cell>
          <cell r="M1250" t="str">
            <v>No Trade</v>
          </cell>
          <cell r="N1250" t="str">
            <v/>
          </cell>
          <cell r="O1250" t="str">
            <v/>
          </cell>
          <cell r="P1250" t="str">
            <v/>
          </cell>
        </row>
        <row r="1251">
          <cell r="A1251" t="str">
            <v>OH</v>
          </cell>
          <cell r="B1251">
            <v>3</v>
          </cell>
          <cell r="C1251">
            <v>3</v>
          </cell>
          <cell r="D1251" t="str">
            <v>C</v>
          </cell>
          <cell r="E1251">
            <v>0.84</v>
          </cell>
          <cell r="F1251">
            <v>37677</v>
          </cell>
          <cell r="G1251">
            <v>1.5100000000000001E-2</v>
          </cell>
          <cell r="H1251">
            <v>1.2999999999999999E-2</v>
          </cell>
          <cell r="I1251" t="str">
            <v>8         21   .</v>
          </cell>
          <cell r="J1251">
            <v>185</v>
          </cell>
          <cell r="K1251">
            <v>1.7000000000000001E-2</v>
          </cell>
          <cell r="L1251">
            <v>2003</v>
          </cell>
          <cell r="M1251" t="str">
            <v>No Trade</v>
          </cell>
          <cell r="N1251" t="str">
            <v/>
          </cell>
          <cell r="O1251" t="str">
            <v/>
          </cell>
          <cell r="P1251" t="str">
            <v/>
          </cell>
        </row>
        <row r="1252">
          <cell r="A1252" t="str">
            <v>OH</v>
          </cell>
          <cell r="B1252">
            <v>3</v>
          </cell>
          <cell r="C1252">
            <v>3</v>
          </cell>
          <cell r="D1252" t="str">
            <v>C</v>
          </cell>
          <cell r="E1252">
            <v>0.85</v>
          </cell>
          <cell r="F1252">
            <v>37677</v>
          </cell>
          <cell r="G1252">
            <v>1.35E-2</v>
          </cell>
          <cell r="H1252">
            <v>1.2E-2</v>
          </cell>
          <cell r="I1252" t="str">
            <v>4          0   .</v>
          </cell>
          <cell r="J1252">
            <v>0</v>
          </cell>
          <cell r="K1252">
            <v>0</v>
          </cell>
          <cell r="L1252">
            <v>2003</v>
          </cell>
          <cell r="M1252" t="str">
            <v>No Trade</v>
          </cell>
          <cell r="N1252" t="str">
            <v/>
          </cell>
          <cell r="O1252" t="str">
            <v/>
          </cell>
          <cell r="P1252" t="str">
            <v/>
          </cell>
        </row>
        <row r="1253">
          <cell r="A1253" t="str">
            <v>OH</v>
          </cell>
          <cell r="B1253">
            <v>3</v>
          </cell>
          <cell r="C1253">
            <v>3</v>
          </cell>
          <cell r="D1253" t="str">
            <v>C</v>
          </cell>
          <cell r="E1253">
            <v>0.86</v>
          </cell>
          <cell r="F1253">
            <v>37677</v>
          </cell>
          <cell r="G1253">
            <v>1.21E-2</v>
          </cell>
          <cell r="H1253">
            <v>1.0999999999999999E-2</v>
          </cell>
          <cell r="I1253" t="str">
            <v>1         10   .</v>
          </cell>
          <cell r="J1253">
            <v>100</v>
          </cell>
          <cell r="K1253">
            <v>0.01</v>
          </cell>
          <cell r="L1253">
            <v>2003</v>
          </cell>
          <cell r="M1253" t="str">
            <v>No Trade</v>
          </cell>
          <cell r="N1253" t="str">
            <v/>
          </cell>
          <cell r="O1253" t="str">
            <v/>
          </cell>
          <cell r="P1253" t="str">
            <v/>
          </cell>
        </row>
        <row r="1254">
          <cell r="A1254" t="str">
            <v>OH</v>
          </cell>
          <cell r="B1254">
            <v>3</v>
          </cell>
          <cell r="C1254">
            <v>3</v>
          </cell>
          <cell r="D1254" t="str">
            <v>C</v>
          </cell>
          <cell r="E1254">
            <v>0.87</v>
          </cell>
          <cell r="F1254">
            <v>37677</v>
          </cell>
          <cell r="G1254">
            <v>1.0800000000000001E-2</v>
          </cell>
          <cell r="H1254">
            <v>8.9999999999999993E-3</v>
          </cell>
          <cell r="I1254" t="str">
            <v>9          0   .</v>
          </cell>
          <cell r="J1254">
            <v>0</v>
          </cell>
          <cell r="K1254">
            <v>0</v>
          </cell>
          <cell r="L1254">
            <v>2003</v>
          </cell>
          <cell r="M1254" t="str">
            <v>No Trade</v>
          </cell>
          <cell r="N1254" t="str">
            <v/>
          </cell>
          <cell r="O1254" t="str">
            <v/>
          </cell>
          <cell r="P1254" t="str">
            <v/>
          </cell>
        </row>
        <row r="1255">
          <cell r="A1255" t="str">
            <v>OH</v>
          </cell>
          <cell r="B1255">
            <v>3</v>
          </cell>
          <cell r="C1255">
            <v>3</v>
          </cell>
          <cell r="D1255" t="str">
            <v>C</v>
          </cell>
          <cell r="E1255">
            <v>0.88</v>
          </cell>
          <cell r="F1255">
            <v>37677</v>
          </cell>
          <cell r="G1255">
            <v>9.5999999999999992E-3</v>
          </cell>
          <cell r="H1255">
            <v>8.0000000000000002E-3</v>
          </cell>
          <cell r="I1255" t="str">
            <v>8          4   .</v>
          </cell>
          <cell r="J1255">
            <v>130</v>
          </cell>
          <cell r="K1255">
            <v>1.2999999999999999E-2</v>
          </cell>
          <cell r="L1255">
            <v>2003</v>
          </cell>
          <cell r="M1255" t="str">
            <v>No Trade</v>
          </cell>
          <cell r="N1255" t="str">
            <v/>
          </cell>
          <cell r="O1255" t="str">
            <v/>
          </cell>
          <cell r="P1255" t="str">
            <v/>
          </cell>
        </row>
        <row r="1256">
          <cell r="A1256" t="str">
            <v>OH</v>
          </cell>
          <cell r="B1256">
            <v>3</v>
          </cell>
          <cell r="C1256">
            <v>3</v>
          </cell>
          <cell r="D1256" t="str">
            <v>C</v>
          </cell>
          <cell r="E1256">
            <v>0.89</v>
          </cell>
          <cell r="F1256">
            <v>37677</v>
          </cell>
          <cell r="G1256">
            <v>8.6E-3</v>
          </cell>
          <cell r="H1256">
            <v>7.0000000000000001E-3</v>
          </cell>
          <cell r="I1256" t="str">
            <v>9          0   .</v>
          </cell>
          <cell r="J1256">
            <v>0</v>
          </cell>
          <cell r="K1256">
            <v>0</v>
          </cell>
          <cell r="L1256">
            <v>2003</v>
          </cell>
          <cell r="M1256" t="str">
            <v>No Trade</v>
          </cell>
          <cell r="N1256" t="str">
            <v/>
          </cell>
          <cell r="O1256" t="str">
            <v/>
          </cell>
          <cell r="P1256" t="str">
            <v/>
          </cell>
        </row>
        <row r="1257">
          <cell r="A1257" t="str">
            <v>OH</v>
          </cell>
          <cell r="B1257">
            <v>3</v>
          </cell>
          <cell r="C1257">
            <v>3</v>
          </cell>
          <cell r="D1257" t="str">
            <v>C</v>
          </cell>
          <cell r="E1257">
            <v>0.9</v>
          </cell>
          <cell r="F1257">
            <v>37677</v>
          </cell>
          <cell r="G1257">
            <v>7.6E-3</v>
          </cell>
          <cell r="H1257">
            <v>7.0000000000000001E-3</v>
          </cell>
          <cell r="I1257" t="str">
            <v>0         15   .</v>
          </cell>
          <cell r="J1257">
            <v>90</v>
          </cell>
          <cell r="K1257">
            <v>8.5000000000000006E-3</v>
          </cell>
          <cell r="L1257">
            <v>2003</v>
          </cell>
          <cell r="M1257" t="str">
            <v>No Trade</v>
          </cell>
          <cell r="N1257" t="str">
            <v/>
          </cell>
          <cell r="O1257" t="str">
            <v/>
          </cell>
          <cell r="P1257" t="str">
            <v/>
          </cell>
        </row>
        <row r="1258">
          <cell r="A1258" t="str">
            <v>OH</v>
          </cell>
          <cell r="B1258">
            <v>3</v>
          </cell>
          <cell r="C1258">
            <v>3</v>
          </cell>
          <cell r="D1258" t="str">
            <v>P</v>
          </cell>
          <cell r="E1258">
            <v>0.9</v>
          </cell>
          <cell r="F1258">
            <v>37677</v>
          </cell>
          <cell r="G1258">
            <v>0</v>
          </cell>
          <cell r="H1258">
            <v>0</v>
          </cell>
          <cell r="I1258" t="str">
            <v>0          0   .</v>
          </cell>
          <cell r="J1258">
            <v>0</v>
          </cell>
          <cell r="K1258">
            <v>0</v>
          </cell>
          <cell r="L1258">
            <v>2003</v>
          </cell>
          <cell r="M1258" t="str">
            <v>No Trade</v>
          </cell>
          <cell r="N1258" t="str">
            <v/>
          </cell>
          <cell r="O1258" t="str">
            <v/>
          </cell>
          <cell r="P1258" t="str">
            <v/>
          </cell>
        </row>
        <row r="1259">
          <cell r="A1259" t="str">
            <v>OH</v>
          </cell>
          <cell r="B1259">
            <v>3</v>
          </cell>
          <cell r="C1259">
            <v>3</v>
          </cell>
          <cell r="D1259" t="str">
            <v>C</v>
          </cell>
          <cell r="E1259">
            <v>0.91</v>
          </cell>
          <cell r="F1259">
            <v>37677</v>
          </cell>
          <cell r="G1259">
            <v>6.7999999999999996E-3</v>
          </cell>
          <cell r="H1259">
            <v>6.0000000000000001E-3</v>
          </cell>
          <cell r="I1259" t="str">
            <v>3          0   .</v>
          </cell>
          <cell r="J1259">
            <v>0</v>
          </cell>
          <cell r="K1259">
            <v>0</v>
          </cell>
          <cell r="L1259">
            <v>2003</v>
          </cell>
          <cell r="M1259" t="str">
            <v>No Trade</v>
          </cell>
          <cell r="N1259" t="str">
            <v/>
          </cell>
          <cell r="O1259" t="str">
            <v/>
          </cell>
          <cell r="P1259" t="str">
            <v/>
          </cell>
        </row>
        <row r="1260">
          <cell r="A1260" t="str">
            <v>OH</v>
          </cell>
          <cell r="B1260">
            <v>3</v>
          </cell>
          <cell r="C1260">
            <v>3</v>
          </cell>
          <cell r="D1260" t="str">
            <v>C</v>
          </cell>
          <cell r="E1260">
            <v>0.92</v>
          </cell>
          <cell r="F1260">
            <v>37677</v>
          </cell>
          <cell r="G1260">
            <v>6.0000000000000001E-3</v>
          </cell>
          <cell r="H1260">
            <v>5.0000000000000001E-3</v>
          </cell>
          <cell r="I1260" t="str">
            <v>6          2   .</v>
          </cell>
          <cell r="J1260">
            <v>0</v>
          </cell>
          <cell r="K1260">
            <v>0</v>
          </cell>
          <cell r="L1260">
            <v>2003</v>
          </cell>
          <cell r="M1260" t="str">
            <v>No Trade</v>
          </cell>
          <cell r="N1260" t="str">
            <v/>
          </cell>
          <cell r="O1260" t="str">
            <v/>
          </cell>
          <cell r="P1260" t="str">
            <v/>
          </cell>
        </row>
        <row r="1261">
          <cell r="A1261" t="str">
            <v>OH</v>
          </cell>
          <cell r="B1261">
            <v>3</v>
          </cell>
          <cell r="C1261">
            <v>3</v>
          </cell>
          <cell r="D1261" t="str">
            <v>C</v>
          </cell>
          <cell r="E1261">
            <v>0.94</v>
          </cell>
          <cell r="F1261">
            <v>37677</v>
          </cell>
          <cell r="G1261">
            <v>4.7000000000000002E-3</v>
          </cell>
          <cell r="H1261">
            <v>4.0000000000000001E-3</v>
          </cell>
          <cell r="I1261" t="str">
            <v>4          0   .</v>
          </cell>
          <cell r="J1261">
            <v>0</v>
          </cell>
          <cell r="K1261">
            <v>0</v>
          </cell>
          <cell r="L1261">
            <v>2003</v>
          </cell>
          <cell r="M1261" t="str">
            <v>No Trade</v>
          </cell>
          <cell r="N1261" t="str">
            <v/>
          </cell>
          <cell r="O1261" t="str">
            <v/>
          </cell>
          <cell r="P1261" t="str">
            <v/>
          </cell>
        </row>
        <row r="1262">
          <cell r="A1262" t="str">
            <v>OH</v>
          </cell>
          <cell r="B1262">
            <v>3</v>
          </cell>
          <cell r="C1262">
            <v>3</v>
          </cell>
          <cell r="D1262" t="str">
            <v>C</v>
          </cell>
          <cell r="E1262">
            <v>0.95</v>
          </cell>
          <cell r="F1262">
            <v>37677</v>
          </cell>
          <cell r="G1262">
            <v>4.1999999999999997E-3</v>
          </cell>
          <cell r="H1262">
            <v>3.0000000000000001E-3</v>
          </cell>
          <cell r="I1262" t="str">
            <v>9          0   .</v>
          </cell>
          <cell r="J1262">
            <v>0</v>
          </cell>
          <cell r="K1262">
            <v>0</v>
          </cell>
          <cell r="L1262">
            <v>2003</v>
          </cell>
          <cell r="M1262" t="str">
            <v>No Trade</v>
          </cell>
          <cell r="N1262" t="str">
            <v/>
          </cell>
          <cell r="O1262" t="str">
            <v/>
          </cell>
          <cell r="P1262" t="str">
            <v/>
          </cell>
        </row>
        <row r="1263">
          <cell r="A1263" t="str">
            <v>OH</v>
          </cell>
          <cell r="B1263">
            <v>3</v>
          </cell>
          <cell r="C1263">
            <v>3</v>
          </cell>
          <cell r="D1263" t="str">
            <v>C</v>
          </cell>
          <cell r="E1263">
            <v>0.96</v>
          </cell>
          <cell r="F1263">
            <v>37677</v>
          </cell>
          <cell r="G1263">
            <v>3.7000000000000002E-3</v>
          </cell>
          <cell r="H1263">
            <v>3.0000000000000001E-3</v>
          </cell>
          <cell r="I1263" t="str">
            <v>5          0   .</v>
          </cell>
          <cell r="J1263">
            <v>0</v>
          </cell>
          <cell r="K1263">
            <v>0</v>
          </cell>
          <cell r="L1263">
            <v>2003</v>
          </cell>
          <cell r="M1263" t="str">
            <v>No Trade</v>
          </cell>
          <cell r="N1263" t="str">
            <v/>
          </cell>
          <cell r="O1263" t="str">
            <v/>
          </cell>
          <cell r="P1263" t="str">
            <v/>
          </cell>
        </row>
        <row r="1264">
          <cell r="A1264" t="str">
            <v>OH</v>
          </cell>
          <cell r="B1264">
            <v>3</v>
          </cell>
          <cell r="C1264">
            <v>3</v>
          </cell>
          <cell r="D1264" t="str">
            <v>C</v>
          </cell>
          <cell r="E1264">
            <v>0.98</v>
          </cell>
          <cell r="F1264">
            <v>37677</v>
          </cell>
          <cell r="G1264">
            <v>2.8999999999999998E-3</v>
          </cell>
          <cell r="H1264">
            <v>2E-3</v>
          </cell>
          <cell r="I1264" t="str">
            <v>8          0   .</v>
          </cell>
          <cell r="J1264">
            <v>0</v>
          </cell>
          <cell r="K1264">
            <v>0</v>
          </cell>
          <cell r="L1264">
            <v>2003</v>
          </cell>
          <cell r="M1264" t="str">
            <v>No Trade</v>
          </cell>
          <cell r="N1264" t="str">
            <v/>
          </cell>
          <cell r="O1264" t="str">
            <v/>
          </cell>
          <cell r="P1264" t="str">
            <v/>
          </cell>
        </row>
        <row r="1265">
          <cell r="A1265" t="str">
            <v>OH</v>
          </cell>
          <cell r="B1265">
            <v>3</v>
          </cell>
          <cell r="C1265">
            <v>3</v>
          </cell>
          <cell r="D1265" t="str">
            <v>C</v>
          </cell>
          <cell r="E1265">
            <v>1</v>
          </cell>
          <cell r="F1265">
            <v>37677</v>
          </cell>
          <cell r="G1265">
            <v>2.3E-3</v>
          </cell>
          <cell r="H1265">
            <v>2E-3</v>
          </cell>
          <cell r="I1265" t="str">
            <v>2          0   .</v>
          </cell>
          <cell r="J1265">
            <v>0</v>
          </cell>
          <cell r="K1265">
            <v>0</v>
          </cell>
          <cell r="L1265">
            <v>2003</v>
          </cell>
          <cell r="M1265" t="str">
            <v>No Trade</v>
          </cell>
          <cell r="N1265" t="str">
            <v/>
          </cell>
          <cell r="O1265" t="str">
            <v/>
          </cell>
          <cell r="P1265" t="str">
            <v/>
          </cell>
        </row>
        <row r="1266">
          <cell r="A1266" t="str">
            <v>OH</v>
          </cell>
          <cell r="B1266">
            <v>3</v>
          </cell>
          <cell r="C1266">
            <v>3</v>
          </cell>
          <cell r="D1266" t="str">
            <v>C</v>
          </cell>
          <cell r="E1266">
            <v>1.01</v>
          </cell>
          <cell r="F1266">
            <v>37677</v>
          </cell>
          <cell r="G1266">
            <v>2E-3</v>
          </cell>
          <cell r="H1266">
            <v>1E-3</v>
          </cell>
          <cell r="I1266" t="str">
            <v>9          0   .</v>
          </cell>
          <cell r="J1266">
            <v>0</v>
          </cell>
          <cell r="K1266">
            <v>0</v>
          </cell>
          <cell r="L1266">
            <v>2003</v>
          </cell>
          <cell r="M1266" t="str">
            <v>No Trade</v>
          </cell>
          <cell r="N1266" t="str">
            <v/>
          </cell>
          <cell r="O1266" t="str">
            <v/>
          </cell>
          <cell r="P1266" t="str">
            <v/>
          </cell>
        </row>
        <row r="1267">
          <cell r="A1267" t="str">
            <v>OH</v>
          </cell>
          <cell r="B1267">
            <v>3</v>
          </cell>
          <cell r="C1267">
            <v>3</v>
          </cell>
          <cell r="D1267" t="str">
            <v>C</v>
          </cell>
          <cell r="E1267">
            <v>1.02</v>
          </cell>
          <cell r="F1267">
            <v>37677</v>
          </cell>
          <cell r="G1267">
            <v>1.8E-3</v>
          </cell>
          <cell r="H1267">
            <v>1E-3</v>
          </cell>
          <cell r="I1267" t="str">
            <v>7          0   .</v>
          </cell>
          <cell r="J1267">
            <v>0</v>
          </cell>
          <cell r="K1267">
            <v>0</v>
          </cell>
          <cell r="L1267">
            <v>2003</v>
          </cell>
          <cell r="M1267" t="str">
            <v>No Trade</v>
          </cell>
          <cell r="N1267" t="str">
            <v/>
          </cell>
          <cell r="O1267" t="str">
            <v/>
          </cell>
          <cell r="P1267" t="str">
            <v/>
          </cell>
        </row>
        <row r="1268">
          <cell r="A1268" t="str">
            <v>OH</v>
          </cell>
          <cell r="B1268">
            <v>3</v>
          </cell>
          <cell r="C1268">
            <v>3</v>
          </cell>
          <cell r="D1268" t="str">
            <v>C</v>
          </cell>
          <cell r="E1268">
            <v>1.2</v>
          </cell>
          <cell r="F1268">
            <v>37677</v>
          </cell>
          <cell r="G1268">
            <v>2.0000000000000001E-4</v>
          </cell>
          <cell r="H1268">
            <v>0</v>
          </cell>
          <cell r="I1268" t="str">
            <v>2          0   .</v>
          </cell>
          <cell r="J1268">
            <v>0</v>
          </cell>
          <cell r="K1268">
            <v>0</v>
          </cell>
          <cell r="L1268">
            <v>2003</v>
          </cell>
          <cell r="M1268" t="str">
            <v>No Trade</v>
          </cell>
          <cell r="N1268" t="str">
            <v/>
          </cell>
          <cell r="O1268" t="str">
            <v/>
          </cell>
          <cell r="P1268" t="str">
            <v/>
          </cell>
        </row>
        <row r="1269">
          <cell r="A1269" t="str">
            <v>OH</v>
          </cell>
          <cell r="B1269">
            <v>4</v>
          </cell>
          <cell r="C1269">
            <v>3</v>
          </cell>
          <cell r="D1269" t="str">
            <v>C</v>
          </cell>
          <cell r="E1269">
            <v>0.05</v>
          </cell>
          <cell r="F1269">
            <v>37706</v>
          </cell>
          <cell r="G1269">
            <v>0.68769999999999998</v>
          </cell>
          <cell r="H1269">
            <v>0.68700000000000006</v>
          </cell>
          <cell r="I1269" t="str">
            <v>7          0   .</v>
          </cell>
          <cell r="J1269">
            <v>0</v>
          </cell>
          <cell r="K1269">
            <v>0</v>
          </cell>
          <cell r="L1269">
            <v>2003</v>
          </cell>
          <cell r="M1269" t="str">
            <v>No Trade</v>
          </cell>
          <cell r="N1269" t="str">
            <v/>
          </cell>
          <cell r="O1269" t="str">
            <v/>
          </cell>
          <cell r="P1269" t="str">
            <v/>
          </cell>
        </row>
        <row r="1270">
          <cell r="A1270" t="str">
            <v>OH</v>
          </cell>
          <cell r="B1270">
            <v>4</v>
          </cell>
          <cell r="C1270">
            <v>3</v>
          </cell>
          <cell r="D1270" t="str">
            <v>P</v>
          </cell>
          <cell r="E1270">
            <v>0.05</v>
          </cell>
          <cell r="F1270">
            <v>37706</v>
          </cell>
          <cell r="G1270">
            <v>1E-4</v>
          </cell>
          <cell r="H1270">
            <v>0</v>
          </cell>
          <cell r="I1270" t="str">
            <v>1          0   .</v>
          </cell>
          <cell r="J1270">
            <v>0</v>
          </cell>
          <cell r="K1270">
            <v>0</v>
          </cell>
          <cell r="L1270">
            <v>2003</v>
          </cell>
          <cell r="M1270" t="str">
            <v>No Trade</v>
          </cell>
          <cell r="N1270" t="str">
            <v/>
          </cell>
          <cell r="O1270" t="str">
            <v/>
          </cell>
          <cell r="P1270" t="str">
            <v/>
          </cell>
        </row>
        <row r="1271">
          <cell r="A1271" t="str">
            <v>OH</v>
          </cell>
          <cell r="B1271">
            <v>4</v>
          </cell>
          <cell r="C1271">
            <v>3</v>
          </cell>
          <cell r="D1271" t="str">
            <v>P</v>
          </cell>
          <cell r="E1271">
            <v>0.49</v>
          </cell>
          <cell r="F1271">
            <v>37706</v>
          </cell>
          <cell r="G1271">
            <v>0</v>
          </cell>
          <cell r="H1271">
            <v>0</v>
          </cell>
          <cell r="I1271" t="str">
            <v>0          0   .</v>
          </cell>
          <cell r="J1271">
            <v>0</v>
          </cell>
          <cell r="K1271">
            <v>0</v>
          </cell>
          <cell r="L1271">
            <v>2003</v>
          </cell>
          <cell r="M1271" t="str">
            <v>No Trade</v>
          </cell>
          <cell r="N1271" t="str">
            <v/>
          </cell>
          <cell r="O1271" t="str">
            <v/>
          </cell>
          <cell r="P1271" t="str">
            <v/>
          </cell>
        </row>
        <row r="1272">
          <cell r="A1272" t="str">
            <v>OH</v>
          </cell>
          <cell r="B1272">
            <v>4</v>
          </cell>
          <cell r="C1272">
            <v>3</v>
          </cell>
          <cell r="D1272" t="str">
            <v>C</v>
          </cell>
          <cell r="E1272">
            <v>0.5</v>
          </cell>
          <cell r="F1272">
            <v>37706</v>
          </cell>
          <cell r="G1272">
            <v>0.17810000000000001</v>
          </cell>
          <cell r="H1272">
            <v>0.17799999999999999</v>
          </cell>
          <cell r="I1272" t="str">
            <v>1          0   .</v>
          </cell>
          <cell r="J1272">
            <v>0</v>
          </cell>
          <cell r="K1272">
            <v>0</v>
          </cell>
          <cell r="L1272">
            <v>2003</v>
          </cell>
          <cell r="M1272" t="str">
            <v>No Trade</v>
          </cell>
          <cell r="N1272" t="str">
            <v/>
          </cell>
          <cell r="O1272" t="str">
            <v/>
          </cell>
          <cell r="P1272" t="str">
            <v/>
          </cell>
        </row>
        <row r="1273">
          <cell r="A1273" t="str">
            <v>OH</v>
          </cell>
          <cell r="B1273">
            <v>4</v>
          </cell>
          <cell r="C1273">
            <v>3</v>
          </cell>
          <cell r="D1273" t="str">
            <v>P</v>
          </cell>
          <cell r="E1273">
            <v>0.5</v>
          </cell>
          <cell r="F1273">
            <v>37706</v>
          </cell>
          <cell r="G1273">
            <v>1.1000000000000001E-3</v>
          </cell>
          <cell r="H1273">
            <v>1E-3</v>
          </cell>
          <cell r="I1273" t="str">
            <v>6          0   .</v>
          </cell>
          <cell r="J1273">
            <v>0</v>
          </cell>
          <cell r="K1273">
            <v>0</v>
          </cell>
          <cell r="L1273">
            <v>2003</v>
          </cell>
          <cell r="M1273" t="str">
            <v>No Trade</v>
          </cell>
          <cell r="N1273" t="str">
            <v/>
          </cell>
          <cell r="O1273" t="str">
            <v/>
          </cell>
          <cell r="P1273" t="str">
            <v/>
          </cell>
        </row>
        <row r="1274">
          <cell r="A1274" t="str">
            <v>OH</v>
          </cell>
          <cell r="B1274">
            <v>4</v>
          </cell>
          <cell r="C1274">
            <v>3</v>
          </cell>
          <cell r="D1274" t="str">
            <v>C</v>
          </cell>
          <cell r="E1274">
            <v>0.51</v>
          </cell>
          <cell r="F1274">
            <v>37706</v>
          </cell>
          <cell r="G1274">
            <v>0</v>
          </cell>
          <cell r="H1274">
            <v>0</v>
          </cell>
          <cell r="I1274" t="str">
            <v>0          0   .</v>
          </cell>
          <cell r="J1274">
            <v>0</v>
          </cell>
          <cell r="K1274">
            <v>0</v>
          </cell>
          <cell r="L1274">
            <v>2003</v>
          </cell>
          <cell r="M1274" t="str">
            <v>No Trade</v>
          </cell>
          <cell r="N1274" t="str">
            <v/>
          </cell>
          <cell r="O1274" t="str">
            <v/>
          </cell>
          <cell r="P1274" t="str">
            <v/>
          </cell>
        </row>
        <row r="1275">
          <cell r="A1275" t="str">
            <v>OH</v>
          </cell>
          <cell r="B1275">
            <v>4</v>
          </cell>
          <cell r="C1275">
            <v>3</v>
          </cell>
          <cell r="D1275" t="str">
            <v>P</v>
          </cell>
          <cell r="E1275">
            <v>0.51</v>
          </cell>
          <cell r="F1275">
            <v>37706</v>
          </cell>
          <cell r="G1275">
            <v>1.5E-3</v>
          </cell>
          <cell r="H1275">
            <v>2E-3</v>
          </cell>
          <cell r="I1275" t="str">
            <v>1          0   .</v>
          </cell>
          <cell r="J1275">
            <v>0</v>
          </cell>
          <cell r="K1275">
            <v>0</v>
          </cell>
          <cell r="L1275">
            <v>2003</v>
          </cell>
          <cell r="M1275" t="str">
            <v>No Trade</v>
          </cell>
          <cell r="N1275" t="str">
            <v/>
          </cell>
          <cell r="O1275" t="str">
            <v/>
          </cell>
          <cell r="P1275" t="str">
            <v/>
          </cell>
        </row>
        <row r="1276">
          <cell r="A1276" t="str">
            <v>OH</v>
          </cell>
          <cell r="B1276">
            <v>4</v>
          </cell>
          <cell r="C1276">
            <v>3</v>
          </cell>
          <cell r="D1276" t="str">
            <v>P</v>
          </cell>
          <cell r="E1276">
            <v>0.52</v>
          </cell>
          <cell r="F1276">
            <v>37706</v>
          </cell>
          <cell r="G1276">
            <v>0</v>
          </cell>
          <cell r="H1276">
            <v>0</v>
          </cell>
          <cell r="I1276" t="str">
            <v>0          0   .</v>
          </cell>
          <cell r="J1276">
            <v>0</v>
          </cell>
          <cell r="K1276">
            <v>0</v>
          </cell>
          <cell r="L1276">
            <v>2003</v>
          </cell>
          <cell r="M1276" t="str">
            <v>No Trade</v>
          </cell>
          <cell r="N1276" t="str">
            <v/>
          </cell>
          <cell r="O1276" t="str">
            <v/>
          </cell>
          <cell r="P1276" t="str">
            <v/>
          </cell>
        </row>
        <row r="1277">
          <cell r="A1277" t="str">
            <v>OH</v>
          </cell>
          <cell r="B1277">
            <v>4</v>
          </cell>
          <cell r="C1277">
            <v>3</v>
          </cell>
          <cell r="D1277" t="str">
            <v>P</v>
          </cell>
          <cell r="E1277">
            <v>0.53</v>
          </cell>
          <cell r="F1277">
            <v>37706</v>
          </cell>
          <cell r="G1277">
            <v>0</v>
          </cell>
          <cell r="H1277">
            <v>0</v>
          </cell>
          <cell r="I1277" t="str">
            <v>0          0   .</v>
          </cell>
          <cell r="J1277">
            <v>0</v>
          </cell>
          <cell r="K1277">
            <v>0</v>
          </cell>
          <cell r="L1277">
            <v>2003</v>
          </cell>
          <cell r="M1277" t="str">
            <v>No Trade</v>
          </cell>
          <cell r="N1277" t="str">
            <v/>
          </cell>
          <cell r="O1277" t="str">
            <v/>
          </cell>
          <cell r="P1277" t="str">
            <v/>
          </cell>
        </row>
        <row r="1278">
          <cell r="A1278" t="str">
            <v>OH</v>
          </cell>
          <cell r="B1278">
            <v>4</v>
          </cell>
          <cell r="C1278">
            <v>3</v>
          </cell>
          <cell r="D1278" t="str">
            <v>P</v>
          </cell>
          <cell r="E1278">
            <v>0.54</v>
          </cell>
          <cell r="F1278">
            <v>37706</v>
          </cell>
          <cell r="G1278">
            <v>3.3E-3</v>
          </cell>
          <cell r="H1278">
            <v>4.0000000000000001E-3</v>
          </cell>
          <cell r="I1278" t="str">
            <v>5          0   .</v>
          </cell>
          <cell r="J1278">
            <v>0</v>
          </cell>
          <cell r="K1278">
            <v>0</v>
          </cell>
          <cell r="L1278">
            <v>2003</v>
          </cell>
          <cell r="M1278" t="str">
            <v>No Trade</v>
          </cell>
          <cell r="N1278" t="str">
            <v/>
          </cell>
          <cell r="O1278" t="str">
            <v/>
          </cell>
          <cell r="P1278" t="str">
            <v/>
          </cell>
        </row>
        <row r="1279">
          <cell r="A1279" t="str">
            <v>OH</v>
          </cell>
          <cell r="B1279">
            <v>4</v>
          </cell>
          <cell r="C1279">
            <v>3</v>
          </cell>
          <cell r="D1279" t="str">
            <v>P</v>
          </cell>
          <cell r="E1279">
            <v>0.55000000000000004</v>
          </cell>
          <cell r="F1279">
            <v>37706</v>
          </cell>
          <cell r="G1279">
            <v>4.1999999999999997E-3</v>
          </cell>
          <cell r="H1279">
            <v>5.0000000000000001E-3</v>
          </cell>
          <cell r="I1279" t="str">
            <v>6          1   .</v>
          </cell>
          <cell r="J1279">
            <v>70</v>
          </cell>
          <cell r="K1279">
            <v>7.0000000000000001E-3</v>
          </cell>
          <cell r="L1279">
            <v>2003</v>
          </cell>
          <cell r="M1279" t="str">
            <v>No Trade</v>
          </cell>
          <cell r="N1279" t="str">
            <v/>
          </cell>
          <cell r="O1279" t="str">
            <v/>
          </cell>
          <cell r="P1279" t="str">
            <v/>
          </cell>
        </row>
        <row r="1280">
          <cell r="A1280" t="str">
            <v>OH</v>
          </cell>
          <cell r="B1280">
            <v>4</v>
          </cell>
          <cell r="C1280">
            <v>3</v>
          </cell>
          <cell r="D1280" t="str">
            <v>P</v>
          </cell>
          <cell r="E1280">
            <v>0.56000000000000005</v>
          </cell>
          <cell r="F1280">
            <v>37706</v>
          </cell>
          <cell r="G1280">
            <v>5.1999999999999998E-3</v>
          </cell>
          <cell r="H1280">
            <v>6.0000000000000001E-3</v>
          </cell>
          <cell r="I1280" t="str">
            <v>7          0   .</v>
          </cell>
          <cell r="J1280">
            <v>0</v>
          </cell>
          <cell r="K1280">
            <v>0</v>
          </cell>
          <cell r="L1280">
            <v>2003</v>
          </cell>
          <cell r="M1280" t="str">
            <v>No Trade</v>
          </cell>
          <cell r="N1280" t="str">
            <v/>
          </cell>
          <cell r="O1280" t="str">
            <v/>
          </cell>
          <cell r="P1280" t="str">
            <v/>
          </cell>
        </row>
        <row r="1281">
          <cell r="A1281" t="str">
            <v>OH</v>
          </cell>
          <cell r="B1281">
            <v>4</v>
          </cell>
          <cell r="C1281">
            <v>3</v>
          </cell>
          <cell r="D1281" t="str">
            <v>C</v>
          </cell>
          <cell r="E1281">
            <v>0.56999999999999995</v>
          </cell>
          <cell r="F1281">
            <v>37706</v>
          </cell>
          <cell r="G1281">
            <v>0</v>
          </cell>
          <cell r="H1281">
            <v>0</v>
          </cell>
          <cell r="I1281" t="str">
            <v>0          0   .</v>
          </cell>
          <cell r="J1281">
            <v>0</v>
          </cell>
          <cell r="K1281">
            <v>0</v>
          </cell>
          <cell r="L1281">
            <v>2003</v>
          </cell>
          <cell r="M1281" t="str">
            <v>No Trade</v>
          </cell>
          <cell r="N1281" t="str">
            <v/>
          </cell>
          <cell r="O1281" t="str">
            <v/>
          </cell>
          <cell r="P1281" t="str">
            <v/>
          </cell>
        </row>
        <row r="1282">
          <cell r="A1282" t="str">
            <v>OH</v>
          </cell>
          <cell r="B1282">
            <v>4</v>
          </cell>
          <cell r="C1282">
            <v>3</v>
          </cell>
          <cell r="D1282" t="str">
            <v>P</v>
          </cell>
          <cell r="E1282">
            <v>0.56999999999999995</v>
          </cell>
          <cell r="F1282">
            <v>37706</v>
          </cell>
          <cell r="G1282">
            <v>6.4999999999999997E-3</v>
          </cell>
          <cell r="H1282">
            <v>8.0000000000000002E-3</v>
          </cell>
          <cell r="I1282" t="str">
            <v>4          0   .</v>
          </cell>
          <cell r="J1282">
            <v>0</v>
          </cell>
          <cell r="K1282">
            <v>0</v>
          </cell>
          <cell r="L1282">
            <v>2003</v>
          </cell>
          <cell r="M1282" t="str">
            <v>No Trade</v>
          </cell>
          <cell r="N1282" t="str">
            <v/>
          </cell>
          <cell r="O1282" t="str">
            <v/>
          </cell>
          <cell r="P1282" t="str">
            <v/>
          </cell>
        </row>
        <row r="1283">
          <cell r="A1283" t="str">
            <v>OH</v>
          </cell>
          <cell r="B1283">
            <v>4</v>
          </cell>
          <cell r="C1283">
            <v>3</v>
          </cell>
          <cell r="D1283" t="str">
            <v>C</v>
          </cell>
          <cell r="E1283">
            <v>0.57999999999999996</v>
          </cell>
          <cell r="F1283">
            <v>37706</v>
          </cell>
          <cell r="G1283">
            <v>0</v>
          </cell>
          <cell r="H1283">
            <v>0</v>
          </cell>
          <cell r="I1283" t="str">
            <v>0          0   .</v>
          </cell>
          <cell r="J1283">
            <v>0</v>
          </cell>
          <cell r="K1283">
            <v>0</v>
          </cell>
          <cell r="L1283">
            <v>2003</v>
          </cell>
          <cell r="M1283" t="str">
            <v>No Trade</v>
          </cell>
          <cell r="N1283" t="str">
            <v/>
          </cell>
          <cell r="O1283" t="str">
            <v/>
          </cell>
          <cell r="P1283" t="str">
            <v/>
          </cell>
        </row>
        <row r="1284">
          <cell r="A1284" t="str">
            <v>OH</v>
          </cell>
          <cell r="B1284">
            <v>4</v>
          </cell>
          <cell r="C1284">
            <v>3</v>
          </cell>
          <cell r="D1284" t="str">
            <v>P</v>
          </cell>
          <cell r="E1284">
            <v>0.57999999999999996</v>
          </cell>
          <cell r="F1284">
            <v>37706</v>
          </cell>
          <cell r="G1284">
            <v>7.9000000000000008E-3</v>
          </cell>
          <cell r="H1284">
            <v>0.01</v>
          </cell>
          <cell r="I1284" t="str">
            <v>2          0   .</v>
          </cell>
          <cell r="J1284">
            <v>0</v>
          </cell>
          <cell r="K1284">
            <v>0</v>
          </cell>
          <cell r="L1284">
            <v>2003</v>
          </cell>
          <cell r="M1284" t="str">
            <v>No Trade</v>
          </cell>
          <cell r="N1284" t="str">
            <v/>
          </cell>
          <cell r="O1284" t="str">
            <v/>
          </cell>
          <cell r="P1284" t="str">
            <v/>
          </cell>
        </row>
        <row r="1285">
          <cell r="A1285" t="str">
            <v>OH</v>
          </cell>
          <cell r="B1285">
            <v>4</v>
          </cell>
          <cell r="C1285">
            <v>3</v>
          </cell>
          <cell r="D1285" t="str">
            <v>C</v>
          </cell>
          <cell r="E1285">
            <v>0.59</v>
          </cell>
          <cell r="F1285">
            <v>37706</v>
          </cell>
          <cell r="G1285">
            <v>0</v>
          </cell>
          <cell r="H1285">
            <v>0</v>
          </cell>
          <cell r="I1285" t="str">
            <v>0          0   .</v>
          </cell>
          <cell r="J1285">
            <v>0</v>
          </cell>
          <cell r="K1285">
            <v>0</v>
          </cell>
          <cell r="L1285">
            <v>2003</v>
          </cell>
          <cell r="M1285" t="str">
            <v>No Trade</v>
          </cell>
          <cell r="N1285" t="str">
            <v/>
          </cell>
          <cell r="O1285" t="str">
            <v/>
          </cell>
          <cell r="P1285" t="str">
            <v/>
          </cell>
        </row>
        <row r="1286">
          <cell r="A1286" t="str">
            <v>OH</v>
          </cell>
          <cell r="B1286">
            <v>4</v>
          </cell>
          <cell r="C1286">
            <v>3</v>
          </cell>
          <cell r="D1286" t="str">
            <v>P</v>
          </cell>
          <cell r="E1286">
            <v>0.59</v>
          </cell>
          <cell r="F1286">
            <v>37706</v>
          </cell>
          <cell r="G1286">
            <v>9.5999999999999992E-3</v>
          </cell>
          <cell r="H1286">
            <v>1.2E-2</v>
          </cell>
          <cell r="I1286" t="str">
            <v>2          0   .</v>
          </cell>
          <cell r="J1286">
            <v>0</v>
          </cell>
          <cell r="K1286">
            <v>0</v>
          </cell>
          <cell r="L1286">
            <v>2003</v>
          </cell>
          <cell r="M1286" t="str">
            <v>No Trade</v>
          </cell>
          <cell r="N1286" t="str">
            <v/>
          </cell>
          <cell r="O1286" t="str">
            <v/>
          </cell>
          <cell r="P1286" t="str">
            <v/>
          </cell>
        </row>
        <row r="1287">
          <cell r="A1287" t="str">
            <v>OH</v>
          </cell>
          <cell r="B1287">
            <v>4</v>
          </cell>
          <cell r="C1287">
            <v>3</v>
          </cell>
          <cell r="D1287" t="str">
            <v>C</v>
          </cell>
          <cell r="E1287">
            <v>0.6</v>
          </cell>
          <cell r="F1287">
            <v>37706</v>
          </cell>
          <cell r="G1287">
            <v>0.1166</v>
          </cell>
          <cell r="H1287">
            <v>0.106</v>
          </cell>
          <cell r="I1287" t="str">
            <v>1          0   .</v>
          </cell>
          <cell r="J1287">
            <v>0</v>
          </cell>
          <cell r="K1287">
            <v>0</v>
          </cell>
          <cell r="L1287">
            <v>2003</v>
          </cell>
          <cell r="M1287" t="str">
            <v>No Trade</v>
          </cell>
          <cell r="N1287" t="str">
            <v/>
          </cell>
          <cell r="O1287" t="str">
            <v/>
          </cell>
          <cell r="P1287" t="str">
            <v/>
          </cell>
        </row>
        <row r="1288">
          <cell r="A1288" t="str">
            <v>OH</v>
          </cell>
          <cell r="B1288">
            <v>4</v>
          </cell>
          <cell r="C1288">
            <v>3</v>
          </cell>
          <cell r="D1288" t="str">
            <v>P</v>
          </cell>
          <cell r="E1288">
            <v>0.6</v>
          </cell>
          <cell r="F1288">
            <v>37706</v>
          </cell>
          <cell r="G1288">
            <v>1.1599999999999999E-2</v>
          </cell>
          <cell r="H1288">
            <v>1.4E-2</v>
          </cell>
          <cell r="I1288" t="str">
            <v>5          0   .</v>
          </cell>
          <cell r="J1288">
            <v>0</v>
          </cell>
          <cell r="K1288">
            <v>0</v>
          </cell>
          <cell r="L1288">
            <v>2003</v>
          </cell>
          <cell r="M1288" t="str">
            <v>No Trade</v>
          </cell>
          <cell r="N1288" t="str">
            <v/>
          </cell>
          <cell r="O1288" t="str">
            <v/>
          </cell>
          <cell r="P1288" t="str">
            <v/>
          </cell>
        </row>
        <row r="1289">
          <cell r="A1289" t="str">
            <v>OH</v>
          </cell>
          <cell r="B1289">
            <v>4</v>
          </cell>
          <cell r="C1289">
            <v>3</v>
          </cell>
          <cell r="D1289" t="str">
            <v>C</v>
          </cell>
          <cell r="E1289">
            <v>0.61</v>
          </cell>
          <cell r="F1289">
            <v>37706</v>
          </cell>
          <cell r="G1289">
            <v>0</v>
          </cell>
          <cell r="H1289">
            <v>0</v>
          </cell>
          <cell r="I1289" t="str">
            <v>0          0   .</v>
          </cell>
          <cell r="J1289">
            <v>0</v>
          </cell>
          <cell r="K1289">
            <v>0</v>
          </cell>
          <cell r="L1289">
            <v>2003</v>
          </cell>
          <cell r="M1289" t="str">
            <v>No Trade</v>
          </cell>
          <cell r="N1289" t="str">
            <v/>
          </cell>
          <cell r="O1289" t="str">
            <v/>
          </cell>
          <cell r="P1289" t="str">
            <v/>
          </cell>
        </row>
        <row r="1290">
          <cell r="A1290" t="str">
            <v>OH</v>
          </cell>
          <cell r="B1290">
            <v>4</v>
          </cell>
          <cell r="C1290">
            <v>3</v>
          </cell>
          <cell r="D1290" t="str">
            <v>P</v>
          </cell>
          <cell r="E1290">
            <v>0.61</v>
          </cell>
          <cell r="F1290">
            <v>37706</v>
          </cell>
          <cell r="G1290">
            <v>1.38E-2</v>
          </cell>
          <cell r="H1290">
            <v>1.7000000000000001E-2</v>
          </cell>
          <cell r="I1290" t="str">
            <v>1          0   .</v>
          </cell>
          <cell r="J1290">
            <v>0</v>
          </cell>
          <cell r="K1290">
            <v>0</v>
          </cell>
          <cell r="L1290">
            <v>2003</v>
          </cell>
          <cell r="M1290" t="str">
            <v>No Trade</v>
          </cell>
          <cell r="N1290" t="str">
            <v/>
          </cell>
          <cell r="O1290" t="str">
            <v/>
          </cell>
          <cell r="P1290" t="str">
            <v/>
          </cell>
        </row>
        <row r="1291">
          <cell r="A1291" t="str">
            <v>OH</v>
          </cell>
          <cell r="B1291">
            <v>4</v>
          </cell>
          <cell r="C1291">
            <v>3</v>
          </cell>
          <cell r="D1291" t="str">
            <v>C</v>
          </cell>
          <cell r="E1291">
            <v>0.62</v>
          </cell>
          <cell r="F1291">
            <v>37706</v>
          </cell>
          <cell r="G1291">
            <v>0</v>
          </cell>
          <cell r="H1291">
            <v>0</v>
          </cell>
          <cell r="I1291" t="str">
            <v>0          0   .</v>
          </cell>
          <cell r="J1291">
            <v>0</v>
          </cell>
          <cell r="K1291">
            <v>0</v>
          </cell>
          <cell r="L1291">
            <v>2003</v>
          </cell>
          <cell r="M1291" t="str">
            <v>No Trade</v>
          </cell>
          <cell r="N1291" t="str">
            <v/>
          </cell>
          <cell r="O1291" t="str">
            <v/>
          </cell>
          <cell r="P1291" t="str">
            <v/>
          </cell>
        </row>
        <row r="1292">
          <cell r="A1292" t="str">
            <v>OH</v>
          </cell>
          <cell r="B1292">
            <v>4</v>
          </cell>
          <cell r="C1292">
            <v>3</v>
          </cell>
          <cell r="D1292" t="str">
            <v>P</v>
          </cell>
          <cell r="E1292">
            <v>0.62</v>
          </cell>
          <cell r="F1292">
            <v>37706</v>
          </cell>
          <cell r="G1292">
            <v>1.6199999999999999E-2</v>
          </cell>
          <cell r="H1292">
            <v>1.9E-2</v>
          </cell>
          <cell r="I1292" t="str">
            <v>9          0   .</v>
          </cell>
          <cell r="J1292">
            <v>0</v>
          </cell>
          <cell r="K1292">
            <v>0</v>
          </cell>
          <cell r="L1292">
            <v>2003</v>
          </cell>
          <cell r="M1292" t="str">
            <v>No Trade</v>
          </cell>
          <cell r="N1292" t="str">
            <v/>
          </cell>
          <cell r="O1292" t="str">
            <v/>
          </cell>
          <cell r="P1292" t="str">
            <v/>
          </cell>
        </row>
        <row r="1293">
          <cell r="A1293" t="str">
            <v>OH</v>
          </cell>
          <cell r="B1293">
            <v>4</v>
          </cell>
          <cell r="C1293">
            <v>3</v>
          </cell>
          <cell r="D1293" t="str">
            <v>C</v>
          </cell>
          <cell r="E1293">
            <v>0.63</v>
          </cell>
          <cell r="F1293">
            <v>37706</v>
          </cell>
          <cell r="G1293">
            <v>0</v>
          </cell>
          <cell r="H1293">
            <v>0</v>
          </cell>
          <cell r="I1293" t="str">
            <v>0          0   .</v>
          </cell>
          <cell r="J1293">
            <v>0</v>
          </cell>
          <cell r="K1293">
            <v>0</v>
          </cell>
          <cell r="L1293">
            <v>2003</v>
          </cell>
          <cell r="M1293" t="str">
            <v>No Trade</v>
          </cell>
          <cell r="N1293" t="str">
            <v/>
          </cell>
          <cell r="O1293" t="str">
            <v/>
          </cell>
          <cell r="P1293" t="str">
            <v/>
          </cell>
        </row>
        <row r="1294">
          <cell r="A1294" t="str">
            <v>OH</v>
          </cell>
          <cell r="B1294">
            <v>4</v>
          </cell>
          <cell r="C1294">
            <v>3</v>
          </cell>
          <cell r="D1294" t="str">
            <v>P</v>
          </cell>
          <cell r="E1294">
            <v>0.63</v>
          </cell>
          <cell r="F1294">
            <v>37706</v>
          </cell>
          <cell r="G1294">
            <v>1.9E-2</v>
          </cell>
          <cell r="H1294">
            <v>2.3E-2</v>
          </cell>
          <cell r="I1294" t="str">
            <v>1          0   .</v>
          </cell>
          <cell r="J1294">
            <v>0</v>
          </cell>
          <cell r="K1294">
            <v>0</v>
          </cell>
          <cell r="L1294">
            <v>2003</v>
          </cell>
          <cell r="M1294" t="str">
            <v>No Trade</v>
          </cell>
          <cell r="N1294" t="str">
            <v/>
          </cell>
          <cell r="O1294" t="str">
            <v/>
          </cell>
          <cell r="P1294" t="str">
            <v/>
          </cell>
        </row>
        <row r="1295">
          <cell r="A1295" t="str">
            <v>OH</v>
          </cell>
          <cell r="B1295">
            <v>4</v>
          </cell>
          <cell r="C1295">
            <v>3</v>
          </cell>
          <cell r="D1295" t="str">
            <v>C</v>
          </cell>
          <cell r="E1295">
            <v>0.64</v>
          </cell>
          <cell r="F1295">
            <v>37706</v>
          </cell>
          <cell r="G1295">
            <v>0</v>
          </cell>
          <cell r="H1295">
            <v>0</v>
          </cell>
          <cell r="I1295" t="str">
            <v>0          0   .</v>
          </cell>
          <cell r="J1295">
            <v>0</v>
          </cell>
          <cell r="K1295">
            <v>0</v>
          </cell>
          <cell r="L1295">
            <v>2003</v>
          </cell>
          <cell r="M1295" t="str">
            <v>No Trade</v>
          </cell>
          <cell r="N1295" t="str">
            <v/>
          </cell>
          <cell r="O1295" t="str">
            <v/>
          </cell>
          <cell r="P1295" t="str">
            <v/>
          </cell>
        </row>
        <row r="1296">
          <cell r="A1296" t="str">
            <v>OH</v>
          </cell>
          <cell r="B1296">
            <v>4</v>
          </cell>
          <cell r="C1296">
            <v>3</v>
          </cell>
          <cell r="D1296" t="str">
            <v>P</v>
          </cell>
          <cell r="E1296">
            <v>0.64</v>
          </cell>
          <cell r="F1296">
            <v>37706</v>
          </cell>
          <cell r="G1296">
            <v>2.2100000000000002E-2</v>
          </cell>
          <cell r="H1296">
            <v>2.5999999999999999E-2</v>
          </cell>
          <cell r="I1296" t="str">
            <v>6          0   .</v>
          </cell>
          <cell r="J1296">
            <v>0</v>
          </cell>
          <cell r="K1296">
            <v>0</v>
          </cell>
          <cell r="L1296">
            <v>2003</v>
          </cell>
          <cell r="M1296" t="str">
            <v>No Trade</v>
          </cell>
          <cell r="N1296" t="str">
            <v/>
          </cell>
          <cell r="O1296" t="str">
            <v/>
          </cell>
          <cell r="P1296" t="str">
            <v/>
          </cell>
        </row>
        <row r="1297">
          <cell r="A1297" t="str">
            <v>OH</v>
          </cell>
          <cell r="B1297">
            <v>4</v>
          </cell>
          <cell r="C1297">
            <v>3</v>
          </cell>
          <cell r="D1297" t="str">
            <v>C</v>
          </cell>
          <cell r="E1297">
            <v>0.65</v>
          </cell>
          <cell r="F1297">
            <v>37706</v>
          </cell>
          <cell r="G1297">
            <v>8.0699999999999994E-2</v>
          </cell>
          <cell r="H1297">
            <v>7.1999999999999995E-2</v>
          </cell>
          <cell r="I1297" t="str">
            <v>7          0   .</v>
          </cell>
          <cell r="J1297">
            <v>0</v>
          </cell>
          <cell r="K1297">
            <v>0</v>
          </cell>
          <cell r="L1297">
            <v>2003</v>
          </cell>
          <cell r="M1297" t="str">
            <v>No Trade</v>
          </cell>
          <cell r="N1297" t="str">
            <v/>
          </cell>
          <cell r="O1297" t="str">
            <v/>
          </cell>
          <cell r="P1297" t="str">
            <v/>
          </cell>
        </row>
        <row r="1298">
          <cell r="A1298" t="str">
            <v>OH</v>
          </cell>
          <cell r="B1298">
            <v>4</v>
          </cell>
          <cell r="C1298">
            <v>3</v>
          </cell>
          <cell r="D1298" t="str">
            <v>P</v>
          </cell>
          <cell r="E1298">
            <v>0.65</v>
          </cell>
          <cell r="F1298">
            <v>37706</v>
          </cell>
          <cell r="G1298">
            <v>2.5399999999999999E-2</v>
          </cell>
          <cell r="H1298">
            <v>0.03</v>
          </cell>
          <cell r="I1298" t="str">
            <v>4          0   .</v>
          </cell>
          <cell r="J1298">
            <v>0</v>
          </cell>
          <cell r="K1298">
            <v>0</v>
          </cell>
          <cell r="L1298">
            <v>2003</v>
          </cell>
          <cell r="M1298" t="str">
            <v>No Trade</v>
          </cell>
          <cell r="N1298" t="str">
            <v/>
          </cell>
          <cell r="O1298" t="str">
            <v/>
          </cell>
          <cell r="P1298" t="str">
            <v/>
          </cell>
        </row>
        <row r="1299">
          <cell r="A1299" t="str">
            <v>OH</v>
          </cell>
          <cell r="B1299">
            <v>4</v>
          </cell>
          <cell r="C1299">
            <v>3</v>
          </cell>
          <cell r="D1299" t="str">
            <v>C</v>
          </cell>
          <cell r="E1299">
            <v>0.66</v>
          </cell>
          <cell r="F1299">
            <v>37706</v>
          </cell>
          <cell r="G1299">
            <v>7.4499999999999997E-2</v>
          </cell>
          <cell r="H1299">
            <v>6.6000000000000003E-2</v>
          </cell>
          <cell r="I1299" t="str">
            <v>9          0   .</v>
          </cell>
          <cell r="J1299">
            <v>0</v>
          </cell>
          <cell r="K1299">
            <v>0</v>
          </cell>
          <cell r="L1299">
            <v>2003</v>
          </cell>
          <cell r="M1299" t="str">
            <v>No Trade</v>
          </cell>
          <cell r="N1299" t="str">
            <v/>
          </cell>
          <cell r="O1299" t="str">
            <v/>
          </cell>
          <cell r="P1299" t="str">
            <v/>
          </cell>
        </row>
        <row r="1300">
          <cell r="A1300" t="str">
            <v>OH</v>
          </cell>
          <cell r="B1300">
            <v>4</v>
          </cell>
          <cell r="C1300">
            <v>3</v>
          </cell>
          <cell r="D1300" t="str">
            <v>P</v>
          </cell>
          <cell r="E1300">
            <v>0.66</v>
          </cell>
          <cell r="F1300">
            <v>37706</v>
          </cell>
          <cell r="G1300">
            <v>2.9100000000000001E-2</v>
          </cell>
          <cell r="H1300">
            <v>3.4000000000000002E-2</v>
          </cell>
          <cell r="I1300" t="str">
            <v>5          0   .</v>
          </cell>
          <cell r="J1300">
            <v>0</v>
          </cell>
          <cell r="K1300">
            <v>0</v>
          </cell>
          <cell r="L1300">
            <v>2003</v>
          </cell>
          <cell r="M1300" t="str">
            <v>No Trade</v>
          </cell>
          <cell r="N1300" t="str">
            <v/>
          </cell>
          <cell r="O1300" t="str">
            <v/>
          </cell>
          <cell r="P1300" t="str">
            <v/>
          </cell>
        </row>
        <row r="1301">
          <cell r="A1301" t="str">
            <v>OH</v>
          </cell>
          <cell r="B1301">
            <v>4</v>
          </cell>
          <cell r="C1301">
            <v>3</v>
          </cell>
          <cell r="D1301" t="str">
            <v>C</v>
          </cell>
          <cell r="E1301">
            <v>0.67</v>
          </cell>
          <cell r="F1301">
            <v>37706</v>
          </cell>
          <cell r="G1301">
            <v>6.8699999999999997E-2</v>
          </cell>
          <cell r="H1301">
            <v>6.0999999999999999E-2</v>
          </cell>
          <cell r="I1301" t="str">
            <v>5          0   .</v>
          </cell>
          <cell r="J1301">
            <v>0</v>
          </cell>
          <cell r="K1301">
            <v>0</v>
          </cell>
          <cell r="L1301">
            <v>2003</v>
          </cell>
          <cell r="M1301" t="str">
            <v>No Trade</v>
          </cell>
          <cell r="N1301" t="str">
            <v/>
          </cell>
          <cell r="O1301" t="str">
            <v/>
          </cell>
          <cell r="P1301" t="str">
            <v/>
          </cell>
        </row>
        <row r="1302">
          <cell r="A1302" t="str">
            <v>OH</v>
          </cell>
          <cell r="B1302">
            <v>4</v>
          </cell>
          <cell r="C1302">
            <v>3</v>
          </cell>
          <cell r="D1302" t="str">
            <v>P</v>
          </cell>
          <cell r="E1302">
            <v>0.67</v>
          </cell>
          <cell r="F1302">
            <v>37706</v>
          </cell>
          <cell r="G1302">
            <v>3.3099999999999997E-2</v>
          </cell>
          <cell r="H1302">
            <v>3.7999999999999999E-2</v>
          </cell>
          <cell r="I1302" t="str">
            <v>9        100   .</v>
          </cell>
          <cell r="J1302">
            <v>0</v>
          </cell>
          <cell r="K1302">
            <v>0</v>
          </cell>
          <cell r="L1302">
            <v>2003</v>
          </cell>
          <cell r="M1302" t="str">
            <v>No Trade</v>
          </cell>
          <cell r="N1302" t="str">
            <v/>
          </cell>
          <cell r="O1302" t="str">
            <v/>
          </cell>
          <cell r="P1302" t="str">
            <v/>
          </cell>
        </row>
        <row r="1303">
          <cell r="A1303" t="str">
            <v>OH</v>
          </cell>
          <cell r="B1303">
            <v>4</v>
          </cell>
          <cell r="C1303">
            <v>3</v>
          </cell>
          <cell r="D1303" t="str">
            <v>C</v>
          </cell>
          <cell r="E1303">
            <v>0.68</v>
          </cell>
          <cell r="F1303">
            <v>37706</v>
          </cell>
          <cell r="G1303">
            <v>6.3100000000000003E-2</v>
          </cell>
          <cell r="H1303">
            <v>5.6000000000000001E-2</v>
          </cell>
          <cell r="I1303" t="str">
            <v>4          0   .</v>
          </cell>
          <cell r="J1303">
            <v>0</v>
          </cell>
          <cell r="K1303">
            <v>0</v>
          </cell>
          <cell r="L1303">
            <v>2003</v>
          </cell>
          <cell r="M1303" t="str">
            <v>No Trade</v>
          </cell>
          <cell r="N1303" t="str">
            <v/>
          </cell>
          <cell r="O1303" t="str">
            <v/>
          </cell>
          <cell r="P1303" t="str">
            <v/>
          </cell>
        </row>
        <row r="1304">
          <cell r="A1304" t="str">
            <v>OH</v>
          </cell>
          <cell r="B1304">
            <v>4</v>
          </cell>
          <cell r="C1304">
            <v>3</v>
          </cell>
          <cell r="D1304" t="str">
            <v>P</v>
          </cell>
          <cell r="E1304">
            <v>0.68</v>
          </cell>
          <cell r="F1304">
            <v>37706</v>
          </cell>
          <cell r="G1304">
            <v>3.7400000000000003E-2</v>
          </cell>
          <cell r="H1304">
            <v>4.2999999999999997E-2</v>
          </cell>
          <cell r="I1304" t="str">
            <v>7          0   .</v>
          </cell>
          <cell r="J1304">
            <v>0</v>
          </cell>
          <cell r="K1304">
            <v>0</v>
          </cell>
          <cell r="L1304">
            <v>2003</v>
          </cell>
          <cell r="M1304" t="str">
            <v>No Trade</v>
          </cell>
          <cell r="N1304" t="str">
            <v/>
          </cell>
          <cell r="O1304" t="str">
            <v/>
          </cell>
          <cell r="P1304" t="str">
            <v/>
          </cell>
        </row>
        <row r="1305">
          <cell r="A1305" t="str">
            <v>OH</v>
          </cell>
          <cell r="B1305">
            <v>4</v>
          </cell>
          <cell r="C1305">
            <v>3</v>
          </cell>
          <cell r="D1305" t="str">
            <v>C</v>
          </cell>
          <cell r="E1305">
            <v>0.69</v>
          </cell>
          <cell r="F1305">
            <v>37706</v>
          </cell>
          <cell r="G1305">
            <v>5.8000000000000003E-2</v>
          </cell>
          <cell r="H1305">
            <v>5.0999999999999997E-2</v>
          </cell>
          <cell r="I1305" t="str">
            <v>4          0   .</v>
          </cell>
          <cell r="J1305">
            <v>0</v>
          </cell>
          <cell r="K1305">
            <v>0</v>
          </cell>
          <cell r="L1305">
            <v>2003</v>
          </cell>
          <cell r="M1305" t="str">
            <v>No Trade</v>
          </cell>
          <cell r="N1305" t="str">
            <v/>
          </cell>
          <cell r="O1305" t="str">
            <v/>
          </cell>
          <cell r="P1305" t="str">
            <v/>
          </cell>
        </row>
        <row r="1306">
          <cell r="A1306" t="str">
            <v>OH</v>
          </cell>
          <cell r="B1306">
            <v>4</v>
          </cell>
          <cell r="C1306">
            <v>3</v>
          </cell>
          <cell r="D1306" t="str">
            <v>P</v>
          </cell>
          <cell r="E1306">
            <v>0.69</v>
          </cell>
          <cell r="F1306">
            <v>37706</v>
          </cell>
          <cell r="G1306">
            <v>4.2099999999999999E-2</v>
          </cell>
          <cell r="H1306">
            <v>4.8000000000000001E-2</v>
          </cell>
          <cell r="I1306" t="str">
            <v>7          0   .</v>
          </cell>
          <cell r="J1306">
            <v>0</v>
          </cell>
          <cell r="K1306">
            <v>0</v>
          </cell>
          <cell r="L1306">
            <v>2003</v>
          </cell>
          <cell r="M1306" t="str">
            <v>No Trade</v>
          </cell>
          <cell r="N1306" t="str">
            <v/>
          </cell>
          <cell r="O1306" t="str">
            <v/>
          </cell>
          <cell r="P1306" t="str">
            <v/>
          </cell>
        </row>
        <row r="1307">
          <cell r="A1307" t="str">
            <v>OH</v>
          </cell>
          <cell r="B1307">
            <v>4</v>
          </cell>
          <cell r="C1307">
            <v>3</v>
          </cell>
          <cell r="D1307" t="str">
            <v>C</v>
          </cell>
          <cell r="E1307">
            <v>0.7</v>
          </cell>
          <cell r="F1307">
            <v>37706</v>
          </cell>
          <cell r="G1307">
            <v>5.2999999999999999E-2</v>
          </cell>
          <cell r="H1307">
            <v>4.7E-2</v>
          </cell>
          <cell r="I1307" t="str">
            <v>0          0   .</v>
          </cell>
          <cell r="J1307">
            <v>0</v>
          </cell>
          <cell r="K1307">
            <v>0</v>
          </cell>
          <cell r="L1307">
            <v>2003</v>
          </cell>
          <cell r="M1307" t="str">
            <v>No Trade</v>
          </cell>
          <cell r="N1307" t="str">
            <v/>
          </cell>
          <cell r="O1307" t="str">
            <v/>
          </cell>
          <cell r="P1307" t="str">
            <v/>
          </cell>
        </row>
        <row r="1308">
          <cell r="A1308" t="str">
            <v>OH</v>
          </cell>
          <cell r="B1308">
            <v>4</v>
          </cell>
          <cell r="C1308">
            <v>3</v>
          </cell>
          <cell r="D1308" t="str">
            <v>P</v>
          </cell>
          <cell r="E1308">
            <v>0.7</v>
          </cell>
          <cell r="F1308">
            <v>37706</v>
          </cell>
          <cell r="G1308">
            <v>4.7100000000000003E-2</v>
          </cell>
          <cell r="H1308">
            <v>5.3999999999999999E-2</v>
          </cell>
          <cell r="I1308" t="str">
            <v>3          0   .</v>
          </cell>
          <cell r="J1308">
            <v>0</v>
          </cell>
          <cell r="K1308">
            <v>0</v>
          </cell>
          <cell r="L1308">
            <v>2003</v>
          </cell>
          <cell r="M1308" t="str">
            <v>No Trade</v>
          </cell>
          <cell r="N1308" t="str">
            <v/>
          </cell>
          <cell r="O1308" t="str">
            <v/>
          </cell>
          <cell r="P1308" t="str">
            <v/>
          </cell>
        </row>
        <row r="1309">
          <cell r="A1309" t="str">
            <v>OH</v>
          </cell>
          <cell r="B1309">
            <v>4</v>
          </cell>
          <cell r="C1309">
            <v>3</v>
          </cell>
          <cell r="D1309" t="str">
            <v>C</v>
          </cell>
          <cell r="E1309">
            <v>0.71</v>
          </cell>
          <cell r="F1309">
            <v>37706</v>
          </cell>
          <cell r="G1309">
            <v>4.8300000000000003E-2</v>
          </cell>
          <cell r="H1309">
            <v>4.2999999999999997E-2</v>
          </cell>
          <cell r="I1309" t="str">
            <v>0          0   .</v>
          </cell>
          <cell r="J1309">
            <v>0</v>
          </cell>
          <cell r="K1309">
            <v>0</v>
          </cell>
          <cell r="L1309">
            <v>2003</v>
          </cell>
          <cell r="M1309" t="str">
            <v>No Trade</v>
          </cell>
          <cell r="N1309" t="str">
            <v/>
          </cell>
          <cell r="O1309" t="str">
            <v/>
          </cell>
          <cell r="P1309" t="str">
            <v/>
          </cell>
        </row>
        <row r="1310">
          <cell r="A1310" t="str">
            <v>OH</v>
          </cell>
          <cell r="B1310">
            <v>4</v>
          </cell>
          <cell r="C1310">
            <v>3</v>
          </cell>
          <cell r="D1310" t="str">
            <v>P</v>
          </cell>
          <cell r="E1310">
            <v>0.71</v>
          </cell>
          <cell r="F1310">
            <v>37706</v>
          </cell>
          <cell r="G1310">
            <v>5.2400000000000002E-2</v>
          </cell>
          <cell r="H1310">
            <v>0.06</v>
          </cell>
          <cell r="I1310" t="str">
            <v>2          0   .</v>
          </cell>
          <cell r="J1310">
            <v>0</v>
          </cell>
          <cell r="K1310">
            <v>0</v>
          </cell>
          <cell r="L1310">
            <v>2003</v>
          </cell>
          <cell r="M1310" t="str">
            <v>No Trade</v>
          </cell>
          <cell r="N1310" t="str">
            <v/>
          </cell>
          <cell r="O1310" t="str">
            <v/>
          </cell>
          <cell r="P1310" t="str">
            <v/>
          </cell>
        </row>
        <row r="1311">
          <cell r="A1311" t="str">
            <v>OH</v>
          </cell>
          <cell r="B1311">
            <v>4</v>
          </cell>
          <cell r="C1311">
            <v>3</v>
          </cell>
          <cell r="D1311" t="str">
            <v>C</v>
          </cell>
          <cell r="E1311">
            <v>0.72</v>
          </cell>
          <cell r="F1311">
            <v>37706</v>
          </cell>
          <cell r="G1311">
            <v>4.41E-2</v>
          </cell>
          <cell r="H1311">
            <v>3.9E-2</v>
          </cell>
          <cell r="I1311" t="str">
            <v>2          0   .</v>
          </cell>
          <cell r="J1311">
            <v>0</v>
          </cell>
          <cell r="K1311">
            <v>0</v>
          </cell>
          <cell r="L1311">
            <v>2003</v>
          </cell>
          <cell r="M1311" t="str">
            <v>No Trade</v>
          </cell>
          <cell r="N1311" t="str">
            <v/>
          </cell>
          <cell r="O1311" t="str">
            <v/>
          </cell>
          <cell r="P1311" t="str">
            <v/>
          </cell>
        </row>
        <row r="1312">
          <cell r="A1312" t="str">
            <v>OH</v>
          </cell>
          <cell r="B1312">
            <v>4</v>
          </cell>
          <cell r="C1312">
            <v>3</v>
          </cell>
          <cell r="D1312" t="str">
            <v>P</v>
          </cell>
          <cell r="E1312">
            <v>0.72</v>
          </cell>
          <cell r="F1312">
            <v>37706</v>
          </cell>
          <cell r="G1312">
            <v>5.8200000000000002E-2</v>
          </cell>
          <cell r="H1312">
            <v>6.6000000000000003E-2</v>
          </cell>
          <cell r="I1312" t="str">
            <v>3          0   .</v>
          </cell>
          <cell r="J1312">
            <v>0</v>
          </cell>
          <cell r="K1312">
            <v>0</v>
          </cell>
          <cell r="L1312">
            <v>2003</v>
          </cell>
          <cell r="M1312" t="str">
            <v>No Trade</v>
          </cell>
          <cell r="N1312" t="str">
            <v/>
          </cell>
          <cell r="O1312" t="str">
            <v/>
          </cell>
          <cell r="P1312" t="str">
            <v/>
          </cell>
        </row>
        <row r="1313">
          <cell r="A1313" t="str">
            <v>OH</v>
          </cell>
          <cell r="B1313">
            <v>4</v>
          </cell>
          <cell r="C1313">
            <v>3</v>
          </cell>
          <cell r="D1313" t="str">
            <v>C</v>
          </cell>
          <cell r="E1313">
            <v>0.73</v>
          </cell>
          <cell r="F1313">
            <v>37706</v>
          </cell>
          <cell r="G1313">
            <v>4.02E-2</v>
          </cell>
          <cell r="H1313">
            <v>3.5000000000000003E-2</v>
          </cell>
          <cell r="I1313" t="str">
            <v>7          0   .</v>
          </cell>
          <cell r="J1313">
            <v>0</v>
          </cell>
          <cell r="K1313">
            <v>0</v>
          </cell>
          <cell r="L1313">
            <v>2003</v>
          </cell>
          <cell r="M1313" t="str">
            <v>No Trade</v>
          </cell>
          <cell r="N1313" t="str">
            <v/>
          </cell>
          <cell r="O1313" t="str">
            <v/>
          </cell>
          <cell r="P1313" t="str">
            <v/>
          </cell>
        </row>
        <row r="1314">
          <cell r="A1314" t="str">
            <v>OH</v>
          </cell>
          <cell r="B1314">
            <v>4</v>
          </cell>
          <cell r="C1314">
            <v>3</v>
          </cell>
          <cell r="D1314" t="str">
            <v>P</v>
          </cell>
          <cell r="E1314">
            <v>0.73</v>
          </cell>
          <cell r="F1314">
            <v>37706</v>
          </cell>
          <cell r="G1314">
            <v>6.4100000000000004E-2</v>
          </cell>
          <cell r="H1314">
            <v>7.1999999999999995E-2</v>
          </cell>
          <cell r="I1314" t="str">
            <v>6          0   .</v>
          </cell>
          <cell r="J1314">
            <v>0</v>
          </cell>
          <cell r="K1314">
            <v>0</v>
          </cell>
          <cell r="L1314">
            <v>2003</v>
          </cell>
          <cell r="M1314" t="str">
            <v>No Trade</v>
          </cell>
          <cell r="N1314" t="str">
            <v/>
          </cell>
          <cell r="O1314" t="str">
            <v/>
          </cell>
          <cell r="P1314" t="str">
            <v/>
          </cell>
        </row>
        <row r="1315">
          <cell r="A1315" t="str">
            <v>OH</v>
          </cell>
          <cell r="B1315">
            <v>4</v>
          </cell>
          <cell r="C1315">
            <v>3</v>
          </cell>
          <cell r="D1315" t="str">
            <v>C</v>
          </cell>
          <cell r="E1315">
            <v>0.74</v>
          </cell>
          <cell r="F1315">
            <v>37706</v>
          </cell>
          <cell r="G1315">
            <v>3.6600000000000001E-2</v>
          </cell>
          <cell r="H1315">
            <v>3.2000000000000001E-2</v>
          </cell>
          <cell r="I1315" t="str">
            <v>4          0   .</v>
          </cell>
          <cell r="J1315">
            <v>0</v>
          </cell>
          <cell r="K1315">
            <v>0</v>
          </cell>
          <cell r="L1315">
            <v>2003</v>
          </cell>
          <cell r="M1315" t="str">
            <v>No Trade</v>
          </cell>
          <cell r="N1315" t="str">
            <v/>
          </cell>
          <cell r="O1315" t="str">
            <v/>
          </cell>
          <cell r="P1315" t="str">
            <v/>
          </cell>
        </row>
        <row r="1316">
          <cell r="A1316" t="str">
            <v>OH</v>
          </cell>
          <cell r="B1316">
            <v>4</v>
          </cell>
          <cell r="C1316">
            <v>3</v>
          </cell>
          <cell r="D1316" t="str">
            <v>P</v>
          </cell>
          <cell r="E1316">
            <v>0.74</v>
          </cell>
          <cell r="F1316">
            <v>37706</v>
          </cell>
          <cell r="G1316">
            <v>7.0400000000000004E-2</v>
          </cell>
          <cell r="H1316">
            <v>7.9000000000000001E-2</v>
          </cell>
          <cell r="I1316" t="str">
            <v>2          0   .</v>
          </cell>
          <cell r="J1316">
            <v>0</v>
          </cell>
          <cell r="K1316">
            <v>0</v>
          </cell>
          <cell r="L1316">
            <v>2003</v>
          </cell>
          <cell r="M1316" t="str">
            <v>No Trade</v>
          </cell>
          <cell r="N1316" t="str">
            <v/>
          </cell>
          <cell r="O1316" t="str">
            <v/>
          </cell>
          <cell r="P1316" t="str">
            <v/>
          </cell>
        </row>
        <row r="1317">
          <cell r="A1317" t="str">
            <v>OH</v>
          </cell>
          <cell r="B1317">
            <v>4</v>
          </cell>
          <cell r="C1317">
            <v>3</v>
          </cell>
          <cell r="D1317" t="str">
            <v>C</v>
          </cell>
          <cell r="E1317">
            <v>0.75</v>
          </cell>
          <cell r="F1317">
            <v>37706</v>
          </cell>
          <cell r="G1317">
            <v>3.3300000000000003E-2</v>
          </cell>
          <cell r="H1317">
            <v>2.9000000000000001E-2</v>
          </cell>
          <cell r="I1317" t="str">
            <v>5        100   .</v>
          </cell>
          <cell r="J1317">
            <v>0</v>
          </cell>
          <cell r="K1317">
            <v>0</v>
          </cell>
          <cell r="L1317">
            <v>2003</v>
          </cell>
          <cell r="M1317" t="str">
            <v>No Trade</v>
          </cell>
          <cell r="N1317" t="str">
            <v/>
          </cell>
          <cell r="O1317" t="str">
            <v/>
          </cell>
          <cell r="P1317" t="str">
            <v/>
          </cell>
        </row>
        <row r="1318">
          <cell r="A1318" t="str">
            <v>OH</v>
          </cell>
          <cell r="B1318">
            <v>4</v>
          </cell>
          <cell r="C1318">
            <v>3</v>
          </cell>
          <cell r="D1318" t="str">
            <v>C</v>
          </cell>
          <cell r="E1318">
            <v>0.76</v>
          </cell>
          <cell r="F1318">
            <v>37706</v>
          </cell>
          <cell r="G1318">
            <v>3.0200000000000001E-2</v>
          </cell>
          <cell r="H1318">
            <v>2.5999999999999999E-2</v>
          </cell>
          <cell r="I1318" t="str">
            <v>7          9   .</v>
          </cell>
          <cell r="J1318">
            <v>0</v>
          </cell>
          <cell r="K1318">
            <v>0</v>
          </cell>
          <cell r="L1318">
            <v>2003</v>
          </cell>
          <cell r="M1318" t="str">
            <v>No Trade</v>
          </cell>
          <cell r="N1318" t="str">
            <v/>
          </cell>
          <cell r="O1318" t="str">
            <v/>
          </cell>
          <cell r="P1318" t="str">
            <v/>
          </cell>
        </row>
        <row r="1319">
          <cell r="A1319" t="str">
            <v>OH</v>
          </cell>
          <cell r="B1319">
            <v>4</v>
          </cell>
          <cell r="C1319">
            <v>3</v>
          </cell>
          <cell r="D1319" t="str">
            <v>C</v>
          </cell>
          <cell r="E1319">
            <v>0.77</v>
          </cell>
          <cell r="F1319">
            <v>37706</v>
          </cell>
          <cell r="G1319">
            <v>2.7400000000000001E-2</v>
          </cell>
          <cell r="H1319">
            <v>2.4E-2</v>
          </cell>
          <cell r="I1319" t="str">
            <v>2          0   .</v>
          </cell>
          <cell r="J1319">
            <v>0</v>
          </cell>
          <cell r="K1319">
            <v>0</v>
          </cell>
          <cell r="L1319">
            <v>2003</v>
          </cell>
          <cell r="M1319" t="str">
            <v>No Trade</v>
          </cell>
          <cell r="N1319" t="str">
            <v/>
          </cell>
          <cell r="O1319" t="str">
            <v/>
          </cell>
          <cell r="P1319" t="str">
            <v/>
          </cell>
        </row>
        <row r="1320">
          <cell r="A1320" t="str">
            <v>OH</v>
          </cell>
          <cell r="B1320">
            <v>4</v>
          </cell>
          <cell r="C1320">
            <v>3</v>
          </cell>
          <cell r="D1320" t="str">
            <v>C</v>
          </cell>
          <cell r="E1320">
            <v>0.78</v>
          </cell>
          <cell r="F1320">
            <v>37706</v>
          </cell>
          <cell r="G1320">
            <v>2.4799999999999999E-2</v>
          </cell>
          <cell r="H1320">
            <v>2.1000000000000001E-2</v>
          </cell>
          <cell r="I1320" t="str">
            <v>9          0   .</v>
          </cell>
          <cell r="J1320">
            <v>0</v>
          </cell>
          <cell r="K1320">
            <v>0</v>
          </cell>
          <cell r="L1320">
            <v>2003</v>
          </cell>
          <cell r="M1320" t="str">
            <v>No Trade</v>
          </cell>
          <cell r="N1320" t="str">
            <v/>
          </cell>
          <cell r="O1320" t="str">
            <v/>
          </cell>
          <cell r="P1320" t="str">
            <v/>
          </cell>
        </row>
        <row r="1321">
          <cell r="A1321" t="str">
            <v>OH</v>
          </cell>
          <cell r="B1321">
            <v>4</v>
          </cell>
          <cell r="C1321">
            <v>3</v>
          </cell>
          <cell r="D1321" t="str">
            <v>C</v>
          </cell>
          <cell r="E1321">
            <v>0.79</v>
          </cell>
          <cell r="F1321">
            <v>37706</v>
          </cell>
          <cell r="G1321">
            <v>2.2499999999999999E-2</v>
          </cell>
          <cell r="H1321">
            <v>1.9E-2</v>
          </cell>
          <cell r="I1321" t="str">
            <v>8          0   .</v>
          </cell>
          <cell r="J1321">
            <v>0</v>
          </cell>
          <cell r="K1321">
            <v>0</v>
          </cell>
          <cell r="L1321">
            <v>2003</v>
          </cell>
          <cell r="M1321" t="str">
            <v>No Trade</v>
          </cell>
          <cell r="N1321" t="str">
            <v/>
          </cell>
          <cell r="O1321" t="str">
            <v/>
          </cell>
          <cell r="P1321" t="str">
            <v/>
          </cell>
        </row>
        <row r="1322">
          <cell r="A1322" t="str">
            <v>OH</v>
          </cell>
          <cell r="B1322">
            <v>4</v>
          </cell>
          <cell r="C1322">
            <v>3</v>
          </cell>
          <cell r="D1322" t="str">
            <v>C</v>
          </cell>
          <cell r="E1322">
            <v>0.8</v>
          </cell>
          <cell r="F1322">
            <v>37706</v>
          </cell>
          <cell r="G1322">
            <v>2.0299999999999999E-2</v>
          </cell>
          <cell r="H1322">
            <v>1.7000000000000001E-2</v>
          </cell>
          <cell r="I1322" t="str">
            <v>9          0   .</v>
          </cell>
          <cell r="J1322">
            <v>0</v>
          </cell>
          <cell r="K1322">
            <v>0</v>
          </cell>
          <cell r="L1322">
            <v>2003</v>
          </cell>
          <cell r="M1322" t="str">
            <v>No Trade</v>
          </cell>
          <cell r="N1322" t="str">
            <v/>
          </cell>
          <cell r="O1322" t="str">
            <v/>
          </cell>
          <cell r="P1322" t="str">
            <v/>
          </cell>
        </row>
        <row r="1323">
          <cell r="A1323" t="str">
            <v>OH</v>
          </cell>
          <cell r="B1323">
            <v>4</v>
          </cell>
          <cell r="C1323">
            <v>3</v>
          </cell>
          <cell r="D1323" t="str">
            <v>C</v>
          </cell>
          <cell r="E1323">
            <v>0.81</v>
          </cell>
          <cell r="F1323">
            <v>37706</v>
          </cell>
          <cell r="G1323">
            <v>1.83E-2</v>
          </cell>
          <cell r="H1323">
            <v>1.6E-2</v>
          </cell>
          <cell r="I1323" t="str">
            <v>1          9   .</v>
          </cell>
          <cell r="J1323">
            <v>0</v>
          </cell>
          <cell r="K1323">
            <v>0</v>
          </cell>
          <cell r="L1323">
            <v>2003</v>
          </cell>
          <cell r="M1323" t="str">
            <v>No Trade</v>
          </cell>
          <cell r="N1323" t="str">
            <v/>
          </cell>
          <cell r="O1323" t="str">
            <v/>
          </cell>
          <cell r="P1323" t="str">
            <v/>
          </cell>
        </row>
        <row r="1324">
          <cell r="A1324" t="str">
            <v>OH</v>
          </cell>
          <cell r="B1324">
            <v>4</v>
          </cell>
          <cell r="C1324">
            <v>3</v>
          </cell>
          <cell r="D1324" t="str">
            <v>C</v>
          </cell>
          <cell r="E1324">
            <v>0.82</v>
          </cell>
          <cell r="F1324">
            <v>37706</v>
          </cell>
          <cell r="G1324">
            <v>1.6500000000000001E-2</v>
          </cell>
          <cell r="H1324">
            <v>1.4E-2</v>
          </cell>
          <cell r="I1324" t="str">
            <v>5          0   .</v>
          </cell>
          <cell r="J1324">
            <v>0</v>
          </cell>
          <cell r="K1324">
            <v>0</v>
          </cell>
          <cell r="L1324">
            <v>2003</v>
          </cell>
          <cell r="M1324" t="str">
            <v>No Trade</v>
          </cell>
          <cell r="N1324" t="str">
            <v/>
          </cell>
          <cell r="O1324" t="str">
            <v/>
          </cell>
          <cell r="P1324" t="str">
            <v/>
          </cell>
        </row>
        <row r="1325">
          <cell r="A1325" t="str">
            <v>OH</v>
          </cell>
          <cell r="B1325">
            <v>4</v>
          </cell>
          <cell r="C1325">
            <v>3</v>
          </cell>
          <cell r="D1325" t="str">
            <v>C</v>
          </cell>
          <cell r="E1325">
            <v>0.83</v>
          </cell>
          <cell r="F1325">
            <v>37706</v>
          </cell>
          <cell r="G1325">
            <v>1.49E-2</v>
          </cell>
          <cell r="H1325">
            <v>1.2999999999999999E-2</v>
          </cell>
          <cell r="I1325" t="str">
            <v>1          0   .</v>
          </cell>
          <cell r="J1325">
            <v>0</v>
          </cell>
          <cell r="K1325">
            <v>0</v>
          </cell>
          <cell r="L1325">
            <v>2003</v>
          </cell>
          <cell r="M1325" t="str">
            <v>No Trade</v>
          </cell>
          <cell r="N1325" t="str">
            <v/>
          </cell>
          <cell r="O1325" t="str">
            <v/>
          </cell>
          <cell r="P1325" t="str">
            <v/>
          </cell>
        </row>
        <row r="1326">
          <cell r="A1326" t="str">
            <v>OH</v>
          </cell>
          <cell r="B1326">
            <v>4</v>
          </cell>
          <cell r="C1326">
            <v>3</v>
          </cell>
          <cell r="D1326" t="str">
            <v>C</v>
          </cell>
          <cell r="E1326">
            <v>0.84</v>
          </cell>
          <cell r="F1326">
            <v>37706</v>
          </cell>
          <cell r="G1326">
            <v>1.34E-2</v>
          </cell>
          <cell r="H1326">
            <v>1.0999999999999999E-2</v>
          </cell>
          <cell r="I1326" t="str">
            <v>8          3   .</v>
          </cell>
          <cell r="J1326">
            <v>160</v>
          </cell>
          <cell r="K1326">
            <v>1.6E-2</v>
          </cell>
          <cell r="L1326">
            <v>2003</v>
          </cell>
          <cell r="M1326" t="str">
            <v>No Trade</v>
          </cell>
          <cell r="N1326" t="str">
            <v/>
          </cell>
          <cell r="O1326" t="str">
            <v/>
          </cell>
          <cell r="P1326" t="str">
            <v/>
          </cell>
        </row>
        <row r="1327">
          <cell r="A1327" t="str">
            <v>OH</v>
          </cell>
          <cell r="B1327">
            <v>4</v>
          </cell>
          <cell r="C1327">
            <v>3</v>
          </cell>
          <cell r="D1327" t="str">
            <v>C</v>
          </cell>
          <cell r="E1327">
            <v>0.85</v>
          </cell>
          <cell r="F1327">
            <v>37706</v>
          </cell>
          <cell r="G1327">
            <v>1.21E-2</v>
          </cell>
          <cell r="H1327">
            <v>0.01</v>
          </cell>
          <cell r="I1327" t="str">
            <v>6          0   .</v>
          </cell>
          <cell r="J1327">
            <v>0</v>
          </cell>
          <cell r="K1327">
            <v>0</v>
          </cell>
          <cell r="L1327">
            <v>2003</v>
          </cell>
          <cell r="M1327" t="str">
            <v>No Trade</v>
          </cell>
          <cell r="N1327" t="str">
            <v/>
          </cell>
          <cell r="O1327" t="str">
            <v/>
          </cell>
          <cell r="P1327" t="str">
            <v/>
          </cell>
        </row>
        <row r="1328">
          <cell r="A1328" t="str">
            <v>OH</v>
          </cell>
          <cell r="B1328">
            <v>4</v>
          </cell>
          <cell r="C1328">
            <v>3</v>
          </cell>
          <cell r="D1328" t="str">
            <v>P</v>
          </cell>
          <cell r="E1328">
            <v>0.85</v>
          </cell>
          <cell r="F1328">
            <v>37706</v>
          </cell>
          <cell r="G1328">
            <v>0.155</v>
          </cell>
          <cell r="H1328">
            <v>0.16600000000000001</v>
          </cell>
          <cell r="I1328" t="str">
            <v>1          0   .</v>
          </cell>
          <cell r="J1328">
            <v>0</v>
          </cell>
          <cell r="K1328">
            <v>0</v>
          </cell>
          <cell r="L1328">
            <v>2003</v>
          </cell>
          <cell r="M1328" t="str">
            <v>No Trade</v>
          </cell>
          <cell r="N1328" t="str">
            <v/>
          </cell>
          <cell r="O1328" t="str">
            <v/>
          </cell>
          <cell r="P1328" t="str">
            <v/>
          </cell>
        </row>
        <row r="1329">
          <cell r="A1329" t="str">
            <v>OH</v>
          </cell>
          <cell r="B1329">
            <v>4</v>
          </cell>
          <cell r="C1329">
            <v>3</v>
          </cell>
          <cell r="D1329" t="str">
            <v>C</v>
          </cell>
          <cell r="E1329">
            <v>0.86</v>
          </cell>
          <cell r="F1329">
            <v>37706</v>
          </cell>
          <cell r="G1329">
            <v>1.09E-2</v>
          </cell>
          <cell r="H1329">
            <v>8.9999999999999993E-3</v>
          </cell>
          <cell r="I1329" t="str">
            <v>5          0   .</v>
          </cell>
          <cell r="J1329">
            <v>0</v>
          </cell>
          <cell r="K1329">
            <v>0</v>
          </cell>
          <cell r="L1329">
            <v>2003</v>
          </cell>
          <cell r="M1329" t="str">
            <v>No Trade</v>
          </cell>
          <cell r="N1329" t="str">
            <v/>
          </cell>
          <cell r="O1329" t="str">
            <v/>
          </cell>
          <cell r="P1329" t="str">
            <v/>
          </cell>
        </row>
        <row r="1330">
          <cell r="A1330" t="str">
            <v>OH</v>
          </cell>
          <cell r="B1330">
            <v>4</v>
          </cell>
          <cell r="C1330">
            <v>3</v>
          </cell>
          <cell r="D1330" t="str">
            <v>C</v>
          </cell>
          <cell r="E1330">
            <v>0.87</v>
          </cell>
          <cell r="F1330">
            <v>37706</v>
          </cell>
          <cell r="G1330">
            <v>0</v>
          </cell>
          <cell r="H1330">
            <v>0</v>
          </cell>
          <cell r="I1330" t="str">
            <v>0          0   .</v>
          </cell>
          <cell r="J1330">
            <v>0</v>
          </cell>
          <cell r="K1330">
            <v>0</v>
          </cell>
          <cell r="L1330">
            <v>2003</v>
          </cell>
          <cell r="M1330" t="str">
            <v>No Trade</v>
          </cell>
          <cell r="N1330" t="str">
            <v/>
          </cell>
          <cell r="O1330" t="str">
            <v/>
          </cell>
          <cell r="P1330" t="str">
            <v/>
          </cell>
        </row>
        <row r="1331">
          <cell r="A1331" t="str">
            <v>OH</v>
          </cell>
          <cell r="B1331">
            <v>4</v>
          </cell>
          <cell r="C1331">
            <v>3</v>
          </cell>
          <cell r="D1331" t="str">
            <v>C</v>
          </cell>
          <cell r="E1331">
            <v>0.88</v>
          </cell>
          <cell r="F1331">
            <v>37706</v>
          </cell>
          <cell r="G1331">
            <v>8.8000000000000005E-3</v>
          </cell>
          <cell r="H1331">
            <v>7.0000000000000001E-3</v>
          </cell>
          <cell r="I1331" t="str">
            <v>7          0   .</v>
          </cell>
          <cell r="J1331">
            <v>0</v>
          </cell>
          <cell r="K1331">
            <v>0</v>
          </cell>
          <cell r="L1331">
            <v>2003</v>
          </cell>
          <cell r="M1331" t="str">
            <v>No Trade</v>
          </cell>
          <cell r="N1331" t="str">
            <v/>
          </cell>
          <cell r="O1331" t="str">
            <v/>
          </cell>
          <cell r="P1331" t="str">
            <v/>
          </cell>
        </row>
        <row r="1332">
          <cell r="A1332" t="str">
            <v>OH</v>
          </cell>
          <cell r="B1332">
            <v>4</v>
          </cell>
          <cell r="C1332">
            <v>3</v>
          </cell>
          <cell r="D1332" t="str">
            <v>P</v>
          </cell>
          <cell r="E1332">
            <v>0.88</v>
          </cell>
          <cell r="F1332">
            <v>37706</v>
          </cell>
          <cell r="G1332">
            <v>0.16520000000000001</v>
          </cell>
          <cell r="H1332">
            <v>0.16500000000000001</v>
          </cell>
          <cell r="I1332" t="str">
            <v>2          0   .</v>
          </cell>
          <cell r="J1332">
            <v>0</v>
          </cell>
          <cell r="K1332">
            <v>0</v>
          </cell>
          <cell r="L1332">
            <v>2003</v>
          </cell>
          <cell r="M1332" t="str">
            <v>No Trade</v>
          </cell>
          <cell r="N1332" t="str">
            <v/>
          </cell>
          <cell r="O1332" t="str">
            <v/>
          </cell>
          <cell r="P1332" t="str">
            <v/>
          </cell>
        </row>
        <row r="1333">
          <cell r="A1333" t="str">
            <v>OH</v>
          </cell>
          <cell r="B1333">
            <v>4</v>
          </cell>
          <cell r="C1333">
            <v>3</v>
          </cell>
          <cell r="D1333" t="str">
            <v>C</v>
          </cell>
          <cell r="E1333">
            <v>0.89</v>
          </cell>
          <cell r="F1333">
            <v>37706</v>
          </cell>
          <cell r="G1333">
            <v>7.9000000000000008E-3</v>
          </cell>
          <cell r="H1333">
            <v>6.0000000000000001E-3</v>
          </cell>
          <cell r="I1333" t="str">
            <v>9          0   .</v>
          </cell>
          <cell r="J1333">
            <v>0</v>
          </cell>
          <cell r="K1333">
            <v>0</v>
          </cell>
          <cell r="L1333">
            <v>2003</v>
          </cell>
          <cell r="M1333" t="str">
            <v>No Trade</v>
          </cell>
          <cell r="N1333" t="str">
            <v/>
          </cell>
          <cell r="O1333" t="str">
            <v/>
          </cell>
          <cell r="P1333" t="str">
            <v/>
          </cell>
        </row>
        <row r="1334">
          <cell r="A1334" t="str">
            <v>OH</v>
          </cell>
          <cell r="B1334">
            <v>4</v>
          </cell>
          <cell r="C1334">
            <v>3</v>
          </cell>
          <cell r="D1334" t="str">
            <v>C</v>
          </cell>
          <cell r="E1334">
            <v>0.9</v>
          </cell>
          <cell r="F1334">
            <v>37706</v>
          </cell>
          <cell r="G1334">
            <v>7.1000000000000004E-3</v>
          </cell>
          <cell r="H1334">
            <v>6.0000000000000001E-3</v>
          </cell>
          <cell r="I1334" t="str">
            <v>2          0   .</v>
          </cell>
          <cell r="J1334">
            <v>0</v>
          </cell>
          <cell r="K1334">
            <v>0</v>
          </cell>
          <cell r="L1334">
            <v>2003</v>
          </cell>
          <cell r="M1334" t="str">
            <v>No Trade</v>
          </cell>
          <cell r="N1334" t="str">
            <v/>
          </cell>
          <cell r="O1334" t="str">
            <v/>
          </cell>
          <cell r="P1334" t="str">
            <v/>
          </cell>
        </row>
        <row r="1335">
          <cell r="A1335" t="str">
            <v>OH</v>
          </cell>
          <cell r="B1335">
            <v>4</v>
          </cell>
          <cell r="C1335">
            <v>3</v>
          </cell>
          <cell r="D1335" t="str">
            <v>C</v>
          </cell>
          <cell r="E1335">
            <v>0.91</v>
          </cell>
          <cell r="F1335">
            <v>37706</v>
          </cell>
          <cell r="G1335">
            <v>6.3E-3</v>
          </cell>
          <cell r="H1335">
            <v>5.0000000000000001E-3</v>
          </cell>
          <cell r="I1335" t="str">
            <v>6          0   .</v>
          </cell>
          <cell r="J1335">
            <v>0</v>
          </cell>
          <cell r="K1335">
            <v>0</v>
          </cell>
          <cell r="L1335">
            <v>2003</v>
          </cell>
          <cell r="M1335" t="str">
            <v>No Trade</v>
          </cell>
          <cell r="N1335" t="str">
            <v/>
          </cell>
          <cell r="O1335" t="str">
            <v/>
          </cell>
          <cell r="P1335" t="str">
            <v/>
          </cell>
        </row>
        <row r="1336">
          <cell r="A1336" t="str">
            <v>OH</v>
          </cell>
          <cell r="B1336">
            <v>4</v>
          </cell>
          <cell r="C1336">
            <v>3</v>
          </cell>
          <cell r="D1336" t="str">
            <v>C</v>
          </cell>
          <cell r="E1336">
            <v>0.92</v>
          </cell>
          <cell r="F1336">
            <v>37706</v>
          </cell>
          <cell r="G1336">
            <v>5.7000000000000002E-3</v>
          </cell>
          <cell r="H1336">
            <v>5.0000000000000001E-3</v>
          </cell>
          <cell r="I1336" t="str">
            <v>0          0   .</v>
          </cell>
          <cell r="J1336">
            <v>0</v>
          </cell>
          <cell r="K1336">
            <v>0</v>
          </cell>
          <cell r="L1336">
            <v>2003</v>
          </cell>
          <cell r="M1336" t="str">
            <v>No Trade</v>
          </cell>
          <cell r="N1336" t="str">
            <v/>
          </cell>
          <cell r="O1336" t="str">
            <v/>
          </cell>
          <cell r="P1336" t="str">
            <v/>
          </cell>
        </row>
        <row r="1337">
          <cell r="A1337" t="str">
            <v>OH</v>
          </cell>
          <cell r="B1337">
            <v>4</v>
          </cell>
          <cell r="C1337">
            <v>3</v>
          </cell>
          <cell r="D1337" t="str">
            <v>C</v>
          </cell>
          <cell r="E1337">
            <v>0.94</v>
          </cell>
          <cell r="F1337">
            <v>37706</v>
          </cell>
          <cell r="G1337">
            <v>4.5999999999999999E-3</v>
          </cell>
          <cell r="H1337">
            <v>4.0000000000000001E-3</v>
          </cell>
          <cell r="I1337" t="str">
            <v>0          0   .</v>
          </cell>
          <cell r="J1337">
            <v>0</v>
          </cell>
          <cell r="K1337">
            <v>0</v>
          </cell>
          <cell r="L1337">
            <v>2003</v>
          </cell>
          <cell r="M1337" t="str">
            <v>No Trade</v>
          </cell>
          <cell r="N1337" t="str">
            <v/>
          </cell>
          <cell r="O1337" t="str">
            <v/>
          </cell>
          <cell r="P1337" t="str">
            <v/>
          </cell>
        </row>
        <row r="1338">
          <cell r="A1338" t="str">
            <v>OH</v>
          </cell>
          <cell r="B1338">
            <v>4</v>
          </cell>
          <cell r="C1338">
            <v>3</v>
          </cell>
          <cell r="D1338" t="str">
            <v>C</v>
          </cell>
          <cell r="E1338">
            <v>0.95</v>
          </cell>
          <cell r="F1338">
            <v>37706</v>
          </cell>
          <cell r="G1338">
            <v>4.1000000000000003E-3</v>
          </cell>
          <cell r="H1338">
            <v>3.0000000000000001E-3</v>
          </cell>
          <cell r="I1338" t="str">
            <v>6          0   .</v>
          </cell>
          <cell r="J1338">
            <v>0</v>
          </cell>
          <cell r="K1338">
            <v>0</v>
          </cell>
          <cell r="L1338">
            <v>2003</v>
          </cell>
          <cell r="M1338" t="str">
            <v>No Trade</v>
          </cell>
          <cell r="N1338" t="str">
            <v/>
          </cell>
          <cell r="O1338" t="str">
            <v/>
          </cell>
          <cell r="P1338" t="str">
            <v/>
          </cell>
        </row>
        <row r="1339">
          <cell r="A1339" t="str">
            <v>OH</v>
          </cell>
          <cell r="B1339">
            <v>4</v>
          </cell>
          <cell r="C1339">
            <v>3</v>
          </cell>
          <cell r="D1339" t="str">
            <v>C</v>
          </cell>
          <cell r="E1339">
            <v>0.97</v>
          </cell>
          <cell r="F1339">
            <v>37706</v>
          </cell>
          <cell r="G1339">
            <v>3.3E-3</v>
          </cell>
          <cell r="H1339">
            <v>2E-3</v>
          </cell>
          <cell r="I1339" t="str">
            <v>9          0   .</v>
          </cell>
          <cell r="J1339">
            <v>0</v>
          </cell>
          <cell r="K1339">
            <v>0</v>
          </cell>
          <cell r="L1339">
            <v>2003</v>
          </cell>
          <cell r="M1339" t="str">
            <v>No Trade</v>
          </cell>
          <cell r="N1339" t="str">
            <v/>
          </cell>
          <cell r="O1339" t="str">
            <v/>
          </cell>
          <cell r="P1339" t="str">
            <v/>
          </cell>
        </row>
        <row r="1340">
          <cell r="A1340" t="str">
            <v>OH</v>
          </cell>
          <cell r="B1340">
            <v>5</v>
          </cell>
          <cell r="C1340">
            <v>3</v>
          </cell>
          <cell r="D1340" t="str">
            <v>P</v>
          </cell>
          <cell r="E1340">
            <v>0.45</v>
          </cell>
          <cell r="F1340">
            <v>37736</v>
          </cell>
          <cell r="G1340">
            <v>0</v>
          </cell>
          <cell r="H1340">
            <v>0</v>
          </cell>
          <cell r="I1340" t="str">
            <v>0          0   .</v>
          </cell>
          <cell r="J1340">
            <v>0</v>
          </cell>
          <cell r="K1340">
            <v>0</v>
          </cell>
          <cell r="L1340">
            <v>2003</v>
          </cell>
          <cell r="M1340" t="str">
            <v>No Trade</v>
          </cell>
          <cell r="N1340" t="str">
            <v/>
          </cell>
          <cell r="O1340" t="str">
            <v/>
          </cell>
          <cell r="P1340" t="str">
            <v/>
          </cell>
        </row>
        <row r="1341">
          <cell r="A1341" t="str">
            <v>OH</v>
          </cell>
          <cell r="B1341">
            <v>5</v>
          </cell>
          <cell r="C1341">
            <v>3</v>
          </cell>
          <cell r="D1341" t="str">
            <v>P</v>
          </cell>
          <cell r="E1341">
            <v>0.47</v>
          </cell>
          <cell r="F1341">
            <v>37736</v>
          </cell>
          <cell r="G1341">
            <v>0</v>
          </cell>
          <cell r="H1341">
            <v>0</v>
          </cell>
          <cell r="I1341" t="str">
            <v>0          0   .</v>
          </cell>
          <cell r="J1341">
            <v>0</v>
          </cell>
          <cell r="K1341">
            <v>0</v>
          </cell>
          <cell r="L1341">
            <v>2003</v>
          </cell>
          <cell r="M1341" t="str">
            <v>No Trade</v>
          </cell>
          <cell r="N1341" t="str">
            <v/>
          </cell>
          <cell r="O1341" t="str">
            <v/>
          </cell>
          <cell r="P1341" t="str">
            <v/>
          </cell>
        </row>
        <row r="1342">
          <cell r="A1342" t="str">
            <v>OH</v>
          </cell>
          <cell r="B1342">
            <v>5</v>
          </cell>
          <cell r="C1342">
            <v>3</v>
          </cell>
          <cell r="D1342" t="str">
            <v>P</v>
          </cell>
          <cell r="E1342">
            <v>0.52</v>
          </cell>
          <cell r="F1342">
            <v>37736</v>
          </cell>
          <cell r="G1342">
            <v>0</v>
          </cell>
          <cell r="H1342">
            <v>0</v>
          </cell>
          <cell r="I1342" t="str">
            <v>0          0   .</v>
          </cell>
          <cell r="J1342">
            <v>0</v>
          </cell>
          <cell r="K1342">
            <v>0</v>
          </cell>
          <cell r="L1342">
            <v>2003</v>
          </cell>
          <cell r="M1342" t="str">
            <v>No Trade</v>
          </cell>
          <cell r="N1342" t="str">
            <v/>
          </cell>
          <cell r="O1342" t="str">
            <v/>
          </cell>
          <cell r="P1342" t="str">
            <v/>
          </cell>
        </row>
        <row r="1343">
          <cell r="A1343" t="str">
            <v>OH</v>
          </cell>
          <cell r="B1343">
            <v>5</v>
          </cell>
          <cell r="C1343">
            <v>3</v>
          </cell>
          <cell r="D1343" t="str">
            <v>P</v>
          </cell>
          <cell r="E1343">
            <v>0.54</v>
          </cell>
          <cell r="F1343">
            <v>37736</v>
          </cell>
          <cell r="G1343">
            <v>6.1000000000000004E-3</v>
          </cell>
          <cell r="H1343">
            <v>8.0000000000000002E-3</v>
          </cell>
          <cell r="I1343" t="str">
            <v>3          0   .</v>
          </cell>
          <cell r="J1343">
            <v>0</v>
          </cell>
          <cell r="K1343">
            <v>0</v>
          </cell>
          <cell r="L1343">
            <v>2003</v>
          </cell>
          <cell r="M1343" t="str">
            <v>No Trade</v>
          </cell>
          <cell r="N1343" t="str">
            <v/>
          </cell>
          <cell r="O1343" t="str">
            <v/>
          </cell>
          <cell r="P1343" t="str">
            <v/>
          </cell>
        </row>
        <row r="1344">
          <cell r="A1344" t="str">
            <v>OH</v>
          </cell>
          <cell r="B1344">
            <v>5</v>
          </cell>
          <cell r="C1344">
            <v>3</v>
          </cell>
          <cell r="D1344" t="str">
            <v>P</v>
          </cell>
          <cell r="E1344">
            <v>0.55000000000000004</v>
          </cell>
          <cell r="F1344">
            <v>37736</v>
          </cell>
          <cell r="G1344">
            <v>7.4000000000000003E-3</v>
          </cell>
          <cell r="H1344">
            <v>0.01</v>
          </cell>
          <cell r="I1344" t="str">
            <v>0          0   .</v>
          </cell>
          <cell r="J1344">
            <v>0</v>
          </cell>
          <cell r="K1344">
            <v>0</v>
          </cell>
          <cell r="L1344">
            <v>2003</v>
          </cell>
          <cell r="M1344" t="str">
            <v>No Trade</v>
          </cell>
          <cell r="N1344" t="str">
            <v/>
          </cell>
          <cell r="O1344" t="str">
            <v/>
          </cell>
          <cell r="P1344" t="str">
            <v/>
          </cell>
        </row>
        <row r="1345">
          <cell r="A1345" t="str">
            <v>OH</v>
          </cell>
          <cell r="B1345">
            <v>5</v>
          </cell>
          <cell r="C1345">
            <v>3</v>
          </cell>
          <cell r="D1345" t="str">
            <v>P</v>
          </cell>
          <cell r="E1345">
            <v>0.56000000000000005</v>
          </cell>
          <cell r="F1345">
            <v>37736</v>
          </cell>
          <cell r="G1345">
            <v>8.9999999999999993E-3</v>
          </cell>
          <cell r="H1345">
            <v>1.0999999999999999E-2</v>
          </cell>
          <cell r="I1345" t="str">
            <v>9          0   .</v>
          </cell>
          <cell r="J1345">
            <v>0</v>
          </cell>
          <cell r="K1345">
            <v>0</v>
          </cell>
          <cell r="L1345">
            <v>2003</v>
          </cell>
          <cell r="M1345" t="str">
            <v>No Trade</v>
          </cell>
          <cell r="N1345" t="str">
            <v/>
          </cell>
          <cell r="O1345" t="str">
            <v/>
          </cell>
          <cell r="P1345" t="str">
            <v/>
          </cell>
        </row>
        <row r="1346">
          <cell r="A1346" t="str">
            <v>OH</v>
          </cell>
          <cell r="B1346">
            <v>5</v>
          </cell>
          <cell r="C1346">
            <v>3</v>
          </cell>
          <cell r="D1346" t="str">
            <v>P</v>
          </cell>
          <cell r="E1346">
            <v>0.56999999999999995</v>
          </cell>
          <cell r="F1346">
            <v>37736</v>
          </cell>
          <cell r="G1346">
            <v>1.0800000000000001E-2</v>
          </cell>
          <cell r="H1346">
            <v>1.4E-2</v>
          </cell>
          <cell r="I1346" t="str">
            <v>1          0   .</v>
          </cell>
          <cell r="J1346">
            <v>0</v>
          </cell>
          <cell r="K1346">
            <v>0</v>
          </cell>
          <cell r="L1346">
            <v>2003</v>
          </cell>
          <cell r="M1346" t="str">
            <v>No Trade</v>
          </cell>
          <cell r="N1346" t="str">
            <v/>
          </cell>
          <cell r="O1346" t="str">
            <v/>
          </cell>
          <cell r="P1346" t="str">
            <v/>
          </cell>
        </row>
        <row r="1347">
          <cell r="A1347" t="str">
            <v>OH</v>
          </cell>
          <cell r="B1347">
            <v>5</v>
          </cell>
          <cell r="C1347">
            <v>3</v>
          </cell>
          <cell r="D1347" t="str">
            <v>P</v>
          </cell>
          <cell r="E1347">
            <v>0.57999999999999996</v>
          </cell>
          <cell r="F1347">
            <v>37736</v>
          </cell>
          <cell r="G1347">
            <v>1.29E-2</v>
          </cell>
          <cell r="H1347">
            <v>1.6E-2</v>
          </cell>
          <cell r="I1347" t="str">
            <v>5          0   .</v>
          </cell>
          <cell r="J1347">
            <v>0</v>
          </cell>
          <cell r="K1347">
            <v>0</v>
          </cell>
          <cell r="L1347">
            <v>2003</v>
          </cell>
          <cell r="M1347" t="str">
            <v>No Trade</v>
          </cell>
          <cell r="N1347" t="str">
            <v/>
          </cell>
          <cell r="O1347" t="str">
            <v/>
          </cell>
          <cell r="P1347" t="str">
            <v/>
          </cell>
        </row>
        <row r="1348">
          <cell r="A1348" t="str">
            <v>OH</v>
          </cell>
          <cell r="B1348">
            <v>5</v>
          </cell>
          <cell r="C1348">
            <v>3</v>
          </cell>
          <cell r="D1348" t="str">
            <v>P</v>
          </cell>
          <cell r="E1348">
            <v>0.59</v>
          </cell>
          <cell r="F1348">
            <v>37736</v>
          </cell>
          <cell r="G1348">
            <v>1.52E-2</v>
          </cell>
          <cell r="H1348">
            <v>1.9E-2</v>
          </cell>
          <cell r="I1348" t="str">
            <v>3          0   .</v>
          </cell>
          <cell r="J1348">
            <v>0</v>
          </cell>
          <cell r="K1348">
            <v>0</v>
          </cell>
          <cell r="L1348">
            <v>2003</v>
          </cell>
          <cell r="M1348" t="str">
            <v>No Trade</v>
          </cell>
          <cell r="N1348" t="str">
            <v/>
          </cell>
          <cell r="O1348" t="str">
            <v/>
          </cell>
          <cell r="P1348" t="str">
            <v/>
          </cell>
        </row>
        <row r="1349">
          <cell r="A1349" t="str">
            <v>OH</v>
          </cell>
          <cell r="B1349">
            <v>5</v>
          </cell>
          <cell r="C1349">
            <v>3</v>
          </cell>
          <cell r="D1349" t="str">
            <v>C</v>
          </cell>
          <cell r="E1349">
            <v>0.6</v>
          </cell>
          <cell r="F1349">
            <v>37736</v>
          </cell>
          <cell r="G1349">
            <v>0</v>
          </cell>
          <cell r="H1349">
            <v>0</v>
          </cell>
          <cell r="I1349" t="str">
            <v>0          0   .</v>
          </cell>
          <cell r="J1349">
            <v>0</v>
          </cell>
          <cell r="K1349">
            <v>0</v>
          </cell>
          <cell r="L1349">
            <v>2003</v>
          </cell>
          <cell r="M1349" t="str">
            <v>No Trade</v>
          </cell>
          <cell r="N1349" t="str">
            <v/>
          </cell>
          <cell r="O1349" t="str">
            <v/>
          </cell>
          <cell r="P1349" t="str">
            <v/>
          </cell>
        </row>
        <row r="1350">
          <cell r="A1350" t="str">
            <v>OH</v>
          </cell>
          <cell r="B1350">
            <v>5</v>
          </cell>
          <cell r="C1350">
            <v>3</v>
          </cell>
          <cell r="D1350" t="str">
            <v>P</v>
          </cell>
          <cell r="E1350">
            <v>0.6</v>
          </cell>
          <cell r="F1350">
            <v>37736</v>
          </cell>
          <cell r="G1350">
            <v>1.78E-2</v>
          </cell>
          <cell r="H1350">
            <v>2.1999999999999999E-2</v>
          </cell>
          <cell r="I1350" t="str">
            <v>3          0   .</v>
          </cell>
          <cell r="J1350">
            <v>0</v>
          </cell>
          <cell r="K1350">
            <v>0</v>
          </cell>
          <cell r="L1350">
            <v>2003</v>
          </cell>
          <cell r="M1350" t="str">
            <v>No Trade</v>
          </cell>
          <cell r="N1350" t="str">
            <v/>
          </cell>
          <cell r="O1350" t="str">
            <v/>
          </cell>
          <cell r="P1350" t="str">
            <v/>
          </cell>
        </row>
        <row r="1351">
          <cell r="A1351" t="str">
            <v>OH</v>
          </cell>
          <cell r="B1351">
            <v>5</v>
          </cell>
          <cell r="C1351">
            <v>3</v>
          </cell>
          <cell r="D1351" t="str">
            <v>C</v>
          </cell>
          <cell r="E1351">
            <v>0.61</v>
          </cell>
          <cell r="F1351">
            <v>37736</v>
          </cell>
          <cell r="G1351">
            <v>0</v>
          </cell>
          <cell r="H1351">
            <v>0</v>
          </cell>
          <cell r="I1351" t="str">
            <v>0          0   .</v>
          </cell>
          <cell r="J1351">
            <v>0</v>
          </cell>
          <cell r="K1351">
            <v>0</v>
          </cell>
          <cell r="L1351">
            <v>2003</v>
          </cell>
          <cell r="M1351" t="str">
            <v>No Trade</v>
          </cell>
          <cell r="N1351" t="str">
            <v/>
          </cell>
          <cell r="O1351" t="str">
            <v/>
          </cell>
          <cell r="P1351" t="str">
            <v/>
          </cell>
        </row>
        <row r="1352">
          <cell r="A1352" t="str">
            <v>OH</v>
          </cell>
          <cell r="B1352">
            <v>5</v>
          </cell>
          <cell r="C1352">
            <v>3</v>
          </cell>
          <cell r="D1352" t="str">
            <v>P</v>
          </cell>
          <cell r="E1352">
            <v>0.61</v>
          </cell>
          <cell r="F1352">
            <v>37736</v>
          </cell>
          <cell r="G1352">
            <v>2.07E-2</v>
          </cell>
          <cell r="H1352">
            <v>2.5000000000000001E-2</v>
          </cell>
          <cell r="I1352" t="str">
            <v>6          0   .</v>
          </cell>
          <cell r="J1352">
            <v>0</v>
          </cell>
          <cell r="K1352">
            <v>0</v>
          </cell>
          <cell r="L1352">
            <v>2003</v>
          </cell>
          <cell r="M1352" t="str">
            <v>No Trade</v>
          </cell>
          <cell r="N1352" t="str">
            <v/>
          </cell>
          <cell r="O1352" t="str">
            <v/>
          </cell>
          <cell r="P1352" t="str">
            <v/>
          </cell>
        </row>
        <row r="1353">
          <cell r="A1353" t="str">
            <v>OH</v>
          </cell>
          <cell r="B1353">
            <v>5</v>
          </cell>
          <cell r="C1353">
            <v>3</v>
          </cell>
          <cell r="D1353" t="str">
            <v>C</v>
          </cell>
          <cell r="E1353">
            <v>0.62</v>
          </cell>
          <cell r="F1353">
            <v>37736</v>
          </cell>
          <cell r="G1353">
            <v>0</v>
          </cell>
          <cell r="H1353">
            <v>0</v>
          </cell>
          <cell r="I1353" t="str">
            <v>0          0   .</v>
          </cell>
          <cell r="J1353">
            <v>0</v>
          </cell>
          <cell r="K1353">
            <v>0</v>
          </cell>
          <cell r="L1353">
            <v>2003</v>
          </cell>
          <cell r="M1353" t="str">
            <v>No Trade</v>
          </cell>
          <cell r="N1353" t="str">
            <v/>
          </cell>
          <cell r="O1353" t="str">
            <v/>
          </cell>
          <cell r="P1353" t="str">
            <v/>
          </cell>
        </row>
        <row r="1354">
          <cell r="A1354" t="str">
            <v>OH</v>
          </cell>
          <cell r="B1354">
            <v>5</v>
          </cell>
          <cell r="C1354">
            <v>3</v>
          </cell>
          <cell r="D1354" t="str">
            <v>P</v>
          </cell>
          <cell r="E1354">
            <v>0.62</v>
          </cell>
          <cell r="F1354">
            <v>37736</v>
          </cell>
          <cell r="G1354">
            <v>2.3900000000000001E-2</v>
          </cell>
          <cell r="H1354">
            <v>2.9000000000000001E-2</v>
          </cell>
          <cell r="I1354" t="str">
            <v>2          0   .</v>
          </cell>
          <cell r="J1354">
            <v>0</v>
          </cell>
          <cell r="K1354">
            <v>0</v>
          </cell>
          <cell r="L1354">
            <v>2003</v>
          </cell>
          <cell r="M1354" t="str">
            <v>No Trade</v>
          </cell>
          <cell r="N1354" t="str">
            <v/>
          </cell>
          <cell r="O1354" t="str">
            <v/>
          </cell>
          <cell r="P1354" t="str">
            <v/>
          </cell>
        </row>
        <row r="1355">
          <cell r="A1355" t="str">
            <v>OH</v>
          </cell>
          <cell r="B1355">
            <v>5</v>
          </cell>
          <cell r="C1355">
            <v>3</v>
          </cell>
          <cell r="D1355" t="str">
            <v>C</v>
          </cell>
          <cell r="E1355">
            <v>0.63</v>
          </cell>
          <cell r="F1355">
            <v>37736</v>
          </cell>
          <cell r="G1355">
            <v>8.2000000000000003E-2</v>
          </cell>
          <cell r="H1355">
            <v>7.3999999999999996E-2</v>
          </cell>
          <cell r="I1355" t="str">
            <v>8          0   .</v>
          </cell>
          <cell r="J1355">
            <v>0</v>
          </cell>
          <cell r="K1355">
            <v>0</v>
          </cell>
          <cell r="L1355">
            <v>2003</v>
          </cell>
          <cell r="M1355" t="str">
            <v>No Trade</v>
          </cell>
          <cell r="N1355" t="str">
            <v/>
          </cell>
          <cell r="O1355" t="str">
            <v/>
          </cell>
          <cell r="P1355" t="str">
            <v/>
          </cell>
        </row>
        <row r="1356">
          <cell r="A1356" t="str">
            <v>OH</v>
          </cell>
          <cell r="B1356">
            <v>5</v>
          </cell>
          <cell r="C1356">
            <v>3</v>
          </cell>
          <cell r="D1356" t="str">
            <v>P</v>
          </cell>
          <cell r="E1356">
            <v>0.63</v>
          </cell>
          <cell r="F1356">
            <v>37736</v>
          </cell>
          <cell r="G1356">
            <v>2.7300000000000001E-2</v>
          </cell>
          <cell r="H1356">
            <v>3.3000000000000002E-2</v>
          </cell>
          <cell r="I1356" t="str">
            <v>1          0   .</v>
          </cell>
          <cell r="J1356">
            <v>0</v>
          </cell>
          <cell r="K1356">
            <v>0</v>
          </cell>
          <cell r="L1356">
            <v>2003</v>
          </cell>
          <cell r="M1356" t="str">
            <v>No Trade</v>
          </cell>
          <cell r="N1356" t="str">
            <v/>
          </cell>
          <cell r="O1356" t="str">
            <v/>
          </cell>
          <cell r="P1356" t="str">
            <v/>
          </cell>
        </row>
        <row r="1357">
          <cell r="A1357" t="str">
            <v>OH</v>
          </cell>
          <cell r="B1357">
            <v>5</v>
          </cell>
          <cell r="C1357">
            <v>3</v>
          </cell>
          <cell r="D1357" t="str">
            <v>C</v>
          </cell>
          <cell r="E1357">
            <v>0.64</v>
          </cell>
          <cell r="F1357">
            <v>37736</v>
          </cell>
          <cell r="G1357">
            <v>7.5899999999999995E-2</v>
          </cell>
          <cell r="H1357">
            <v>6.9000000000000006E-2</v>
          </cell>
          <cell r="I1357" t="str">
            <v>2          0   .</v>
          </cell>
          <cell r="J1357">
            <v>0</v>
          </cell>
          <cell r="K1357">
            <v>0</v>
          </cell>
          <cell r="L1357">
            <v>2003</v>
          </cell>
          <cell r="M1357" t="str">
            <v>No Trade</v>
          </cell>
          <cell r="N1357" t="str">
            <v/>
          </cell>
          <cell r="O1357" t="str">
            <v/>
          </cell>
          <cell r="P1357" t="str">
            <v/>
          </cell>
        </row>
        <row r="1358">
          <cell r="A1358" t="str">
            <v>OH</v>
          </cell>
          <cell r="B1358">
            <v>5</v>
          </cell>
          <cell r="C1358">
            <v>3</v>
          </cell>
          <cell r="D1358" t="str">
            <v>P</v>
          </cell>
          <cell r="E1358">
            <v>0.64</v>
          </cell>
          <cell r="F1358">
            <v>37736</v>
          </cell>
          <cell r="G1358">
            <v>3.1099999999999999E-2</v>
          </cell>
          <cell r="H1358">
            <v>3.6999999999999998E-2</v>
          </cell>
          <cell r="I1358" t="str">
            <v>3          0   .</v>
          </cell>
          <cell r="J1358">
            <v>0</v>
          </cell>
          <cell r="K1358">
            <v>0</v>
          </cell>
          <cell r="L1358">
            <v>2003</v>
          </cell>
          <cell r="M1358" t="str">
            <v>No Trade</v>
          </cell>
          <cell r="N1358" t="str">
            <v/>
          </cell>
          <cell r="O1358" t="str">
            <v/>
          </cell>
          <cell r="P1358" t="str">
            <v/>
          </cell>
        </row>
        <row r="1359">
          <cell r="A1359" t="str">
            <v>OH</v>
          </cell>
          <cell r="B1359">
            <v>5</v>
          </cell>
          <cell r="C1359">
            <v>3</v>
          </cell>
          <cell r="D1359" t="str">
            <v>C</v>
          </cell>
          <cell r="E1359">
            <v>0.65</v>
          </cell>
          <cell r="F1359">
            <v>37736</v>
          </cell>
          <cell r="G1359">
            <v>7.0199999999999999E-2</v>
          </cell>
          <cell r="H1359">
            <v>6.4000000000000001E-2</v>
          </cell>
          <cell r="I1359" t="str">
            <v>0          0   .</v>
          </cell>
          <cell r="J1359">
            <v>0</v>
          </cell>
          <cell r="K1359">
            <v>0</v>
          </cell>
          <cell r="L1359">
            <v>2003</v>
          </cell>
          <cell r="M1359" t="str">
            <v>No Trade</v>
          </cell>
          <cell r="N1359" t="str">
            <v/>
          </cell>
          <cell r="O1359" t="str">
            <v/>
          </cell>
          <cell r="P1359" t="str">
            <v/>
          </cell>
        </row>
        <row r="1360">
          <cell r="A1360" t="str">
            <v>OH</v>
          </cell>
          <cell r="B1360">
            <v>5</v>
          </cell>
          <cell r="C1360">
            <v>3</v>
          </cell>
          <cell r="D1360" t="str">
            <v>P</v>
          </cell>
          <cell r="E1360">
            <v>0.65</v>
          </cell>
          <cell r="F1360">
            <v>37736</v>
          </cell>
          <cell r="G1360">
            <v>3.5200000000000002E-2</v>
          </cell>
          <cell r="H1360">
            <v>4.1000000000000002E-2</v>
          </cell>
          <cell r="I1360" t="str">
            <v>9          0   .</v>
          </cell>
          <cell r="J1360">
            <v>0</v>
          </cell>
          <cell r="K1360">
            <v>0</v>
          </cell>
          <cell r="L1360">
            <v>2003</v>
          </cell>
          <cell r="M1360" t="str">
            <v>No Trade</v>
          </cell>
          <cell r="N1360" t="str">
            <v/>
          </cell>
          <cell r="O1360" t="str">
            <v/>
          </cell>
          <cell r="P1360" t="str">
            <v/>
          </cell>
        </row>
        <row r="1361">
          <cell r="A1361" t="str">
            <v>OH</v>
          </cell>
          <cell r="B1361">
            <v>5</v>
          </cell>
          <cell r="C1361">
            <v>3</v>
          </cell>
          <cell r="D1361" t="str">
            <v>C</v>
          </cell>
          <cell r="E1361">
            <v>0.66</v>
          </cell>
          <cell r="F1361">
            <v>37736</v>
          </cell>
          <cell r="G1361">
            <v>6.4799999999999996E-2</v>
          </cell>
          <cell r="H1361">
            <v>5.8000000000000003E-2</v>
          </cell>
          <cell r="I1361" t="str">
            <v>9          0   .</v>
          </cell>
          <cell r="J1361">
            <v>0</v>
          </cell>
          <cell r="K1361">
            <v>0</v>
          </cell>
          <cell r="L1361">
            <v>2003</v>
          </cell>
          <cell r="M1361" t="str">
            <v>No Trade</v>
          </cell>
          <cell r="N1361" t="str">
            <v/>
          </cell>
          <cell r="O1361" t="str">
            <v/>
          </cell>
          <cell r="P1361" t="str">
            <v/>
          </cell>
        </row>
        <row r="1362">
          <cell r="A1362" t="str">
            <v>OH</v>
          </cell>
          <cell r="B1362">
            <v>5</v>
          </cell>
          <cell r="C1362">
            <v>3</v>
          </cell>
          <cell r="D1362" t="str">
            <v>P</v>
          </cell>
          <cell r="E1362">
            <v>0.66</v>
          </cell>
          <cell r="F1362">
            <v>37736</v>
          </cell>
          <cell r="G1362">
            <v>3.9600000000000003E-2</v>
          </cell>
          <cell r="H1362">
            <v>4.5999999999999999E-2</v>
          </cell>
          <cell r="I1362" t="str">
            <v>7          0   .</v>
          </cell>
          <cell r="J1362">
            <v>0</v>
          </cell>
          <cell r="K1362">
            <v>0</v>
          </cell>
          <cell r="L1362">
            <v>2003</v>
          </cell>
          <cell r="M1362" t="str">
            <v>No Trade</v>
          </cell>
          <cell r="N1362" t="str">
            <v/>
          </cell>
          <cell r="O1362" t="str">
            <v/>
          </cell>
          <cell r="P1362" t="str">
            <v/>
          </cell>
        </row>
        <row r="1363">
          <cell r="A1363" t="str">
            <v>OH</v>
          </cell>
          <cell r="B1363">
            <v>5</v>
          </cell>
          <cell r="C1363">
            <v>3</v>
          </cell>
          <cell r="D1363" t="str">
            <v>C</v>
          </cell>
          <cell r="E1363">
            <v>0.67</v>
          </cell>
          <cell r="F1363">
            <v>37736</v>
          </cell>
          <cell r="G1363">
            <v>5.9700000000000003E-2</v>
          </cell>
          <cell r="H1363">
            <v>5.3999999999999999E-2</v>
          </cell>
          <cell r="I1363" t="str">
            <v>0          0   .</v>
          </cell>
          <cell r="J1363">
            <v>0</v>
          </cell>
          <cell r="K1363">
            <v>0</v>
          </cell>
          <cell r="L1363">
            <v>2003</v>
          </cell>
          <cell r="M1363" t="str">
            <v>No Trade</v>
          </cell>
          <cell r="N1363" t="str">
            <v/>
          </cell>
          <cell r="O1363" t="str">
            <v/>
          </cell>
          <cell r="P1363" t="str">
            <v/>
          </cell>
        </row>
        <row r="1364">
          <cell r="A1364" t="str">
            <v>OH</v>
          </cell>
          <cell r="B1364">
            <v>5</v>
          </cell>
          <cell r="C1364">
            <v>3</v>
          </cell>
          <cell r="D1364" t="str">
            <v>P</v>
          </cell>
          <cell r="E1364">
            <v>0.67</v>
          </cell>
          <cell r="F1364">
            <v>37736</v>
          </cell>
          <cell r="G1364">
            <v>4.4299999999999999E-2</v>
          </cell>
          <cell r="H1364">
            <v>5.0999999999999997E-2</v>
          </cell>
          <cell r="I1364" t="str">
            <v>8          0   .</v>
          </cell>
          <cell r="J1364">
            <v>0</v>
          </cell>
          <cell r="K1364">
            <v>0</v>
          </cell>
          <cell r="L1364">
            <v>2003</v>
          </cell>
          <cell r="M1364" t="str">
            <v>No Trade</v>
          </cell>
          <cell r="N1364" t="str">
            <v/>
          </cell>
          <cell r="O1364" t="str">
            <v/>
          </cell>
          <cell r="P1364" t="str">
            <v/>
          </cell>
        </row>
        <row r="1365">
          <cell r="A1365" t="str">
            <v>OH</v>
          </cell>
          <cell r="B1365">
            <v>5</v>
          </cell>
          <cell r="C1365">
            <v>3</v>
          </cell>
          <cell r="D1365" t="str">
            <v>C</v>
          </cell>
          <cell r="E1365">
            <v>0.68</v>
          </cell>
          <cell r="F1365">
            <v>37736</v>
          </cell>
          <cell r="G1365">
            <v>5.4699999999999999E-2</v>
          </cell>
          <cell r="H1365">
            <v>4.9000000000000002E-2</v>
          </cell>
          <cell r="I1365" t="str">
            <v>7          0   .</v>
          </cell>
          <cell r="J1365">
            <v>0</v>
          </cell>
          <cell r="K1365">
            <v>0</v>
          </cell>
          <cell r="L1365">
            <v>2003</v>
          </cell>
          <cell r="M1365" t="str">
            <v>No Trade</v>
          </cell>
          <cell r="N1365" t="str">
            <v/>
          </cell>
          <cell r="O1365" t="str">
            <v/>
          </cell>
          <cell r="P1365" t="str">
            <v/>
          </cell>
        </row>
        <row r="1366">
          <cell r="A1366" t="str">
            <v>OH</v>
          </cell>
          <cell r="B1366">
            <v>5</v>
          </cell>
          <cell r="C1366">
            <v>3</v>
          </cell>
          <cell r="D1366" t="str">
            <v>P</v>
          </cell>
          <cell r="E1366">
            <v>0.68</v>
          </cell>
          <cell r="F1366">
            <v>37736</v>
          </cell>
          <cell r="G1366">
            <v>4.9299999999999997E-2</v>
          </cell>
          <cell r="H1366">
            <v>5.7000000000000002E-2</v>
          </cell>
          <cell r="I1366" t="str">
            <v>5          0   .</v>
          </cell>
          <cell r="J1366">
            <v>0</v>
          </cell>
          <cell r="K1366">
            <v>0</v>
          </cell>
          <cell r="L1366">
            <v>2003</v>
          </cell>
          <cell r="M1366" t="str">
            <v>No Trade</v>
          </cell>
          <cell r="N1366" t="str">
            <v/>
          </cell>
          <cell r="O1366" t="str">
            <v/>
          </cell>
          <cell r="P1366" t="str">
            <v/>
          </cell>
        </row>
        <row r="1367">
          <cell r="A1367" t="str">
            <v>OH</v>
          </cell>
          <cell r="B1367">
            <v>5</v>
          </cell>
          <cell r="C1367">
            <v>3</v>
          </cell>
          <cell r="D1367" t="str">
            <v>C</v>
          </cell>
          <cell r="E1367">
            <v>0.69</v>
          </cell>
          <cell r="F1367">
            <v>37736</v>
          </cell>
          <cell r="G1367">
            <v>5.0099999999999999E-2</v>
          </cell>
          <cell r="H1367">
            <v>4.4999999999999998E-2</v>
          </cell>
          <cell r="I1367" t="str">
            <v>6          0   .</v>
          </cell>
          <cell r="J1367">
            <v>0</v>
          </cell>
          <cell r="K1367">
            <v>0</v>
          </cell>
          <cell r="L1367">
            <v>2003</v>
          </cell>
          <cell r="M1367" t="str">
            <v>No Trade</v>
          </cell>
          <cell r="N1367" t="str">
            <v/>
          </cell>
          <cell r="O1367" t="str">
            <v/>
          </cell>
          <cell r="P1367" t="str">
            <v/>
          </cell>
        </row>
        <row r="1368">
          <cell r="A1368" t="str">
            <v>OH</v>
          </cell>
          <cell r="B1368">
            <v>5</v>
          </cell>
          <cell r="C1368">
            <v>3</v>
          </cell>
          <cell r="D1368" t="str">
            <v>P</v>
          </cell>
          <cell r="E1368">
            <v>0.69</v>
          </cell>
          <cell r="F1368">
            <v>37736</v>
          </cell>
          <cell r="G1368">
            <v>5.4699999999999999E-2</v>
          </cell>
          <cell r="H1368">
            <v>6.3E-2</v>
          </cell>
          <cell r="I1368" t="str">
            <v>4          0   .</v>
          </cell>
          <cell r="J1368">
            <v>0</v>
          </cell>
          <cell r="K1368">
            <v>0</v>
          </cell>
          <cell r="L1368">
            <v>2003</v>
          </cell>
          <cell r="M1368" t="str">
            <v>No Trade</v>
          </cell>
          <cell r="N1368" t="str">
            <v/>
          </cell>
          <cell r="O1368" t="str">
            <v/>
          </cell>
          <cell r="P1368" t="str">
            <v/>
          </cell>
        </row>
        <row r="1369">
          <cell r="A1369" t="str">
            <v>OH</v>
          </cell>
          <cell r="B1369">
            <v>5</v>
          </cell>
          <cell r="C1369">
            <v>3</v>
          </cell>
          <cell r="D1369" t="str">
            <v>C</v>
          </cell>
          <cell r="E1369">
            <v>0.7</v>
          </cell>
          <cell r="F1369">
            <v>37736</v>
          </cell>
          <cell r="G1369">
            <v>4.5999999999999999E-2</v>
          </cell>
          <cell r="H1369">
            <v>4.1000000000000002E-2</v>
          </cell>
          <cell r="I1369" t="str">
            <v>9          1   .</v>
          </cell>
          <cell r="J1369">
            <v>530</v>
          </cell>
          <cell r="K1369">
            <v>5.2999999999999999E-2</v>
          </cell>
          <cell r="L1369">
            <v>2003</v>
          </cell>
          <cell r="M1369" t="str">
            <v>No Trade</v>
          </cell>
          <cell r="N1369" t="str">
            <v/>
          </cell>
          <cell r="O1369" t="str">
            <v/>
          </cell>
          <cell r="P1369" t="str">
            <v/>
          </cell>
        </row>
        <row r="1370">
          <cell r="A1370" t="str">
            <v>OH</v>
          </cell>
          <cell r="B1370">
            <v>5</v>
          </cell>
          <cell r="C1370">
            <v>3</v>
          </cell>
          <cell r="D1370" t="str">
            <v>P</v>
          </cell>
          <cell r="E1370">
            <v>0.7</v>
          </cell>
          <cell r="F1370">
            <v>37736</v>
          </cell>
          <cell r="G1370">
            <v>6.0600000000000001E-2</v>
          </cell>
          <cell r="H1370">
            <v>6.9000000000000006E-2</v>
          </cell>
          <cell r="I1370" t="str">
            <v>5          0   .</v>
          </cell>
          <cell r="J1370">
            <v>0</v>
          </cell>
          <cell r="K1370">
            <v>0</v>
          </cell>
          <cell r="L1370">
            <v>2003</v>
          </cell>
          <cell r="M1370" t="str">
            <v>No Trade</v>
          </cell>
          <cell r="N1370" t="str">
            <v/>
          </cell>
          <cell r="O1370" t="str">
            <v/>
          </cell>
          <cell r="P1370" t="str">
            <v/>
          </cell>
        </row>
        <row r="1371">
          <cell r="A1371" t="str">
            <v>OH</v>
          </cell>
          <cell r="B1371">
            <v>5</v>
          </cell>
          <cell r="C1371">
            <v>3</v>
          </cell>
          <cell r="D1371" t="str">
            <v>C</v>
          </cell>
          <cell r="E1371">
            <v>0.71</v>
          </cell>
          <cell r="F1371">
            <v>37736</v>
          </cell>
          <cell r="G1371">
            <v>4.2099999999999999E-2</v>
          </cell>
          <cell r="H1371">
            <v>3.7999999999999999E-2</v>
          </cell>
          <cell r="I1371" t="str">
            <v>4          0   .</v>
          </cell>
          <cell r="J1371">
            <v>0</v>
          </cell>
          <cell r="K1371">
            <v>0</v>
          </cell>
          <cell r="L1371">
            <v>2003</v>
          </cell>
          <cell r="M1371" t="str">
            <v>No Trade</v>
          </cell>
          <cell r="N1371" t="str">
            <v/>
          </cell>
          <cell r="O1371" t="str">
            <v/>
          </cell>
          <cell r="P1371" t="str">
            <v/>
          </cell>
        </row>
        <row r="1372">
          <cell r="A1372" t="str">
            <v>OH</v>
          </cell>
          <cell r="B1372">
            <v>5</v>
          </cell>
          <cell r="C1372">
            <v>3</v>
          </cell>
          <cell r="D1372" t="str">
            <v>P</v>
          </cell>
          <cell r="E1372">
            <v>0.71</v>
          </cell>
          <cell r="F1372">
            <v>37736</v>
          </cell>
          <cell r="G1372">
            <v>6.6500000000000004E-2</v>
          </cell>
          <cell r="H1372">
            <v>7.4999999999999997E-2</v>
          </cell>
          <cell r="I1372" t="str">
            <v>8          0   .</v>
          </cell>
          <cell r="J1372">
            <v>0</v>
          </cell>
          <cell r="K1372">
            <v>0</v>
          </cell>
          <cell r="L1372">
            <v>2003</v>
          </cell>
          <cell r="M1372" t="str">
            <v>No Trade</v>
          </cell>
          <cell r="N1372" t="str">
            <v/>
          </cell>
          <cell r="O1372" t="str">
            <v/>
          </cell>
          <cell r="P1372" t="str">
            <v/>
          </cell>
        </row>
        <row r="1373">
          <cell r="A1373" t="str">
            <v>OH</v>
          </cell>
          <cell r="B1373">
            <v>5</v>
          </cell>
          <cell r="C1373">
            <v>3</v>
          </cell>
          <cell r="D1373" t="str">
            <v>C</v>
          </cell>
          <cell r="E1373">
            <v>0.72</v>
          </cell>
          <cell r="F1373">
            <v>37736</v>
          </cell>
          <cell r="G1373">
            <v>3.85E-2</v>
          </cell>
          <cell r="H1373">
            <v>3.5000000000000003E-2</v>
          </cell>
          <cell r="I1373" t="str">
            <v>1          0   .</v>
          </cell>
          <cell r="J1373">
            <v>0</v>
          </cell>
          <cell r="K1373">
            <v>0</v>
          </cell>
          <cell r="L1373">
            <v>2003</v>
          </cell>
          <cell r="M1373" t="str">
            <v>No Trade</v>
          </cell>
          <cell r="N1373" t="str">
            <v/>
          </cell>
          <cell r="O1373" t="str">
            <v/>
          </cell>
          <cell r="P1373" t="str">
            <v/>
          </cell>
        </row>
        <row r="1374">
          <cell r="A1374" t="str">
            <v>OH</v>
          </cell>
          <cell r="B1374">
            <v>5</v>
          </cell>
          <cell r="C1374">
            <v>3</v>
          </cell>
          <cell r="D1374" t="str">
            <v>C</v>
          </cell>
          <cell r="E1374">
            <v>0.73</v>
          </cell>
          <cell r="F1374">
            <v>37736</v>
          </cell>
          <cell r="G1374">
            <v>3.5200000000000002E-2</v>
          </cell>
          <cell r="H1374">
            <v>3.2000000000000001E-2</v>
          </cell>
          <cell r="I1374" t="str">
            <v>2          0   .</v>
          </cell>
          <cell r="J1374">
            <v>0</v>
          </cell>
          <cell r="K1374">
            <v>0</v>
          </cell>
          <cell r="L1374">
            <v>2003</v>
          </cell>
          <cell r="M1374" t="str">
            <v>No Trade</v>
          </cell>
          <cell r="N1374" t="str">
            <v/>
          </cell>
          <cell r="O1374" t="str">
            <v/>
          </cell>
          <cell r="P1374" t="str">
            <v/>
          </cell>
        </row>
        <row r="1375">
          <cell r="A1375" t="str">
            <v>OH</v>
          </cell>
          <cell r="B1375">
            <v>5</v>
          </cell>
          <cell r="C1375">
            <v>3</v>
          </cell>
          <cell r="D1375" t="str">
            <v>C</v>
          </cell>
          <cell r="E1375">
            <v>0.74</v>
          </cell>
          <cell r="F1375">
            <v>37736</v>
          </cell>
          <cell r="G1375">
            <v>3.2199999999999999E-2</v>
          </cell>
          <cell r="H1375">
            <v>2.9000000000000001E-2</v>
          </cell>
          <cell r="I1375" t="str">
            <v>4          0   .</v>
          </cell>
          <cell r="J1375">
            <v>0</v>
          </cell>
          <cell r="K1375">
            <v>0</v>
          </cell>
          <cell r="L1375">
            <v>2003</v>
          </cell>
          <cell r="M1375" t="str">
            <v>No Trade</v>
          </cell>
          <cell r="N1375" t="str">
            <v/>
          </cell>
          <cell r="O1375" t="str">
            <v/>
          </cell>
          <cell r="P1375" t="str">
            <v/>
          </cell>
        </row>
        <row r="1376">
          <cell r="A1376" t="str">
            <v>OH</v>
          </cell>
          <cell r="B1376">
            <v>5</v>
          </cell>
          <cell r="C1376">
            <v>3</v>
          </cell>
          <cell r="D1376" t="str">
            <v>C</v>
          </cell>
          <cell r="E1376">
            <v>0.75</v>
          </cell>
          <cell r="F1376">
            <v>37736</v>
          </cell>
          <cell r="G1376">
            <v>2.93E-2</v>
          </cell>
          <cell r="H1376">
            <v>2.5999999999999999E-2</v>
          </cell>
          <cell r="I1376" t="str">
            <v>8          0   .</v>
          </cell>
          <cell r="J1376">
            <v>0</v>
          </cell>
          <cell r="K1376">
            <v>0</v>
          </cell>
          <cell r="L1376">
            <v>2003</v>
          </cell>
          <cell r="M1376" t="str">
            <v>No Trade</v>
          </cell>
          <cell r="N1376" t="str">
            <v/>
          </cell>
          <cell r="O1376" t="str">
            <v/>
          </cell>
          <cell r="P1376" t="str">
            <v/>
          </cell>
        </row>
        <row r="1377">
          <cell r="A1377" t="str">
            <v>OH</v>
          </cell>
          <cell r="B1377">
            <v>5</v>
          </cell>
          <cell r="C1377">
            <v>3</v>
          </cell>
          <cell r="D1377" t="str">
            <v>P</v>
          </cell>
          <cell r="E1377">
            <v>0.75</v>
          </cell>
          <cell r="F1377">
            <v>37736</v>
          </cell>
          <cell r="G1377">
            <v>0</v>
          </cell>
          <cell r="H1377">
            <v>0</v>
          </cell>
          <cell r="I1377" t="str">
            <v>0          0   .</v>
          </cell>
          <cell r="J1377">
            <v>0</v>
          </cell>
          <cell r="K1377">
            <v>0</v>
          </cell>
          <cell r="L1377">
            <v>2003</v>
          </cell>
          <cell r="M1377" t="str">
            <v>No Trade</v>
          </cell>
          <cell r="N1377" t="str">
            <v/>
          </cell>
          <cell r="O1377" t="str">
            <v/>
          </cell>
          <cell r="P1377" t="str">
            <v/>
          </cell>
        </row>
        <row r="1378">
          <cell r="A1378" t="str">
            <v>OH</v>
          </cell>
          <cell r="B1378">
            <v>5</v>
          </cell>
          <cell r="C1378">
            <v>3</v>
          </cell>
          <cell r="D1378" t="str">
            <v>C</v>
          </cell>
          <cell r="E1378">
            <v>0.76</v>
          </cell>
          <cell r="F1378">
            <v>37736</v>
          </cell>
          <cell r="G1378">
            <v>2.6700000000000002E-2</v>
          </cell>
          <cell r="H1378">
            <v>2.4E-2</v>
          </cell>
          <cell r="I1378" t="str">
            <v>5          0   .</v>
          </cell>
          <cell r="J1378">
            <v>0</v>
          </cell>
          <cell r="K1378">
            <v>0</v>
          </cell>
          <cell r="L1378">
            <v>2003</v>
          </cell>
          <cell r="M1378" t="str">
            <v>No Trade</v>
          </cell>
          <cell r="N1378" t="str">
            <v/>
          </cell>
          <cell r="O1378" t="str">
            <v/>
          </cell>
          <cell r="P1378" t="str">
            <v/>
          </cell>
        </row>
        <row r="1379">
          <cell r="A1379" t="str">
            <v>OH</v>
          </cell>
          <cell r="B1379">
            <v>5</v>
          </cell>
          <cell r="C1379">
            <v>3</v>
          </cell>
          <cell r="D1379" t="str">
            <v>C</v>
          </cell>
          <cell r="E1379">
            <v>0.77</v>
          </cell>
          <cell r="F1379">
            <v>37736</v>
          </cell>
          <cell r="G1379">
            <v>2.4299999999999999E-2</v>
          </cell>
          <cell r="H1379">
            <v>2.1999999999999999E-2</v>
          </cell>
          <cell r="I1379" t="str">
            <v>3          0   .</v>
          </cell>
          <cell r="J1379">
            <v>0</v>
          </cell>
          <cell r="K1379">
            <v>0</v>
          </cell>
          <cell r="L1379">
            <v>2003</v>
          </cell>
          <cell r="M1379" t="str">
            <v>No Trade</v>
          </cell>
          <cell r="N1379" t="str">
            <v/>
          </cell>
          <cell r="O1379" t="str">
            <v/>
          </cell>
          <cell r="P1379" t="str">
            <v/>
          </cell>
        </row>
        <row r="1380">
          <cell r="A1380" t="str">
            <v>OH</v>
          </cell>
          <cell r="B1380">
            <v>5</v>
          </cell>
          <cell r="C1380">
            <v>3</v>
          </cell>
          <cell r="D1380" t="str">
            <v>C</v>
          </cell>
          <cell r="E1380">
            <v>0.78</v>
          </cell>
          <cell r="F1380">
            <v>37736</v>
          </cell>
          <cell r="G1380">
            <v>2.2100000000000002E-2</v>
          </cell>
          <cell r="H1380">
            <v>0.02</v>
          </cell>
          <cell r="I1380" t="str">
            <v>3          0   .</v>
          </cell>
          <cell r="J1380">
            <v>0</v>
          </cell>
          <cell r="K1380">
            <v>0</v>
          </cell>
          <cell r="L1380">
            <v>2003</v>
          </cell>
          <cell r="M1380" t="str">
            <v>No Trade</v>
          </cell>
          <cell r="N1380" t="str">
            <v/>
          </cell>
          <cell r="O1380" t="str">
            <v/>
          </cell>
          <cell r="P1380" t="str">
            <v/>
          </cell>
        </row>
        <row r="1381">
          <cell r="A1381" t="str">
            <v>OH</v>
          </cell>
          <cell r="B1381">
            <v>5</v>
          </cell>
          <cell r="C1381">
            <v>3</v>
          </cell>
          <cell r="D1381" t="str">
            <v>C</v>
          </cell>
          <cell r="E1381">
            <v>0.79</v>
          </cell>
          <cell r="F1381">
            <v>37736</v>
          </cell>
          <cell r="G1381">
            <v>2.01E-2</v>
          </cell>
          <cell r="H1381">
            <v>1.7999999999999999E-2</v>
          </cell>
          <cell r="I1381" t="str">
            <v>5          0   .</v>
          </cell>
          <cell r="J1381">
            <v>0</v>
          </cell>
          <cell r="K1381">
            <v>0</v>
          </cell>
          <cell r="L1381">
            <v>2003</v>
          </cell>
          <cell r="M1381" t="str">
            <v>No Trade</v>
          </cell>
          <cell r="N1381" t="str">
            <v/>
          </cell>
          <cell r="O1381" t="str">
            <v/>
          </cell>
          <cell r="P1381" t="str">
            <v/>
          </cell>
        </row>
        <row r="1382">
          <cell r="A1382" t="str">
            <v>OH</v>
          </cell>
          <cell r="B1382">
            <v>5</v>
          </cell>
          <cell r="C1382">
            <v>3</v>
          </cell>
          <cell r="D1382" t="str">
            <v>C</v>
          </cell>
          <cell r="E1382">
            <v>0.8</v>
          </cell>
          <cell r="F1382">
            <v>37736</v>
          </cell>
          <cell r="G1382">
            <v>1.83E-2</v>
          </cell>
          <cell r="H1382">
            <v>1.6E-2</v>
          </cell>
          <cell r="I1382" t="str">
            <v>8          0   .</v>
          </cell>
          <cell r="J1382">
            <v>0</v>
          </cell>
          <cell r="K1382">
            <v>0</v>
          </cell>
          <cell r="L1382">
            <v>2003</v>
          </cell>
          <cell r="M1382" t="str">
            <v>No Trade</v>
          </cell>
          <cell r="N1382" t="str">
            <v/>
          </cell>
          <cell r="O1382" t="str">
            <v/>
          </cell>
          <cell r="P1382" t="str">
            <v/>
          </cell>
        </row>
        <row r="1383">
          <cell r="A1383" t="str">
            <v>OH</v>
          </cell>
          <cell r="B1383">
            <v>5</v>
          </cell>
          <cell r="C1383">
            <v>3</v>
          </cell>
          <cell r="D1383" t="str">
            <v>C</v>
          </cell>
          <cell r="E1383">
            <v>0.85</v>
          </cell>
          <cell r="F1383">
            <v>37736</v>
          </cell>
          <cell r="G1383">
            <v>1.12E-2</v>
          </cell>
          <cell r="H1383">
            <v>0.01</v>
          </cell>
          <cell r="I1383" t="str">
            <v>4          0   .</v>
          </cell>
          <cell r="J1383">
            <v>0</v>
          </cell>
          <cell r="K1383">
            <v>0</v>
          </cell>
          <cell r="L1383">
            <v>2003</v>
          </cell>
          <cell r="M1383" t="str">
            <v>No Trade</v>
          </cell>
          <cell r="N1383" t="str">
            <v/>
          </cell>
          <cell r="O1383" t="str">
            <v/>
          </cell>
          <cell r="P1383" t="str">
            <v/>
          </cell>
        </row>
        <row r="1384">
          <cell r="A1384" t="str">
            <v>OH</v>
          </cell>
          <cell r="B1384">
            <v>5</v>
          </cell>
          <cell r="C1384">
            <v>3</v>
          </cell>
          <cell r="D1384" t="str">
            <v>C</v>
          </cell>
          <cell r="E1384">
            <v>0.86</v>
          </cell>
          <cell r="F1384">
            <v>37736</v>
          </cell>
          <cell r="G1384">
            <v>1.0200000000000001E-2</v>
          </cell>
          <cell r="H1384">
            <v>8.9999999999999993E-3</v>
          </cell>
          <cell r="I1384" t="str">
            <v>5          0   .</v>
          </cell>
          <cell r="J1384">
            <v>0</v>
          </cell>
          <cell r="K1384">
            <v>0</v>
          </cell>
          <cell r="L1384">
            <v>2003</v>
          </cell>
          <cell r="M1384" t="str">
            <v>No Trade</v>
          </cell>
          <cell r="N1384" t="str">
            <v/>
          </cell>
          <cell r="O1384" t="str">
            <v/>
          </cell>
          <cell r="P1384" t="str">
            <v/>
          </cell>
        </row>
        <row r="1385">
          <cell r="A1385" t="str">
            <v>OH</v>
          </cell>
          <cell r="B1385">
            <v>5</v>
          </cell>
          <cell r="C1385">
            <v>3</v>
          </cell>
          <cell r="D1385" t="str">
            <v>C</v>
          </cell>
          <cell r="E1385">
            <v>0.9</v>
          </cell>
          <cell r="F1385">
            <v>37736</v>
          </cell>
          <cell r="G1385">
            <v>6.7999999999999996E-3</v>
          </cell>
          <cell r="H1385">
            <v>6.0000000000000001E-3</v>
          </cell>
          <cell r="I1385" t="str">
            <v>4          0   .</v>
          </cell>
          <cell r="J1385">
            <v>0</v>
          </cell>
          <cell r="K1385">
            <v>0</v>
          </cell>
          <cell r="L1385">
            <v>2003</v>
          </cell>
          <cell r="M1385" t="str">
            <v>No Trade</v>
          </cell>
          <cell r="N1385" t="str">
            <v/>
          </cell>
          <cell r="O1385" t="str">
            <v/>
          </cell>
          <cell r="P1385" t="str">
            <v/>
          </cell>
        </row>
        <row r="1386">
          <cell r="A1386" t="str">
            <v>OH</v>
          </cell>
          <cell r="B1386">
            <v>5</v>
          </cell>
          <cell r="C1386">
            <v>3</v>
          </cell>
          <cell r="D1386" t="str">
            <v>C</v>
          </cell>
          <cell r="E1386">
            <v>0.91</v>
          </cell>
          <cell r="F1386">
            <v>37736</v>
          </cell>
          <cell r="G1386">
            <v>6.1999999999999998E-3</v>
          </cell>
          <cell r="H1386">
            <v>5.0000000000000001E-3</v>
          </cell>
          <cell r="I1386" t="str">
            <v>8          0   .</v>
          </cell>
          <cell r="J1386">
            <v>0</v>
          </cell>
          <cell r="K1386">
            <v>0</v>
          </cell>
          <cell r="L1386">
            <v>2003</v>
          </cell>
          <cell r="M1386" t="str">
            <v>No Trade</v>
          </cell>
          <cell r="N1386" t="str">
            <v/>
          </cell>
          <cell r="O1386" t="str">
            <v/>
          </cell>
          <cell r="P1386" t="str">
            <v/>
          </cell>
        </row>
        <row r="1387">
          <cell r="A1387" t="str">
            <v>OH</v>
          </cell>
          <cell r="B1387">
            <v>6</v>
          </cell>
          <cell r="C1387">
            <v>3</v>
          </cell>
          <cell r="D1387" t="str">
            <v>C</v>
          </cell>
          <cell r="E1387">
            <v>0.1</v>
          </cell>
          <cell r="F1387">
            <v>37768</v>
          </cell>
          <cell r="G1387">
            <v>0</v>
          </cell>
          <cell r="H1387">
            <v>0</v>
          </cell>
          <cell r="I1387" t="str">
            <v>0          0   .</v>
          </cell>
          <cell r="J1387">
            <v>0</v>
          </cell>
          <cell r="K1387">
            <v>0</v>
          </cell>
          <cell r="L1387">
            <v>2003</v>
          </cell>
          <cell r="M1387" t="str">
            <v>No Trade</v>
          </cell>
          <cell r="N1387" t="str">
            <v/>
          </cell>
          <cell r="O1387" t="str">
            <v/>
          </cell>
          <cell r="P1387" t="str">
            <v/>
          </cell>
        </row>
        <row r="1388">
          <cell r="A1388" t="str">
            <v>OH</v>
          </cell>
          <cell r="B1388">
            <v>6</v>
          </cell>
          <cell r="C1388">
            <v>3</v>
          </cell>
          <cell r="D1388" t="str">
            <v>C</v>
          </cell>
          <cell r="E1388">
            <v>0.54</v>
          </cell>
          <cell r="F1388">
            <v>37768</v>
          </cell>
          <cell r="G1388">
            <v>5.11E-2</v>
          </cell>
          <cell r="H1388">
            <v>5.0999999999999997E-2</v>
          </cell>
          <cell r="I1388" t="str">
            <v>1          0   .</v>
          </cell>
          <cell r="J1388">
            <v>0</v>
          </cell>
          <cell r="K1388">
            <v>0</v>
          </cell>
          <cell r="L1388">
            <v>2003</v>
          </cell>
          <cell r="M1388" t="str">
            <v>No Trade</v>
          </cell>
          <cell r="N1388" t="str">
            <v/>
          </cell>
          <cell r="O1388" t="str">
            <v/>
          </cell>
          <cell r="P1388" t="str">
            <v/>
          </cell>
        </row>
        <row r="1389">
          <cell r="A1389" t="str">
            <v>OH</v>
          </cell>
          <cell r="B1389">
            <v>6</v>
          </cell>
          <cell r="C1389">
            <v>3</v>
          </cell>
          <cell r="D1389" t="str">
            <v>P</v>
          </cell>
          <cell r="E1389">
            <v>0.54</v>
          </cell>
          <cell r="F1389">
            <v>37768</v>
          </cell>
          <cell r="G1389">
            <v>9.7000000000000003E-3</v>
          </cell>
          <cell r="H1389">
            <v>1.0999999999999999E-2</v>
          </cell>
          <cell r="I1389" t="str">
            <v>4          0   .</v>
          </cell>
          <cell r="J1389">
            <v>0</v>
          </cell>
          <cell r="K1389">
            <v>0</v>
          </cell>
          <cell r="L1389">
            <v>2003</v>
          </cell>
          <cell r="M1389" t="str">
            <v>No Trade</v>
          </cell>
          <cell r="N1389" t="str">
            <v/>
          </cell>
          <cell r="O1389" t="str">
            <v/>
          </cell>
          <cell r="P1389" t="str">
            <v/>
          </cell>
        </row>
        <row r="1390">
          <cell r="A1390" t="str">
            <v>OH</v>
          </cell>
          <cell r="B1390">
            <v>6</v>
          </cell>
          <cell r="C1390">
            <v>3</v>
          </cell>
          <cell r="D1390" t="str">
            <v>P</v>
          </cell>
          <cell r="E1390">
            <v>0.55000000000000004</v>
          </cell>
          <cell r="F1390">
            <v>37768</v>
          </cell>
          <cell r="G1390">
            <v>1.15E-2</v>
          </cell>
          <cell r="H1390">
            <v>1.2999999999999999E-2</v>
          </cell>
          <cell r="I1390" t="str">
            <v>5          0   .</v>
          </cell>
          <cell r="J1390">
            <v>0</v>
          </cell>
          <cell r="K1390">
            <v>0</v>
          </cell>
          <cell r="L1390">
            <v>2003</v>
          </cell>
          <cell r="M1390" t="str">
            <v>No Trade</v>
          </cell>
          <cell r="N1390" t="str">
            <v/>
          </cell>
          <cell r="O1390" t="str">
            <v/>
          </cell>
          <cell r="P1390" t="str">
            <v/>
          </cell>
        </row>
        <row r="1391">
          <cell r="A1391" t="str">
            <v>OH</v>
          </cell>
          <cell r="B1391">
            <v>6</v>
          </cell>
          <cell r="C1391">
            <v>3</v>
          </cell>
          <cell r="D1391" t="str">
            <v>P</v>
          </cell>
          <cell r="E1391">
            <v>0.56000000000000005</v>
          </cell>
          <cell r="F1391">
            <v>37768</v>
          </cell>
          <cell r="G1391">
            <v>1.3599999999999999E-2</v>
          </cell>
          <cell r="H1391">
            <v>1.4999999999999999E-2</v>
          </cell>
          <cell r="I1391" t="str">
            <v>8          0   .</v>
          </cell>
          <cell r="J1391">
            <v>0</v>
          </cell>
          <cell r="K1391">
            <v>0</v>
          </cell>
          <cell r="L1391">
            <v>2003</v>
          </cell>
          <cell r="M1391" t="str">
            <v>No Trade</v>
          </cell>
          <cell r="N1391" t="str">
            <v/>
          </cell>
          <cell r="O1391" t="str">
            <v/>
          </cell>
          <cell r="P1391" t="str">
            <v/>
          </cell>
        </row>
        <row r="1392">
          <cell r="A1392" t="str">
            <v>OH</v>
          </cell>
          <cell r="B1392">
            <v>6</v>
          </cell>
          <cell r="C1392">
            <v>3</v>
          </cell>
          <cell r="D1392" t="str">
            <v>P</v>
          </cell>
          <cell r="E1392">
            <v>0.56999999999999995</v>
          </cell>
          <cell r="F1392">
            <v>37768</v>
          </cell>
          <cell r="G1392">
            <v>0</v>
          </cell>
          <cell r="H1392">
            <v>0</v>
          </cell>
          <cell r="I1392" t="str">
            <v>0          0   .</v>
          </cell>
          <cell r="J1392">
            <v>0</v>
          </cell>
          <cell r="K1392">
            <v>0</v>
          </cell>
          <cell r="L1392">
            <v>2003</v>
          </cell>
          <cell r="M1392" t="str">
            <v>No Trade</v>
          </cell>
          <cell r="N1392" t="str">
            <v/>
          </cell>
          <cell r="O1392" t="str">
            <v/>
          </cell>
          <cell r="P1392" t="str">
            <v/>
          </cell>
        </row>
        <row r="1393">
          <cell r="A1393" t="str">
            <v>OH</v>
          </cell>
          <cell r="B1393">
            <v>6</v>
          </cell>
          <cell r="C1393">
            <v>3</v>
          </cell>
          <cell r="D1393" t="str">
            <v>P</v>
          </cell>
          <cell r="E1393">
            <v>0.57999999999999996</v>
          </cell>
          <cell r="F1393">
            <v>37768</v>
          </cell>
          <cell r="G1393">
            <v>1.84E-2</v>
          </cell>
          <cell r="H1393">
            <v>2.1000000000000001E-2</v>
          </cell>
          <cell r="I1393" t="str">
            <v>2          0   .</v>
          </cell>
          <cell r="J1393">
            <v>0</v>
          </cell>
          <cell r="K1393">
            <v>0</v>
          </cell>
          <cell r="L1393">
            <v>2003</v>
          </cell>
          <cell r="M1393" t="str">
            <v>No Trade</v>
          </cell>
          <cell r="N1393" t="str">
            <v/>
          </cell>
          <cell r="O1393" t="str">
            <v/>
          </cell>
          <cell r="P1393" t="str">
            <v/>
          </cell>
        </row>
        <row r="1394">
          <cell r="A1394" t="str">
            <v>OH</v>
          </cell>
          <cell r="B1394">
            <v>6</v>
          </cell>
          <cell r="C1394">
            <v>3</v>
          </cell>
          <cell r="D1394" t="str">
            <v>P</v>
          </cell>
          <cell r="E1394">
            <v>0.59</v>
          </cell>
          <cell r="F1394">
            <v>37768</v>
          </cell>
          <cell r="G1394">
            <v>2.1299999999999999E-2</v>
          </cell>
          <cell r="H1394">
            <v>2.4E-2</v>
          </cell>
          <cell r="I1394" t="str">
            <v>3          0   .</v>
          </cell>
          <cell r="J1394">
            <v>0</v>
          </cell>
          <cell r="K1394">
            <v>0</v>
          </cell>
          <cell r="L1394">
            <v>2003</v>
          </cell>
          <cell r="M1394" t="str">
            <v>No Trade</v>
          </cell>
          <cell r="N1394" t="str">
            <v/>
          </cell>
          <cell r="O1394" t="str">
            <v/>
          </cell>
          <cell r="P1394" t="str">
            <v/>
          </cell>
        </row>
        <row r="1395">
          <cell r="A1395" t="str">
            <v>OH</v>
          </cell>
          <cell r="B1395">
            <v>6</v>
          </cell>
          <cell r="C1395">
            <v>3</v>
          </cell>
          <cell r="D1395" t="str">
            <v>P</v>
          </cell>
          <cell r="E1395">
            <v>0.6</v>
          </cell>
          <cell r="F1395">
            <v>37768</v>
          </cell>
          <cell r="G1395">
            <v>2.4400000000000002E-2</v>
          </cell>
          <cell r="H1395">
            <v>2.7E-2</v>
          </cell>
          <cell r="I1395" t="str">
            <v>7          0   .</v>
          </cell>
          <cell r="J1395">
            <v>0</v>
          </cell>
          <cell r="K1395">
            <v>0</v>
          </cell>
          <cell r="L1395">
            <v>2003</v>
          </cell>
          <cell r="M1395" t="str">
            <v>No Trade</v>
          </cell>
          <cell r="N1395" t="str">
            <v/>
          </cell>
          <cell r="O1395" t="str">
            <v/>
          </cell>
          <cell r="P1395" t="str">
            <v/>
          </cell>
        </row>
        <row r="1396">
          <cell r="A1396" t="str">
            <v>OH</v>
          </cell>
          <cell r="B1396">
            <v>6</v>
          </cell>
          <cell r="C1396">
            <v>3</v>
          </cell>
          <cell r="D1396" t="str">
            <v>C</v>
          </cell>
          <cell r="E1396">
            <v>0.61</v>
          </cell>
          <cell r="F1396">
            <v>37768</v>
          </cell>
          <cell r="G1396">
            <v>9.06E-2</v>
          </cell>
          <cell r="H1396">
            <v>0.09</v>
          </cell>
          <cell r="I1396" t="str">
            <v>6          0   .</v>
          </cell>
          <cell r="J1396">
            <v>0</v>
          </cell>
          <cell r="K1396">
            <v>0</v>
          </cell>
          <cell r="L1396">
            <v>2003</v>
          </cell>
          <cell r="M1396" t="str">
            <v>No Trade</v>
          </cell>
          <cell r="N1396" t="str">
            <v/>
          </cell>
          <cell r="O1396" t="str">
            <v/>
          </cell>
          <cell r="P1396" t="str">
            <v/>
          </cell>
        </row>
        <row r="1397">
          <cell r="A1397" t="str">
            <v>OH</v>
          </cell>
          <cell r="B1397">
            <v>6</v>
          </cell>
          <cell r="C1397">
            <v>3</v>
          </cell>
          <cell r="D1397" t="str">
            <v>P</v>
          </cell>
          <cell r="E1397">
            <v>0.61</v>
          </cell>
          <cell r="F1397">
            <v>37768</v>
          </cell>
          <cell r="G1397">
            <v>2.7699999999999999E-2</v>
          </cell>
          <cell r="H1397">
            <v>3.1E-2</v>
          </cell>
          <cell r="I1397" t="str">
            <v>4          0   .</v>
          </cell>
          <cell r="J1397">
            <v>0</v>
          </cell>
          <cell r="K1397">
            <v>0</v>
          </cell>
          <cell r="L1397">
            <v>2003</v>
          </cell>
          <cell r="M1397" t="str">
            <v>No Trade</v>
          </cell>
          <cell r="N1397" t="str">
            <v/>
          </cell>
          <cell r="O1397" t="str">
            <v/>
          </cell>
          <cell r="P1397" t="str">
            <v/>
          </cell>
        </row>
        <row r="1398">
          <cell r="A1398" t="str">
            <v>OH</v>
          </cell>
          <cell r="B1398">
            <v>6</v>
          </cell>
          <cell r="C1398">
            <v>3</v>
          </cell>
          <cell r="D1398" t="str">
            <v>C</v>
          </cell>
          <cell r="E1398">
            <v>0.63</v>
          </cell>
          <cell r="F1398">
            <v>37768</v>
          </cell>
          <cell r="G1398">
            <v>8.1000000000000003E-2</v>
          </cell>
          <cell r="H1398">
            <v>7.1999999999999995E-2</v>
          </cell>
          <cell r="I1398" t="str">
            <v>4          0   .</v>
          </cell>
          <cell r="J1398">
            <v>0</v>
          </cell>
          <cell r="K1398">
            <v>0</v>
          </cell>
          <cell r="L1398">
            <v>2003</v>
          </cell>
          <cell r="M1398" t="str">
            <v>No Trade</v>
          </cell>
          <cell r="N1398" t="str">
            <v/>
          </cell>
          <cell r="O1398" t="str">
            <v/>
          </cell>
          <cell r="P1398" t="str">
            <v/>
          </cell>
        </row>
        <row r="1399">
          <cell r="A1399" t="str">
            <v>OH</v>
          </cell>
          <cell r="B1399">
            <v>6</v>
          </cell>
          <cell r="C1399">
            <v>3</v>
          </cell>
          <cell r="D1399" t="str">
            <v>P</v>
          </cell>
          <cell r="E1399">
            <v>0.63</v>
          </cell>
          <cell r="F1399">
            <v>37768</v>
          </cell>
          <cell r="G1399">
            <v>3.5299999999999998E-2</v>
          </cell>
          <cell r="H1399">
            <v>3.9E-2</v>
          </cell>
          <cell r="I1399" t="str">
            <v>6          0   .</v>
          </cell>
          <cell r="J1399">
            <v>0</v>
          </cell>
          <cell r="K1399">
            <v>0</v>
          </cell>
          <cell r="L1399">
            <v>2003</v>
          </cell>
          <cell r="M1399" t="str">
            <v>No Trade</v>
          </cell>
          <cell r="N1399" t="str">
            <v/>
          </cell>
          <cell r="O1399" t="str">
            <v/>
          </cell>
          <cell r="P1399" t="str">
            <v/>
          </cell>
        </row>
        <row r="1400">
          <cell r="A1400" t="str">
            <v>OH</v>
          </cell>
          <cell r="B1400">
            <v>6</v>
          </cell>
          <cell r="C1400">
            <v>3</v>
          </cell>
          <cell r="D1400" t="str">
            <v>C</v>
          </cell>
          <cell r="E1400">
            <v>0.64</v>
          </cell>
          <cell r="F1400">
            <v>37768</v>
          </cell>
          <cell r="G1400">
            <v>7.5499999999999998E-2</v>
          </cell>
          <cell r="H1400">
            <v>6.7000000000000004E-2</v>
          </cell>
          <cell r="I1400" t="str">
            <v>3          0   .</v>
          </cell>
          <cell r="J1400">
            <v>0</v>
          </cell>
          <cell r="K1400">
            <v>0</v>
          </cell>
          <cell r="L1400">
            <v>2003</v>
          </cell>
          <cell r="M1400" t="str">
            <v>No Trade</v>
          </cell>
          <cell r="N1400" t="str">
            <v/>
          </cell>
          <cell r="O1400" t="str">
            <v/>
          </cell>
          <cell r="P1400" t="str">
            <v/>
          </cell>
        </row>
        <row r="1401">
          <cell r="A1401" t="str">
            <v>OH</v>
          </cell>
          <cell r="B1401">
            <v>6</v>
          </cell>
          <cell r="C1401">
            <v>3</v>
          </cell>
          <cell r="D1401" t="str">
            <v>P</v>
          </cell>
          <cell r="E1401">
            <v>0.64</v>
          </cell>
          <cell r="F1401">
            <v>37768</v>
          </cell>
          <cell r="G1401">
            <v>3.95E-2</v>
          </cell>
          <cell r="H1401">
            <v>4.3999999999999997E-2</v>
          </cell>
          <cell r="I1401" t="str">
            <v>2          0   .</v>
          </cell>
          <cell r="J1401">
            <v>0</v>
          </cell>
          <cell r="K1401">
            <v>0</v>
          </cell>
          <cell r="L1401">
            <v>2003</v>
          </cell>
          <cell r="M1401" t="str">
            <v>No Trade</v>
          </cell>
          <cell r="N1401" t="str">
            <v/>
          </cell>
          <cell r="O1401" t="str">
            <v/>
          </cell>
          <cell r="P1401" t="str">
            <v/>
          </cell>
        </row>
        <row r="1402">
          <cell r="A1402" t="str">
            <v>OH</v>
          </cell>
          <cell r="B1402">
            <v>6</v>
          </cell>
          <cell r="C1402">
            <v>3</v>
          </cell>
          <cell r="D1402" t="str">
            <v>C</v>
          </cell>
          <cell r="E1402">
            <v>0.65</v>
          </cell>
          <cell r="F1402">
            <v>37768</v>
          </cell>
          <cell r="G1402">
            <v>7.0199999999999999E-2</v>
          </cell>
          <cell r="H1402">
            <v>6.2E-2</v>
          </cell>
          <cell r="I1402" t="str">
            <v>2          0   .</v>
          </cell>
          <cell r="J1402">
            <v>0</v>
          </cell>
          <cell r="K1402">
            <v>0</v>
          </cell>
          <cell r="L1402">
            <v>2003</v>
          </cell>
          <cell r="M1402" t="str">
            <v>No Trade</v>
          </cell>
          <cell r="N1402" t="str">
            <v/>
          </cell>
          <cell r="O1402" t="str">
            <v/>
          </cell>
          <cell r="P1402" t="str">
            <v/>
          </cell>
        </row>
        <row r="1403">
          <cell r="A1403" t="str">
            <v>OH</v>
          </cell>
          <cell r="B1403">
            <v>6</v>
          </cell>
          <cell r="C1403">
            <v>3</v>
          </cell>
          <cell r="D1403" t="str">
            <v>P</v>
          </cell>
          <cell r="E1403">
            <v>0.65</v>
          </cell>
          <cell r="F1403">
            <v>37768</v>
          </cell>
          <cell r="G1403">
            <v>4.3999999999999997E-2</v>
          </cell>
          <cell r="H1403">
            <v>4.9000000000000002E-2</v>
          </cell>
          <cell r="I1403" t="str">
            <v>0          1   .</v>
          </cell>
          <cell r="J1403">
            <v>500</v>
          </cell>
          <cell r="K1403">
            <v>0.05</v>
          </cell>
          <cell r="L1403">
            <v>2003</v>
          </cell>
          <cell r="M1403" t="str">
            <v>No Trade</v>
          </cell>
          <cell r="N1403" t="str">
            <v/>
          </cell>
          <cell r="O1403" t="str">
            <v/>
          </cell>
          <cell r="P1403" t="str">
            <v/>
          </cell>
        </row>
        <row r="1404">
          <cell r="A1404" t="str">
            <v>OH</v>
          </cell>
          <cell r="B1404">
            <v>6</v>
          </cell>
          <cell r="C1404">
            <v>3</v>
          </cell>
          <cell r="D1404" t="str">
            <v>C</v>
          </cell>
          <cell r="E1404">
            <v>0.66</v>
          </cell>
          <cell r="F1404">
            <v>37768</v>
          </cell>
          <cell r="G1404">
            <v>6.5199999999999994E-2</v>
          </cell>
          <cell r="H1404">
            <v>5.7000000000000002E-2</v>
          </cell>
          <cell r="I1404" t="str">
            <v>4          0   .</v>
          </cell>
          <cell r="J1404">
            <v>0</v>
          </cell>
          <cell r="K1404">
            <v>0</v>
          </cell>
          <cell r="L1404">
            <v>2003</v>
          </cell>
          <cell r="M1404" t="str">
            <v>No Trade</v>
          </cell>
          <cell r="N1404" t="str">
            <v/>
          </cell>
          <cell r="O1404" t="str">
            <v/>
          </cell>
          <cell r="P1404" t="str">
            <v/>
          </cell>
        </row>
        <row r="1405">
          <cell r="A1405" t="str">
            <v>OH</v>
          </cell>
          <cell r="B1405">
            <v>6</v>
          </cell>
          <cell r="C1405">
            <v>3</v>
          </cell>
          <cell r="D1405" t="str">
            <v>P</v>
          </cell>
          <cell r="E1405">
            <v>0.66</v>
          </cell>
          <cell r="F1405">
            <v>37768</v>
          </cell>
          <cell r="G1405">
            <v>4.8800000000000003E-2</v>
          </cell>
          <cell r="H1405">
            <v>5.3999999999999999E-2</v>
          </cell>
          <cell r="I1405" t="str">
            <v>2          0   .</v>
          </cell>
          <cell r="J1405">
            <v>0</v>
          </cell>
          <cell r="K1405">
            <v>0</v>
          </cell>
          <cell r="L1405">
            <v>2003</v>
          </cell>
          <cell r="M1405" t="str">
            <v>No Trade</v>
          </cell>
          <cell r="N1405" t="str">
            <v/>
          </cell>
          <cell r="O1405" t="str">
            <v/>
          </cell>
          <cell r="P1405" t="str">
            <v/>
          </cell>
        </row>
        <row r="1406">
          <cell r="A1406" t="str">
            <v>OH</v>
          </cell>
          <cell r="B1406">
            <v>6</v>
          </cell>
          <cell r="C1406">
            <v>3</v>
          </cell>
          <cell r="D1406" t="str">
            <v>C</v>
          </cell>
          <cell r="E1406">
            <v>0.67</v>
          </cell>
          <cell r="F1406">
            <v>37768</v>
          </cell>
          <cell r="G1406">
            <v>6.0299999999999999E-2</v>
          </cell>
          <cell r="H1406">
            <v>5.2999999999999999E-2</v>
          </cell>
          <cell r="I1406" t="str">
            <v>0          0   .</v>
          </cell>
          <cell r="J1406">
            <v>0</v>
          </cell>
          <cell r="K1406">
            <v>0</v>
          </cell>
          <cell r="L1406">
            <v>2003</v>
          </cell>
          <cell r="M1406" t="str">
            <v>No Trade</v>
          </cell>
          <cell r="N1406" t="str">
            <v/>
          </cell>
          <cell r="O1406" t="str">
            <v/>
          </cell>
          <cell r="P1406" t="str">
            <v/>
          </cell>
        </row>
        <row r="1407">
          <cell r="A1407" t="str">
            <v>OH</v>
          </cell>
          <cell r="B1407">
            <v>6</v>
          </cell>
          <cell r="C1407">
            <v>3</v>
          </cell>
          <cell r="D1407" t="str">
            <v>P</v>
          </cell>
          <cell r="E1407">
            <v>0.67</v>
          </cell>
          <cell r="F1407">
            <v>37768</v>
          </cell>
          <cell r="G1407">
            <v>5.3900000000000003E-2</v>
          </cell>
          <cell r="H1407">
            <v>5.8999999999999997E-2</v>
          </cell>
          <cell r="I1407" t="str">
            <v>8          0   .</v>
          </cell>
          <cell r="J1407">
            <v>0</v>
          </cell>
          <cell r="K1407">
            <v>0</v>
          </cell>
          <cell r="L1407">
            <v>2003</v>
          </cell>
          <cell r="M1407" t="str">
            <v>No Trade</v>
          </cell>
          <cell r="N1407" t="str">
            <v/>
          </cell>
          <cell r="O1407" t="str">
            <v/>
          </cell>
          <cell r="P1407" t="str">
            <v/>
          </cell>
        </row>
        <row r="1408">
          <cell r="A1408" t="str">
            <v>OH</v>
          </cell>
          <cell r="B1408">
            <v>6</v>
          </cell>
          <cell r="C1408">
            <v>3</v>
          </cell>
          <cell r="D1408" t="str">
            <v>C</v>
          </cell>
          <cell r="E1408">
            <v>0.68</v>
          </cell>
          <cell r="F1408">
            <v>37768</v>
          </cell>
          <cell r="G1408">
            <v>5.5300000000000002E-2</v>
          </cell>
          <cell r="H1408">
            <v>4.9000000000000002E-2</v>
          </cell>
          <cell r="I1408" t="str">
            <v>0          1   .</v>
          </cell>
          <cell r="J1408">
            <v>600</v>
          </cell>
          <cell r="K1408">
            <v>0.06</v>
          </cell>
          <cell r="L1408">
            <v>2003</v>
          </cell>
          <cell r="M1408" t="str">
            <v>No Trade</v>
          </cell>
          <cell r="N1408" t="str">
            <v/>
          </cell>
          <cell r="O1408" t="str">
            <v/>
          </cell>
          <cell r="P1408" t="str">
            <v/>
          </cell>
        </row>
        <row r="1409">
          <cell r="A1409" t="str">
            <v>OH</v>
          </cell>
          <cell r="B1409">
            <v>6</v>
          </cell>
          <cell r="C1409">
            <v>3</v>
          </cell>
          <cell r="D1409" t="str">
            <v>P</v>
          </cell>
          <cell r="E1409">
            <v>0.68</v>
          </cell>
          <cell r="F1409">
            <v>37768</v>
          </cell>
          <cell r="G1409">
            <v>5.9700000000000003E-2</v>
          </cell>
          <cell r="H1409">
            <v>6.5000000000000002E-2</v>
          </cell>
          <cell r="I1409" t="str">
            <v>8          0   .</v>
          </cell>
          <cell r="J1409">
            <v>0</v>
          </cell>
          <cell r="K1409">
            <v>0</v>
          </cell>
          <cell r="L1409">
            <v>2003</v>
          </cell>
          <cell r="M1409" t="str">
            <v>No Trade</v>
          </cell>
          <cell r="N1409" t="str">
            <v/>
          </cell>
          <cell r="O1409" t="str">
            <v/>
          </cell>
          <cell r="P1409" t="str">
            <v/>
          </cell>
        </row>
        <row r="1410">
          <cell r="A1410" t="str">
            <v>OH</v>
          </cell>
          <cell r="B1410">
            <v>6</v>
          </cell>
          <cell r="C1410">
            <v>3</v>
          </cell>
          <cell r="D1410" t="str">
            <v>C</v>
          </cell>
          <cell r="E1410">
            <v>0.69</v>
          </cell>
          <cell r="F1410">
            <v>37768</v>
          </cell>
          <cell r="G1410">
            <v>5.0599999999999999E-2</v>
          </cell>
          <cell r="H1410">
            <v>4.4999999999999998E-2</v>
          </cell>
          <cell r="I1410" t="str">
            <v>2          0   .</v>
          </cell>
          <cell r="J1410">
            <v>0</v>
          </cell>
          <cell r="K1410">
            <v>0</v>
          </cell>
          <cell r="L1410">
            <v>2003</v>
          </cell>
          <cell r="M1410" t="str">
            <v>No Trade</v>
          </cell>
          <cell r="N1410" t="str">
            <v/>
          </cell>
          <cell r="O1410" t="str">
            <v/>
          </cell>
          <cell r="P1410" t="str">
            <v/>
          </cell>
        </row>
        <row r="1411">
          <cell r="A1411" t="str">
            <v>OH</v>
          </cell>
          <cell r="B1411">
            <v>6</v>
          </cell>
          <cell r="C1411">
            <v>3</v>
          </cell>
          <cell r="D1411" t="str">
            <v>P</v>
          </cell>
          <cell r="E1411">
            <v>0.69</v>
          </cell>
          <cell r="F1411">
            <v>37768</v>
          </cell>
          <cell r="G1411">
            <v>6.4199999999999993E-2</v>
          </cell>
          <cell r="H1411">
            <v>7.0999999999999994E-2</v>
          </cell>
          <cell r="I1411" t="str">
            <v>8          0   .</v>
          </cell>
          <cell r="J1411">
            <v>0</v>
          </cell>
          <cell r="K1411">
            <v>0</v>
          </cell>
          <cell r="L1411">
            <v>2003</v>
          </cell>
          <cell r="M1411" t="str">
            <v>No Trade</v>
          </cell>
          <cell r="N1411" t="str">
            <v/>
          </cell>
          <cell r="O1411" t="str">
            <v/>
          </cell>
          <cell r="P1411" t="str">
            <v/>
          </cell>
        </row>
        <row r="1412">
          <cell r="A1412" t="str">
            <v>OH</v>
          </cell>
          <cell r="B1412">
            <v>6</v>
          </cell>
          <cell r="C1412">
            <v>3</v>
          </cell>
          <cell r="D1412" t="str">
            <v>C</v>
          </cell>
          <cell r="E1412">
            <v>0.7</v>
          </cell>
          <cell r="F1412">
            <v>37768</v>
          </cell>
          <cell r="G1412">
            <v>4.6800000000000001E-2</v>
          </cell>
          <cell r="H1412">
            <v>4.1000000000000002E-2</v>
          </cell>
          <cell r="I1412" t="str">
            <v>7          0   .</v>
          </cell>
          <cell r="J1412">
            <v>0</v>
          </cell>
          <cell r="K1412">
            <v>0</v>
          </cell>
          <cell r="L1412">
            <v>2003</v>
          </cell>
          <cell r="M1412" t="str">
            <v>No Trade</v>
          </cell>
          <cell r="N1412" t="str">
            <v/>
          </cell>
          <cell r="O1412" t="str">
            <v/>
          </cell>
          <cell r="P1412" t="str">
            <v/>
          </cell>
        </row>
        <row r="1413">
          <cell r="A1413" t="str">
            <v>OH</v>
          </cell>
          <cell r="B1413">
            <v>6</v>
          </cell>
          <cell r="C1413">
            <v>3</v>
          </cell>
          <cell r="D1413" t="str">
            <v>P</v>
          </cell>
          <cell r="E1413">
            <v>0.7</v>
          </cell>
          <cell r="F1413">
            <v>37768</v>
          </cell>
          <cell r="G1413">
            <v>7.0300000000000001E-2</v>
          </cell>
          <cell r="H1413">
            <v>7.8E-2</v>
          </cell>
          <cell r="I1413" t="str">
            <v>1          0   .</v>
          </cell>
          <cell r="J1413">
            <v>0</v>
          </cell>
          <cell r="K1413">
            <v>0</v>
          </cell>
          <cell r="L1413">
            <v>2003</v>
          </cell>
          <cell r="M1413" t="str">
            <v>No Trade</v>
          </cell>
          <cell r="N1413" t="str">
            <v/>
          </cell>
          <cell r="O1413" t="str">
            <v/>
          </cell>
          <cell r="P1413" t="str">
            <v/>
          </cell>
        </row>
        <row r="1414">
          <cell r="A1414" t="str">
            <v>OH</v>
          </cell>
          <cell r="B1414">
            <v>6</v>
          </cell>
          <cell r="C1414">
            <v>3</v>
          </cell>
          <cell r="D1414" t="str">
            <v>C</v>
          </cell>
          <cell r="E1414">
            <v>0.71</v>
          </cell>
          <cell r="F1414">
            <v>37768</v>
          </cell>
          <cell r="G1414">
            <v>4.3200000000000002E-2</v>
          </cell>
          <cell r="H1414">
            <v>3.7999999999999999E-2</v>
          </cell>
          <cell r="I1414" t="str">
            <v>4          0   .</v>
          </cell>
          <cell r="J1414">
            <v>0</v>
          </cell>
          <cell r="K1414">
            <v>0</v>
          </cell>
          <cell r="L1414">
            <v>2003</v>
          </cell>
          <cell r="M1414" t="str">
            <v>No Trade</v>
          </cell>
          <cell r="N1414" t="str">
            <v/>
          </cell>
          <cell r="O1414" t="str">
            <v/>
          </cell>
          <cell r="P1414" t="str">
            <v/>
          </cell>
        </row>
        <row r="1415">
          <cell r="A1415" t="str">
            <v>OH</v>
          </cell>
          <cell r="B1415">
            <v>6</v>
          </cell>
          <cell r="C1415">
            <v>3</v>
          </cell>
          <cell r="D1415" t="str">
            <v>C</v>
          </cell>
          <cell r="E1415">
            <v>0.73</v>
          </cell>
          <cell r="F1415">
            <v>37768</v>
          </cell>
          <cell r="G1415">
            <v>3.6700000000000003E-2</v>
          </cell>
          <cell r="H1415">
            <v>3.2000000000000001E-2</v>
          </cell>
          <cell r="I1415" t="str">
            <v>6          0   .</v>
          </cell>
          <cell r="J1415">
            <v>0</v>
          </cell>
          <cell r="K1415">
            <v>0</v>
          </cell>
          <cell r="L1415">
            <v>2003</v>
          </cell>
          <cell r="M1415" t="str">
            <v>No Trade</v>
          </cell>
          <cell r="N1415" t="str">
            <v/>
          </cell>
          <cell r="O1415" t="str">
            <v/>
          </cell>
          <cell r="P1415" t="str">
            <v/>
          </cell>
        </row>
        <row r="1416">
          <cell r="A1416" t="str">
            <v>OH</v>
          </cell>
          <cell r="B1416">
            <v>6</v>
          </cell>
          <cell r="C1416">
            <v>3</v>
          </cell>
          <cell r="D1416" t="str">
            <v>C</v>
          </cell>
          <cell r="E1416">
            <v>0.74</v>
          </cell>
          <cell r="F1416">
            <v>37768</v>
          </cell>
          <cell r="G1416">
            <v>3.39E-2</v>
          </cell>
          <cell r="H1416">
            <v>2.9000000000000001E-2</v>
          </cell>
          <cell r="I1416" t="str">
            <v>9          0   .</v>
          </cell>
          <cell r="J1416">
            <v>0</v>
          </cell>
          <cell r="K1416">
            <v>0</v>
          </cell>
          <cell r="L1416">
            <v>2003</v>
          </cell>
          <cell r="M1416" t="str">
            <v>No Trade</v>
          </cell>
          <cell r="N1416" t="str">
            <v/>
          </cell>
          <cell r="O1416" t="str">
            <v/>
          </cell>
          <cell r="P1416" t="str">
            <v/>
          </cell>
        </row>
        <row r="1417">
          <cell r="A1417" t="str">
            <v>OH</v>
          </cell>
          <cell r="B1417">
            <v>6</v>
          </cell>
          <cell r="C1417">
            <v>3</v>
          </cell>
          <cell r="D1417" t="str">
            <v>C</v>
          </cell>
          <cell r="E1417">
            <v>0.78</v>
          </cell>
          <cell r="F1417">
            <v>37768</v>
          </cell>
          <cell r="G1417">
            <v>2.4199999999999999E-2</v>
          </cell>
          <cell r="H1417">
            <v>2.1000000000000001E-2</v>
          </cell>
          <cell r="I1417" t="str">
            <v>3          0   .</v>
          </cell>
          <cell r="J1417">
            <v>0</v>
          </cell>
          <cell r="K1417">
            <v>0</v>
          </cell>
          <cell r="L1417">
            <v>2003</v>
          </cell>
          <cell r="M1417" t="str">
            <v>No Trade</v>
          </cell>
          <cell r="N1417" t="str">
            <v/>
          </cell>
          <cell r="O1417" t="str">
            <v/>
          </cell>
          <cell r="P1417" t="str">
            <v/>
          </cell>
        </row>
        <row r="1418">
          <cell r="A1418" t="str">
            <v>OH</v>
          </cell>
          <cell r="B1418">
            <v>6</v>
          </cell>
          <cell r="C1418">
            <v>3</v>
          </cell>
          <cell r="D1418" t="str">
            <v>C</v>
          </cell>
          <cell r="E1418">
            <v>0.8</v>
          </cell>
          <cell r="F1418">
            <v>37768</v>
          </cell>
          <cell r="G1418">
            <v>2.0500000000000001E-2</v>
          </cell>
          <cell r="H1418">
            <v>1.7000000000000001E-2</v>
          </cell>
          <cell r="I1418" t="str">
            <v>9          0   .</v>
          </cell>
          <cell r="J1418">
            <v>0</v>
          </cell>
          <cell r="K1418">
            <v>0</v>
          </cell>
          <cell r="L1418">
            <v>2003</v>
          </cell>
          <cell r="M1418" t="str">
            <v>No Trade</v>
          </cell>
          <cell r="N1418" t="str">
            <v/>
          </cell>
          <cell r="O1418" t="str">
            <v/>
          </cell>
          <cell r="P1418" t="str">
            <v/>
          </cell>
        </row>
        <row r="1419">
          <cell r="A1419" t="str">
            <v>OH</v>
          </cell>
          <cell r="B1419">
            <v>6</v>
          </cell>
          <cell r="C1419">
            <v>3</v>
          </cell>
          <cell r="D1419" t="str">
            <v>C</v>
          </cell>
          <cell r="E1419">
            <v>0.81</v>
          </cell>
          <cell r="F1419">
            <v>37768</v>
          </cell>
          <cell r="G1419">
            <v>1.8800000000000001E-2</v>
          </cell>
          <cell r="H1419">
            <v>1.6E-2</v>
          </cell>
          <cell r="I1419" t="str">
            <v>4          0   .</v>
          </cell>
          <cell r="J1419">
            <v>0</v>
          </cell>
          <cell r="K1419">
            <v>0</v>
          </cell>
          <cell r="L1419">
            <v>2003</v>
          </cell>
          <cell r="M1419" t="str">
            <v>No Trade</v>
          </cell>
          <cell r="N1419" t="str">
            <v/>
          </cell>
          <cell r="O1419" t="str">
            <v/>
          </cell>
          <cell r="P1419" t="str">
            <v/>
          </cell>
        </row>
        <row r="1420">
          <cell r="A1420" t="str">
            <v>OH</v>
          </cell>
          <cell r="B1420">
            <v>6</v>
          </cell>
          <cell r="C1420">
            <v>3</v>
          </cell>
          <cell r="D1420" t="str">
            <v>C</v>
          </cell>
          <cell r="E1420">
            <v>0.85</v>
          </cell>
          <cell r="F1420">
            <v>37768</v>
          </cell>
          <cell r="G1420">
            <v>1.3299999999999999E-2</v>
          </cell>
          <cell r="H1420">
            <v>1.0999999999999999E-2</v>
          </cell>
          <cell r="I1420" t="str">
            <v>6          0   .</v>
          </cell>
          <cell r="J1420">
            <v>0</v>
          </cell>
          <cell r="K1420">
            <v>0</v>
          </cell>
          <cell r="L1420">
            <v>2003</v>
          </cell>
          <cell r="M1420" t="str">
            <v>No Trade</v>
          </cell>
          <cell r="N1420" t="str">
            <v/>
          </cell>
          <cell r="O1420" t="str">
            <v/>
          </cell>
          <cell r="P1420" t="str">
            <v/>
          </cell>
        </row>
        <row r="1421">
          <cell r="A1421" t="str">
            <v>OH</v>
          </cell>
          <cell r="B1421">
            <v>6</v>
          </cell>
          <cell r="C1421">
            <v>3</v>
          </cell>
          <cell r="D1421" t="str">
            <v>C</v>
          </cell>
          <cell r="E1421">
            <v>0.87</v>
          </cell>
          <cell r="F1421">
            <v>37768</v>
          </cell>
          <cell r="G1421">
            <v>1.12E-2</v>
          </cell>
          <cell r="H1421">
            <v>8.9999999999999993E-3</v>
          </cell>
          <cell r="I1421" t="str">
            <v>7          0   .</v>
          </cell>
          <cell r="J1421">
            <v>0</v>
          </cell>
          <cell r="K1421">
            <v>0</v>
          </cell>
          <cell r="L1421">
            <v>2003</v>
          </cell>
          <cell r="M1421" t="str">
            <v>No Trade</v>
          </cell>
          <cell r="N1421" t="str">
            <v/>
          </cell>
          <cell r="O1421" t="str">
            <v/>
          </cell>
          <cell r="P1421" t="str">
            <v/>
          </cell>
        </row>
        <row r="1422">
          <cell r="A1422" t="str">
            <v>OH</v>
          </cell>
          <cell r="B1422">
            <v>6</v>
          </cell>
          <cell r="C1422">
            <v>3</v>
          </cell>
          <cell r="D1422" t="str">
            <v>C</v>
          </cell>
          <cell r="E1422">
            <v>0.9</v>
          </cell>
          <cell r="F1422">
            <v>37768</v>
          </cell>
          <cell r="G1422">
            <v>8.6E-3</v>
          </cell>
          <cell r="H1422">
            <v>7.0000000000000001E-3</v>
          </cell>
          <cell r="I1422" t="str">
            <v>4          0   .</v>
          </cell>
          <cell r="J1422">
            <v>0</v>
          </cell>
          <cell r="K1422">
            <v>0</v>
          </cell>
          <cell r="L1422">
            <v>2003</v>
          </cell>
          <cell r="M1422" t="str">
            <v>No Trade</v>
          </cell>
          <cell r="N1422" t="str">
            <v/>
          </cell>
          <cell r="O1422" t="str">
            <v/>
          </cell>
          <cell r="P1422" t="str">
            <v/>
          </cell>
        </row>
        <row r="1423">
          <cell r="A1423" t="str">
            <v>OH</v>
          </cell>
          <cell r="B1423">
            <v>6</v>
          </cell>
          <cell r="C1423">
            <v>3</v>
          </cell>
          <cell r="D1423" t="str">
            <v>C</v>
          </cell>
          <cell r="E1423">
            <v>0.95</v>
          </cell>
          <cell r="F1423">
            <v>37768</v>
          </cell>
          <cell r="G1423">
            <v>5.5999999999999999E-3</v>
          </cell>
          <cell r="H1423">
            <v>4.0000000000000001E-3</v>
          </cell>
          <cell r="I1423" t="str">
            <v>8          0   .</v>
          </cell>
          <cell r="J1423">
            <v>0</v>
          </cell>
          <cell r="K1423">
            <v>0</v>
          </cell>
          <cell r="L1423">
            <v>2003</v>
          </cell>
          <cell r="M1423" t="str">
            <v>No Trade</v>
          </cell>
          <cell r="N1423" t="str">
            <v/>
          </cell>
          <cell r="O1423" t="str">
            <v/>
          </cell>
          <cell r="P1423" t="str">
            <v/>
          </cell>
        </row>
        <row r="1424">
          <cell r="A1424" t="str">
            <v>OH</v>
          </cell>
          <cell r="B1424">
            <v>6</v>
          </cell>
          <cell r="C1424">
            <v>3</v>
          </cell>
          <cell r="D1424" t="str">
            <v>C</v>
          </cell>
          <cell r="E1424">
            <v>1</v>
          </cell>
          <cell r="F1424">
            <v>37768</v>
          </cell>
          <cell r="G1424">
            <v>3.7000000000000002E-3</v>
          </cell>
          <cell r="H1424">
            <v>3.0000000000000001E-3</v>
          </cell>
          <cell r="I1424" t="str">
            <v>1          0   .</v>
          </cell>
          <cell r="J1424">
            <v>0</v>
          </cell>
          <cell r="K1424">
            <v>0</v>
          </cell>
          <cell r="L1424">
            <v>2003</v>
          </cell>
          <cell r="M1424" t="str">
            <v>No Trade</v>
          </cell>
          <cell r="N1424" t="str">
            <v/>
          </cell>
          <cell r="O1424" t="str">
            <v/>
          </cell>
          <cell r="P1424" t="str">
            <v/>
          </cell>
        </row>
        <row r="1425">
          <cell r="A1425" t="str">
            <v>OH</v>
          </cell>
          <cell r="B1425">
            <v>7</v>
          </cell>
          <cell r="C1425">
            <v>3</v>
          </cell>
          <cell r="D1425" t="str">
            <v>P</v>
          </cell>
          <cell r="E1425">
            <v>0.55000000000000004</v>
          </cell>
          <cell r="F1425">
            <v>37797</v>
          </cell>
          <cell r="G1425">
            <v>1.44E-2</v>
          </cell>
          <cell r="H1425">
            <v>1.6E-2</v>
          </cell>
          <cell r="I1425" t="str">
            <v>7          0   .</v>
          </cell>
          <cell r="J1425">
            <v>0</v>
          </cell>
          <cell r="K1425">
            <v>0</v>
          </cell>
          <cell r="L1425">
            <v>2003</v>
          </cell>
          <cell r="M1425" t="str">
            <v>No Trade</v>
          </cell>
          <cell r="N1425" t="str">
            <v/>
          </cell>
          <cell r="O1425" t="str">
            <v/>
          </cell>
          <cell r="P1425" t="str">
            <v/>
          </cell>
        </row>
        <row r="1426">
          <cell r="A1426" t="str">
            <v>OH</v>
          </cell>
          <cell r="B1426">
            <v>7</v>
          </cell>
          <cell r="C1426">
            <v>3</v>
          </cell>
          <cell r="D1426" t="str">
            <v>P</v>
          </cell>
          <cell r="E1426">
            <v>0.6</v>
          </cell>
          <cell r="F1426">
            <v>37797</v>
          </cell>
          <cell r="G1426">
            <v>2.8400000000000002E-2</v>
          </cell>
          <cell r="H1426">
            <v>3.2000000000000001E-2</v>
          </cell>
          <cell r="I1426" t="str">
            <v>2          0   .</v>
          </cell>
          <cell r="J1426">
            <v>0</v>
          </cell>
          <cell r="K1426">
            <v>0</v>
          </cell>
          <cell r="L1426">
            <v>2003</v>
          </cell>
          <cell r="M1426" t="str">
            <v>No Trade</v>
          </cell>
          <cell r="N1426" t="str">
            <v/>
          </cell>
          <cell r="O1426" t="str">
            <v/>
          </cell>
          <cell r="P1426" t="str">
            <v/>
          </cell>
        </row>
        <row r="1427">
          <cell r="A1427" t="str">
            <v>OH</v>
          </cell>
          <cell r="B1427">
            <v>7</v>
          </cell>
          <cell r="C1427">
            <v>3</v>
          </cell>
          <cell r="D1427" t="str">
            <v>C</v>
          </cell>
          <cell r="E1427">
            <v>0.64</v>
          </cell>
          <cell r="F1427">
            <v>37797</v>
          </cell>
          <cell r="G1427">
            <v>7.7700000000000005E-2</v>
          </cell>
          <cell r="H1427">
            <v>6.9000000000000006E-2</v>
          </cell>
          <cell r="I1427" t="str">
            <v>7          0   .</v>
          </cell>
          <cell r="J1427">
            <v>0</v>
          </cell>
          <cell r="K1427">
            <v>0</v>
          </cell>
          <cell r="L1427">
            <v>2003</v>
          </cell>
          <cell r="M1427" t="str">
            <v>No Trade</v>
          </cell>
          <cell r="N1427" t="str">
            <v/>
          </cell>
          <cell r="O1427" t="str">
            <v/>
          </cell>
          <cell r="P1427" t="str">
            <v/>
          </cell>
        </row>
        <row r="1428">
          <cell r="A1428" t="str">
            <v>OH</v>
          </cell>
          <cell r="B1428">
            <v>7</v>
          </cell>
          <cell r="C1428">
            <v>3</v>
          </cell>
          <cell r="D1428" t="str">
            <v>P</v>
          </cell>
          <cell r="E1428">
            <v>0.64</v>
          </cell>
          <cell r="F1428">
            <v>37797</v>
          </cell>
          <cell r="G1428">
            <v>4.4200000000000003E-2</v>
          </cell>
          <cell r="H1428">
            <v>4.9000000000000002E-2</v>
          </cell>
          <cell r="I1428" t="str">
            <v>4          0   .</v>
          </cell>
          <cell r="J1428">
            <v>0</v>
          </cell>
          <cell r="K1428">
            <v>0</v>
          </cell>
          <cell r="L1428">
            <v>2003</v>
          </cell>
          <cell r="M1428" t="str">
            <v>No Trade</v>
          </cell>
          <cell r="N1428" t="str">
            <v/>
          </cell>
          <cell r="O1428" t="str">
            <v/>
          </cell>
          <cell r="P1428" t="str">
            <v/>
          </cell>
        </row>
        <row r="1429">
          <cell r="A1429" t="str">
            <v>OH</v>
          </cell>
          <cell r="B1429">
            <v>7</v>
          </cell>
          <cell r="C1429">
            <v>3</v>
          </cell>
          <cell r="D1429" t="str">
            <v>C</v>
          </cell>
          <cell r="E1429">
            <v>0.65</v>
          </cell>
          <cell r="F1429">
            <v>37797</v>
          </cell>
          <cell r="G1429">
            <v>7.2700000000000001E-2</v>
          </cell>
          <cell r="H1429">
            <v>6.5000000000000002E-2</v>
          </cell>
          <cell r="I1429" t="str">
            <v>0          0   .</v>
          </cell>
          <cell r="J1429">
            <v>0</v>
          </cell>
          <cell r="K1429">
            <v>0</v>
          </cell>
          <cell r="L1429">
            <v>2003</v>
          </cell>
          <cell r="M1429" t="str">
            <v>No Trade</v>
          </cell>
          <cell r="N1429" t="str">
            <v/>
          </cell>
          <cell r="O1429" t="str">
            <v/>
          </cell>
          <cell r="P1429" t="str">
            <v/>
          </cell>
        </row>
        <row r="1430">
          <cell r="A1430" t="str">
            <v>OH</v>
          </cell>
          <cell r="B1430">
            <v>7</v>
          </cell>
          <cell r="C1430">
            <v>3</v>
          </cell>
          <cell r="D1430" t="str">
            <v>P</v>
          </cell>
          <cell r="E1430">
            <v>0.65</v>
          </cell>
          <cell r="F1430">
            <v>37797</v>
          </cell>
          <cell r="G1430">
            <v>4.8899999999999999E-2</v>
          </cell>
          <cell r="H1430">
            <v>5.3999999999999999E-2</v>
          </cell>
          <cell r="I1430" t="str">
            <v>3          0   .</v>
          </cell>
          <cell r="J1430">
            <v>0</v>
          </cell>
          <cell r="K1430">
            <v>0</v>
          </cell>
          <cell r="L1430">
            <v>2003</v>
          </cell>
          <cell r="M1430" t="str">
            <v>No Trade</v>
          </cell>
          <cell r="N1430" t="str">
            <v/>
          </cell>
          <cell r="O1430" t="str">
            <v/>
          </cell>
          <cell r="P1430" t="str">
            <v/>
          </cell>
        </row>
        <row r="1431">
          <cell r="A1431" t="str">
            <v>OH</v>
          </cell>
          <cell r="B1431">
            <v>7</v>
          </cell>
          <cell r="C1431">
            <v>3</v>
          </cell>
          <cell r="D1431" t="str">
            <v>C</v>
          </cell>
          <cell r="E1431">
            <v>0.66</v>
          </cell>
          <cell r="F1431">
            <v>37797</v>
          </cell>
          <cell r="G1431">
            <v>6.7699999999999996E-2</v>
          </cell>
          <cell r="H1431">
            <v>0.06</v>
          </cell>
          <cell r="I1431" t="str">
            <v>2          0   .</v>
          </cell>
          <cell r="J1431">
            <v>0</v>
          </cell>
          <cell r="K1431">
            <v>0</v>
          </cell>
          <cell r="L1431">
            <v>2003</v>
          </cell>
          <cell r="M1431" t="str">
            <v>No Trade</v>
          </cell>
          <cell r="N1431" t="str">
            <v/>
          </cell>
          <cell r="O1431" t="str">
            <v/>
          </cell>
          <cell r="P1431" t="str">
            <v/>
          </cell>
        </row>
        <row r="1432">
          <cell r="A1432" t="str">
            <v>OH</v>
          </cell>
          <cell r="B1432">
            <v>7</v>
          </cell>
          <cell r="C1432">
            <v>3</v>
          </cell>
          <cell r="D1432" t="str">
            <v>P</v>
          </cell>
          <cell r="E1432">
            <v>0.66</v>
          </cell>
          <cell r="F1432">
            <v>37797</v>
          </cell>
          <cell r="G1432">
            <v>5.3800000000000001E-2</v>
          </cell>
          <cell r="H1432">
            <v>5.8999999999999997E-2</v>
          </cell>
          <cell r="I1432" t="str">
            <v>5          0   .</v>
          </cell>
          <cell r="J1432">
            <v>0</v>
          </cell>
          <cell r="K1432">
            <v>0</v>
          </cell>
          <cell r="L1432">
            <v>2003</v>
          </cell>
          <cell r="M1432" t="str">
            <v>No Trade</v>
          </cell>
          <cell r="N1432" t="str">
            <v/>
          </cell>
          <cell r="O1432" t="str">
            <v/>
          </cell>
          <cell r="P1432" t="str">
            <v/>
          </cell>
        </row>
        <row r="1433">
          <cell r="A1433" t="str">
            <v>OH</v>
          </cell>
          <cell r="B1433">
            <v>7</v>
          </cell>
          <cell r="C1433">
            <v>3</v>
          </cell>
          <cell r="D1433" t="str">
            <v>C</v>
          </cell>
          <cell r="E1433">
            <v>0.68</v>
          </cell>
          <cell r="F1433">
            <v>37797</v>
          </cell>
          <cell r="G1433">
            <v>5.8500000000000003E-2</v>
          </cell>
          <cell r="H1433">
            <v>5.1999999999999998E-2</v>
          </cell>
          <cell r="I1433" t="str">
            <v>1          0   .</v>
          </cell>
          <cell r="J1433">
            <v>0</v>
          </cell>
          <cell r="K1433">
            <v>0</v>
          </cell>
          <cell r="L1433">
            <v>2003</v>
          </cell>
          <cell r="M1433" t="str">
            <v>No Trade</v>
          </cell>
          <cell r="N1433" t="str">
            <v/>
          </cell>
          <cell r="O1433" t="str">
            <v/>
          </cell>
          <cell r="P1433" t="str">
            <v/>
          </cell>
        </row>
        <row r="1434">
          <cell r="A1434" t="str">
            <v>OH</v>
          </cell>
          <cell r="B1434">
            <v>7</v>
          </cell>
          <cell r="C1434">
            <v>3</v>
          </cell>
          <cell r="D1434" t="str">
            <v>P</v>
          </cell>
          <cell r="E1434">
            <v>0.68</v>
          </cell>
          <cell r="F1434">
            <v>37797</v>
          </cell>
          <cell r="G1434">
            <v>5.5E-2</v>
          </cell>
          <cell r="H1434">
            <v>5.5E-2</v>
          </cell>
          <cell r="I1434" t="str">
            <v>0          0   .</v>
          </cell>
          <cell r="J1434">
            <v>0</v>
          </cell>
          <cell r="K1434">
            <v>0</v>
          </cell>
          <cell r="L1434">
            <v>2003</v>
          </cell>
          <cell r="M1434" t="str">
            <v>No Trade</v>
          </cell>
          <cell r="N1434" t="str">
            <v/>
          </cell>
          <cell r="O1434" t="str">
            <v/>
          </cell>
          <cell r="P1434" t="str">
            <v/>
          </cell>
        </row>
        <row r="1435">
          <cell r="A1435" t="str">
            <v>OH</v>
          </cell>
          <cell r="B1435">
            <v>7</v>
          </cell>
          <cell r="C1435">
            <v>3</v>
          </cell>
          <cell r="D1435" t="str">
            <v>C</v>
          </cell>
          <cell r="E1435">
            <v>0.69</v>
          </cell>
          <cell r="F1435">
            <v>37797</v>
          </cell>
          <cell r="G1435">
            <v>5.45E-2</v>
          </cell>
          <cell r="H1435">
            <v>4.8000000000000001E-2</v>
          </cell>
          <cell r="I1435" t="str">
            <v>4          0   .</v>
          </cell>
          <cell r="J1435">
            <v>0</v>
          </cell>
          <cell r="K1435">
            <v>0</v>
          </cell>
          <cell r="L1435">
            <v>2003</v>
          </cell>
          <cell r="M1435" t="str">
            <v>No Trade</v>
          </cell>
          <cell r="N1435" t="str">
            <v/>
          </cell>
          <cell r="O1435" t="str">
            <v/>
          </cell>
          <cell r="P1435" t="str">
            <v/>
          </cell>
        </row>
        <row r="1436">
          <cell r="A1436" t="str">
            <v>OH</v>
          </cell>
          <cell r="B1436">
            <v>7</v>
          </cell>
          <cell r="C1436">
            <v>3</v>
          </cell>
          <cell r="D1436" t="str">
            <v>C</v>
          </cell>
          <cell r="E1436">
            <v>0.7</v>
          </cell>
          <cell r="F1436">
            <v>37797</v>
          </cell>
          <cell r="G1436">
            <v>5.0700000000000002E-2</v>
          </cell>
          <cell r="H1436">
            <v>4.4999999999999998E-2</v>
          </cell>
          <cell r="I1436" t="str">
            <v>0          0   .</v>
          </cell>
          <cell r="J1436">
            <v>0</v>
          </cell>
          <cell r="K1436">
            <v>0</v>
          </cell>
          <cell r="L1436">
            <v>2003</v>
          </cell>
          <cell r="M1436" t="str">
            <v>No Trade</v>
          </cell>
          <cell r="N1436" t="str">
            <v/>
          </cell>
          <cell r="O1436" t="str">
            <v/>
          </cell>
          <cell r="P1436" t="str">
            <v/>
          </cell>
        </row>
        <row r="1437">
          <cell r="A1437" t="str">
            <v>OH</v>
          </cell>
          <cell r="B1437">
            <v>7</v>
          </cell>
          <cell r="C1437">
            <v>3</v>
          </cell>
          <cell r="D1437" t="str">
            <v>C</v>
          </cell>
          <cell r="E1437">
            <v>0.78</v>
          </cell>
          <cell r="F1437">
            <v>37797</v>
          </cell>
          <cell r="G1437">
            <v>2.8000000000000001E-2</v>
          </cell>
          <cell r="H1437">
            <v>2.4E-2</v>
          </cell>
          <cell r="I1437" t="str">
            <v>4          0   .</v>
          </cell>
          <cell r="J1437">
            <v>0</v>
          </cell>
          <cell r="K1437">
            <v>0</v>
          </cell>
          <cell r="L1437">
            <v>2003</v>
          </cell>
          <cell r="M1437" t="str">
            <v>No Trade</v>
          </cell>
          <cell r="N1437" t="str">
            <v/>
          </cell>
          <cell r="O1437" t="str">
            <v/>
          </cell>
          <cell r="P1437" t="str">
            <v/>
          </cell>
        </row>
        <row r="1438">
          <cell r="A1438" t="str">
            <v>OH</v>
          </cell>
          <cell r="B1438">
            <v>7</v>
          </cell>
          <cell r="C1438">
            <v>3</v>
          </cell>
          <cell r="D1438" t="str">
            <v>C</v>
          </cell>
          <cell r="E1438">
            <v>0.8</v>
          </cell>
          <cell r="F1438">
            <v>37797</v>
          </cell>
          <cell r="G1438">
            <v>2.4E-2</v>
          </cell>
          <cell r="H1438">
            <v>0.02</v>
          </cell>
          <cell r="I1438" t="str">
            <v>9          0   .</v>
          </cell>
          <cell r="J1438">
            <v>0</v>
          </cell>
          <cell r="K1438">
            <v>0</v>
          </cell>
          <cell r="L1438">
            <v>2003</v>
          </cell>
          <cell r="M1438" t="str">
            <v>No Trade</v>
          </cell>
          <cell r="N1438" t="str">
            <v/>
          </cell>
          <cell r="O1438" t="str">
            <v/>
          </cell>
          <cell r="P1438" t="str">
            <v/>
          </cell>
        </row>
        <row r="1439">
          <cell r="A1439" t="str">
            <v>OH</v>
          </cell>
          <cell r="B1439">
            <v>7</v>
          </cell>
          <cell r="C1439">
            <v>3</v>
          </cell>
          <cell r="D1439" t="str">
            <v>C</v>
          </cell>
          <cell r="E1439">
            <v>0.83</v>
          </cell>
          <cell r="F1439">
            <v>37797</v>
          </cell>
          <cell r="G1439">
            <v>0</v>
          </cell>
          <cell r="H1439">
            <v>0</v>
          </cell>
          <cell r="I1439" t="str">
            <v>0          0   .</v>
          </cell>
          <cell r="J1439">
            <v>0</v>
          </cell>
          <cell r="K1439">
            <v>0</v>
          </cell>
          <cell r="L1439">
            <v>2003</v>
          </cell>
          <cell r="M1439" t="str">
            <v>No Trade</v>
          </cell>
          <cell r="N1439" t="str">
            <v/>
          </cell>
          <cell r="O1439" t="str">
            <v/>
          </cell>
          <cell r="P1439" t="str">
            <v/>
          </cell>
        </row>
        <row r="1440">
          <cell r="A1440" t="str">
            <v>OH</v>
          </cell>
          <cell r="B1440">
            <v>7</v>
          </cell>
          <cell r="C1440">
            <v>3</v>
          </cell>
          <cell r="D1440" t="str">
            <v>C</v>
          </cell>
          <cell r="E1440">
            <v>0.85</v>
          </cell>
          <cell r="F1440">
            <v>37797</v>
          </cell>
          <cell r="G1440">
            <v>1.6400000000000001E-2</v>
          </cell>
          <cell r="H1440">
            <v>1.4E-2</v>
          </cell>
          <cell r="I1440" t="str">
            <v>1          0   .</v>
          </cell>
          <cell r="J1440">
            <v>0</v>
          </cell>
          <cell r="K1440">
            <v>0</v>
          </cell>
          <cell r="L1440">
            <v>2003</v>
          </cell>
          <cell r="M1440" t="str">
            <v>No Trade</v>
          </cell>
          <cell r="N1440" t="str">
            <v/>
          </cell>
          <cell r="O1440" t="str">
            <v/>
          </cell>
          <cell r="P1440" t="str">
            <v/>
          </cell>
        </row>
        <row r="1441">
          <cell r="A1441" t="str">
            <v>OH</v>
          </cell>
          <cell r="B1441">
            <v>8</v>
          </cell>
          <cell r="C1441">
            <v>3</v>
          </cell>
          <cell r="D1441" t="str">
            <v>P</v>
          </cell>
          <cell r="E1441">
            <v>0.46</v>
          </cell>
          <cell r="F1441">
            <v>37830</v>
          </cell>
          <cell r="G1441">
            <v>0</v>
          </cell>
          <cell r="H1441">
            <v>0</v>
          </cell>
          <cell r="I1441" t="str">
            <v>0          0   .</v>
          </cell>
          <cell r="J1441">
            <v>0</v>
          </cell>
          <cell r="K1441">
            <v>0</v>
          </cell>
          <cell r="L1441">
            <v>2003</v>
          </cell>
          <cell r="M1441" t="str">
            <v>No Trade</v>
          </cell>
          <cell r="N1441" t="str">
            <v/>
          </cell>
          <cell r="O1441" t="str">
            <v/>
          </cell>
          <cell r="P1441" t="str">
            <v/>
          </cell>
        </row>
        <row r="1442">
          <cell r="A1442" t="str">
            <v>OH</v>
          </cell>
          <cell r="B1442">
            <v>8</v>
          </cell>
          <cell r="C1442">
            <v>3</v>
          </cell>
          <cell r="D1442" t="str">
            <v>P</v>
          </cell>
          <cell r="E1442">
            <v>0.47</v>
          </cell>
          <cell r="F1442">
            <v>37830</v>
          </cell>
          <cell r="G1442">
            <v>0</v>
          </cell>
          <cell r="H1442">
            <v>0</v>
          </cell>
          <cell r="I1442" t="str">
            <v>0          0   .</v>
          </cell>
          <cell r="J1442">
            <v>0</v>
          </cell>
          <cell r="K1442">
            <v>0</v>
          </cell>
          <cell r="L1442">
            <v>2003</v>
          </cell>
          <cell r="M1442" t="str">
            <v>No Trade</v>
          </cell>
          <cell r="N1442" t="str">
            <v/>
          </cell>
          <cell r="O1442" t="str">
            <v/>
          </cell>
          <cell r="P1442" t="str">
            <v/>
          </cell>
        </row>
        <row r="1443">
          <cell r="A1443" t="str">
            <v>OH</v>
          </cell>
          <cell r="B1443">
            <v>8</v>
          </cell>
          <cell r="C1443">
            <v>3</v>
          </cell>
          <cell r="D1443" t="str">
            <v>P</v>
          </cell>
          <cell r="E1443">
            <v>0.48</v>
          </cell>
          <cell r="F1443">
            <v>37830</v>
          </cell>
          <cell r="G1443">
            <v>0</v>
          </cell>
          <cell r="H1443">
            <v>0</v>
          </cell>
          <cell r="I1443" t="str">
            <v>0          0   .</v>
          </cell>
          <cell r="J1443">
            <v>0</v>
          </cell>
          <cell r="K1443">
            <v>0</v>
          </cell>
          <cell r="L1443">
            <v>2003</v>
          </cell>
          <cell r="M1443" t="str">
            <v>No Trade</v>
          </cell>
          <cell r="N1443" t="str">
            <v/>
          </cell>
          <cell r="O1443" t="str">
            <v/>
          </cell>
          <cell r="P1443" t="str">
            <v/>
          </cell>
        </row>
        <row r="1444">
          <cell r="A1444" t="str">
            <v>OH</v>
          </cell>
          <cell r="B1444">
            <v>8</v>
          </cell>
          <cell r="C1444">
            <v>3</v>
          </cell>
          <cell r="D1444" t="str">
            <v>P</v>
          </cell>
          <cell r="E1444">
            <v>0.49</v>
          </cell>
          <cell r="F1444">
            <v>37830</v>
          </cell>
          <cell r="G1444">
            <v>0</v>
          </cell>
          <cell r="H1444">
            <v>0</v>
          </cell>
          <cell r="I1444" t="str">
            <v>0          0   .</v>
          </cell>
          <cell r="J1444">
            <v>0</v>
          </cell>
          <cell r="K1444">
            <v>0</v>
          </cell>
          <cell r="L1444">
            <v>2003</v>
          </cell>
          <cell r="M1444" t="str">
            <v>No Trade</v>
          </cell>
          <cell r="N1444" t="str">
            <v/>
          </cell>
          <cell r="O1444" t="str">
            <v/>
          </cell>
          <cell r="P1444" t="str">
            <v/>
          </cell>
        </row>
        <row r="1445">
          <cell r="A1445" t="str">
            <v>OH</v>
          </cell>
          <cell r="B1445">
            <v>8</v>
          </cell>
          <cell r="C1445">
            <v>3</v>
          </cell>
          <cell r="D1445" t="str">
            <v>P</v>
          </cell>
          <cell r="E1445">
            <v>0.5</v>
          </cell>
          <cell r="F1445">
            <v>37830</v>
          </cell>
          <cell r="G1445">
            <v>0</v>
          </cell>
          <cell r="H1445">
            <v>0</v>
          </cell>
          <cell r="I1445" t="str">
            <v>0          0   .</v>
          </cell>
          <cell r="J1445">
            <v>0</v>
          </cell>
          <cell r="K1445">
            <v>0</v>
          </cell>
          <cell r="L1445">
            <v>2003</v>
          </cell>
          <cell r="M1445" t="str">
            <v>No Trade</v>
          </cell>
          <cell r="N1445" t="str">
            <v/>
          </cell>
          <cell r="O1445" t="str">
            <v/>
          </cell>
          <cell r="P1445" t="str">
            <v/>
          </cell>
        </row>
        <row r="1446">
          <cell r="A1446" t="str">
            <v>OH</v>
          </cell>
          <cell r="B1446">
            <v>8</v>
          </cell>
          <cell r="C1446">
            <v>3</v>
          </cell>
          <cell r="D1446" t="str">
            <v>P</v>
          </cell>
          <cell r="E1446">
            <v>0.51</v>
          </cell>
          <cell r="F1446">
            <v>37830</v>
          </cell>
          <cell r="G1446">
            <v>0</v>
          </cell>
          <cell r="H1446">
            <v>0</v>
          </cell>
          <cell r="I1446" t="str">
            <v>0          0   .</v>
          </cell>
          <cell r="J1446">
            <v>0</v>
          </cell>
          <cell r="K1446">
            <v>0</v>
          </cell>
          <cell r="L1446">
            <v>2003</v>
          </cell>
          <cell r="M1446" t="str">
            <v>No Trade</v>
          </cell>
          <cell r="N1446" t="str">
            <v/>
          </cell>
          <cell r="O1446" t="str">
            <v/>
          </cell>
          <cell r="P1446" t="str">
            <v/>
          </cell>
        </row>
        <row r="1447">
          <cell r="A1447" t="str">
            <v>OH</v>
          </cell>
          <cell r="B1447">
            <v>8</v>
          </cell>
          <cell r="C1447">
            <v>3</v>
          </cell>
          <cell r="D1447" t="str">
            <v>P</v>
          </cell>
          <cell r="E1447">
            <v>0.52</v>
          </cell>
          <cell r="F1447">
            <v>37830</v>
          </cell>
          <cell r="G1447">
            <v>0</v>
          </cell>
          <cell r="H1447">
            <v>0</v>
          </cell>
          <cell r="I1447" t="str">
            <v>0          0   .</v>
          </cell>
          <cell r="J1447">
            <v>0</v>
          </cell>
          <cell r="K1447">
            <v>0</v>
          </cell>
          <cell r="L1447">
            <v>2003</v>
          </cell>
          <cell r="M1447" t="str">
            <v>No Trade</v>
          </cell>
          <cell r="N1447" t="str">
            <v/>
          </cell>
          <cell r="O1447" t="str">
            <v/>
          </cell>
          <cell r="P1447" t="str">
            <v/>
          </cell>
        </row>
        <row r="1448">
          <cell r="A1448" t="str">
            <v>OH</v>
          </cell>
          <cell r="B1448">
            <v>8</v>
          </cell>
          <cell r="C1448">
            <v>3</v>
          </cell>
          <cell r="D1448" t="str">
            <v>P</v>
          </cell>
          <cell r="E1448">
            <v>0.54</v>
          </cell>
          <cell r="F1448">
            <v>37830</v>
          </cell>
          <cell r="G1448">
            <v>1.5100000000000001E-2</v>
          </cell>
          <cell r="H1448">
            <v>1.7000000000000001E-2</v>
          </cell>
          <cell r="I1448" t="str">
            <v>3          0   .</v>
          </cell>
          <cell r="J1448">
            <v>0</v>
          </cell>
          <cell r="K1448">
            <v>0</v>
          </cell>
          <cell r="L1448">
            <v>2003</v>
          </cell>
          <cell r="M1448" t="str">
            <v>No Trade</v>
          </cell>
          <cell r="N1448" t="str">
            <v/>
          </cell>
          <cell r="O1448" t="str">
            <v/>
          </cell>
          <cell r="P1448" t="str">
            <v/>
          </cell>
        </row>
        <row r="1449">
          <cell r="A1449" t="str">
            <v>OH</v>
          </cell>
          <cell r="B1449">
            <v>8</v>
          </cell>
          <cell r="C1449">
            <v>3</v>
          </cell>
          <cell r="D1449" t="str">
            <v>P</v>
          </cell>
          <cell r="E1449">
            <v>0.55000000000000004</v>
          </cell>
          <cell r="F1449">
            <v>37830</v>
          </cell>
          <cell r="G1449">
            <v>0</v>
          </cell>
          <cell r="H1449">
            <v>0</v>
          </cell>
          <cell r="I1449" t="str">
            <v>0          0   .</v>
          </cell>
          <cell r="J1449">
            <v>0</v>
          </cell>
          <cell r="K1449">
            <v>0</v>
          </cell>
          <cell r="L1449">
            <v>2003</v>
          </cell>
          <cell r="M1449" t="str">
            <v>No Trade</v>
          </cell>
          <cell r="N1449" t="str">
            <v/>
          </cell>
          <cell r="O1449" t="str">
            <v/>
          </cell>
          <cell r="P1449" t="str">
            <v/>
          </cell>
        </row>
        <row r="1450">
          <cell r="A1450" t="str">
            <v>OH</v>
          </cell>
          <cell r="B1450">
            <v>8</v>
          </cell>
          <cell r="C1450">
            <v>3</v>
          </cell>
          <cell r="D1450" t="str">
            <v>P</v>
          </cell>
          <cell r="E1450">
            <v>0.56000000000000005</v>
          </cell>
          <cell r="F1450">
            <v>37830</v>
          </cell>
          <cell r="G1450">
            <v>0</v>
          </cell>
          <cell r="H1450">
            <v>0</v>
          </cell>
          <cell r="I1450" t="str">
            <v>0          0   .</v>
          </cell>
          <cell r="J1450">
            <v>0</v>
          </cell>
          <cell r="K1450">
            <v>0</v>
          </cell>
          <cell r="L1450">
            <v>2003</v>
          </cell>
          <cell r="M1450" t="str">
            <v>No Trade</v>
          </cell>
          <cell r="N1450" t="str">
            <v/>
          </cell>
          <cell r="O1450" t="str">
            <v/>
          </cell>
          <cell r="P1450" t="str">
            <v/>
          </cell>
        </row>
        <row r="1451">
          <cell r="A1451" t="str">
            <v>OH</v>
          </cell>
          <cell r="B1451">
            <v>8</v>
          </cell>
          <cell r="C1451">
            <v>3</v>
          </cell>
          <cell r="D1451" t="str">
            <v>P</v>
          </cell>
          <cell r="E1451">
            <v>0.56999999999999995</v>
          </cell>
          <cell r="F1451">
            <v>37830</v>
          </cell>
          <cell r="G1451">
            <v>0</v>
          </cell>
          <cell r="H1451">
            <v>0</v>
          </cell>
          <cell r="I1451" t="str">
            <v>0          0   .</v>
          </cell>
          <cell r="J1451">
            <v>0</v>
          </cell>
          <cell r="K1451">
            <v>0</v>
          </cell>
          <cell r="L1451">
            <v>2003</v>
          </cell>
          <cell r="M1451" t="str">
            <v>No Trade</v>
          </cell>
          <cell r="N1451" t="str">
            <v/>
          </cell>
          <cell r="O1451" t="str">
            <v/>
          </cell>
          <cell r="P1451" t="str">
            <v/>
          </cell>
        </row>
        <row r="1452">
          <cell r="A1452" t="str">
            <v>OH</v>
          </cell>
          <cell r="B1452">
            <v>8</v>
          </cell>
          <cell r="C1452">
            <v>3</v>
          </cell>
          <cell r="D1452" t="str">
            <v>P</v>
          </cell>
          <cell r="E1452">
            <v>0.6</v>
          </cell>
          <cell r="F1452">
            <v>37830</v>
          </cell>
          <cell r="G1452">
            <v>3.2300000000000002E-2</v>
          </cell>
          <cell r="H1452">
            <v>3.5999999999999997E-2</v>
          </cell>
          <cell r="I1452" t="str">
            <v>2          0   .</v>
          </cell>
          <cell r="J1452">
            <v>0</v>
          </cell>
          <cell r="K1452">
            <v>0</v>
          </cell>
          <cell r="L1452">
            <v>2003</v>
          </cell>
          <cell r="M1452" t="str">
            <v>No Trade</v>
          </cell>
          <cell r="N1452" t="str">
            <v/>
          </cell>
          <cell r="O1452" t="str">
            <v/>
          </cell>
          <cell r="P1452" t="str">
            <v/>
          </cell>
        </row>
        <row r="1453">
          <cell r="A1453" t="str">
            <v>OH</v>
          </cell>
          <cell r="B1453">
            <v>8</v>
          </cell>
          <cell r="C1453">
            <v>3</v>
          </cell>
          <cell r="D1453" t="str">
            <v>C</v>
          </cell>
          <cell r="E1453">
            <v>0.64</v>
          </cell>
          <cell r="F1453">
            <v>37830</v>
          </cell>
          <cell r="G1453">
            <v>8.2100000000000006E-2</v>
          </cell>
          <cell r="H1453">
            <v>7.3999999999999996E-2</v>
          </cell>
          <cell r="I1453" t="str">
            <v>1          0   .</v>
          </cell>
          <cell r="J1453">
            <v>0</v>
          </cell>
          <cell r="K1453">
            <v>0</v>
          </cell>
          <cell r="L1453">
            <v>2003</v>
          </cell>
          <cell r="M1453" t="str">
            <v>No Trade</v>
          </cell>
          <cell r="N1453" t="str">
            <v/>
          </cell>
          <cell r="O1453" t="str">
            <v/>
          </cell>
          <cell r="P1453" t="str">
            <v/>
          </cell>
        </row>
        <row r="1454">
          <cell r="A1454" t="str">
            <v>OH</v>
          </cell>
          <cell r="B1454">
            <v>8</v>
          </cell>
          <cell r="C1454">
            <v>3</v>
          </cell>
          <cell r="D1454" t="str">
            <v>P</v>
          </cell>
          <cell r="E1454">
            <v>0.64</v>
          </cell>
          <cell r="F1454">
            <v>37830</v>
          </cell>
          <cell r="G1454">
            <v>4.8599999999999997E-2</v>
          </cell>
          <cell r="H1454">
            <v>5.2999999999999999E-2</v>
          </cell>
          <cell r="I1454" t="str">
            <v>8          0   .</v>
          </cell>
          <cell r="J1454">
            <v>0</v>
          </cell>
          <cell r="K1454">
            <v>0</v>
          </cell>
          <cell r="L1454">
            <v>2003</v>
          </cell>
          <cell r="M1454" t="str">
            <v>No Trade</v>
          </cell>
          <cell r="N1454" t="str">
            <v/>
          </cell>
          <cell r="O1454" t="str">
            <v/>
          </cell>
          <cell r="P1454" t="str">
            <v/>
          </cell>
        </row>
        <row r="1455">
          <cell r="A1455" t="str">
            <v>OH</v>
          </cell>
          <cell r="B1455">
            <v>8</v>
          </cell>
          <cell r="C1455">
            <v>3</v>
          </cell>
          <cell r="D1455" t="str">
            <v>C</v>
          </cell>
          <cell r="E1455">
            <v>0.65</v>
          </cell>
          <cell r="F1455">
            <v>37830</v>
          </cell>
          <cell r="G1455">
            <v>7.6799999999999993E-2</v>
          </cell>
          <cell r="H1455">
            <v>6.9000000000000006E-2</v>
          </cell>
          <cell r="I1455" t="str">
            <v>3          0   .</v>
          </cell>
          <cell r="J1455">
            <v>0</v>
          </cell>
          <cell r="K1455">
            <v>0</v>
          </cell>
          <cell r="L1455">
            <v>2003</v>
          </cell>
          <cell r="M1455" t="str">
            <v>No Trade</v>
          </cell>
          <cell r="N1455" t="str">
            <v/>
          </cell>
          <cell r="O1455" t="str">
            <v/>
          </cell>
          <cell r="P1455" t="str">
            <v/>
          </cell>
        </row>
        <row r="1456">
          <cell r="A1456" t="str">
            <v>OH</v>
          </cell>
          <cell r="B1456">
            <v>8</v>
          </cell>
          <cell r="C1456">
            <v>3</v>
          </cell>
          <cell r="D1456" t="str">
            <v>P</v>
          </cell>
          <cell r="E1456">
            <v>0.65</v>
          </cell>
          <cell r="F1456">
            <v>37830</v>
          </cell>
          <cell r="G1456">
            <v>0</v>
          </cell>
          <cell r="H1456">
            <v>0</v>
          </cell>
          <cell r="I1456" t="str">
            <v>0          0   .</v>
          </cell>
          <cell r="J1456">
            <v>0</v>
          </cell>
          <cell r="K1456">
            <v>0</v>
          </cell>
          <cell r="L1456">
            <v>2003</v>
          </cell>
          <cell r="M1456" t="str">
            <v>No Trade</v>
          </cell>
          <cell r="N1456" t="str">
            <v/>
          </cell>
          <cell r="O1456" t="str">
            <v/>
          </cell>
          <cell r="P1456" t="str">
            <v/>
          </cell>
        </row>
        <row r="1457">
          <cell r="A1457" t="str">
            <v>OH</v>
          </cell>
          <cell r="B1457">
            <v>8</v>
          </cell>
          <cell r="C1457">
            <v>3</v>
          </cell>
          <cell r="D1457" t="str">
            <v>C</v>
          </cell>
          <cell r="E1457">
            <v>0.67</v>
          </cell>
          <cell r="F1457">
            <v>37830</v>
          </cell>
          <cell r="G1457">
            <v>6.7299999999999999E-2</v>
          </cell>
          <cell r="H1457">
            <v>0.06</v>
          </cell>
          <cell r="I1457" t="str">
            <v>6          0   .</v>
          </cell>
          <cell r="J1457">
            <v>0</v>
          </cell>
          <cell r="K1457">
            <v>0</v>
          </cell>
          <cell r="L1457">
            <v>2003</v>
          </cell>
          <cell r="M1457" t="str">
            <v>No Trade</v>
          </cell>
          <cell r="N1457" t="str">
            <v/>
          </cell>
          <cell r="O1457" t="str">
            <v/>
          </cell>
          <cell r="P1457" t="str">
            <v/>
          </cell>
        </row>
        <row r="1458">
          <cell r="A1458" t="str">
            <v>OH</v>
          </cell>
          <cell r="B1458">
            <v>8</v>
          </cell>
          <cell r="C1458">
            <v>3</v>
          </cell>
          <cell r="D1458" t="str">
            <v>C</v>
          </cell>
          <cell r="E1458">
            <v>0.68</v>
          </cell>
          <cell r="F1458">
            <v>37830</v>
          </cell>
          <cell r="G1458">
            <v>6.3100000000000003E-2</v>
          </cell>
          <cell r="H1458">
            <v>5.6000000000000001E-2</v>
          </cell>
          <cell r="I1458" t="str">
            <v>7          0   .</v>
          </cell>
          <cell r="J1458">
            <v>0</v>
          </cell>
          <cell r="K1458">
            <v>0</v>
          </cell>
          <cell r="L1458">
            <v>2003</v>
          </cell>
          <cell r="M1458" t="str">
            <v>No Trade</v>
          </cell>
          <cell r="N1458" t="str">
            <v/>
          </cell>
          <cell r="O1458" t="str">
            <v/>
          </cell>
          <cell r="P1458" t="str">
            <v/>
          </cell>
        </row>
        <row r="1459">
          <cell r="A1459" t="str">
            <v>OH</v>
          </cell>
          <cell r="B1459">
            <v>8</v>
          </cell>
          <cell r="C1459">
            <v>3</v>
          </cell>
          <cell r="D1459" t="str">
            <v>C</v>
          </cell>
          <cell r="E1459">
            <v>0.7</v>
          </cell>
          <cell r="F1459">
            <v>37830</v>
          </cell>
          <cell r="G1459">
            <v>5.5399999999999998E-2</v>
          </cell>
          <cell r="H1459">
            <v>4.9000000000000002E-2</v>
          </cell>
          <cell r="I1459" t="str">
            <v>5          0   .</v>
          </cell>
          <cell r="J1459">
            <v>0</v>
          </cell>
          <cell r="K1459">
            <v>0</v>
          </cell>
          <cell r="L1459">
            <v>2003</v>
          </cell>
          <cell r="M1459" t="str">
            <v>No Trade</v>
          </cell>
          <cell r="N1459" t="str">
            <v/>
          </cell>
          <cell r="O1459" t="str">
            <v/>
          </cell>
          <cell r="P1459" t="str">
            <v/>
          </cell>
        </row>
        <row r="1460">
          <cell r="A1460" t="str">
            <v>OH</v>
          </cell>
          <cell r="B1460">
            <v>8</v>
          </cell>
          <cell r="C1460">
            <v>3</v>
          </cell>
          <cell r="D1460" t="str">
            <v>C</v>
          </cell>
          <cell r="E1460">
            <v>0.71</v>
          </cell>
          <cell r="F1460">
            <v>37830</v>
          </cell>
          <cell r="G1460">
            <v>5.1799999999999999E-2</v>
          </cell>
          <cell r="H1460">
            <v>4.5999999999999999E-2</v>
          </cell>
          <cell r="I1460" t="str">
            <v>3          0   .</v>
          </cell>
          <cell r="J1460">
            <v>0</v>
          </cell>
          <cell r="K1460">
            <v>0</v>
          </cell>
          <cell r="L1460">
            <v>2003</v>
          </cell>
          <cell r="M1460" t="str">
            <v>No Trade</v>
          </cell>
          <cell r="N1460" t="str">
            <v/>
          </cell>
          <cell r="O1460" t="str">
            <v/>
          </cell>
          <cell r="P1460" t="str">
            <v/>
          </cell>
        </row>
        <row r="1461">
          <cell r="A1461" t="str">
            <v>OH</v>
          </cell>
          <cell r="B1461">
            <v>8</v>
          </cell>
          <cell r="C1461">
            <v>3</v>
          </cell>
          <cell r="D1461" t="str">
            <v>P</v>
          </cell>
          <cell r="E1461">
            <v>0.71</v>
          </cell>
          <cell r="F1461">
            <v>37830</v>
          </cell>
          <cell r="G1461">
            <v>8.7499999999999994E-2</v>
          </cell>
          <cell r="H1461">
            <v>9.4E-2</v>
          </cell>
          <cell r="I1461" t="str">
            <v>8          0   .</v>
          </cell>
          <cell r="J1461">
            <v>0</v>
          </cell>
          <cell r="K1461">
            <v>0</v>
          </cell>
          <cell r="L1461">
            <v>2003</v>
          </cell>
          <cell r="M1461" t="str">
            <v>No Trade</v>
          </cell>
          <cell r="N1461" t="str">
            <v/>
          </cell>
          <cell r="O1461" t="str">
            <v/>
          </cell>
          <cell r="P1461" t="str">
            <v/>
          </cell>
        </row>
        <row r="1462">
          <cell r="A1462" t="str">
            <v>OH</v>
          </cell>
          <cell r="B1462">
            <v>8</v>
          </cell>
          <cell r="C1462">
            <v>3</v>
          </cell>
          <cell r="D1462" t="str">
            <v>C</v>
          </cell>
          <cell r="E1462">
            <v>0.78</v>
          </cell>
          <cell r="F1462">
            <v>37830</v>
          </cell>
          <cell r="G1462">
            <v>3.2300000000000002E-2</v>
          </cell>
          <cell r="H1462">
            <v>2.8000000000000001E-2</v>
          </cell>
          <cell r="I1462" t="str">
            <v>5          0   .</v>
          </cell>
          <cell r="J1462">
            <v>0</v>
          </cell>
          <cell r="K1462">
            <v>0</v>
          </cell>
          <cell r="L1462">
            <v>2003</v>
          </cell>
          <cell r="M1462" t="str">
            <v>No Trade</v>
          </cell>
          <cell r="N1462" t="str">
            <v/>
          </cell>
          <cell r="O1462" t="str">
            <v/>
          </cell>
          <cell r="P1462" t="str">
            <v/>
          </cell>
        </row>
        <row r="1463">
          <cell r="A1463" t="str">
            <v>OH</v>
          </cell>
          <cell r="B1463">
            <v>8</v>
          </cell>
          <cell r="C1463">
            <v>3</v>
          </cell>
          <cell r="D1463" t="str">
            <v>C</v>
          </cell>
          <cell r="E1463">
            <v>0.79</v>
          </cell>
          <cell r="F1463">
            <v>37830</v>
          </cell>
          <cell r="G1463">
            <v>3.0200000000000001E-2</v>
          </cell>
          <cell r="H1463">
            <v>2.5999999999999999E-2</v>
          </cell>
          <cell r="I1463" t="str">
            <v>6          0   .</v>
          </cell>
          <cell r="J1463">
            <v>0</v>
          </cell>
          <cell r="K1463">
            <v>0</v>
          </cell>
          <cell r="L1463">
            <v>2003</v>
          </cell>
          <cell r="M1463" t="str">
            <v>No Trade</v>
          </cell>
          <cell r="N1463" t="str">
            <v/>
          </cell>
          <cell r="O1463" t="str">
            <v/>
          </cell>
          <cell r="P1463" t="str">
            <v/>
          </cell>
        </row>
        <row r="1464">
          <cell r="A1464" t="str">
            <v>OH</v>
          </cell>
          <cell r="B1464">
            <v>8</v>
          </cell>
          <cell r="C1464">
            <v>3</v>
          </cell>
          <cell r="D1464" t="str">
            <v>C</v>
          </cell>
          <cell r="E1464">
            <v>0.8</v>
          </cell>
          <cell r="F1464">
            <v>37830</v>
          </cell>
          <cell r="G1464">
            <v>2.8199999999999999E-2</v>
          </cell>
          <cell r="H1464">
            <v>2.4E-2</v>
          </cell>
          <cell r="I1464" t="str">
            <v>8          0   .</v>
          </cell>
          <cell r="J1464">
            <v>0</v>
          </cell>
          <cell r="K1464">
            <v>0</v>
          </cell>
          <cell r="L1464">
            <v>2003</v>
          </cell>
          <cell r="M1464" t="str">
            <v>No Trade</v>
          </cell>
          <cell r="N1464" t="str">
            <v/>
          </cell>
          <cell r="O1464" t="str">
            <v/>
          </cell>
          <cell r="P1464" t="str">
            <v/>
          </cell>
        </row>
        <row r="1465">
          <cell r="A1465" t="str">
            <v>OH</v>
          </cell>
          <cell r="B1465">
            <v>8</v>
          </cell>
          <cell r="C1465">
            <v>3</v>
          </cell>
          <cell r="D1465" t="str">
            <v>C</v>
          </cell>
          <cell r="E1465">
            <v>0.85</v>
          </cell>
          <cell r="F1465">
            <v>37830</v>
          </cell>
          <cell r="G1465">
            <v>0.02</v>
          </cell>
          <cell r="H1465">
            <v>1.7000000000000001E-2</v>
          </cell>
          <cell r="I1465" t="str">
            <v>5          0   .</v>
          </cell>
          <cell r="J1465">
            <v>0</v>
          </cell>
          <cell r="K1465">
            <v>0</v>
          </cell>
          <cell r="L1465">
            <v>2003</v>
          </cell>
          <cell r="M1465" t="str">
            <v>No Trade</v>
          </cell>
          <cell r="N1465" t="str">
            <v/>
          </cell>
          <cell r="O1465" t="str">
            <v/>
          </cell>
          <cell r="P1465" t="str">
            <v/>
          </cell>
        </row>
        <row r="1466">
          <cell r="A1466" t="str">
            <v>OH</v>
          </cell>
          <cell r="B1466">
            <v>9</v>
          </cell>
          <cell r="C1466">
            <v>3</v>
          </cell>
          <cell r="D1466" t="str">
            <v>C</v>
          </cell>
          <cell r="E1466">
            <v>0.3</v>
          </cell>
          <cell r="F1466">
            <v>37859</v>
          </cell>
          <cell r="G1466">
            <v>0.37790000000000001</v>
          </cell>
          <cell r="H1466">
            <v>0.36399999999999999</v>
          </cell>
          <cell r="I1466" t="str">
            <v>7          0   .</v>
          </cell>
          <cell r="J1466">
            <v>0</v>
          </cell>
          <cell r="K1466">
            <v>0</v>
          </cell>
          <cell r="L1466">
            <v>2003</v>
          </cell>
          <cell r="M1466" t="str">
            <v>No Trade</v>
          </cell>
          <cell r="N1466" t="str">
            <v/>
          </cell>
          <cell r="O1466" t="str">
            <v/>
          </cell>
          <cell r="P1466" t="str">
            <v/>
          </cell>
        </row>
        <row r="1467">
          <cell r="A1467" t="str">
            <v>OH</v>
          </cell>
          <cell r="B1467">
            <v>9</v>
          </cell>
          <cell r="C1467">
            <v>3</v>
          </cell>
          <cell r="D1467" t="str">
            <v>P</v>
          </cell>
          <cell r="E1467">
            <v>0.3</v>
          </cell>
          <cell r="F1467">
            <v>37859</v>
          </cell>
          <cell r="G1467">
            <v>1E-4</v>
          </cell>
          <cell r="H1467">
            <v>0</v>
          </cell>
          <cell r="I1467" t="str">
            <v>1          0   .</v>
          </cell>
          <cell r="J1467">
            <v>0</v>
          </cell>
          <cell r="K1467">
            <v>0</v>
          </cell>
          <cell r="L1467">
            <v>2003</v>
          </cell>
          <cell r="M1467" t="str">
            <v>No Trade</v>
          </cell>
          <cell r="N1467" t="str">
            <v/>
          </cell>
          <cell r="O1467" t="str">
            <v/>
          </cell>
          <cell r="P1467" t="str">
            <v/>
          </cell>
        </row>
        <row r="1468">
          <cell r="A1468" t="str">
            <v>OH</v>
          </cell>
          <cell r="B1468">
            <v>9</v>
          </cell>
          <cell r="C1468">
            <v>3</v>
          </cell>
          <cell r="D1468" t="str">
            <v>C</v>
          </cell>
          <cell r="E1468">
            <v>0.6</v>
          </cell>
          <cell r="F1468">
            <v>37859</v>
          </cell>
          <cell r="G1468">
            <v>0</v>
          </cell>
          <cell r="H1468">
            <v>0</v>
          </cell>
          <cell r="I1468" t="str">
            <v>0          0   .</v>
          </cell>
          <cell r="J1468">
            <v>0</v>
          </cell>
          <cell r="K1468">
            <v>0</v>
          </cell>
          <cell r="L1468">
            <v>2003</v>
          </cell>
          <cell r="M1468" t="str">
            <v>No Trade</v>
          </cell>
          <cell r="N1468" t="str">
            <v/>
          </cell>
          <cell r="O1468" t="str">
            <v/>
          </cell>
          <cell r="P1468" t="str">
            <v/>
          </cell>
        </row>
        <row r="1469">
          <cell r="A1469" t="str">
            <v>OH</v>
          </cell>
          <cell r="B1469">
            <v>9</v>
          </cell>
          <cell r="C1469">
            <v>3</v>
          </cell>
          <cell r="D1469" t="str">
            <v>P</v>
          </cell>
          <cell r="E1469">
            <v>0.6</v>
          </cell>
          <cell r="F1469">
            <v>37859</v>
          </cell>
          <cell r="G1469">
            <v>3.44E-2</v>
          </cell>
          <cell r="H1469">
            <v>3.7999999999999999E-2</v>
          </cell>
          <cell r="I1469" t="str">
            <v>3          0   .</v>
          </cell>
          <cell r="J1469">
            <v>0</v>
          </cell>
          <cell r="K1469">
            <v>0</v>
          </cell>
          <cell r="L1469">
            <v>2003</v>
          </cell>
          <cell r="M1469" t="str">
            <v>No Trade</v>
          </cell>
          <cell r="N1469" t="str">
            <v/>
          </cell>
          <cell r="O1469" t="str">
            <v/>
          </cell>
          <cell r="P1469" t="str">
            <v/>
          </cell>
        </row>
        <row r="1470">
          <cell r="A1470" t="str">
            <v>OH</v>
          </cell>
          <cell r="B1470">
            <v>9</v>
          </cell>
          <cell r="C1470">
            <v>3</v>
          </cell>
          <cell r="D1470" t="str">
            <v>C</v>
          </cell>
          <cell r="E1470">
            <v>0.65</v>
          </cell>
          <cell r="F1470">
            <v>37859</v>
          </cell>
          <cell r="G1470">
            <v>8.2799999999999999E-2</v>
          </cell>
          <cell r="H1470">
            <v>7.4999999999999997E-2</v>
          </cell>
          <cell r="I1470" t="str">
            <v>2          0   .</v>
          </cell>
          <cell r="J1470">
            <v>0</v>
          </cell>
          <cell r="K1470">
            <v>0</v>
          </cell>
          <cell r="L1470">
            <v>2003</v>
          </cell>
          <cell r="M1470" t="str">
            <v>No Trade</v>
          </cell>
          <cell r="N1470" t="str">
            <v/>
          </cell>
          <cell r="O1470" t="str">
            <v/>
          </cell>
          <cell r="P1470" t="str">
            <v/>
          </cell>
        </row>
        <row r="1471">
          <cell r="A1471" t="str">
            <v>OH</v>
          </cell>
          <cell r="B1471">
            <v>9</v>
          </cell>
          <cell r="C1471">
            <v>3</v>
          </cell>
          <cell r="D1471" t="str">
            <v>C</v>
          </cell>
          <cell r="E1471">
            <v>0.69</v>
          </cell>
          <cell r="F1471">
            <v>37859</v>
          </cell>
          <cell r="G1471">
            <v>6.4699999999999994E-2</v>
          </cell>
          <cell r="H1471">
            <v>5.8000000000000003E-2</v>
          </cell>
          <cell r="I1471" t="str">
            <v>6          0   .</v>
          </cell>
          <cell r="J1471">
            <v>0</v>
          </cell>
          <cell r="K1471">
            <v>0</v>
          </cell>
          <cell r="L1471">
            <v>2003</v>
          </cell>
          <cell r="M1471" t="str">
            <v>No Trade</v>
          </cell>
          <cell r="N1471" t="str">
            <v/>
          </cell>
          <cell r="O1471" t="str">
            <v/>
          </cell>
          <cell r="P1471" t="str">
            <v/>
          </cell>
        </row>
        <row r="1472">
          <cell r="A1472" t="str">
            <v>OH</v>
          </cell>
          <cell r="B1472">
            <v>9</v>
          </cell>
          <cell r="C1472">
            <v>3</v>
          </cell>
          <cell r="D1472" t="str">
            <v>P</v>
          </cell>
          <cell r="E1472">
            <v>0.69</v>
          </cell>
          <cell r="F1472">
            <v>37859</v>
          </cell>
          <cell r="G1472">
            <v>7.6799999999999993E-2</v>
          </cell>
          <cell r="H1472">
            <v>8.3000000000000004E-2</v>
          </cell>
          <cell r="I1472" t="str">
            <v>3          0   .</v>
          </cell>
          <cell r="J1472">
            <v>0</v>
          </cell>
          <cell r="K1472">
            <v>0</v>
          </cell>
          <cell r="L1472">
            <v>2003</v>
          </cell>
          <cell r="M1472" t="str">
            <v>No Trade</v>
          </cell>
          <cell r="N1472" t="str">
            <v/>
          </cell>
          <cell r="O1472" t="str">
            <v/>
          </cell>
          <cell r="P1472" t="str">
            <v/>
          </cell>
        </row>
        <row r="1473">
          <cell r="A1473" t="str">
            <v>OH</v>
          </cell>
          <cell r="B1473">
            <v>9</v>
          </cell>
          <cell r="C1473">
            <v>3</v>
          </cell>
          <cell r="D1473" t="str">
            <v>C</v>
          </cell>
          <cell r="E1473">
            <v>0.7</v>
          </cell>
          <cell r="F1473">
            <v>37859</v>
          </cell>
          <cell r="G1473">
            <v>6.0900000000000003E-2</v>
          </cell>
          <cell r="H1473">
            <v>5.5E-2</v>
          </cell>
          <cell r="I1473" t="str">
            <v>0          0   .</v>
          </cell>
          <cell r="J1473">
            <v>0</v>
          </cell>
          <cell r="K1473">
            <v>0</v>
          </cell>
          <cell r="L1473">
            <v>2003</v>
          </cell>
          <cell r="M1473" t="str">
            <v>No Trade</v>
          </cell>
          <cell r="N1473" t="str">
            <v/>
          </cell>
          <cell r="O1473" t="str">
            <v/>
          </cell>
          <cell r="P1473" t="str">
            <v/>
          </cell>
        </row>
        <row r="1474">
          <cell r="A1474" t="str">
            <v>OH</v>
          </cell>
          <cell r="B1474">
            <v>9</v>
          </cell>
          <cell r="C1474">
            <v>3</v>
          </cell>
          <cell r="D1474" t="str">
            <v>C</v>
          </cell>
          <cell r="E1474">
            <v>0.72</v>
          </cell>
          <cell r="F1474">
            <v>37859</v>
          </cell>
          <cell r="G1474">
            <v>5.3699999999999998E-2</v>
          </cell>
          <cell r="H1474">
            <v>4.8000000000000001E-2</v>
          </cell>
          <cell r="I1474" t="str">
            <v>4          0   .</v>
          </cell>
          <cell r="J1474">
            <v>0</v>
          </cell>
          <cell r="K1474">
            <v>0</v>
          </cell>
          <cell r="L1474">
            <v>2003</v>
          </cell>
          <cell r="M1474" t="str">
            <v>No Trade</v>
          </cell>
          <cell r="N1474" t="str">
            <v/>
          </cell>
          <cell r="O1474" t="str">
            <v/>
          </cell>
          <cell r="P1474" t="str">
            <v/>
          </cell>
        </row>
        <row r="1475">
          <cell r="A1475" t="str">
            <v>OH</v>
          </cell>
          <cell r="B1475">
            <v>9</v>
          </cell>
          <cell r="C1475">
            <v>3</v>
          </cell>
          <cell r="D1475" t="str">
            <v>C</v>
          </cell>
          <cell r="E1475">
            <v>0.78</v>
          </cell>
          <cell r="F1475">
            <v>37859</v>
          </cell>
          <cell r="G1475">
            <v>3.6700000000000003E-2</v>
          </cell>
          <cell r="H1475">
            <v>3.2000000000000001E-2</v>
          </cell>
          <cell r="I1475" t="str">
            <v>8          0   .</v>
          </cell>
          <cell r="J1475">
            <v>0</v>
          </cell>
          <cell r="K1475">
            <v>0</v>
          </cell>
          <cell r="L1475">
            <v>2003</v>
          </cell>
          <cell r="M1475" t="str">
            <v>No Trade</v>
          </cell>
          <cell r="N1475" t="str">
            <v/>
          </cell>
          <cell r="O1475" t="str">
            <v/>
          </cell>
          <cell r="P1475" t="str">
            <v/>
          </cell>
        </row>
        <row r="1476">
          <cell r="A1476" t="str">
            <v>OH</v>
          </cell>
          <cell r="B1476">
            <v>9</v>
          </cell>
          <cell r="C1476">
            <v>3</v>
          </cell>
          <cell r="D1476" t="str">
            <v>C</v>
          </cell>
          <cell r="E1476">
            <v>0.8</v>
          </cell>
          <cell r="F1476">
            <v>37859</v>
          </cell>
          <cell r="G1476">
            <v>3.2300000000000002E-2</v>
          </cell>
          <cell r="H1476">
            <v>2.8000000000000001E-2</v>
          </cell>
          <cell r="I1476" t="str">
            <v>7          0   .</v>
          </cell>
          <cell r="J1476">
            <v>0</v>
          </cell>
          <cell r="K1476">
            <v>0</v>
          </cell>
          <cell r="L1476">
            <v>2003</v>
          </cell>
          <cell r="M1476" t="str">
            <v>No Trade</v>
          </cell>
          <cell r="N1476" t="str">
            <v/>
          </cell>
          <cell r="O1476" t="str">
            <v/>
          </cell>
          <cell r="P1476" t="str">
            <v/>
          </cell>
        </row>
        <row r="1477">
          <cell r="A1477" t="str">
            <v>OH</v>
          </cell>
          <cell r="B1477">
            <v>9</v>
          </cell>
          <cell r="C1477">
            <v>3</v>
          </cell>
          <cell r="D1477" t="str">
            <v>C</v>
          </cell>
          <cell r="E1477">
            <v>0.85</v>
          </cell>
          <cell r="F1477">
            <v>37859</v>
          </cell>
          <cell r="G1477">
            <v>2.3300000000000001E-2</v>
          </cell>
          <cell r="H1477">
            <v>0.02</v>
          </cell>
          <cell r="I1477" t="str">
            <v>6          0   .</v>
          </cell>
          <cell r="J1477">
            <v>0</v>
          </cell>
          <cell r="K1477">
            <v>0</v>
          </cell>
          <cell r="L1477">
            <v>2003</v>
          </cell>
          <cell r="M1477" t="str">
            <v>No Trade</v>
          </cell>
          <cell r="N1477" t="str">
            <v/>
          </cell>
          <cell r="O1477" t="str">
            <v/>
          </cell>
          <cell r="P1477" t="str">
            <v/>
          </cell>
        </row>
        <row r="1478">
          <cell r="A1478" t="str">
            <v>OH</v>
          </cell>
          <cell r="B1478">
            <v>9</v>
          </cell>
          <cell r="C1478">
            <v>3</v>
          </cell>
          <cell r="D1478" t="str">
            <v>C</v>
          </cell>
          <cell r="E1478">
            <v>0.9</v>
          </cell>
          <cell r="F1478">
            <v>37859</v>
          </cell>
          <cell r="G1478">
            <v>1.6799999999999999E-2</v>
          </cell>
          <cell r="H1478">
            <v>1.4E-2</v>
          </cell>
          <cell r="I1478" t="str">
            <v>8          0   .</v>
          </cell>
          <cell r="J1478">
            <v>0</v>
          </cell>
          <cell r="K1478">
            <v>0</v>
          </cell>
          <cell r="L1478">
            <v>2003</v>
          </cell>
          <cell r="M1478" t="str">
            <v>No Trade</v>
          </cell>
          <cell r="N1478" t="str">
            <v/>
          </cell>
          <cell r="O1478" t="str">
            <v/>
          </cell>
          <cell r="P1478" t="str">
            <v/>
          </cell>
        </row>
        <row r="1479">
          <cell r="A1479" t="str">
            <v>OH</v>
          </cell>
          <cell r="B1479">
            <v>10</v>
          </cell>
          <cell r="C1479">
            <v>3</v>
          </cell>
          <cell r="D1479" t="str">
            <v>C</v>
          </cell>
          <cell r="E1479">
            <v>0.65</v>
          </cell>
          <cell r="F1479">
            <v>37889</v>
          </cell>
          <cell r="G1479">
            <v>8.8999999999999996E-2</v>
          </cell>
          <cell r="H1479">
            <v>8.1000000000000003E-2</v>
          </cell>
          <cell r="I1479" t="str">
            <v>3          0   .</v>
          </cell>
          <cell r="J1479">
            <v>0</v>
          </cell>
          <cell r="K1479">
            <v>0</v>
          </cell>
          <cell r="L1479">
            <v>2003</v>
          </cell>
          <cell r="M1479" t="str">
            <v>No Trade</v>
          </cell>
          <cell r="N1479" t="str">
            <v/>
          </cell>
          <cell r="O1479" t="str">
            <v/>
          </cell>
          <cell r="P1479" t="str">
            <v/>
          </cell>
        </row>
        <row r="1480">
          <cell r="A1480" t="str">
            <v>OH</v>
          </cell>
          <cell r="B1480">
            <v>10</v>
          </cell>
          <cell r="C1480">
            <v>3</v>
          </cell>
          <cell r="D1480" t="str">
            <v>C</v>
          </cell>
          <cell r="E1480">
            <v>0.68</v>
          </cell>
          <cell r="F1480">
            <v>37889</v>
          </cell>
          <cell r="G1480">
            <v>7.4899999999999994E-2</v>
          </cell>
          <cell r="H1480">
            <v>6.8000000000000005E-2</v>
          </cell>
          <cell r="I1480" t="str">
            <v>1          0   .</v>
          </cell>
          <cell r="J1480">
            <v>0</v>
          </cell>
          <cell r="K1480">
            <v>0</v>
          </cell>
          <cell r="L1480">
            <v>2003</v>
          </cell>
          <cell r="M1480" t="str">
            <v>No Trade</v>
          </cell>
          <cell r="N1480" t="str">
            <v/>
          </cell>
          <cell r="O1480" t="str">
            <v/>
          </cell>
          <cell r="P1480" t="str">
            <v/>
          </cell>
        </row>
        <row r="1481">
          <cell r="A1481" t="str">
            <v>OH</v>
          </cell>
          <cell r="B1481">
            <v>10</v>
          </cell>
          <cell r="C1481">
            <v>3</v>
          </cell>
          <cell r="D1481" t="str">
            <v>C</v>
          </cell>
          <cell r="E1481">
            <v>0.69</v>
          </cell>
          <cell r="F1481">
            <v>37889</v>
          </cell>
          <cell r="G1481">
            <v>7.0800000000000002E-2</v>
          </cell>
          <cell r="H1481">
            <v>6.4000000000000001E-2</v>
          </cell>
          <cell r="I1481" t="str">
            <v>3          0   .</v>
          </cell>
          <cell r="J1481">
            <v>0</v>
          </cell>
          <cell r="K1481">
            <v>0</v>
          </cell>
          <cell r="L1481">
            <v>2003</v>
          </cell>
          <cell r="M1481" t="str">
            <v>No Trade</v>
          </cell>
          <cell r="N1481" t="str">
            <v/>
          </cell>
          <cell r="O1481" t="str">
            <v/>
          </cell>
          <cell r="P1481" t="str">
            <v/>
          </cell>
        </row>
        <row r="1482">
          <cell r="A1482" t="str">
            <v>OH</v>
          </cell>
          <cell r="B1482">
            <v>10</v>
          </cell>
          <cell r="C1482">
            <v>3</v>
          </cell>
          <cell r="D1482" t="str">
            <v>C</v>
          </cell>
          <cell r="E1482">
            <v>0.7</v>
          </cell>
          <cell r="F1482">
            <v>37889</v>
          </cell>
          <cell r="G1482">
            <v>6.6900000000000001E-2</v>
          </cell>
          <cell r="H1482">
            <v>0.06</v>
          </cell>
          <cell r="I1482" t="str">
            <v>6          0   .</v>
          </cell>
          <cell r="J1482">
            <v>0</v>
          </cell>
          <cell r="K1482">
            <v>0</v>
          </cell>
          <cell r="L1482">
            <v>2003</v>
          </cell>
          <cell r="M1482" t="str">
            <v>No Trade</v>
          </cell>
          <cell r="N1482" t="str">
            <v/>
          </cell>
          <cell r="O1482" t="str">
            <v/>
          </cell>
          <cell r="P1482" t="str">
            <v/>
          </cell>
        </row>
        <row r="1483">
          <cell r="A1483" t="str">
            <v>OH</v>
          </cell>
          <cell r="B1483">
            <v>10</v>
          </cell>
          <cell r="C1483">
            <v>3</v>
          </cell>
          <cell r="D1483" t="str">
            <v>P</v>
          </cell>
          <cell r="E1483">
            <v>0.7</v>
          </cell>
          <cell r="F1483">
            <v>37889</v>
          </cell>
          <cell r="G1483">
            <v>0</v>
          </cell>
          <cell r="H1483">
            <v>0</v>
          </cell>
          <cell r="I1483" t="str">
            <v>0          0   .</v>
          </cell>
          <cell r="J1483">
            <v>0</v>
          </cell>
          <cell r="K1483">
            <v>0</v>
          </cell>
          <cell r="L1483">
            <v>2003</v>
          </cell>
          <cell r="M1483" t="str">
            <v>No Trade</v>
          </cell>
          <cell r="N1483" t="str">
            <v/>
          </cell>
          <cell r="O1483" t="str">
            <v/>
          </cell>
          <cell r="P1483" t="str">
            <v/>
          </cell>
        </row>
        <row r="1484">
          <cell r="A1484" t="str">
            <v>OH</v>
          </cell>
          <cell r="B1484">
            <v>10</v>
          </cell>
          <cell r="C1484">
            <v>3</v>
          </cell>
          <cell r="D1484" t="str">
            <v>C</v>
          </cell>
          <cell r="E1484">
            <v>0.78</v>
          </cell>
          <cell r="F1484">
            <v>37889</v>
          </cell>
          <cell r="G1484">
            <v>4.19E-2</v>
          </cell>
          <cell r="H1484">
            <v>4.2000000000000003E-2</v>
          </cell>
          <cell r="I1484" t="str">
            <v>8          0   .</v>
          </cell>
          <cell r="J1484">
            <v>0</v>
          </cell>
          <cell r="K1484">
            <v>0</v>
          </cell>
          <cell r="L1484">
            <v>2003</v>
          </cell>
          <cell r="M1484" t="str">
            <v>No Trade</v>
          </cell>
          <cell r="N1484" t="str">
            <v/>
          </cell>
          <cell r="O1484" t="str">
            <v/>
          </cell>
          <cell r="P1484" t="str">
            <v/>
          </cell>
        </row>
        <row r="1485">
          <cell r="A1485" t="str">
            <v>OH</v>
          </cell>
          <cell r="B1485">
            <v>10</v>
          </cell>
          <cell r="C1485">
            <v>3</v>
          </cell>
          <cell r="D1485" t="str">
            <v>C</v>
          </cell>
          <cell r="E1485">
            <v>0.83</v>
          </cell>
          <cell r="F1485">
            <v>37889</v>
          </cell>
          <cell r="G1485">
            <v>3.2399999999999998E-2</v>
          </cell>
          <cell r="H1485">
            <v>3.2000000000000001E-2</v>
          </cell>
          <cell r="I1485" t="str">
            <v>4          0   .</v>
          </cell>
          <cell r="J1485">
            <v>0</v>
          </cell>
          <cell r="K1485">
            <v>0</v>
          </cell>
          <cell r="L1485">
            <v>2003</v>
          </cell>
          <cell r="M1485" t="str">
            <v>No Trade</v>
          </cell>
          <cell r="N1485" t="str">
            <v/>
          </cell>
          <cell r="O1485" t="str">
            <v/>
          </cell>
          <cell r="P1485" t="str">
            <v/>
          </cell>
        </row>
        <row r="1486">
          <cell r="A1486" t="str">
            <v>OH</v>
          </cell>
          <cell r="B1486">
            <v>10</v>
          </cell>
          <cell r="C1486">
            <v>3</v>
          </cell>
          <cell r="D1486" t="str">
            <v>C</v>
          </cell>
          <cell r="E1486">
            <v>0.85</v>
          </cell>
          <cell r="F1486">
            <v>37889</v>
          </cell>
          <cell r="G1486">
            <v>2.76E-2</v>
          </cell>
          <cell r="H1486">
            <v>2.9000000000000001E-2</v>
          </cell>
          <cell r="I1486" t="str">
            <v>0          0   .</v>
          </cell>
          <cell r="J1486">
            <v>0</v>
          </cell>
          <cell r="K1486">
            <v>0</v>
          </cell>
          <cell r="L1486">
            <v>2003</v>
          </cell>
          <cell r="M1486" t="str">
            <v>No Trade</v>
          </cell>
          <cell r="N1486" t="str">
            <v/>
          </cell>
          <cell r="O1486" t="str">
            <v/>
          </cell>
          <cell r="P1486" t="str">
            <v/>
          </cell>
        </row>
        <row r="1487">
          <cell r="A1487" t="str">
            <v>OH</v>
          </cell>
          <cell r="B1487">
            <v>11</v>
          </cell>
          <cell r="C1487">
            <v>3</v>
          </cell>
          <cell r="D1487" t="str">
            <v>C</v>
          </cell>
          <cell r="E1487">
            <v>0.69</v>
          </cell>
          <cell r="F1487">
            <v>37922</v>
          </cell>
          <cell r="G1487">
            <v>7.6899999999999996E-2</v>
          </cell>
          <cell r="H1487">
            <v>7.0000000000000007E-2</v>
          </cell>
          <cell r="I1487" t="str">
            <v>4          0   .</v>
          </cell>
          <cell r="J1487">
            <v>0</v>
          </cell>
          <cell r="K1487">
            <v>0</v>
          </cell>
          <cell r="L1487">
            <v>2003</v>
          </cell>
          <cell r="M1487" t="str">
            <v>No Trade</v>
          </cell>
          <cell r="N1487" t="str">
            <v/>
          </cell>
          <cell r="O1487" t="str">
            <v/>
          </cell>
          <cell r="P1487" t="str">
            <v/>
          </cell>
        </row>
        <row r="1488">
          <cell r="A1488" t="str">
            <v>OH</v>
          </cell>
          <cell r="B1488">
            <v>11</v>
          </cell>
          <cell r="C1488">
            <v>3</v>
          </cell>
          <cell r="D1488" t="str">
            <v>C</v>
          </cell>
          <cell r="E1488">
            <v>0.7</v>
          </cell>
          <cell r="F1488">
            <v>37922</v>
          </cell>
          <cell r="G1488">
            <v>7.2900000000000006E-2</v>
          </cell>
          <cell r="H1488">
            <v>6.6000000000000003E-2</v>
          </cell>
          <cell r="I1488" t="str">
            <v>6          0   .</v>
          </cell>
          <cell r="J1488">
            <v>0</v>
          </cell>
          <cell r="K1488">
            <v>0</v>
          </cell>
          <cell r="L1488">
            <v>2003</v>
          </cell>
          <cell r="M1488" t="str">
            <v>No Trade</v>
          </cell>
          <cell r="N1488" t="str">
            <v/>
          </cell>
          <cell r="O1488" t="str">
            <v/>
          </cell>
          <cell r="P1488" t="str">
            <v/>
          </cell>
        </row>
        <row r="1489">
          <cell r="A1489" t="str">
            <v>OH</v>
          </cell>
          <cell r="B1489">
            <v>11</v>
          </cell>
          <cell r="C1489">
            <v>3</v>
          </cell>
          <cell r="D1489" t="str">
            <v>C</v>
          </cell>
          <cell r="E1489">
            <v>0.78</v>
          </cell>
          <cell r="F1489">
            <v>37922</v>
          </cell>
          <cell r="G1489">
            <v>4.7300000000000002E-2</v>
          </cell>
          <cell r="H1489">
            <v>4.2000000000000003E-2</v>
          </cell>
          <cell r="I1489" t="str">
            <v>8          0   .</v>
          </cell>
          <cell r="J1489">
            <v>0</v>
          </cell>
          <cell r="K1489">
            <v>0</v>
          </cell>
          <cell r="L1489">
            <v>2003</v>
          </cell>
          <cell r="M1489" t="str">
            <v>No Trade</v>
          </cell>
          <cell r="N1489" t="str">
            <v/>
          </cell>
          <cell r="O1489" t="str">
            <v/>
          </cell>
          <cell r="P1489" t="str">
            <v/>
          </cell>
        </row>
        <row r="1490">
          <cell r="A1490" t="str">
            <v>OH</v>
          </cell>
          <cell r="B1490">
            <v>11</v>
          </cell>
          <cell r="C1490">
            <v>3</v>
          </cell>
          <cell r="D1490" t="str">
            <v>C</v>
          </cell>
          <cell r="E1490">
            <v>0.83</v>
          </cell>
          <cell r="F1490">
            <v>37922</v>
          </cell>
          <cell r="G1490">
            <v>3.5900000000000001E-2</v>
          </cell>
          <cell r="H1490">
            <v>3.2000000000000001E-2</v>
          </cell>
          <cell r="I1490" t="str">
            <v>4          0   .</v>
          </cell>
          <cell r="J1490">
            <v>0</v>
          </cell>
          <cell r="K1490">
            <v>0</v>
          </cell>
          <cell r="L1490">
            <v>2003</v>
          </cell>
          <cell r="M1490" t="str">
            <v>No Trade</v>
          </cell>
          <cell r="N1490" t="str">
            <v/>
          </cell>
          <cell r="O1490" t="str">
            <v/>
          </cell>
          <cell r="P1490" t="str">
            <v/>
          </cell>
        </row>
        <row r="1491">
          <cell r="A1491" t="str">
            <v>OH</v>
          </cell>
          <cell r="B1491">
            <v>11</v>
          </cell>
          <cell r="C1491">
            <v>3</v>
          </cell>
          <cell r="D1491" t="str">
            <v>C</v>
          </cell>
          <cell r="E1491">
            <v>0.85</v>
          </cell>
          <cell r="F1491">
            <v>37922</v>
          </cell>
          <cell r="G1491">
            <v>3.2199999999999999E-2</v>
          </cell>
          <cell r="H1491">
            <v>2.9000000000000001E-2</v>
          </cell>
          <cell r="I1491" t="str">
            <v>0          0   .</v>
          </cell>
          <cell r="J1491">
            <v>0</v>
          </cell>
          <cell r="K1491">
            <v>0</v>
          </cell>
          <cell r="L1491">
            <v>2003</v>
          </cell>
          <cell r="M1491" t="str">
            <v>No Trade</v>
          </cell>
          <cell r="N1491" t="str">
            <v/>
          </cell>
          <cell r="O1491" t="str">
            <v/>
          </cell>
          <cell r="P1491" t="str">
            <v/>
          </cell>
        </row>
        <row r="1492">
          <cell r="A1492" t="str">
            <v>OH</v>
          </cell>
          <cell r="B1492">
            <v>12</v>
          </cell>
          <cell r="C1492">
            <v>3</v>
          </cell>
          <cell r="D1492" t="str">
            <v>C</v>
          </cell>
          <cell r="E1492">
            <v>0.67</v>
          </cell>
          <cell r="F1492">
            <v>37949</v>
          </cell>
          <cell r="G1492">
            <v>8.8400000000000006E-2</v>
          </cell>
          <cell r="H1492">
            <v>8.1000000000000003E-2</v>
          </cell>
          <cell r="I1492" t="str">
            <v>0          0   .</v>
          </cell>
          <cell r="J1492">
            <v>0</v>
          </cell>
          <cell r="K1492">
            <v>0</v>
          </cell>
          <cell r="L1492">
            <v>2003</v>
          </cell>
          <cell r="M1492" t="str">
            <v>No Trade</v>
          </cell>
          <cell r="N1492" t="str">
            <v/>
          </cell>
          <cell r="O1492" t="str">
            <v/>
          </cell>
          <cell r="P1492" t="str">
            <v/>
          </cell>
        </row>
        <row r="1493">
          <cell r="A1493" t="str">
            <v>OH</v>
          </cell>
          <cell r="B1493">
            <v>12</v>
          </cell>
          <cell r="C1493">
            <v>3</v>
          </cell>
          <cell r="D1493" t="str">
            <v>C</v>
          </cell>
          <cell r="E1493">
            <v>0.68</v>
          </cell>
          <cell r="F1493">
            <v>37949</v>
          </cell>
          <cell r="G1493">
            <v>8.3799999999999999E-2</v>
          </cell>
          <cell r="H1493">
            <v>7.5999999999999998E-2</v>
          </cell>
          <cell r="I1493" t="str">
            <v>6          0   .</v>
          </cell>
          <cell r="J1493">
            <v>0</v>
          </cell>
          <cell r="K1493">
            <v>0</v>
          </cell>
          <cell r="L1493">
            <v>2003</v>
          </cell>
          <cell r="M1493" t="str">
            <v>No Trade</v>
          </cell>
          <cell r="N1493" t="str">
            <v/>
          </cell>
          <cell r="O1493" t="str">
            <v/>
          </cell>
          <cell r="P1493" t="str">
            <v/>
          </cell>
        </row>
        <row r="1494">
          <cell r="A1494" t="str">
            <v>OH</v>
          </cell>
          <cell r="B1494">
            <v>12</v>
          </cell>
          <cell r="C1494">
            <v>3</v>
          </cell>
          <cell r="D1494" t="str">
            <v>P</v>
          </cell>
          <cell r="E1494">
            <v>0.68</v>
          </cell>
          <cell r="F1494">
            <v>37949</v>
          </cell>
          <cell r="G1494">
            <v>8.48E-2</v>
          </cell>
          <cell r="H1494">
            <v>8.4000000000000005E-2</v>
          </cell>
          <cell r="I1494" t="str">
            <v>8          0   .</v>
          </cell>
          <cell r="J1494">
            <v>0</v>
          </cell>
          <cell r="K1494">
            <v>0</v>
          </cell>
          <cell r="L1494">
            <v>2003</v>
          </cell>
          <cell r="M1494" t="str">
            <v>No Trade</v>
          </cell>
          <cell r="N1494" t="str">
            <v/>
          </cell>
          <cell r="O1494" t="str">
            <v/>
          </cell>
          <cell r="P1494" t="str">
            <v/>
          </cell>
        </row>
        <row r="1495">
          <cell r="A1495" t="str">
            <v>OH</v>
          </cell>
          <cell r="B1495">
            <v>12</v>
          </cell>
          <cell r="C1495">
            <v>3</v>
          </cell>
          <cell r="D1495" t="str">
            <v>C</v>
          </cell>
          <cell r="E1495">
            <v>0.7</v>
          </cell>
          <cell r="F1495">
            <v>37949</v>
          </cell>
          <cell r="G1495">
            <v>7.5399999999999995E-2</v>
          </cell>
          <cell r="H1495">
            <v>6.8000000000000005E-2</v>
          </cell>
          <cell r="I1495" t="str">
            <v>9          0   .</v>
          </cell>
          <cell r="J1495">
            <v>0</v>
          </cell>
          <cell r="K1495">
            <v>0</v>
          </cell>
          <cell r="L1495">
            <v>2003</v>
          </cell>
          <cell r="M1495" t="str">
            <v>No Trade</v>
          </cell>
          <cell r="N1495" t="str">
            <v/>
          </cell>
          <cell r="O1495" t="str">
            <v/>
          </cell>
          <cell r="P1495" t="str">
            <v/>
          </cell>
        </row>
        <row r="1496">
          <cell r="A1496" t="str">
            <v>OH</v>
          </cell>
          <cell r="B1496">
            <v>12</v>
          </cell>
          <cell r="C1496">
            <v>3</v>
          </cell>
          <cell r="D1496" t="str">
            <v>C</v>
          </cell>
          <cell r="E1496">
            <v>0.74</v>
          </cell>
          <cell r="F1496">
            <v>37949</v>
          </cell>
          <cell r="G1496">
            <v>0</v>
          </cell>
          <cell r="H1496">
            <v>0</v>
          </cell>
          <cell r="I1496" t="str">
            <v>0          0   .</v>
          </cell>
          <cell r="J1496">
            <v>0</v>
          </cell>
          <cell r="K1496">
            <v>0</v>
          </cell>
          <cell r="L1496">
            <v>2003</v>
          </cell>
          <cell r="M1496" t="str">
            <v>No Trade</v>
          </cell>
          <cell r="N1496" t="str">
            <v/>
          </cell>
          <cell r="O1496" t="str">
            <v/>
          </cell>
          <cell r="P1496" t="str">
            <v/>
          </cell>
        </row>
        <row r="1497">
          <cell r="A1497" t="str">
            <v>OH</v>
          </cell>
          <cell r="B1497">
            <v>12</v>
          </cell>
          <cell r="C1497">
            <v>3</v>
          </cell>
          <cell r="D1497" t="str">
            <v>C</v>
          </cell>
          <cell r="E1497">
            <v>0.75</v>
          </cell>
          <cell r="F1497">
            <v>37949</v>
          </cell>
          <cell r="G1497">
            <v>0</v>
          </cell>
          <cell r="H1497">
            <v>0</v>
          </cell>
          <cell r="I1497" t="str">
            <v>0          0   .</v>
          </cell>
          <cell r="J1497">
            <v>0</v>
          </cell>
          <cell r="K1497">
            <v>0</v>
          </cell>
          <cell r="L1497">
            <v>2003</v>
          </cell>
          <cell r="M1497" t="str">
            <v>No Trade</v>
          </cell>
          <cell r="N1497" t="str">
            <v/>
          </cell>
          <cell r="O1497" t="str">
            <v/>
          </cell>
          <cell r="P1497" t="str">
            <v/>
          </cell>
        </row>
        <row r="1498">
          <cell r="A1498" t="str">
            <v>OH</v>
          </cell>
          <cell r="B1498">
            <v>12</v>
          </cell>
          <cell r="C1498">
            <v>3</v>
          </cell>
          <cell r="D1498" t="str">
            <v>C</v>
          </cell>
          <cell r="E1498">
            <v>0.76</v>
          </cell>
          <cell r="F1498">
            <v>37949</v>
          </cell>
          <cell r="G1498">
            <v>0</v>
          </cell>
          <cell r="H1498">
            <v>0</v>
          </cell>
          <cell r="I1498" t="str">
            <v>0          0   .</v>
          </cell>
          <cell r="J1498">
            <v>0</v>
          </cell>
          <cell r="K1498">
            <v>0</v>
          </cell>
          <cell r="L1498">
            <v>2003</v>
          </cell>
          <cell r="M1498" t="str">
            <v>No Trade</v>
          </cell>
          <cell r="N1498" t="str">
            <v/>
          </cell>
          <cell r="O1498" t="str">
            <v/>
          </cell>
          <cell r="P1498" t="str">
            <v/>
          </cell>
        </row>
        <row r="1499">
          <cell r="A1499" t="str">
            <v>OH</v>
          </cell>
          <cell r="B1499">
            <v>12</v>
          </cell>
          <cell r="C1499">
            <v>3</v>
          </cell>
          <cell r="D1499" t="str">
            <v>C</v>
          </cell>
          <cell r="E1499">
            <v>0.77</v>
          </cell>
          <cell r="F1499">
            <v>37949</v>
          </cell>
          <cell r="G1499">
            <v>0</v>
          </cell>
          <cell r="H1499">
            <v>0</v>
          </cell>
          <cell r="I1499" t="str">
            <v>0          0   .</v>
          </cell>
          <cell r="J1499">
            <v>0</v>
          </cell>
          <cell r="K1499">
            <v>0</v>
          </cell>
          <cell r="L1499">
            <v>2003</v>
          </cell>
          <cell r="M1499" t="str">
            <v>No Trade</v>
          </cell>
          <cell r="N1499" t="str">
            <v/>
          </cell>
          <cell r="O1499" t="str">
            <v/>
          </cell>
          <cell r="P1499" t="str">
            <v/>
          </cell>
        </row>
        <row r="1500">
          <cell r="A1500" t="str">
            <v>OH</v>
          </cell>
          <cell r="B1500">
            <v>12</v>
          </cell>
          <cell r="C1500">
            <v>3</v>
          </cell>
          <cell r="D1500" t="str">
            <v>C</v>
          </cell>
          <cell r="E1500">
            <v>0.78</v>
          </cell>
          <cell r="F1500">
            <v>37949</v>
          </cell>
          <cell r="G1500">
            <v>0</v>
          </cell>
          <cell r="H1500">
            <v>0</v>
          </cell>
          <cell r="I1500" t="str">
            <v>0          0   .</v>
          </cell>
          <cell r="J1500">
            <v>0</v>
          </cell>
          <cell r="K1500">
            <v>0</v>
          </cell>
          <cell r="L1500">
            <v>2003</v>
          </cell>
          <cell r="M1500" t="str">
            <v>No Trade</v>
          </cell>
          <cell r="N1500" t="str">
            <v/>
          </cell>
          <cell r="O1500" t="str">
            <v/>
          </cell>
          <cell r="P1500" t="str">
            <v/>
          </cell>
        </row>
        <row r="1501">
          <cell r="A1501" t="str">
            <v>OH</v>
          </cell>
          <cell r="B1501">
            <v>12</v>
          </cell>
          <cell r="C1501">
            <v>3</v>
          </cell>
          <cell r="D1501" t="str">
            <v>C</v>
          </cell>
          <cell r="E1501">
            <v>0.79</v>
          </cell>
          <cell r="F1501">
            <v>37949</v>
          </cell>
          <cell r="G1501">
            <v>0</v>
          </cell>
          <cell r="H1501">
            <v>0</v>
          </cell>
          <cell r="I1501" t="str">
            <v>0          0   .</v>
          </cell>
          <cell r="J1501">
            <v>0</v>
          </cell>
          <cell r="K1501">
            <v>0</v>
          </cell>
          <cell r="L1501">
            <v>2003</v>
          </cell>
          <cell r="M1501" t="str">
            <v>No Trade</v>
          </cell>
          <cell r="N1501" t="str">
            <v/>
          </cell>
          <cell r="O1501" t="str">
            <v/>
          </cell>
          <cell r="P1501" t="str">
            <v/>
          </cell>
        </row>
        <row r="1502">
          <cell r="A1502" t="str">
            <v>OH</v>
          </cell>
          <cell r="B1502">
            <v>12</v>
          </cell>
          <cell r="C1502">
            <v>3</v>
          </cell>
          <cell r="D1502" t="str">
            <v>C</v>
          </cell>
          <cell r="E1502">
            <v>0.8</v>
          </cell>
          <cell r="F1502">
            <v>37949</v>
          </cell>
          <cell r="G1502">
            <v>4.4299999999999999E-2</v>
          </cell>
          <cell r="H1502">
            <v>0.04</v>
          </cell>
          <cell r="I1502" t="str">
            <v>0          0   .</v>
          </cell>
          <cell r="J1502">
            <v>0</v>
          </cell>
          <cell r="K1502">
            <v>0</v>
          </cell>
          <cell r="L1502">
            <v>2003</v>
          </cell>
          <cell r="M1502" t="str">
            <v>No Trade</v>
          </cell>
          <cell r="N1502" t="str">
            <v/>
          </cell>
          <cell r="O1502" t="str">
            <v/>
          </cell>
          <cell r="P1502" t="str">
            <v/>
          </cell>
        </row>
        <row r="1503">
          <cell r="A1503" t="str">
            <v>OH</v>
          </cell>
          <cell r="B1503">
            <v>12</v>
          </cell>
          <cell r="C1503">
            <v>3</v>
          </cell>
          <cell r="D1503" t="str">
            <v>C</v>
          </cell>
          <cell r="E1503">
            <v>0.81</v>
          </cell>
          <cell r="F1503">
            <v>37949</v>
          </cell>
          <cell r="G1503">
            <v>0</v>
          </cell>
          <cell r="H1503">
            <v>0</v>
          </cell>
          <cell r="I1503" t="str">
            <v>0          0   .</v>
          </cell>
          <cell r="J1503">
            <v>0</v>
          </cell>
          <cell r="K1503">
            <v>0</v>
          </cell>
          <cell r="L1503">
            <v>2003</v>
          </cell>
          <cell r="M1503" t="str">
            <v>No Trade</v>
          </cell>
          <cell r="N1503" t="str">
            <v/>
          </cell>
          <cell r="O1503" t="str">
            <v/>
          </cell>
          <cell r="P1503" t="str">
            <v/>
          </cell>
        </row>
        <row r="1504">
          <cell r="A1504" t="str">
            <v>OH</v>
          </cell>
          <cell r="B1504">
            <v>12</v>
          </cell>
          <cell r="C1504">
            <v>3</v>
          </cell>
          <cell r="D1504" t="str">
            <v>C</v>
          </cell>
          <cell r="E1504">
            <v>0.82</v>
          </cell>
          <cell r="F1504">
            <v>37949</v>
          </cell>
          <cell r="G1504">
            <v>0</v>
          </cell>
          <cell r="H1504">
            <v>0</v>
          </cell>
          <cell r="I1504" t="str">
            <v>0          0   .</v>
          </cell>
          <cell r="J1504">
            <v>0</v>
          </cell>
          <cell r="K1504">
            <v>0</v>
          </cell>
          <cell r="L1504">
            <v>2003</v>
          </cell>
          <cell r="M1504" t="str">
            <v>No Trade</v>
          </cell>
          <cell r="N1504" t="str">
            <v/>
          </cell>
          <cell r="O1504" t="str">
            <v/>
          </cell>
          <cell r="P1504" t="str">
            <v/>
          </cell>
        </row>
        <row r="1505">
          <cell r="A1505" t="str">
            <v>OH</v>
          </cell>
          <cell r="B1505">
            <v>12</v>
          </cell>
          <cell r="C1505">
            <v>3</v>
          </cell>
          <cell r="D1505" t="str">
            <v>C</v>
          </cell>
          <cell r="E1505">
            <v>0.83</v>
          </cell>
          <cell r="F1505">
            <v>37949</v>
          </cell>
          <cell r="G1505">
            <v>0</v>
          </cell>
          <cell r="H1505">
            <v>0</v>
          </cell>
          <cell r="I1505" t="str">
            <v>0          0   .</v>
          </cell>
          <cell r="J1505">
            <v>0</v>
          </cell>
          <cell r="K1505">
            <v>0</v>
          </cell>
          <cell r="L1505">
            <v>2003</v>
          </cell>
          <cell r="M1505" t="str">
            <v>No Trade</v>
          </cell>
          <cell r="N1505" t="str">
            <v/>
          </cell>
          <cell r="O1505" t="str">
            <v/>
          </cell>
          <cell r="P1505" t="str">
            <v/>
          </cell>
        </row>
        <row r="1506">
          <cell r="A1506" t="str">
            <v>OH</v>
          </cell>
          <cell r="B1506">
            <v>12</v>
          </cell>
          <cell r="C1506">
            <v>3</v>
          </cell>
          <cell r="D1506" t="str">
            <v>C</v>
          </cell>
          <cell r="E1506">
            <v>0.84</v>
          </cell>
          <cell r="F1506">
            <v>37949</v>
          </cell>
          <cell r="G1506">
            <v>0</v>
          </cell>
          <cell r="H1506">
            <v>0</v>
          </cell>
          <cell r="I1506" t="str">
            <v>0          0   .</v>
          </cell>
          <cell r="J1506">
            <v>0</v>
          </cell>
          <cell r="K1506">
            <v>0</v>
          </cell>
          <cell r="L1506">
            <v>2003</v>
          </cell>
          <cell r="M1506" t="str">
            <v>No Trade</v>
          </cell>
          <cell r="N1506" t="str">
            <v/>
          </cell>
          <cell r="O1506" t="str">
            <v/>
          </cell>
          <cell r="P1506" t="str">
            <v/>
          </cell>
        </row>
        <row r="1507">
          <cell r="A1507" t="str">
            <v>OH</v>
          </cell>
          <cell r="B1507">
            <v>12</v>
          </cell>
          <cell r="C1507">
            <v>3</v>
          </cell>
          <cell r="D1507" t="str">
            <v>C</v>
          </cell>
          <cell r="E1507">
            <v>0.85</v>
          </cell>
          <cell r="F1507">
            <v>37949</v>
          </cell>
          <cell r="G1507">
            <v>3.39E-2</v>
          </cell>
          <cell r="H1507">
            <v>0.03</v>
          </cell>
          <cell r="I1507" t="str">
            <v>4          0   .</v>
          </cell>
          <cell r="J1507">
            <v>0</v>
          </cell>
          <cell r="K1507">
            <v>0</v>
          </cell>
          <cell r="L1507">
            <v>2003</v>
          </cell>
          <cell r="M1507" t="str">
            <v>No Trade</v>
          </cell>
          <cell r="N1507" t="str">
            <v/>
          </cell>
          <cell r="O1507" t="str">
            <v/>
          </cell>
          <cell r="P1507" t="str">
            <v/>
          </cell>
        </row>
        <row r="1508">
          <cell r="A1508" t="str">
            <v>OH</v>
          </cell>
          <cell r="B1508">
            <v>12</v>
          </cell>
          <cell r="C1508">
            <v>3</v>
          </cell>
          <cell r="D1508" t="str">
            <v>C</v>
          </cell>
          <cell r="E1508">
            <v>0.86</v>
          </cell>
          <cell r="F1508">
            <v>37949</v>
          </cell>
          <cell r="G1508">
            <v>0</v>
          </cell>
          <cell r="H1508">
            <v>0</v>
          </cell>
          <cell r="I1508" t="str">
            <v>0          0   .</v>
          </cell>
          <cell r="J1508">
            <v>0</v>
          </cell>
          <cell r="K1508">
            <v>0</v>
          </cell>
          <cell r="L1508">
            <v>2003</v>
          </cell>
          <cell r="M1508" t="str">
            <v>No Trade</v>
          </cell>
          <cell r="N1508" t="str">
            <v/>
          </cell>
          <cell r="O1508" t="str">
            <v/>
          </cell>
          <cell r="P1508" t="str">
            <v/>
          </cell>
        </row>
        <row r="1509">
          <cell r="A1509" t="str">
            <v>OH</v>
          </cell>
          <cell r="B1509">
            <v>12</v>
          </cell>
          <cell r="C1509">
            <v>3</v>
          </cell>
          <cell r="D1509" t="str">
            <v>C</v>
          </cell>
          <cell r="E1509">
            <v>0.87</v>
          </cell>
          <cell r="F1509">
            <v>37949</v>
          </cell>
          <cell r="G1509">
            <v>0</v>
          </cell>
          <cell r="H1509">
            <v>0</v>
          </cell>
          <cell r="I1509" t="str">
            <v>0          0   .</v>
          </cell>
          <cell r="J1509">
            <v>0</v>
          </cell>
          <cell r="K1509">
            <v>0</v>
          </cell>
          <cell r="L1509">
            <v>2003</v>
          </cell>
          <cell r="M1509" t="str">
            <v>No Trade</v>
          </cell>
          <cell r="N1509" t="str">
            <v/>
          </cell>
          <cell r="O1509" t="str">
            <v/>
          </cell>
          <cell r="P1509" t="str">
            <v/>
          </cell>
        </row>
        <row r="1510">
          <cell r="A1510" t="str">
            <v>OH</v>
          </cell>
          <cell r="B1510">
            <v>12</v>
          </cell>
          <cell r="C1510">
            <v>3</v>
          </cell>
          <cell r="D1510" t="str">
            <v>C</v>
          </cell>
          <cell r="E1510">
            <v>0.88</v>
          </cell>
          <cell r="F1510">
            <v>37949</v>
          </cell>
          <cell r="G1510">
            <v>0</v>
          </cell>
          <cell r="H1510">
            <v>0</v>
          </cell>
          <cell r="I1510" t="str">
            <v>0          0   .</v>
          </cell>
          <cell r="J1510">
            <v>0</v>
          </cell>
          <cell r="K1510">
            <v>0</v>
          </cell>
          <cell r="L1510">
            <v>2003</v>
          </cell>
          <cell r="M1510" t="str">
            <v>No Trade</v>
          </cell>
          <cell r="N1510" t="str">
            <v/>
          </cell>
          <cell r="O1510" t="str">
            <v/>
          </cell>
          <cell r="P1510" t="str">
            <v/>
          </cell>
        </row>
        <row r="1511">
          <cell r="A1511" t="str">
            <v>OH</v>
          </cell>
          <cell r="B1511">
            <v>12</v>
          </cell>
          <cell r="C1511">
            <v>3</v>
          </cell>
          <cell r="D1511" t="str">
            <v>C</v>
          </cell>
          <cell r="E1511">
            <v>0.89</v>
          </cell>
          <cell r="F1511">
            <v>37949</v>
          </cell>
          <cell r="G1511">
            <v>0</v>
          </cell>
          <cell r="H1511">
            <v>0</v>
          </cell>
          <cell r="I1511" t="str">
            <v>0          0   .</v>
          </cell>
          <cell r="J1511">
            <v>0</v>
          </cell>
          <cell r="K1511">
            <v>0</v>
          </cell>
          <cell r="L1511">
            <v>2003</v>
          </cell>
          <cell r="M1511" t="str">
            <v>No Trade</v>
          </cell>
          <cell r="N1511" t="str">
            <v/>
          </cell>
          <cell r="O1511" t="str">
            <v/>
          </cell>
          <cell r="P1511" t="str">
            <v/>
          </cell>
        </row>
        <row r="1512">
          <cell r="A1512" t="str">
            <v>OH</v>
          </cell>
          <cell r="B1512">
            <v>12</v>
          </cell>
          <cell r="C1512">
            <v>3</v>
          </cell>
          <cell r="D1512" t="str">
            <v>C</v>
          </cell>
          <cell r="E1512">
            <v>0.9</v>
          </cell>
          <cell r="F1512">
            <v>37949</v>
          </cell>
          <cell r="G1512">
            <v>0</v>
          </cell>
          <cell r="H1512">
            <v>0</v>
          </cell>
          <cell r="I1512" t="str">
            <v>0          0   .</v>
          </cell>
          <cell r="J1512">
            <v>0</v>
          </cell>
          <cell r="K1512">
            <v>0</v>
          </cell>
          <cell r="L1512">
            <v>2003</v>
          </cell>
          <cell r="M1512" t="str">
            <v>No Trade</v>
          </cell>
          <cell r="N1512" t="str">
            <v/>
          </cell>
          <cell r="O1512" t="str">
            <v/>
          </cell>
          <cell r="P1512" t="str">
            <v/>
          </cell>
        </row>
        <row r="1513">
          <cell r="A1513" t="str">
            <v>OH</v>
          </cell>
          <cell r="B1513">
            <v>12</v>
          </cell>
          <cell r="C1513">
            <v>3</v>
          </cell>
          <cell r="D1513" t="str">
            <v>C</v>
          </cell>
          <cell r="E1513">
            <v>0.91</v>
          </cell>
          <cell r="F1513">
            <v>37949</v>
          </cell>
          <cell r="G1513">
            <v>0</v>
          </cell>
          <cell r="H1513">
            <v>0</v>
          </cell>
          <cell r="I1513" t="str">
            <v>0          0   .</v>
          </cell>
          <cell r="J1513">
            <v>0</v>
          </cell>
          <cell r="K1513">
            <v>0</v>
          </cell>
          <cell r="L1513">
            <v>2003</v>
          </cell>
          <cell r="M1513" t="str">
            <v>No Trade</v>
          </cell>
          <cell r="N1513" t="str">
            <v/>
          </cell>
          <cell r="O1513" t="str">
            <v/>
          </cell>
          <cell r="P1513" t="str">
            <v/>
          </cell>
        </row>
        <row r="1514">
          <cell r="A1514" t="str">
            <v>ON</v>
          </cell>
          <cell r="B1514">
            <v>1</v>
          </cell>
          <cell r="C1514">
            <v>3</v>
          </cell>
          <cell r="D1514" t="str">
            <v>C</v>
          </cell>
          <cell r="E1514">
            <v>0.5</v>
          </cell>
          <cell r="F1514">
            <v>37616</v>
          </cell>
          <cell r="G1514">
            <v>0</v>
          </cell>
          <cell r="H1514">
            <v>0</v>
          </cell>
          <cell r="I1514" t="str">
            <v>0          0</v>
          </cell>
          <cell r="J1514">
            <v>0</v>
          </cell>
          <cell r="K1514">
            <v>0</v>
          </cell>
          <cell r="L1514">
            <v>2003</v>
          </cell>
          <cell r="M1514" t="str">
            <v>No Trade</v>
          </cell>
          <cell r="N1514" t="str">
            <v/>
          </cell>
          <cell r="O1514" t="str">
            <v/>
          </cell>
          <cell r="P1514" t="str">
            <v/>
          </cell>
        </row>
        <row r="1515">
          <cell r="A1515" t="str">
            <v>ON</v>
          </cell>
          <cell r="B1515">
            <v>1</v>
          </cell>
          <cell r="C1515">
            <v>3</v>
          </cell>
          <cell r="D1515" t="str">
            <v>P</v>
          </cell>
          <cell r="E1515">
            <v>0.75</v>
          </cell>
          <cell r="F1515">
            <v>37616</v>
          </cell>
          <cell r="G1515">
            <v>0</v>
          </cell>
          <cell r="H1515">
            <v>0</v>
          </cell>
          <cell r="I1515" t="str">
            <v>0          0</v>
          </cell>
          <cell r="J1515">
            <v>0</v>
          </cell>
          <cell r="K1515">
            <v>0</v>
          </cell>
          <cell r="L1515">
            <v>2003</v>
          </cell>
          <cell r="M1515" t="str">
            <v>No Trade</v>
          </cell>
          <cell r="N1515" t="str">
            <v/>
          </cell>
          <cell r="O1515" t="str">
            <v/>
          </cell>
          <cell r="P1515" t="str">
            <v/>
          </cell>
        </row>
        <row r="1516">
          <cell r="A1516" t="str">
            <v>ON</v>
          </cell>
          <cell r="B1516">
            <v>1</v>
          </cell>
          <cell r="C1516">
            <v>3</v>
          </cell>
          <cell r="D1516" t="str">
            <v>C</v>
          </cell>
          <cell r="E1516">
            <v>1</v>
          </cell>
          <cell r="F1516">
            <v>37616</v>
          </cell>
          <cell r="G1516">
            <v>2.9929999999999999</v>
          </cell>
          <cell r="H1516">
            <v>2.99</v>
          </cell>
          <cell r="I1516" t="str">
            <v>3          0</v>
          </cell>
          <cell r="J1516">
            <v>0</v>
          </cell>
          <cell r="K1516">
            <v>0</v>
          </cell>
          <cell r="L1516">
            <v>2003</v>
          </cell>
          <cell r="M1516" t="str">
            <v>No Trade</v>
          </cell>
          <cell r="N1516" t="str">
            <v>NG13</v>
          </cell>
          <cell r="O1516">
            <v>41.87</v>
          </cell>
          <cell r="P1516">
            <v>1</v>
          </cell>
        </row>
        <row r="1517">
          <cell r="A1517" t="str">
            <v>ON</v>
          </cell>
          <cell r="B1517">
            <v>1</v>
          </cell>
          <cell r="C1517">
            <v>3</v>
          </cell>
          <cell r="D1517" t="str">
            <v>P</v>
          </cell>
          <cell r="E1517">
            <v>1</v>
          </cell>
          <cell r="F1517">
            <v>37616</v>
          </cell>
          <cell r="G1517">
            <v>1E-3</v>
          </cell>
          <cell r="H1517">
            <v>0</v>
          </cell>
          <cell r="I1517" t="str">
            <v>1          0</v>
          </cell>
          <cell r="J1517">
            <v>0</v>
          </cell>
          <cell r="K1517">
            <v>0</v>
          </cell>
          <cell r="L1517">
            <v>2003</v>
          </cell>
          <cell r="M1517">
            <v>4.8809821058926426</v>
          </cell>
          <cell r="N1517" t="str">
            <v>NG13</v>
          </cell>
          <cell r="O1517">
            <v>41.87</v>
          </cell>
          <cell r="P1517">
            <v>2</v>
          </cell>
        </row>
        <row r="1518">
          <cell r="A1518" t="str">
            <v>ON</v>
          </cell>
          <cell r="B1518">
            <v>1</v>
          </cell>
          <cell r="C1518">
            <v>3</v>
          </cell>
          <cell r="D1518" t="str">
            <v>C</v>
          </cell>
          <cell r="E1518">
            <v>1.2</v>
          </cell>
          <cell r="F1518">
            <v>37616</v>
          </cell>
          <cell r="G1518">
            <v>3.0510000000000002</v>
          </cell>
          <cell r="H1518">
            <v>3.05</v>
          </cell>
          <cell r="I1518" t="str">
            <v>1          0</v>
          </cell>
          <cell r="J1518">
            <v>0</v>
          </cell>
          <cell r="K1518">
            <v>0</v>
          </cell>
          <cell r="L1518">
            <v>2003</v>
          </cell>
          <cell r="M1518" t="str">
            <v>No Trade</v>
          </cell>
          <cell r="N1518" t="str">
            <v>NG13</v>
          </cell>
          <cell r="O1518">
            <v>41.87</v>
          </cell>
          <cell r="P1518">
            <v>1</v>
          </cell>
        </row>
        <row r="1519">
          <cell r="A1519" t="str">
            <v>ON</v>
          </cell>
          <cell r="B1519">
            <v>1</v>
          </cell>
          <cell r="C1519">
            <v>3</v>
          </cell>
          <cell r="D1519" t="str">
            <v>P</v>
          </cell>
          <cell r="E1519">
            <v>1.2</v>
          </cell>
          <cell r="F1519">
            <v>37616</v>
          </cell>
          <cell r="G1519">
            <v>1E-3</v>
          </cell>
          <cell r="H1519">
            <v>0</v>
          </cell>
          <cell r="I1519" t="str">
            <v>1          0</v>
          </cell>
          <cell r="J1519">
            <v>0</v>
          </cell>
          <cell r="K1519">
            <v>0</v>
          </cell>
          <cell r="L1519">
            <v>2003</v>
          </cell>
          <cell r="M1519">
            <v>4.6231518219350516</v>
          </cell>
          <cell r="N1519" t="str">
            <v>NG13</v>
          </cell>
          <cell r="O1519">
            <v>41.87</v>
          </cell>
          <cell r="P1519">
            <v>2</v>
          </cell>
        </row>
        <row r="1520">
          <cell r="A1520" t="str">
            <v>ON</v>
          </cell>
          <cell r="B1520">
            <v>1</v>
          </cell>
          <cell r="C1520">
            <v>3</v>
          </cell>
          <cell r="D1520" t="str">
            <v>C</v>
          </cell>
          <cell r="E1520">
            <v>1.3</v>
          </cell>
          <cell r="F1520">
            <v>37616</v>
          </cell>
          <cell r="G1520">
            <v>2.988</v>
          </cell>
          <cell r="H1520">
            <v>2.98</v>
          </cell>
          <cell r="I1520" t="str">
            <v>8          0</v>
          </cell>
          <cell r="J1520">
            <v>0</v>
          </cell>
          <cell r="K1520">
            <v>0</v>
          </cell>
          <cell r="L1520">
            <v>2003</v>
          </cell>
          <cell r="M1520" t="str">
            <v>No Trade</v>
          </cell>
          <cell r="N1520" t="str">
            <v>NG13</v>
          </cell>
          <cell r="O1520">
            <v>41.87</v>
          </cell>
          <cell r="P1520">
            <v>1</v>
          </cell>
        </row>
        <row r="1521">
          <cell r="A1521" t="str">
            <v>ON</v>
          </cell>
          <cell r="B1521">
            <v>1</v>
          </cell>
          <cell r="C1521">
            <v>3</v>
          </cell>
          <cell r="D1521" t="str">
            <v>P</v>
          </cell>
          <cell r="E1521">
            <v>1.3</v>
          </cell>
          <cell r="F1521">
            <v>37616</v>
          </cell>
          <cell r="G1521">
            <v>1E-3</v>
          </cell>
          <cell r="H1521">
            <v>0</v>
          </cell>
          <cell r="I1521" t="str">
            <v>1          0</v>
          </cell>
          <cell r="J1521">
            <v>0</v>
          </cell>
          <cell r="K1521">
            <v>0</v>
          </cell>
          <cell r="L1521">
            <v>2003</v>
          </cell>
          <cell r="M1521">
            <v>4.5110416225147398</v>
          </cell>
          <cell r="N1521" t="str">
            <v>NG13</v>
          </cell>
          <cell r="O1521">
            <v>41.87</v>
          </cell>
          <cell r="P1521">
            <v>2</v>
          </cell>
        </row>
        <row r="1522">
          <cell r="A1522" t="str">
            <v>ON</v>
          </cell>
          <cell r="B1522">
            <v>1</v>
          </cell>
          <cell r="C1522">
            <v>3</v>
          </cell>
          <cell r="D1522" t="str">
            <v>C</v>
          </cell>
          <cell r="E1522">
            <v>1.5</v>
          </cell>
          <cell r="F1522">
            <v>37616</v>
          </cell>
          <cell r="G1522">
            <v>2.8519999999999999</v>
          </cell>
          <cell r="H1522">
            <v>2.85</v>
          </cell>
          <cell r="I1522" t="str">
            <v>2          0</v>
          </cell>
          <cell r="J1522">
            <v>0</v>
          </cell>
          <cell r="K1522">
            <v>0</v>
          </cell>
          <cell r="L1522">
            <v>2003</v>
          </cell>
          <cell r="M1522" t="str">
            <v>No Trade</v>
          </cell>
          <cell r="N1522" t="str">
            <v>NG13</v>
          </cell>
          <cell r="O1522">
            <v>41.87</v>
          </cell>
          <cell r="P1522">
            <v>1</v>
          </cell>
        </row>
        <row r="1523">
          <cell r="A1523" t="str">
            <v>ON</v>
          </cell>
          <cell r="B1523">
            <v>1</v>
          </cell>
          <cell r="C1523">
            <v>3</v>
          </cell>
          <cell r="D1523" t="str">
            <v>P</v>
          </cell>
          <cell r="E1523">
            <v>1.5</v>
          </cell>
          <cell r="F1523">
            <v>37616</v>
          </cell>
          <cell r="G1523">
            <v>1E-3</v>
          </cell>
          <cell r="H1523">
            <v>0</v>
          </cell>
          <cell r="I1523" t="str">
            <v>1          0</v>
          </cell>
          <cell r="J1523">
            <v>0</v>
          </cell>
          <cell r="K1523">
            <v>0</v>
          </cell>
          <cell r="L1523">
            <v>2003</v>
          </cell>
          <cell r="M1523">
            <v>4.3121901105497065</v>
          </cell>
          <cell r="N1523" t="str">
            <v>NG13</v>
          </cell>
          <cell r="O1523">
            <v>41.87</v>
          </cell>
          <cell r="P1523">
            <v>2</v>
          </cell>
        </row>
        <row r="1524">
          <cell r="A1524" t="str">
            <v>ON</v>
          </cell>
          <cell r="B1524">
            <v>1</v>
          </cell>
          <cell r="C1524">
            <v>3</v>
          </cell>
          <cell r="D1524" t="str">
            <v>P</v>
          </cell>
          <cell r="E1524">
            <v>1.75</v>
          </cell>
          <cell r="F1524">
            <v>37616</v>
          </cell>
          <cell r="G1524">
            <v>1E-3</v>
          </cell>
          <cell r="H1524">
            <v>0</v>
          </cell>
          <cell r="I1524" t="str">
            <v>1          0</v>
          </cell>
          <cell r="J1524">
            <v>0</v>
          </cell>
          <cell r="K1524">
            <v>0</v>
          </cell>
          <cell r="L1524">
            <v>2003</v>
          </cell>
          <cell r="M1524">
            <v>4.1001656019772703</v>
          </cell>
          <cell r="N1524" t="str">
            <v>NG13</v>
          </cell>
          <cell r="O1524">
            <v>41.87</v>
          </cell>
          <cell r="P1524">
            <v>2</v>
          </cell>
        </row>
        <row r="1525">
          <cell r="A1525" t="str">
            <v>ON</v>
          </cell>
          <cell r="B1525">
            <v>1</v>
          </cell>
          <cell r="C1525">
            <v>3</v>
          </cell>
          <cell r="D1525" t="str">
            <v>C</v>
          </cell>
          <cell r="E1525">
            <v>2</v>
          </cell>
          <cell r="F1525">
            <v>37616</v>
          </cell>
          <cell r="G1525">
            <v>2.4060000000000001</v>
          </cell>
          <cell r="H1525">
            <v>2.29</v>
          </cell>
          <cell r="I1525" t="str">
            <v>8          0</v>
          </cell>
          <cell r="J1525">
            <v>0</v>
          </cell>
          <cell r="K1525">
            <v>0</v>
          </cell>
          <cell r="L1525">
            <v>2003</v>
          </cell>
          <cell r="M1525" t="str">
            <v>No Trade</v>
          </cell>
          <cell r="N1525" t="str">
            <v>NG13</v>
          </cell>
          <cell r="O1525">
            <v>41.87</v>
          </cell>
          <cell r="P1525">
            <v>1</v>
          </cell>
        </row>
        <row r="1526">
          <cell r="A1526" t="str">
            <v>ON</v>
          </cell>
          <cell r="B1526">
            <v>1</v>
          </cell>
          <cell r="C1526">
            <v>3</v>
          </cell>
          <cell r="D1526" t="str">
            <v>P</v>
          </cell>
          <cell r="E1526">
            <v>2</v>
          </cell>
          <cell r="F1526">
            <v>37616</v>
          </cell>
          <cell r="G1526">
            <v>1E-3</v>
          </cell>
          <cell r="H1526">
            <v>0</v>
          </cell>
          <cell r="I1526" t="str">
            <v>1          0</v>
          </cell>
          <cell r="J1526">
            <v>0</v>
          </cell>
          <cell r="K1526">
            <v>0</v>
          </cell>
          <cell r="L1526">
            <v>2003</v>
          </cell>
          <cell r="M1526">
            <v>3.9182512530439229</v>
          </cell>
          <cell r="N1526" t="str">
            <v>NG13</v>
          </cell>
          <cell r="O1526">
            <v>41.87</v>
          </cell>
          <cell r="P1526">
            <v>2</v>
          </cell>
        </row>
        <row r="1527">
          <cell r="A1527" t="str">
            <v>ON</v>
          </cell>
          <cell r="B1527">
            <v>1</v>
          </cell>
          <cell r="C1527">
            <v>3</v>
          </cell>
          <cell r="D1527" t="str">
            <v>C</v>
          </cell>
          <cell r="E1527">
            <v>2.0499999999999998</v>
          </cell>
          <cell r="F1527">
            <v>37616</v>
          </cell>
          <cell r="G1527">
            <v>1.026</v>
          </cell>
          <cell r="H1527">
            <v>1.02</v>
          </cell>
          <cell r="I1527" t="str">
            <v>6          0</v>
          </cell>
          <cell r="J1527">
            <v>0</v>
          </cell>
          <cell r="K1527">
            <v>0</v>
          </cell>
          <cell r="L1527">
            <v>2003</v>
          </cell>
          <cell r="M1527" t="str">
            <v>No Trade</v>
          </cell>
          <cell r="N1527" t="str">
            <v>NG13</v>
          </cell>
          <cell r="O1527">
            <v>41.87</v>
          </cell>
          <cell r="P1527">
            <v>1</v>
          </cell>
        </row>
        <row r="1528">
          <cell r="A1528" t="str">
            <v>ON</v>
          </cell>
          <cell r="B1528">
            <v>1</v>
          </cell>
          <cell r="C1528">
            <v>3</v>
          </cell>
          <cell r="D1528" t="str">
            <v>P</v>
          </cell>
          <cell r="E1528">
            <v>2.0499999999999998</v>
          </cell>
          <cell r="F1528">
            <v>37616</v>
          </cell>
          <cell r="G1528">
            <v>0</v>
          </cell>
          <cell r="H1528">
            <v>0</v>
          </cell>
          <cell r="I1528" t="str">
            <v>0          0</v>
          </cell>
          <cell r="J1528">
            <v>0</v>
          </cell>
          <cell r="K1528">
            <v>0</v>
          </cell>
          <cell r="L1528">
            <v>2003</v>
          </cell>
          <cell r="M1528" t="str">
            <v>No Trade</v>
          </cell>
          <cell r="N1528" t="str">
            <v/>
          </cell>
          <cell r="O1528" t="str">
            <v/>
          </cell>
          <cell r="P1528" t="str">
            <v/>
          </cell>
        </row>
        <row r="1529">
          <cell r="A1529" t="str">
            <v>ON</v>
          </cell>
          <cell r="B1529">
            <v>1</v>
          </cell>
          <cell r="C1529">
            <v>3</v>
          </cell>
          <cell r="D1529" t="str">
            <v>P</v>
          </cell>
          <cell r="E1529">
            <v>2.1</v>
          </cell>
          <cell r="F1529">
            <v>37616</v>
          </cell>
          <cell r="G1529">
            <v>1E-3</v>
          </cell>
          <cell r="H1529">
            <v>0</v>
          </cell>
          <cell r="I1529" t="str">
            <v>1          0</v>
          </cell>
          <cell r="J1529">
            <v>0</v>
          </cell>
          <cell r="K1529">
            <v>0</v>
          </cell>
          <cell r="L1529">
            <v>2003</v>
          </cell>
          <cell r="M1529">
            <v>3.8521717497652608</v>
          </cell>
          <cell r="N1529" t="str">
            <v>NG13</v>
          </cell>
          <cell r="O1529">
            <v>41.87</v>
          </cell>
          <cell r="P1529">
            <v>2</v>
          </cell>
        </row>
        <row r="1530">
          <cell r="A1530" t="str">
            <v>ON</v>
          </cell>
          <cell r="B1530">
            <v>1</v>
          </cell>
          <cell r="C1530">
            <v>3</v>
          </cell>
          <cell r="D1530" t="str">
            <v>P</v>
          </cell>
          <cell r="E1530">
            <v>2.15</v>
          </cell>
          <cell r="F1530">
            <v>37616</v>
          </cell>
          <cell r="G1530">
            <v>0</v>
          </cell>
          <cell r="H1530">
            <v>0</v>
          </cell>
          <cell r="I1530" t="str">
            <v>0          0</v>
          </cell>
          <cell r="J1530">
            <v>0</v>
          </cell>
          <cell r="K1530">
            <v>0</v>
          </cell>
          <cell r="L1530">
            <v>2003</v>
          </cell>
          <cell r="M1530" t="str">
            <v>No Trade</v>
          </cell>
          <cell r="N1530" t="str">
            <v/>
          </cell>
          <cell r="O1530" t="str">
            <v/>
          </cell>
          <cell r="P1530" t="str">
            <v/>
          </cell>
        </row>
        <row r="1531">
          <cell r="A1531" t="str">
            <v>ON</v>
          </cell>
          <cell r="B1531">
            <v>1</v>
          </cell>
          <cell r="C1531">
            <v>3</v>
          </cell>
          <cell r="D1531" t="str">
            <v>P</v>
          </cell>
          <cell r="E1531">
            <v>2.2000000000000002</v>
          </cell>
          <cell r="F1531">
            <v>37616</v>
          </cell>
          <cell r="G1531">
            <v>1E-3</v>
          </cell>
          <cell r="H1531">
            <v>0</v>
          </cell>
          <cell r="I1531" t="str">
            <v>1          0</v>
          </cell>
          <cell r="J1531">
            <v>0</v>
          </cell>
          <cell r="K1531">
            <v>0</v>
          </cell>
          <cell r="L1531">
            <v>2003</v>
          </cell>
          <cell r="M1531">
            <v>3.7893585049957639</v>
          </cell>
          <cell r="N1531" t="str">
            <v>NG13</v>
          </cell>
          <cell r="O1531">
            <v>41.87</v>
          </cell>
          <cell r="P1531">
            <v>2</v>
          </cell>
        </row>
        <row r="1532">
          <cell r="A1532" t="str">
            <v>ON</v>
          </cell>
          <cell r="B1532">
            <v>1</v>
          </cell>
          <cell r="C1532">
            <v>3</v>
          </cell>
          <cell r="D1532" t="str">
            <v>P</v>
          </cell>
          <cell r="E1532">
            <v>2.25</v>
          </cell>
          <cell r="F1532">
            <v>37616</v>
          </cell>
          <cell r="G1532">
            <v>1E-3</v>
          </cell>
          <cell r="H1532">
            <v>0</v>
          </cell>
          <cell r="I1532" t="str">
            <v>1          0</v>
          </cell>
          <cell r="J1532">
            <v>0</v>
          </cell>
          <cell r="K1532">
            <v>0</v>
          </cell>
          <cell r="L1532">
            <v>2003</v>
          </cell>
          <cell r="M1532">
            <v>3.7590803661162209</v>
          </cell>
          <cell r="N1532" t="str">
            <v>NG13</v>
          </cell>
          <cell r="O1532">
            <v>41.87</v>
          </cell>
          <cell r="P1532">
            <v>2</v>
          </cell>
        </row>
        <row r="1533">
          <cell r="A1533" t="str">
            <v>ON</v>
          </cell>
          <cell r="B1533">
            <v>1</v>
          </cell>
          <cell r="C1533">
            <v>3</v>
          </cell>
          <cell r="D1533" t="str">
            <v>P</v>
          </cell>
          <cell r="E1533">
            <v>2.2999999999999998</v>
          </cell>
          <cell r="F1533">
            <v>37616</v>
          </cell>
          <cell r="G1533">
            <v>1E-3</v>
          </cell>
          <cell r="H1533">
            <v>0</v>
          </cell>
          <cell r="I1533" t="str">
            <v>1          0</v>
          </cell>
          <cell r="J1533">
            <v>0</v>
          </cell>
          <cell r="K1533">
            <v>0</v>
          </cell>
          <cell r="L1533">
            <v>2003</v>
          </cell>
          <cell r="M1533">
            <v>3.7295086862891949</v>
          </cell>
          <cell r="N1533" t="str">
            <v>NG13</v>
          </cell>
          <cell r="O1533">
            <v>41.87</v>
          </cell>
          <cell r="P1533">
            <v>2</v>
          </cell>
        </row>
        <row r="1534">
          <cell r="A1534" t="str">
            <v>ON</v>
          </cell>
          <cell r="B1534">
            <v>1</v>
          </cell>
          <cell r="C1534">
            <v>3</v>
          </cell>
          <cell r="D1534" t="str">
            <v>C</v>
          </cell>
          <cell r="E1534">
            <v>2.35</v>
          </cell>
          <cell r="F1534">
            <v>37616</v>
          </cell>
          <cell r="G1534">
            <v>0</v>
          </cell>
          <cell r="H1534">
            <v>0</v>
          </cell>
          <cell r="I1534" t="str">
            <v>0          0</v>
          </cell>
          <cell r="J1534">
            <v>0</v>
          </cell>
          <cell r="K1534">
            <v>0</v>
          </cell>
          <cell r="L1534">
            <v>2003</v>
          </cell>
          <cell r="M1534" t="str">
            <v>No Trade</v>
          </cell>
          <cell r="N1534" t="str">
            <v/>
          </cell>
          <cell r="O1534" t="str">
            <v/>
          </cell>
          <cell r="P1534" t="str">
            <v/>
          </cell>
        </row>
        <row r="1535">
          <cell r="A1535" t="str">
            <v>ON</v>
          </cell>
          <cell r="B1535">
            <v>1</v>
          </cell>
          <cell r="C1535">
            <v>3</v>
          </cell>
          <cell r="D1535" t="str">
            <v>P</v>
          </cell>
          <cell r="E1535">
            <v>2.35</v>
          </cell>
          <cell r="F1535">
            <v>37616</v>
          </cell>
          <cell r="G1535">
            <v>1E-3</v>
          </cell>
          <cell r="H1535">
            <v>0</v>
          </cell>
          <cell r="I1535" t="str">
            <v>1          0</v>
          </cell>
          <cell r="J1535">
            <v>0</v>
          </cell>
          <cell r="K1535">
            <v>0</v>
          </cell>
          <cell r="L1535">
            <v>2003</v>
          </cell>
          <cell r="M1535">
            <v>3.7006119216289424</v>
          </cell>
          <cell r="N1535" t="str">
            <v>NG13</v>
          </cell>
          <cell r="O1535">
            <v>41.87</v>
          </cell>
          <cell r="P1535">
            <v>2</v>
          </cell>
        </row>
        <row r="1536">
          <cell r="A1536" t="str">
            <v>ON</v>
          </cell>
          <cell r="B1536">
            <v>1</v>
          </cell>
          <cell r="C1536">
            <v>3</v>
          </cell>
          <cell r="D1536" t="str">
            <v>C</v>
          </cell>
          <cell r="E1536">
            <v>2.4</v>
          </cell>
          <cell r="F1536">
            <v>37616</v>
          </cell>
          <cell r="G1536">
            <v>1E-3</v>
          </cell>
          <cell r="H1536">
            <v>0</v>
          </cell>
          <cell r="I1536" t="str">
            <v>1          0</v>
          </cell>
          <cell r="J1536">
            <v>0</v>
          </cell>
          <cell r="K1536">
            <v>0</v>
          </cell>
          <cell r="L1536">
            <v>2003</v>
          </cell>
          <cell r="M1536" t="str">
            <v>No Trade</v>
          </cell>
          <cell r="N1536" t="str">
            <v>NG13</v>
          </cell>
          <cell r="O1536">
            <v>41.87</v>
          </cell>
          <cell r="P1536">
            <v>1</v>
          </cell>
        </row>
        <row r="1537">
          <cell r="A1537" t="str">
            <v>ON</v>
          </cell>
          <cell r="B1537">
            <v>1</v>
          </cell>
          <cell r="C1537">
            <v>3</v>
          </cell>
          <cell r="D1537" t="str">
            <v>P</v>
          </cell>
          <cell r="E1537">
            <v>2.4</v>
          </cell>
          <cell r="F1537">
            <v>37616</v>
          </cell>
          <cell r="G1537">
            <v>1E-3</v>
          </cell>
          <cell r="H1537">
            <v>0</v>
          </cell>
          <cell r="I1537" t="str">
            <v>1          0</v>
          </cell>
          <cell r="J1537">
            <v>0</v>
          </cell>
          <cell r="K1537">
            <v>0</v>
          </cell>
          <cell r="L1537">
            <v>2003</v>
          </cell>
          <cell r="M1537">
            <v>3.6723605752218464</v>
          </cell>
          <cell r="N1537" t="str">
            <v>NG13</v>
          </cell>
          <cell r="O1537">
            <v>41.87</v>
          </cell>
          <cell r="P1537">
            <v>2</v>
          </cell>
        </row>
        <row r="1538">
          <cell r="A1538" t="str">
            <v>ON</v>
          </cell>
          <cell r="B1538">
            <v>1</v>
          </cell>
          <cell r="C1538">
            <v>3</v>
          </cell>
          <cell r="D1538" t="str">
            <v>P</v>
          </cell>
          <cell r="E1538">
            <v>2.4500000000000002</v>
          </cell>
          <cell r="F1538">
            <v>37616</v>
          </cell>
          <cell r="G1538">
            <v>1E-3</v>
          </cell>
          <cell r="H1538">
            <v>0</v>
          </cell>
          <cell r="I1538" t="str">
            <v>1          0</v>
          </cell>
          <cell r="J1538">
            <v>0</v>
          </cell>
          <cell r="K1538">
            <v>0</v>
          </cell>
          <cell r="L1538">
            <v>2003</v>
          </cell>
          <cell r="M1538">
            <v>3.6447270246396553</v>
          </cell>
          <cell r="N1538" t="str">
            <v>NG13</v>
          </cell>
          <cell r="O1538">
            <v>41.87</v>
          </cell>
          <cell r="P1538">
            <v>2</v>
          </cell>
        </row>
        <row r="1539">
          <cell r="A1539" t="str">
            <v>ON</v>
          </cell>
          <cell r="B1539">
            <v>1</v>
          </cell>
          <cell r="C1539">
            <v>3</v>
          </cell>
          <cell r="D1539" t="str">
            <v>C</v>
          </cell>
          <cell r="E1539">
            <v>2.5</v>
          </cell>
          <cell r="F1539">
            <v>37616</v>
          </cell>
          <cell r="G1539">
            <v>1.514</v>
          </cell>
          <cell r="H1539">
            <v>1.51</v>
          </cell>
          <cell r="I1539" t="str">
            <v>4          0</v>
          </cell>
          <cell r="J1539">
            <v>0</v>
          </cell>
          <cell r="K1539">
            <v>0</v>
          </cell>
          <cell r="L1539">
            <v>2003</v>
          </cell>
          <cell r="M1539" t="str">
            <v>No Trade</v>
          </cell>
          <cell r="N1539" t="str">
            <v>NG13</v>
          </cell>
          <cell r="O1539">
            <v>41.87</v>
          </cell>
          <cell r="P1539">
            <v>1</v>
          </cell>
        </row>
        <row r="1540">
          <cell r="A1540" t="str">
            <v>ON</v>
          </cell>
          <cell r="B1540">
            <v>1</v>
          </cell>
          <cell r="C1540">
            <v>3</v>
          </cell>
          <cell r="D1540" t="str">
            <v>P</v>
          </cell>
          <cell r="E1540">
            <v>2.5</v>
          </cell>
          <cell r="F1540">
            <v>37616</v>
          </cell>
          <cell r="G1540">
            <v>1E-3</v>
          </cell>
          <cell r="H1540">
            <v>0</v>
          </cell>
          <cell r="I1540" t="str">
            <v>1          0</v>
          </cell>
          <cell r="J1540">
            <v>0</v>
          </cell>
          <cell r="K1540">
            <v>0</v>
          </cell>
          <cell r="L1540">
            <v>2003</v>
          </cell>
          <cell r="M1540">
            <v>3.6176853671889515</v>
          </cell>
          <cell r="N1540" t="str">
            <v>NG13</v>
          </cell>
          <cell r="O1540">
            <v>41.87</v>
          </cell>
          <cell r="P1540">
            <v>2</v>
          </cell>
        </row>
        <row r="1541">
          <cell r="A1541" t="str">
            <v>ON</v>
          </cell>
          <cell r="B1541">
            <v>1</v>
          </cell>
          <cell r="C1541">
            <v>3</v>
          </cell>
          <cell r="D1541" t="str">
            <v>P</v>
          </cell>
          <cell r="E1541">
            <v>2.5499999999999998</v>
          </cell>
          <cell r="F1541">
            <v>37616</v>
          </cell>
          <cell r="G1541">
            <v>1E-3</v>
          </cell>
          <cell r="H1541">
            <v>0</v>
          </cell>
          <cell r="I1541" t="str">
            <v>1          0</v>
          </cell>
          <cell r="J1541">
            <v>0</v>
          </cell>
          <cell r="K1541">
            <v>0</v>
          </cell>
          <cell r="L1541">
            <v>2003</v>
          </cell>
          <cell r="M1541">
            <v>3.591211280753146</v>
          </cell>
          <cell r="N1541" t="str">
            <v>NG13</v>
          </cell>
          <cell r="O1541">
            <v>41.87</v>
          </cell>
          <cell r="P1541">
            <v>2</v>
          </cell>
        </row>
        <row r="1542">
          <cell r="A1542" t="str">
            <v>ON</v>
          </cell>
          <cell r="B1542">
            <v>1</v>
          </cell>
          <cell r="C1542">
            <v>3</v>
          </cell>
          <cell r="D1542" t="str">
            <v>P</v>
          </cell>
          <cell r="E1542">
            <v>2.6</v>
          </cell>
          <cell r="F1542">
            <v>37616</v>
          </cell>
          <cell r="G1542">
            <v>1E-3</v>
          </cell>
          <cell r="H1542">
            <v>0</v>
          </cell>
          <cell r="I1542" t="str">
            <v>1          0</v>
          </cell>
          <cell r="J1542">
            <v>0</v>
          </cell>
          <cell r="K1542">
            <v>0</v>
          </cell>
          <cell r="L1542">
            <v>2003</v>
          </cell>
          <cell r="M1542">
            <v>3.5652818983931467</v>
          </cell>
          <cell r="N1542" t="str">
            <v>NG13</v>
          </cell>
          <cell r="O1542">
            <v>41.87</v>
          </cell>
          <cell r="P1542">
            <v>2</v>
          </cell>
        </row>
        <row r="1543">
          <cell r="A1543" t="str">
            <v>ON</v>
          </cell>
          <cell r="B1543">
            <v>1</v>
          </cell>
          <cell r="C1543">
            <v>3</v>
          </cell>
          <cell r="D1543" t="str">
            <v>P</v>
          </cell>
          <cell r="E1543">
            <v>2.65</v>
          </cell>
          <cell r="F1543">
            <v>37616</v>
          </cell>
          <cell r="G1543">
            <v>1E-3</v>
          </cell>
          <cell r="H1543">
            <v>0</v>
          </cell>
          <cell r="I1543" t="str">
            <v>1          0</v>
          </cell>
          <cell r="J1543">
            <v>0</v>
          </cell>
          <cell r="K1543">
            <v>0</v>
          </cell>
          <cell r="L1543">
            <v>2003</v>
          </cell>
          <cell r="M1543">
            <v>3.5398756951066446</v>
          </cell>
          <cell r="N1543" t="str">
            <v>NG13</v>
          </cell>
          <cell r="O1543">
            <v>41.87</v>
          </cell>
          <cell r="P1543">
            <v>2</v>
          </cell>
        </row>
        <row r="1544">
          <cell r="A1544" t="str">
            <v>ON</v>
          </cell>
          <cell r="B1544">
            <v>1</v>
          </cell>
          <cell r="C1544">
            <v>3</v>
          </cell>
          <cell r="D1544" t="str">
            <v>P</v>
          </cell>
          <cell r="E1544">
            <v>2.7</v>
          </cell>
          <cell r="F1544">
            <v>37616</v>
          </cell>
          <cell r="G1544">
            <v>0</v>
          </cell>
          <cell r="H1544">
            <v>0</v>
          </cell>
          <cell r="I1544" t="str">
            <v>0          0</v>
          </cell>
          <cell r="J1544">
            <v>0</v>
          </cell>
          <cell r="K1544">
            <v>0</v>
          </cell>
          <cell r="L1544">
            <v>2003</v>
          </cell>
          <cell r="M1544" t="str">
            <v>No Trade</v>
          </cell>
          <cell r="N1544" t="str">
            <v/>
          </cell>
          <cell r="O1544" t="str">
            <v/>
          </cell>
          <cell r="P1544" t="str">
            <v/>
          </cell>
        </row>
        <row r="1545">
          <cell r="A1545" t="str">
            <v>ON</v>
          </cell>
          <cell r="B1545">
            <v>1</v>
          </cell>
          <cell r="C1545">
            <v>3</v>
          </cell>
          <cell r="D1545" t="str">
            <v>P</v>
          </cell>
          <cell r="E1545">
            <v>2.75</v>
          </cell>
          <cell r="F1545">
            <v>37616</v>
          </cell>
          <cell r="G1545">
            <v>1E-3</v>
          </cell>
          <cell r="H1545">
            <v>0</v>
          </cell>
          <cell r="I1545" t="str">
            <v>1          0</v>
          </cell>
          <cell r="J1545">
            <v>0</v>
          </cell>
          <cell r="K1545">
            <v>0</v>
          </cell>
          <cell r="L1545">
            <v>2003</v>
          </cell>
          <cell r="M1545">
            <v>3.4905528301281485</v>
          </cell>
          <cell r="N1545" t="str">
            <v>NG13</v>
          </cell>
          <cell r="O1545">
            <v>41.87</v>
          </cell>
          <cell r="P1545">
            <v>2</v>
          </cell>
        </row>
        <row r="1546">
          <cell r="A1546" t="str">
            <v>ON</v>
          </cell>
          <cell r="B1546">
            <v>1</v>
          </cell>
          <cell r="C1546">
            <v>3</v>
          </cell>
          <cell r="D1546" t="str">
            <v>C</v>
          </cell>
          <cell r="E1546">
            <v>2.8</v>
          </cell>
          <cell r="F1546">
            <v>37616</v>
          </cell>
          <cell r="G1546">
            <v>0.751</v>
          </cell>
          <cell r="H1546">
            <v>0.75</v>
          </cell>
          <cell r="I1546" t="str">
            <v>1          0</v>
          </cell>
          <cell r="J1546">
            <v>0</v>
          </cell>
          <cell r="K1546">
            <v>0</v>
          </cell>
          <cell r="L1546">
            <v>2003</v>
          </cell>
          <cell r="M1546" t="str">
            <v>No Trade</v>
          </cell>
          <cell r="N1546" t="str">
            <v>NG13</v>
          </cell>
          <cell r="O1546">
            <v>41.87</v>
          </cell>
          <cell r="P1546">
            <v>1</v>
          </cell>
        </row>
        <row r="1547">
          <cell r="A1547" t="str">
            <v>ON</v>
          </cell>
          <cell r="B1547">
            <v>1</v>
          </cell>
          <cell r="C1547">
            <v>3</v>
          </cell>
          <cell r="D1547" t="str">
            <v>P</v>
          </cell>
          <cell r="E1547">
            <v>2.8</v>
          </cell>
          <cell r="F1547">
            <v>37616</v>
          </cell>
          <cell r="G1547">
            <v>1E-3</v>
          </cell>
          <cell r="H1547">
            <v>0</v>
          </cell>
          <cell r="I1547" t="str">
            <v>1          0</v>
          </cell>
          <cell r="J1547">
            <v>0</v>
          </cell>
          <cell r="K1547">
            <v>0</v>
          </cell>
          <cell r="L1547">
            <v>2003</v>
          </cell>
          <cell r="M1547">
            <v>3.4665989526315655</v>
          </cell>
          <cell r="N1547" t="str">
            <v>NG13</v>
          </cell>
          <cell r="O1547">
            <v>41.87</v>
          </cell>
          <cell r="P1547">
            <v>2</v>
          </cell>
        </row>
        <row r="1548">
          <cell r="A1548" t="str">
            <v>ON</v>
          </cell>
          <cell r="B1548">
            <v>1</v>
          </cell>
          <cell r="C1548">
            <v>3</v>
          </cell>
          <cell r="D1548" t="str">
            <v>P</v>
          </cell>
          <cell r="E1548">
            <v>2.85</v>
          </cell>
          <cell r="F1548">
            <v>37616</v>
          </cell>
          <cell r="G1548">
            <v>1E-3</v>
          </cell>
          <cell r="H1548">
            <v>0</v>
          </cell>
          <cell r="I1548" t="str">
            <v>1          0</v>
          </cell>
          <cell r="J1548">
            <v>0</v>
          </cell>
          <cell r="K1548">
            <v>0</v>
          </cell>
          <cell r="L1548">
            <v>2003</v>
          </cell>
          <cell r="M1548">
            <v>3.4430936614208352</v>
          </cell>
          <cell r="N1548" t="str">
            <v>NG13</v>
          </cell>
          <cell r="O1548">
            <v>41.87</v>
          </cell>
          <cell r="P1548">
            <v>2</v>
          </cell>
        </row>
        <row r="1549">
          <cell r="A1549" t="str">
            <v>ON</v>
          </cell>
          <cell r="B1549">
            <v>1</v>
          </cell>
          <cell r="C1549">
            <v>3</v>
          </cell>
          <cell r="D1549" t="str">
            <v>C</v>
          </cell>
          <cell r="E1549">
            <v>2.9</v>
          </cell>
          <cell r="F1549">
            <v>37616</v>
          </cell>
          <cell r="G1549">
            <v>1.506</v>
          </cell>
          <cell r="H1549">
            <v>1.39</v>
          </cell>
          <cell r="I1549" t="str">
            <v>8          0</v>
          </cell>
          <cell r="J1549">
            <v>0</v>
          </cell>
          <cell r="K1549">
            <v>0</v>
          </cell>
          <cell r="L1549">
            <v>2003</v>
          </cell>
          <cell r="M1549" t="str">
            <v>No Trade</v>
          </cell>
          <cell r="N1549" t="str">
            <v>NG13</v>
          </cell>
          <cell r="O1549">
            <v>41.87</v>
          </cell>
          <cell r="P1549">
            <v>1</v>
          </cell>
        </row>
        <row r="1550">
          <cell r="A1550" t="str">
            <v>ON</v>
          </cell>
          <cell r="B1550">
            <v>1</v>
          </cell>
          <cell r="C1550">
            <v>3</v>
          </cell>
          <cell r="D1550" t="str">
            <v>P</v>
          </cell>
          <cell r="E1550">
            <v>2.9</v>
          </cell>
          <cell r="F1550">
            <v>37616</v>
          </cell>
          <cell r="G1550">
            <v>1E-3</v>
          </cell>
          <cell r="H1550">
            <v>0</v>
          </cell>
          <cell r="I1550" t="str">
            <v>1          0</v>
          </cell>
          <cell r="J1550">
            <v>0</v>
          </cell>
          <cell r="K1550">
            <v>0</v>
          </cell>
          <cell r="L1550">
            <v>2003</v>
          </cell>
          <cell r="M1550">
            <v>3.4200207804524063</v>
          </cell>
          <cell r="N1550" t="str">
            <v>NG13</v>
          </cell>
          <cell r="O1550">
            <v>41.87</v>
          </cell>
          <cell r="P1550">
            <v>2</v>
          </cell>
        </row>
        <row r="1551">
          <cell r="A1551" t="str">
            <v>ON</v>
          </cell>
          <cell r="B1551">
            <v>1</v>
          </cell>
          <cell r="C1551">
            <v>3</v>
          </cell>
          <cell r="D1551" t="str">
            <v>C</v>
          </cell>
          <cell r="E1551">
            <v>2.95</v>
          </cell>
          <cell r="F1551">
            <v>37616</v>
          </cell>
          <cell r="G1551">
            <v>1.456</v>
          </cell>
          <cell r="H1551">
            <v>1.34</v>
          </cell>
          <cell r="I1551" t="str">
            <v>8          0</v>
          </cell>
          <cell r="J1551">
            <v>0</v>
          </cell>
          <cell r="K1551">
            <v>0</v>
          </cell>
          <cell r="L1551">
            <v>2003</v>
          </cell>
          <cell r="M1551" t="str">
            <v>No Trade</v>
          </cell>
          <cell r="N1551" t="str">
            <v>NG13</v>
          </cell>
          <cell r="O1551">
            <v>41.87</v>
          </cell>
          <cell r="P1551">
            <v>1</v>
          </cell>
        </row>
        <row r="1552">
          <cell r="A1552" t="str">
            <v>ON</v>
          </cell>
          <cell r="B1552">
            <v>1</v>
          </cell>
          <cell r="C1552">
            <v>3</v>
          </cell>
          <cell r="D1552" t="str">
            <v>P</v>
          </cell>
          <cell r="E1552">
            <v>2.95</v>
          </cell>
          <cell r="F1552">
            <v>37616</v>
          </cell>
          <cell r="G1552">
            <v>1E-3</v>
          </cell>
          <cell r="H1552">
            <v>0</v>
          </cell>
          <cell r="I1552" t="str">
            <v>1          0</v>
          </cell>
          <cell r="J1552">
            <v>0</v>
          </cell>
          <cell r="K1552">
            <v>0</v>
          </cell>
          <cell r="L1552">
            <v>2003</v>
          </cell>
          <cell r="M1552">
            <v>3.3973649851624472</v>
          </cell>
          <cell r="N1552" t="str">
            <v>NG13</v>
          </cell>
          <cell r="O1552">
            <v>41.87</v>
          </cell>
          <cell r="P1552">
            <v>2</v>
          </cell>
        </row>
        <row r="1553">
          <cell r="A1553" t="str">
            <v>ON</v>
          </cell>
          <cell r="B1553">
            <v>1</v>
          </cell>
          <cell r="C1553">
            <v>3</v>
          </cell>
          <cell r="D1553" t="str">
            <v>C</v>
          </cell>
          <cell r="E1553">
            <v>3</v>
          </cell>
          <cell r="F1553">
            <v>37616</v>
          </cell>
          <cell r="G1553">
            <v>1.4059999999999999</v>
          </cell>
          <cell r="H1553">
            <v>1.29</v>
          </cell>
          <cell r="I1553" t="str">
            <v>8          0</v>
          </cell>
          <cell r="J1553">
            <v>0</v>
          </cell>
          <cell r="K1553">
            <v>0</v>
          </cell>
          <cell r="L1553">
            <v>2003</v>
          </cell>
          <cell r="M1553" t="str">
            <v>No Trade</v>
          </cell>
          <cell r="N1553" t="str">
            <v>NG13</v>
          </cell>
          <cell r="O1553">
            <v>41.87</v>
          </cell>
          <cell r="P1553">
            <v>1</v>
          </cell>
        </row>
        <row r="1554">
          <cell r="A1554" t="str">
            <v>ON</v>
          </cell>
          <cell r="B1554">
            <v>1</v>
          </cell>
          <cell r="C1554">
            <v>3</v>
          </cell>
          <cell r="D1554" t="str">
            <v>P</v>
          </cell>
          <cell r="E1554">
            <v>3</v>
          </cell>
          <cell r="F1554">
            <v>37616</v>
          </cell>
          <cell r="G1554">
            <v>1E-3</v>
          </cell>
          <cell r="H1554">
            <v>0</v>
          </cell>
          <cell r="I1554" t="str">
            <v>1          5</v>
          </cell>
          <cell r="J1554">
            <v>1E-3</v>
          </cell>
          <cell r="K1554">
            <v>1E-3</v>
          </cell>
          <cell r="L1554">
            <v>2003</v>
          </cell>
          <cell r="M1554">
            <v>3.3751117440362886</v>
          </cell>
          <cell r="N1554" t="str">
            <v>NG13</v>
          </cell>
          <cell r="O1554">
            <v>41.87</v>
          </cell>
          <cell r="P1554">
            <v>2</v>
          </cell>
        </row>
        <row r="1555">
          <cell r="A1555" t="str">
            <v>ON</v>
          </cell>
          <cell r="B1555">
            <v>1</v>
          </cell>
          <cell r="C1555">
            <v>3</v>
          </cell>
          <cell r="D1555" t="str">
            <v>C</v>
          </cell>
          <cell r="E1555">
            <v>3.05</v>
          </cell>
          <cell r="F1555">
            <v>37616</v>
          </cell>
          <cell r="G1555">
            <v>1.3560000000000001</v>
          </cell>
          <cell r="H1555">
            <v>1.24</v>
          </cell>
          <cell r="I1555" t="str">
            <v>8          0</v>
          </cell>
          <cell r="J1555">
            <v>0</v>
          </cell>
          <cell r="K1555">
            <v>0</v>
          </cell>
          <cell r="L1555">
            <v>2003</v>
          </cell>
          <cell r="M1555" t="str">
            <v>No Trade</v>
          </cell>
          <cell r="N1555" t="str">
            <v>NG13</v>
          </cell>
          <cell r="O1555">
            <v>41.87</v>
          </cell>
          <cell r="P1555">
            <v>1</v>
          </cell>
        </row>
        <row r="1556">
          <cell r="A1556" t="str">
            <v>ON</v>
          </cell>
          <cell r="B1556">
            <v>1</v>
          </cell>
          <cell r="C1556">
            <v>3</v>
          </cell>
          <cell r="D1556" t="str">
            <v>P</v>
          </cell>
          <cell r="E1556">
            <v>3.05</v>
          </cell>
          <cell r="F1556">
            <v>37616</v>
          </cell>
          <cell r="G1556">
            <v>1E-3</v>
          </cell>
          <cell r="H1556">
            <v>0</v>
          </cell>
          <cell r="I1556" t="str">
            <v>1          0</v>
          </cell>
          <cell r="J1556">
            <v>0</v>
          </cell>
          <cell r="K1556">
            <v>0</v>
          </cell>
          <cell r="L1556">
            <v>2003</v>
          </cell>
          <cell r="M1556">
            <v>3.3532472650722998</v>
          </cell>
          <cell r="N1556" t="str">
            <v>NG13</v>
          </cell>
          <cell r="O1556">
            <v>41.87</v>
          </cell>
          <cell r="P1556">
            <v>2</v>
          </cell>
        </row>
        <row r="1557">
          <cell r="A1557" t="str">
            <v>ON</v>
          </cell>
          <cell r="B1557">
            <v>1</v>
          </cell>
          <cell r="C1557">
            <v>3</v>
          </cell>
          <cell r="D1557" t="str">
            <v>C</v>
          </cell>
          <cell r="E1557">
            <v>3.1</v>
          </cell>
          <cell r="F1557">
            <v>37616</v>
          </cell>
          <cell r="G1557">
            <v>1.306</v>
          </cell>
          <cell r="H1557">
            <v>1.19</v>
          </cell>
          <cell r="I1557" t="str">
            <v>8          0</v>
          </cell>
          <cell r="J1557">
            <v>0</v>
          </cell>
          <cell r="K1557">
            <v>0</v>
          </cell>
          <cell r="L1557">
            <v>2003</v>
          </cell>
          <cell r="M1557" t="str">
            <v>No Trade</v>
          </cell>
          <cell r="N1557" t="str">
            <v>NG13</v>
          </cell>
          <cell r="O1557">
            <v>41.87</v>
          </cell>
          <cell r="P1557">
            <v>1</v>
          </cell>
        </row>
        <row r="1558">
          <cell r="A1558" t="str">
            <v>ON</v>
          </cell>
          <cell r="B1558">
            <v>1</v>
          </cell>
          <cell r="C1558">
            <v>3</v>
          </cell>
          <cell r="D1558" t="str">
            <v>P</v>
          </cell>
          <cell r="E1558">
            <v>3.1</v>
          </cell>
          <cell r="F1558">
            <v>37616</v>
          </cell>
          <cell r="G1558">
            <v>1E-3</v>
          </cell>
          <cell r="H1558">
            <v>0</v>
          </cell>
          <cell r="I1558" t="str">
            <v>1          0</v>
          </cell>
          <cell r="J1558">
            <v>0</v>
          </cell>
          <cell r="K1558">
            <v>0</v>
          </cell>
          <cell r="L1558">
            <v>2003</v>
          </cell>
          <cell r="M1558">
            <v>3.3317584466863766</v>
          </cell>
          <cell r="N1558" t="str">
            <v>NG13</v>
          </cell>
          <cell r="O1558">
            <v>41.87</v>
          </cell>
          <cell r="P1558">
            <v>2</v>
          </cell>
        </row>
        <row r="1559">
          <cell r="A1559" t="str">
            <v>ON</v>
          </cell>
          <cell r="B1559">
            <v>1</v>
          </cell>
          <cell r="C1559">
            <v>3</v>
          </cell>
          <cell r="D1559" t="str">
            <v>C</v>
          </cell>
          <cell r="E1559">
            <v>3.15</v>
          </cell>
          <cell r="F1559">
            <v>37616</v>
          </cell>
          <cell r="G1559">
            <v>1.256</v>
          </cell>
          <cell r="H1559">
            <v>1.1399999999999999</v>
          </cell>
          <cell r="I1559" t="str">
            <v>8          0</v>
          </cell>
          <cell r="J1559">
            <v>0</v>
          </cell>
          <cell r="K1559">
            <v>0</v>
          </cell>
          <cell r="L1559">
            <v>2003</v>
          </cell>
          <cell r="M1559" t="str">
            <v>No Trade</v>
          </cell>
          <cell r="N1559" t="str">
            <v>NG13</v>
          </cell>
          <cell r="O1559">
            <v>41.87</v>
          </cell>
          <cell r="P1559">
            <v>1</v>
          </cell>
        </row>
        <row r="1560">
          <cell r="A1560" t="str">
            <v>ON</v>
          </cell>
          <cell r="B1560">
            <v>1</v>
          </cell>
          <cell r="C1560">
            <v>3</v>
          </cell>
          <cell r="D1560" t="str">
            <v>P</v>
          </cell>
          <cell r="E1560">
            <v>3.15</v>
          </cell>
          <cell r="F1560">
            <v>37616</v>
          </cell>
          <cell r="G1560">
            <v>1E-3</v>
          </cell>
          <cell r="H1560">
            <v>0</v>
          </cell>
          <cell r="I1560" t="str">
            <v>1          0</v>
          </cell>
          <cell r="J1560">
            <v>0</v>
          </cell>
          <cell r="K1560">
            <v>0</v>
          </cell>
          <cell r="L1560">
            <v>2003</v>
          </cell>
          <cell r="M1560">
            <v>3.3106328326071859</v>
          </cell>
          <cell r="N1560" t="str">
            <v>NG13</v>
          </cell>
          <cell r="O1560">
            <v>41.87</v>
          </cell>
          <cell r="P1560">
            <v>2</v>
          </cell>
        </row>
        <row r="1561">
          <cell r="A1561" t="str">
            <v>ON</v>
          </cell>
          <cell r="B1561">
            <v>1</v>
          </cell>
          <cell r="C1561">
            <v>3</v>
          </cell>
          <cell r="D1561" t="str">
            <v>C</v>
          </cell>
          <cell r="E1561">
            <v>3.2</v>
          </cell>
          <cell r="F1561">
            <v>37616</v>
          </cell>
          <cell r="G1561">
            <v>1.206</v>
          </cell>
          <cell r="H1561">
            <v>1.0900000000000001</v>
          </cell>
          <cell r="I1561" t="str">
            <v>8          0</v>
          </cell>
          <cell r="J1561">
            <v>0</v>
          </cell>
          <cell r="K1561">
            <v>0</v>
          </cell>
          <cell r="L1561">
            <v>2003</v>
          </cell>
          <cell r="M1561" t="str">
            <v>No Trade</v>
          </cell>
          <cell r="N1561" t="str">
            <v>NG13</v>
          </cell>
          <cell r="O1561">
            <v>41.87</v>
          </cell>
          <cell r="P1561">
            <v>1</v>
          </cell>
        </row>
        <row r="1562">
          <cell r="A1562" t="str">
            <v>ON</v>
          </cell>
          <cell r="B1562">
            <v>1</v>
          </cell>
          <cell r="C1562">
            <v>3</v>
          </cell>
          <cell r="D1562" t="str">
            <v>P</v>
          </cell>
          <cell r="E1562">
            <v>3.2</v>
          </cell>
          <cell r="F1562">
            <v>37616</v>
          </cell>
          <cell r="G1562">
            <v>1E-3</v>
          </cell>
          <cell r="H1562">
            <v>0</v>
          </cell>
          <cell r="I1562" t="str">
            <v>1          0</v>
          </cell>
          <cell r="J1562">
            <v>0</v>
          </cell>
          <cell r="K1562">
            <v>0</v>
          </cell>
          <cell r="L1562">
            <v>2003</v>
          </cell>
          <cell r="M1562">
            <v>3.2898585703859795</v>
          </cell>
          <cell r="N1562" t="str">
            <v>NG13</v>
          </cell>
          <cell r="O1562">
            <v>41.87</v>
          </cell>
          <cell r="P1562">
            <v>2</v>
          </cell>
        </row>
        <row r="1563">
          <cell r="A1563" t="str">
            <v>ON</v>
          </cell>
          <cell r="B1563">
            <v>1</v>
          </cell>
          <cell r="C1563">
            <v>3</v>
          </cell>
          <cell r="D1563" t="str">
            <v>C</v>
          </cell>
          <cell r="E1563">
            <v>3.25</v>
          </cell>
          <cell r="F1563">
            <v>37616</v>
          </cell>
          <cell r="G1563">
            <v>1.1559999999999999</v>
          </cell>
          <cell r="H1563">
            <v>1.04</v>
          </cell>
          <cell r="I1563" t="str">
            <v>8          0</v>
          </cell>
          <cell r="J1563">
            <v>0</v>
          </cell>
          <cell r="K1563">
            <v>0</v>
          </cell>
          <cell r="L1563">
            <v>2003</v>
          </cell>
          <cell r="M1563" t="str">
            <v>No Trade</v>
          </cell>
          <cell r="N1563" t="str">
            <v>NG13</v>
          </cell>
          <cell r="O1563">
            <v>41.87</v>
          </cell>
          <cell r="P1563">
            <v>1</v>
          </cell>
        </row>
        <row r="1564">
          <cell r="A1564" t="str">
            <v>ON</v>
          </cell>
          <cell r="B1564">
            <v>1</v>
          </cell>
          <cell r="C1564">
            <v>3</v>
          </cell>
          <cell r="D1564" t="str">
            <v>P</v>
          </cell>
          <cell r="E1564">
            <v>3.25</v>
          </cell>
          <cell r="F1564">
            <v>37616</v>
          </cell>
          <cell r="G1564">
            <v>1E-3</v>
          </cell>
          <cell r="H1564">
            <v>0</v>
          </cell>
          <cell r="I1564" t="str">
            <v>1          0</v>
          </cell>
          <cell r="J1564">
            <v>0</v>
          </cell>
          <cell r="K1564">
            <v>0</v>
          </cell>
          <cell r="L1564">
            <v>2003</v>
          </cell>
          <cell r="M1564">
            <v>3.2694243731760757</v>
          </cell>
          <cell r="N1564" t="str">
            <v>NG13</v>
          </cell>
          <cell r="O1564">
            <v>41.87</v>
          </cell>
          <cell r="P1564">
            <v>2</v>
          </cell>
        </row>
        <row r="1565">
          <cell r="A1565" t="str">
            <v>ON</v>
          </cell>
          <cell r="B1565">
            <v>1</v>
          </cell>
          <cell r="C1565">
            <v>3</v>
          </cell>
          <cell r="D1565" t="str">
            <v>C</v>
          </cell>
          <cell r="E1565">
            <v>3.3</v>
          </cell>
          <cell r="F1565">
            <v>37616</v>
          </cell>
          <cell r="G1565">
            <v>1.1060000000000001</v>
          </cell>
          <cell r="H1565">
            <v>0.99</v>
          </cell>
          <cell r="I1565" t="str">
            <v>8          0</v>
          </cell>
          <cell r="J1565">
            <v>0</v>
          </cell>
          <cell r="K1565">
            <v>0</v>
          </cell>
          <cell r="L1565">
            <v>2003</v>
          </cell>
          <cell r="M1565" t="str">
            <v>No Trade</v>
          </cell>
          <cell r="N1565" t="str">
            <v>NG13</v>
          </cell>
          <cell r="O1565">
            <v>41.87</v>
          </cell>
          <cell r="P1565">
            <v>1</v>
          </cell>
        </row>
        <row r="1566">
          <cell r="A1566" t="str">
            <v>ON</v>
          </cell>
          <cell r="B1566">
            <v>1</v>
          </cell>
          <cell r="C1566">
            <v>3</v>
          </cell>
          <cell r="D1566" t="str">
            <v>P</v>
          </cell>
          <cell r="E1566">
            <v>3.3</v>
          </cell>
          <cell r="F1566">
            <v>37616</v>
          </cell>
          <cell r="G1566">
            <v>1E-3</v>
          </cell>
          <cell r="H1566">
            <v>0</v>
          </cell>
          <cell r="I1566" t="str">
            <v>2          0</v>
          </cell>
          <cell r="J1566">
            <v>0</v>
          </cell>
          <cell r="K1566">
            <v>0</v>
          </cell>
          <cell r="L1566">
            <v>2003</v>
          </cell>
          <cell r="M1566">
            <v>3.2493194844809108</v>
          </cell>
          <cell r="N1566" t="str">
            <v>NG13</v>
          </cell>
          <cell r="O1566">
            <v>41.87</v>
          </cell>
          <cell r="P1566">
            <v>2</v>
          </cell>
        </row>
        <row r="1567">
          <cell r="A1567" t="str">
            <v>ON</v>
          </cell>
          <cell r="B1567">
            <v>1</v>
          </cell>
          <cell r="C1567">
            <v>3</v>
          </cell>
          <cell r="D1567" t="str">
            <v>C</v>
          </cell>
          <cell r="E1567">
            <v>3.35</v>
          </cell>
          <cell r="F1567">
            <v>37616</v>
          </cell>
          <cell r="G1567">
            <v>1.056</v>
          </cell>
          <cell r="H1567">
            <v>0.94</v>
          </cell>
          <cell r="I1567" t="str">
            <v>8          0</v>
          </cell>
          <cell r="J1567">
            <v>0</v>
          </cell>
          <cell r="K1567">
            <v>0</v>
          </cell>
          <cell r="L1567">
            <v>2003</v>
          </cell>
          <cell r="M1567" t="str">
            <v>No Trade</v>
          </cell>
          <cell r="N1567" t="str">
            <v>NG13</v>
          </cell>
          <cell r="O1567">
            <v>41.87</v>
          </cell>
          <cell r="P1567">
            <v>1</v>
          </cell>
        </row>
        <row r="1568">
          <cell r="A1568" t="str">
            <v>ON</v>
          </cell>
          <cell r="B1568">
            <v>1</v>
          </cell>
          <cell r="C1568">
            <v>3</v>
          </cell>
          <cell r="D1568" t="str">
            <v>P</v>
          </cell>
          <cell r="E1568">
            <v>3.35</v>
          </cell>
          <cell r="F1568">
            <v>37616</v>
          </cell>
          <cell r="G1568">
            <v>1E-3</v>
          </cell>
          <cell r="H1568">
            <v>0</v>
          </cell>
          <cell r="I1568" t="str">
            <v>3          0</v>
          </cell>
          <cell r="J1568">
            <v>0</v>
          </cell>
          <cell r="K1568">
            <v>0</v>
          </cell>
          <cell r="L1568">
            <v>2003</v>
          </cell>
          <cell r="M1568">
            <v>3.2295336456037349</v>
          </cell>
          <cell r="N1568" t="str">
            <v>NG13</v>
          </cell>
          <cell r="O1568">
            <v>41.87</v>
          </cell>
          <cell r="P1568">
            <v>2</v>
          </cell>
        </row>
        <row r="1569">
          <cell r="A1569" t="str">
            <v>ON</v>
          </cell>
          <cell r="B1569">
            <v>1</v>
          </cell>
          <cell r="C1569">
            <v>3</v>
          </cell>
          <cell r="D1569" t="str">
            <v>C</v>
          </cell>
          <cell r="E1569">
            <v>3.4</v>
          </cell>
          <cell r="F1569">
            <v>37616</v>
          </cell>
          <cell r="G1569">
            <v>0.65900000000000003</v>
          </cell>
          <cell r="H1569">
            <v>0.65</v>
          </cell>
          <cell r="I1569" t="str">
            <v>9          0</v>
          </cell>
          <cell r="J1569">
            <v>0</v>
          </cell>
          <cell r="K1569">
            <v>0</v>
          </cell>
          <cell r="L1569">
            <v>2003</v>
          </cell>
          <cell r="M1569" t="str">
            <v>No Trade</v>
          </cell>
          <cell r="N1569" t="str">
            <v>NG13</v>
          </cell>
          <cell r="O1569">
            <v>41.87</v>
          </cell>
          <cell r="P1569">
            <v>1</v>
          </cell>
        </row>
        <row r="1570">
          <cell r="A1570" t="str">
            <v>ON</v>
          </cell>
          <cell r="B1570">
            <v>1</v>
          </cell>
          <cell r="C1570">
            <v>3</v>
          </cell>
          <cell r="D1570" t="str">
            <v>P</v>
          </cell>
          <cell r="E1570">
            <v>3.4</v>
          </cell>
          <cell r="F1570">
            <v>37616</v>
          </cell>
          <cell r="G1570">
            <v>1E-3</v>
          </cell>
          <cell r="H1570">
            <v>0</v>
          </cell>
          <cell r="I1570" t="str">
            <v>4          0</v>
          </cell>
          <cell r="J1570">
            <v>0</v>
          </cell>
          <cell r="K1570">
            <v>0</v>
          </cell>
          <cell r="L1570">
            <v>2003</v>
          </cell>
          <cell r="M1570">
            <v>3.2100570655352896</v>
          </cell>
          <cell r="N1570" t="str">
            <v>NG13</v>
          </cell>
          <cell r="O1570">
            <v>41.87</v>
          </cell>
          <cell r="P1570">
            <v>2</v>
          </cell>
        </row>
        <row r="1571">
          <cell r="A1571" t="str">
            <v>ON</v>
          </cell>
          <cell r="B1571">
            <v>1</v>
          </cell>
          <cell r="C1571">
            <v>3</v>
          </cell>
          <cell r="D1571" t="str">
            <v>P</v>
          </cell>
          <cell r="E1571">
            <v>3.45</v>
          </cell>
          <cell r="F1571">
            <v>37616</v>
          </cell>
          <cell r="G1571">
            <v>2E-3</v>
          </cell>
          <cell r="H1571">
            <v>0</v>
          </cell>
          <cell r="I1571" t="str">
            <v>6          0</v>
          </cell>
          <cell r="J1571">
            <v>0</v>
          </cell>
          <cell r="K1571">
            <v>0</v>
          </cell>
          <cell r="L1571">
            <v>2003</v>
          </cell>
          <cell r="M1571">
            <v>3.3659695173355626</v>
          </cell>
          <cell r="N1571" t="str">
            <v>NG13</v>
          </cell>
          <cell r="O1571">
            <v>41.87</v>
          </cell>
          <cell r="P1571">
            <v>2</v>
          </cell>
        </row>
        <row r="1572">
          <cell r="A1572" t="str">
            <v>ON</v>
          </cell>
          <cell r="B1572">
            <v>1</v>
          </cell>
          <cell r="C1572">
            <v>3</v>
          </cell>
          <cell r="D1572" t="str">
            <v>C</v>
          </cell>
          <cell r="E1572">
            <v>3.5</v>
          </cell>
          <cell r="F1572">
            <v>37616</v>
          </cell>
          <cell r="G1572">
            <v>0.90700000000000003</v>
          </cell>
          <cell r="H1572">
            <v>0.8</v>
          </cell>
          <cell r="I1572" t="str">
            <v>5          0</v>
          </cell>
          <cell r="J1572">
            <v>0</v>
          </cell>
          <cell r="K1572">
            <v>0</v>
          </cell>
          <cell r="L1572">
            <v>2003</v>
          </cell>
          <cell r="M1572" t="str">
            <v>No Trade</v>
          </cell>
          <cell r="N1572" t="str">
            <v>NG13</v>
          </cell>
          <cell r="O1572">
            <v>41.87</v>
          </cell>
          <cell r="P1572">
            <v>1</v>
          </cell>
        </row>
        <row r="1573">
          <cell r="A1573" t="str">
            <v>ON</v>
          </cell>
          <cell r="B1573">
            <v>1</v>
          </cell>
          <cell r="C1573">
            <v>3</v>
          </cell>
          <cell r="D1573" t="str">
            <v>P</v>
          </cell>
          <cell r="E1573">
            <v>3.5</v>
          </cell>
          <cell r="F1573">
            <v>37616</v>
          </cell>
          <cell r="G1573">
            <v>3.0000000000000001E-3</v>
          </cell>
          <cell r="H1573">
            <v>0</v>
          </cell>
          <cell r="I1573" t="str">
            <v>8         24</v>
          </cell>
          <cell r="J1573">
            <v>8.0000000000000002E-3</v>
          </cell>
          <cell r="K1573">
            <v>8.0000000000000002E-3</v>
          </cell>
          <cell r="L1573">
            <v>2003</v>
          </cell>
          <cell r="M1573">
            <v>3.4602402277189661</v>
          </cell>
          <cell r="N1573" t="str">
            <v>NG13</v>
          </cell>
          <cell r="O1573">
            <v>41.87</v>
          </cell>
          <cell r="P1573">
            <v>2</v>
          </cell>
        </row>
        <row r="1574">
          <cell r="A1574" t="str">
            <v>ON</v>
          </cell>
          <cell r="B1574">
            <v>1</v>
          </cell>
          <cell r="C1574">
            <v>3</v>
          </cell>
          <cell r="D1574" t="str">
            <v>C</v>
          </cell>
          <cell r="E1574">
            <v>3.55</v>
          </cell>
          <cell r="F1574">
            <v>37616</v>
          </cell>
          <cell r="G1574">
            <v>0.85799999999999998</v>
          </cell>
          <cell r="H1574">
            <v>0.75</v>
          </cell>
          <cell r="I1574" t="str">
            <v>7          0</v>
          </cell>
          <cell r="J1574">
            <v>0</v>
          </cell>
          <cell r="K1574">
            <v>0</v>
          </cell>
          <cell r="L1574">
            <v>2003</v>
          </cell>
          <cell r="M1574" t="str">
            <v>No Trade</v>
          </cell>
          <cell r="N1574" t="str">
            <v>NG13</v>
          </cell>
          <cell r="O1574">
            <v>41.87</v>
          </cell>
          <cell r="P1574">
            <v>1</v>
          </cell>
        </row>
        <row r="1575">
          <cell r="A1575" t="str">
            <v>ON</v>
          </cell>
          <cell r="B1575">
            <v>1</v>
          </cell>
          <cell r="C1575">
            <v>3</v>
          </cell>
          <cell r="D1575" t="str">
            <v>P</v>
          </cell>
          <cell r="E1575">
            <v>3.55</v>
          </cell>
          <cell r="F1575">
            <v>37616</v>
          </cell>
          <cell r="G1575">
            <v>4.0000000000000001E-3</v>
          </cell>
          <cell r="H1575">
            <v>0.01</v>
          </cell>
          <cell r="I1575" t="str">
            <v>0          0</v>
          </cell>
          <cell r="J1575">
            <v>0</v>
          </cell>
          <cell r="K1575">
            <v>0</v>
          </cell>
          <cell r="L1575">
            <v>2003</v>
          </cell>
          <cell r="M1575">
            <v>3.5268731776593576</v>
          </cell>
          <cell r="N1575" t="str">
            <v>NG13</v>
          </cell>
          <cell r="O1575">
            <v>41.87</v>
          </cell>
          <cell r="P1575">
            <v>2</v>
          </cell>
        </row>
        <row r="1576">
          <cell r="A1576" t="str">
            <v>ON</v>
          </cell>
          <cell r="B1576">
            <v>1</v>
          </cell>
          <cell r="C1576">
            <v>3</v>
          </cell>
          <cell r="D1576" t="str">
            <v>C</v>
          </cell>
          <cell r="E1576">
            <v>3.6</v>
          </cell>
          <cell r="F1576">
            <v>37616</v>
          </cell>
          <cell r="G1576">
            <v>0.81</v>
          </cell>
          <cell r="H1576">
            <v>0.75</v>
          </cell>
          <cell r="I1576" t="str">
            <v>7          0</v>
          </cell>
          <cell r="J1576">
            <v>0</v>
          </cell>
          <cell r="K1576">
            <v>0</v>
          </cell>
          <cell r="L1576">
            <v>2003</v>
          </cell>
          <cell r="M1576" t="str">
            <v>No Trade</v>
          </cell>
          <cell r="N1576" t="str">
            <v>NG13</v>
          </cell>
          <cell r="O1576">
            <v>41.87</v>
          </cell>
          <cell r="P1576">
            <v>1</v>
          </cell>
        </row>
        <row r="1577">
          <cell r="A1577" t="str">
            <v>ON</v>
          </cell>
          <cell r="B1577">
            <v>1</v>
          </cell>
          <cell r="C1577">
            <v>3</v>
          </cell>
          <cell r="D1577" t="str">
            <v>P</v>
          </cell>
          <cell r="E1577">
            <v>3.6</v>
          </cell>
          <cell r="F1577">
            <v>37616</v>
          </cell>
          <cell r="G1577">
            <v>6.0000000000000001E-3</v>
          </cell>
          <cell r="H1577">
            <v>0.01</v>
          </cell>
          <cell r="I1577" t="str">
            <v>0         50</v>
          </cell>
          <cell r="J1577">
            <v>0</v>
          </cell>
          <cell r="K1577">
            <v>0</v>
          </cell>
          <cell r="L1577">
            <v>2003</v>
          </cell>
          <cell r="M1577">
            <v>3.638479144390665</v>
          </cell>
          <cell r="N1577" t="str">
            <v>NG13</v>
          </cell>
          <cell r="O1577">
            <v>41.87</v>
          </cell>
          <cell r="P1577">
            <v>2</v>
          </cell>
        </row>
        <row r="1578">
          <cell r="A1578" t="str">
            <v>ON</v>
          </cell>
          <cell r="B1578">
            <v>1</v>
          </cell>
          <cell r="C1578">
            <v>3</v>
          </cell>
          <cell r="D1578" t="str">
            <v>C</v>
          </cell>
          <cell r="E1578">
            <v>3.65</v>
          </cell>
          <cell r="F1578">
            <v>37616</v>
          </cell>
          <cell r="G1578">
            <v>0.76200000000000001</v>
          </cell>
          <cell r="H1578">
            <v>0.66</v>
          </cell>
          <cell r="I1578" t="str">
            <v>4          0</v>
          </cell>
          <cell r="J1578">
            <v>0</v>
          </cell>
          <cell r="K1578">
            <v>0</v>
          </cell>
          <cell r="L1578">
            <v>2003</v>
          </cell>
          <cell r="M1578" t="str">
            <v>No Trade</v>
          </cell>
          <cell r="N1578" t="str">
            <v>NG13</v>
          </cell>
          <cell r="O1578">
            <v>41.87</v>
          </cell>
          <cell r="P1578">
            <v>1</v>
          </cell>
        </row>
        <row r="1579">
          <cell r="A1579" t="str">
            <v>ON</v>
          </cell>
          <cell r="B1579">
            <v>1</v>
          </cell>
          <cell r="C1579">
            <v>3</v>
          </cell>
          <cell r="D1579" t="str">
            <v>P</v>
          </cell>
          <cell r="E1579">
            <v>3.65</v>
          </cell>
          <cell r="F1579">
            <v>37616</v>
          </cell>
          <cell r="G1579">
            <v>8.0000000000000002E-3</v>
          </cell>
          <cell r="H1579">
            <v>0.01</v>
          </cell>
          <cell r="I1579" t="str">
            <v>8          0</v>
          </cell>
          <cell r="J1579">
            <v>0</v>
          </cell>
          <cell r="K1579">
            <v>0</v>
          </cell>
          <cell r="L1579">
            <v>2003</v>
          </cell>
          <cell r="M1579">
            <v>3.7187937004291585</v>
          </cell>
          <cell r="N1579" t="str">
            <v>NG13</v>
          </cell>
          <cell r="O1579">
            <v>41.87</v>
          </cell>
          <cell r="P1579">
            <v>2</v>
          </cell>
        </row>
        <row r="1580">
          <cell r="A1580" t="str">
            <v>ON</v>
          </cell>
          <cell r="B1580">
            <v>1</v>
          </cell>
          <cell r="C1580">
            <v>3</v>
          </cell>
          <cell r="D1580" t="str">
            <v>C</v>
          </cell>
          <cell r="E1580">
            <v>3.7</v>
          </cell>
          <cell r="F1580">
            <v>37616</v>
          </cell>
          <cell r="G1580">
            <v>0.71499999999999997</v>
          </cell>
          <cell r="H1580">
            <v>0.61</v>
          </cell>
          <cell r="I1580" t="str">
            <v>9          0</v>
          </cell>
          <cell r="J1580">
            <v>0</v>
          </cell>
          <cell r="K1580">
            <v>0</v>
          </cell>
          <cell r="L1580">
            <v>2003</v>
          </cell>
          <cell r="M1580" t="str">
            <v>No Trade</v>
          </cell>
          <cell r="N1580" t="str">
            <v>NG13</v>
          </cell>
          <cell r="O1580">
            <v>41.87</v>
          </cell>
          <cell r="P1580">
            <v>1</v>
          </cell>
        </row>
        <row r="1581">
          <cell r="A1581" t="str">
            <v>ON</v>
          </cell>
          <cell r="B1581">
            <v>1</v>
          </cell>
          <cell r="C1581">
            <v>3</v>
          </cell>
          <cell r="D1581" t="str">
            <v>P</v>
          </cell>
          <cell r="E1581">
            <v>3.7</v>
          </cell>
          <cell r="F1581">
            <v>37616</v>
          </cell>
          <cell r="G1581">
            <v>1.0999999999999999E-2</v>
          </cell>
          <cell r="H1581">
            <v>0.02</v>
          </cell>
          <cell r="I1581" t="str">
            <v>3         10</v>
          </cell>
          <cell r="J1581">
            <v>0</v>
          </cell>
          <cell r="K1581">
            <v>0</v>
          </cell>
          <cell r="L1581">
            <v>2003</v>
          </cell>
          <cell r="M1581">
            <v>3.8179691358828078</v>
          </cell>
          <cell r="N1581" t="str">
            <v>NG13</v>
          </cell>
          <cell r="O1581">
            <v>41.87</v>
          </cell>
          <cell r="P1581">
            <v>2</v>
          </cell>
        </row>
        <row r="1582">
          <cell r="A1582" t="str">
            <v>ON</v>
          </cell>
          <cell r="B1582">
            <v>1</v>
          </cell>
          <cell r="C1582">
            <v>3</v>
          </cell>
          <cell r="D1582" t="str">
            <v>C</v>
          </cell>
          <cell r="E1582">
            <v>3.75</v>
          </cell>
          <cell r="F1582">
            <v>37616</v>
          </cell>
          <cell r="G1582">
            <v>0.66900000000000004</v>
          </cell>
          <cell r="H1582">
            <v>0.56999999999999995</v>
          </cell>
          <cell r="I1582" t="str">
            <v>6          2</v>
          </cell>
          <cell r="J1582">
            <v>0.54300000000000004</v>
          </cell>
          <cell r="K1582">
            <v>0.54200000000000004</v>
          </cell>
          <cell r="L1582">
            <v>2003</v>
          </cell>
          <cell r="M1582" t="str">
            <v>No Trade</v>
          </cell>
          <cell r="N1582" t="str">
            <v>NG13</v>
          </cell>
          <cell r="O1582">
            <v>41.87</v>
          </cell>
          <cell r="P1582">
            <v>1</v>
          </cell>
        </row>
        <row r="1583">
          <cell r="A1583" t="str">
            <v>ON</v>
          </cell>
          <cell r="B1583">
            <v>1</v>
          </cell>
          <cell r="C1583">
            <v>3</v>
          </cell>
          <cell r="D1583" t="str">
            <v>P</v>
          </cell>
          <cell r="E1583">
            <v>3.75</v>
          </cell>
          <cell r="F1583">
            <v>37616</v>
          </cell>
          <cell r="G1583">
            <v>1.4999999999999999E-2</v>
          </cell>
          <cell r="H1583">
            <v>0.02</v>
          </cell>
          <cell r="I1583" t="str">
            <v>9        981</v>
          </cell>
          <cell r="J1583">
            <v>3.4000000000000002E-2</v>
          </cell>
          <cell r="K1583">
            <v>2.1000000000000001E-2</v>
          </cell>
          <cell r="L1583">
            <v>2003</v>
          </cell>
          <cell r="M1583">
            <v>3.9230872701689807</v>
          </cell>
          <cell r="N1583" t="str">
            <v>NG13</v>
          </cell>
          <cell r="O1583">
            <v>41.87</v>
          </cell>
          <cell r="P1583">
            <v>2</v>
          </cell>
        </row>
        <row r="1584">
          <cell r="A1584" t="str">
            <v>ON</v>
          </cell>
          <cell r="B1584">
            <v>1</v>
          </cell>
          <cell r="C1584">
            <v>3</v>
          </cell>
          <cell r="D1584" t="str">
            <v>C</v>
          </cell>
          <cell r="E1584">
            <v>3.8</v>
          </cell>
          <cell r="F1584">
            <v>37616</v>
          </cell>
          <cell r="G1584">
            <v>0.624</v>
          </cell>
          <cell r="H1584">
            <v>0.53</v>
          </cell>
          <cell r="I1584" t="str">
            <v>4          0</v>
          </cell>
          <cell r="J1584">
            <v>0</v>
          </cell>
          <cell r="K1584">
            <v>0</v>
          </cell>
          <cell r="L1584">
            <v>2003</v>
          </cell>
          <cell r="M1584" t="str">
            <v>No Trade</v>
          </cell>
          <cell r="N1584" t="str">
            <v>NG13</v>
          </cell>
          <cell r="O1584">
            <v>41.87</v>
          </cell>
          <cell r="P1584">
            <v>1</v>
          </cell>
        </row>
        <row r="1585">
          <cell r="A1585" t="str">
            <v>ON</v>
          </cell>
          <cell r="B1585">
            <v>1</v>
          </cell>
          <cell r="C1585">
            <v>3</v>
          </cell>
          <cell r="D1585" t="str">
            <v>P</v>
          </cell>
          <cell r="E1585">
            <v>3.8</v>
          </cell>
          <cell r="F1585">
            <v>37616</v>
          </cell>
          <cell r="G1585">
            <v>0.02</v>
          </cell>
          <cell r="H1585">
            <v>0.03</v>
          </cell>
          <cell r="I1585" t="str">
            <v>7      1,060</v>
          </cell>
          <cell r="J1585">
            <v>0.03</v>
          </cell>
          <cell r="K1585">
            <v>2.5999999999999999E-2</v>
          </cell>
          <cell r="L1585">
            <v>2003</v>
          </cell>
          <cell r="M1585">
            <v>4.0280230703114865</v>
          </cell>
          <cell r="N1585" t="str">
            <v>NG13</v>
          </cell>
          <cell r="O1585">
            <v>41.87</v>
          </cell>
          <cell r="P1585">
            <v>2</v>
          </cell>
        </row>
        <row r="1586">
          <cell r="A1586" t="str">
            <v>ON</v>
          </cell>
          <cell r="B1586">
            <v>1</v>
          </cell>
          <cell r="C1586">
            <v>3</v>
          </cell>
          <cell r="D1586" t="str">
            <v>C</v>
          </cell>
          <cell r="E1586">
            <v>3.85</v>
          </cell>
          <cell r="F1586">
            <v>37616</v>
          </cell>
          <cell r="G1586">
            <v>0.57999999999999996</v>
          </cell>
          <cell r="H1586">
            <v>0.49</v>
          </cell>
          <cell r="I1586" t="str">
            <v>3          0</v>
          </cell>
          <cell r="J1586">
            <v>0</v>
          </cell>
          <cell r="K1586">
            <v>0</v>
          </cell>
          <cell r="L1586">
            <v>2003</v>
          </cell>
          <cell r="M1586" t="str">
            <v>No Trade</v>
          </cell>
          <cell r="N1586" t="str">
            <v>NG13</v>
          </cell>
          <cell r="O1586">
            <v>41.87</v>
          </cell>
          <cell r="P1586">
            <v>1</v>
          </cell>
        </row>
        <row r="1587">
          <cell r="A1587" t="str">
            <v>ON</v>
          </cell>
          <cell r="B1587">
            <v>1</v>
          </cell>
          <cell r="C1587">
            <v>3</v>
          </cell>
          <cell r="D1587" t="str">
            <v>P</v>
          </cell>
          <cell r="E1587">
            <v>3.85</v>
          </cell>
          <cell r="F1587">
            <v>37616</v>
          </cell>
          <cell r="G1587">
            <v>2.5000000000000001E-2</v>
          </cell>
          <cell r="H1587">
            <v>0.04</v>
          </cell>
          <cell r="I1587" t="str">
            <v>6        409</v>
          </cell>
          <cell r="J1587">
            <v>0.04</v>
          </cell>
          <cell r="K1587">
            <v>0.04</v>
          </cell>
          <cell r="L1587">
            <v>2003</v>
          </cell>
          <cell r="M1587">
            <v>4.1108996724666209</v>
          </cell>
          <cell r="N1587" t="str">
            <v>NG13</v>
          </cell>
          <cell r="O1587">
            <v>41.87</v>
          </cell>
          <cell r="P1587">
            <v>2</v>
          </cell>
        </row>
        <row r="1588">
          <cell r="A1588" t="str">
            <v>ON</v>
          </cell>
          <cell r="B1588">
            <v>1</v>
          </cell>
          <cell r="C1588">
            <v>3</v>
          </cell>
          <cell r="D1588" t="str">
            <v>C</v>
          </cell>
          <cell r="E1588">
            <v>3.9</v>
          </cell>
          <cell r="F1588">
            <v>37616</v>
          </cell>
          <cell r="G1588">
            <v>0.53700000000000003</v>
          </cell>
          <cell r="H1588">
            <v>0.45</v>
          </cell>
          <cell r="I1588" t="str">
            <v>3          0</v>
          </cell>
          <cell r="J1588">
            <v>0</v>
          </cell>
          <cell r="K1588">
            <v>0</v>
          </cell>
          <cell r="L1588">
            <v>2003</v>
          </cell>
          <cell r="M1588" t="str">
            <v>No Trade</v>
          </cell>
          <cell r="N1588" t="str">
            <v>NG13</v>
          </cell>
          <cell r="O1588">
            <v>41.87</v>
          </cell>
          <cell r="P1588">
            <v>1</v>
          </cell>
        </row>
        <row r="1589">
          <cell r="A1589" t="str">
            <v>ON</v>
          </cell>
          <cell r="B1589">
            <v>1</v>
          </cell>
          <cell r="C1589">
            <v>3</v>
          </cell>
          <cell r="D1589" t="str">
            <v>P</v>
          </cell>
          <cell r="E1589">
            <v>3.9</v>
          </cell>
          <cell r="F1589">
            <v>37616</v>
          </cell>
          <cell r="G1589">
            <v>3.2000000000000001E-2</v>
          </cell>
          <cell r="H1589">
            <v>0.05</v>
          </cell>
          <cell r="I1589" t="str">
            <v>6        299</v>
          </cell>
          <cell r="J1589">
            <v>5.8000000000000003E-2</v>
          </cell>
          <cell r="K1589">
            <v>4.4999999999999998E-2</v>
          </cell>
          <cell r="L1589">
            <v>2003</v>
          </cell>
          <cell r="M1589">
            <v>4.2125871938575754</v>
          </cell>
          <cell r="N1589" t="str">
            <v>NG13</v>
          </cell>
          <cell r="O1589">
            <v>41.87</v>
          </cell>
          <cell r="P1589">
            <v>2</v>
          </cell>
        </row>
        <row r="1590">
          <cell r="A1590" t="str">
            <v>ON</v>
          </cell>
          <cell r="B1590">
            <v>1</v>
          </cell>
          <cell r="C1590">
            <v>3</v>
          </cell>
          <cell r="D1590" t="str">
            <v>C</v>
          </cell>
          <cell r="E1590">
            <v>3.95</v>
          </cell>
          <cell r="F1590">
            <v>37616</v>
          </cell>
          <cell r="G1590">
            <v>0.495</v>
          </cell>
          <cell r="H1590">
            <v>0.41</v>
          </cell>
          <cell r="I1590" t="str">
            <v>5          2</v>
          </cell>
          <cell r="J1590">
            <v>0.38700000000000001</v>
          </cell>
          <cell r="K1590">
            <v>0.38600000000000001</v>
          </cell>
          <cell r="L1590">
            <v>2003</v>
          </cell>
          <cell r="M1590" t="str">
            <v>No Trade</v>
          </cell>
          <cell r="N1590" t="str">
            <v>NG13</v>
          </cell>
          <cell r="O1590">
            <v>41.87</v>
          </cell>
          <cell r="P1590">
            <v>1</v>
          </cell>
        </row>
        <row r="1591">
          <cell r="A1591" t="str">
            <v>ON</v>
          </cell>
          <cell r="B1591">
            <v>1</v>
          </cell>
          <cell r="C1591">
            <v>3</v>
          </cell>
          <cell r="D1591" t="str">
            <v>P</v>
          </cell>
          <cell r="E1591">
            <v>3.95</v>
          </cell>
          <cell r="F1591">
            <v>37616</v>
          </cell>
          <cell r="G1591">
            <v>0.04</v>
          </cell>
          <cell r="H1591">
            <v>0.06</v>
          </cell>
          <cell r="I1591" t="str">
            <v>8          2</v>
          </cell>
          <cell r="J1591">
            <v>7.4999999999999997E-2</v>
          </cell>
          <cell r="K1591">
            <v>7.3999999999999996E-2</v>
          </cell>
          <cell r="L1591">
            <v>2003</v>
          </cell>
          <cell r="M1591">
            <v>4.3097750933313099</v>
          </cell>
          <cell r="N1591" t="str">
            <v>NG13</v>
          </cell>
          <cell r="O1591">
            <v>41.87</v>
          </cell>
          <cell r="P1591">
            <v>2</v>
          </cell>
        </row>
        <row r="1592">
          <cell r="A1592" t="str">
            <v>ON</v>
          </cell>
          <cell r="B1592">
            <v>1</v>
          </cell>
          <cell r="C1592">
            <v>3</v>
          </cell>
          <cell r="D1592" t="str">
            <v>C</v>
          </cell>
          <cell r="E1592">
            <v>4</v>
          </cell>
          <cell r="F1592">
            <v>37616</v>
          </cell>
          <cell r="G1592">
            <v>0.45500000000000002</v>
          </cell>
          <cell r="H1592">
            <v>0.37</v>
          </cell>
          <cell r="I1592" t="str">
            <v>9          2</v>
          </cell>
          <cell r="J1592">
            <v>0.37</v>
          </cell>
          <cell r="K1592">
            <v>0.37</v>
          </cell>
          <cell r="L1592">
            <v>2003</v>
          </cell>
          <cell r="M1592" t="str">
            <v>No Trade</v>
          </cell>
          <cell r="N1592" t="str">
            <v>NG13</v>
          </cell>
          <cell r="O1592">
            <v>41.87</v>
          </cell>
          <cell r="P1592">
            <v>1</v>
          </cell>
        </row>
        <row r="1593">
          <cell r="A1593" t="str">
            <v>ON</v>
          </cell>
          <cell r="B1593">
            <v>1</v>
          </cell>
          <cell r="C1593">
            <v>3</v>
          </cell>
          <cell r="D1593" t="str">
            <v>P</v>
          </cell>
          <cell r="E1593">
            <v>4</v>
          </cell>
          <cell r="F1593">
            <v>37616</v>
          </cell>
          <cell r="G1593">
            <v>0.05</v>
          </cell>
          <cell r="H1593">
            <v>0.08</v>
          </cell>
          <cell r="I1593" t="str">
            <v>2      2,951</v>
          </cell>
          <cell r="J1593">
            <v>7.5999999999999998E-2</v>
          </cell>
          <cell r="K1593">
            <v>5.8000000000000003E-2</v>
          </cell>
          <cell r="L1593">
            <v>2003</v>
          </cell>
          <cell r="M1593">
            <v>4.4149429164772682</v>
          </cell>
          <cell r="N1593" t="str">
            <v>NG13</v>
          </cell>
          <cell r="O1593">
            <v>41.87</v>
          </cell>
          <cell r="P1593">
            <v>2</v>
          </cell>
        </row>
        <row r="1594">
          <cell r="A1594" t="str">
            <v>ON</v>
          </cell>
          <cell r="B1594">
            <v>1</v>
          </cell>
          <cell r="C1594">
            <v>3</v>
          </cell>
          <cell r="D1594" t="str">
            <v>C</v>
          </cell>
          <cell r="E1594">
            <v>4.05</v>
          </cell>
          <cell r="F1594">
            <v>37616</v>
          </cell>
          <cell r="G1594">
            <v>0.41599999999999998</v>
          </cell>
          <cell r="H1594">
            <v>0.34</v>
          </cell>
          <cell r="I1594" t="str">
            <v>4          0</v>
          </cell>
          <cell r="J1594">
            <v>0</v>
          </cell>
          <cell r="K1594">
            <v>0</v>
          </cell>
          <cell r="L1594">
            <v>2003</v>
          </cell>
          <cell r="M1594" t="str">
            <v>No Trade</v>
          </cell>
          <cell r="N1594" t="str">
            <v>NG13</v>
          </cell>
          <cell r="O1594">
            <v>41.87</v>
          </cell>
          <cell r="P1594">
            <v>1</v>
          </cell>
        </row>
        <row r="1595">
          <cell r="A1595" t="str">
            <v>ON</v>
          </cell>
          <cell r="B1595">
            <v>1</v>
          </cell>
          <cell r="C1595">
            <v>3</v>
          </cell>
          <cell r="D1595" t="str">
            <v>P</v>
          </cell>
          <cell r="E1595">
            <v>4.05</v>
          </cell>
          <cell r="F1595">
            <v>37616</v>
          </cell>
          <cell r="G1595">
            <v>6.0999999999999999E-2</v>
          </cell>
          <cell r="H1595">
            <v>0.09</v>
          </cell>
          <cell r="I1595" t="str">
            <v>7        900</v>
          </cell>
          <cell r="J1595">
            <v>0</v>
          </cell>
          <cell r="K1595">
            <v>0</v>
          </cell>
          <cell r="L1595">
            <v>2003</v>
          </cell>
          <cell r="M1595">
            <v>4.51340650520347</v>
          </cell>
          <cell r="N1595" t="str">
            <v>NG13</v>
          </cell>
          <cell r="O1595">
            <v>41.87</v>
          </cell>
          <cell r="P1595">
            <v>2</v>
          </cell>
        </row>
        <row r="1596">
          <cell r="A1596" t="str">
            <v>ON</v>
          </cell>
          <cell r="B1596">
            <v>1</v>
          </cell>
          <cell r="C1596">
            <v>3</v>
          </cell>
          <cell r="D1596" t="str">
            <v>C</v>
          </cell>
          <cell r="E1596">
            <v>4.0999999999999996</v>
          </cell>
          <cell r="F1596">
            <v>37616</v>
          </cell>
          <cell r="G1596">
            <v>0.379</v>
          </cell>
          <cell r="H1596">
            <v>0.31</v>
          </cell>
          <cell r="I1596" t="str">
            <v>2          0</v>
          </cell>
          <cell r="J1596">
            <v>0</v>
          </cell>
          <cell r="K1596">
            <v>0</v>
          </cell>
          <cell r="L1596">
            <v>2003</v>
          </cell>
          <cell r="M1596" t="str">
            <v>No Trade</v>
          </cell>
          <cell r="N1596" t="str">
            <v>NG13</v>
          </cell>
          <cell r="O1596">
            <v>41.87</v>
          </cell>
          <cell r="P1596">
            <v>1</v>
          </cell>
        </row>
        <row r="1597">
          <cell r="A1597" t="str">
            <v>ON</v>
          </cell>
          <cell r="B1597">
            <v>1</v>
          </cell>
          <cell r="C1597">
            <v>3</v>
          </cell>
          <cell r="D1597" t="str">
            <v>P</v>
          </cell>
          <cell r="E1597">
            <v>4.0999999999999996</v>
          </cell>
          <cell r="F1597">
            <v>37616</v>
          </cell>
          <cell r="G1597">
            <v>7.3999999999999996E-2</v>
          </cell>
          <cell r="H1597">
            <v>0.11</v>
          </cell>
          <cell r="I1597" t="str">
            <v>5        535</v>
          </cell>
          <cell r="J1597">
            <v>8.5000000000000006E-2</v>
          </cell>
          <cell r="K1597">
            <v>8.5000000000000006E-2</v>
          </cell>
          <cell r="L1597">
            <v>2003</v>
          </cell>
          <cell r="M1597">
            <v>4.6157519887866263</v>
          </cell>
          <cell r="N1597" t="str">
            <v>NG13</v>
          </cell>
          <cell r="O1597">
            <v>41.87</v>
          </cell>
          <cell r="P1597">
            <v>2</v>
          </cell>
        </row>
        <row r="1598">
          <cell r="A1598" t="str">
            <v>ON</v>
          </cell>
          <cell r="B1598">
            <v>1</v>
          </cell>
          <cell r="C1598">
            <v>3</v>
          </cell>
          <cell r="D1598" t="str">
            <v>C</v>
          </cell>
          <cell r="E1598">
            <v>4.1500000000000004</v>
          </cell>
          <cell r="F1598">
            <v>37616</v>
          </cell>
          <cell r="G1598">
            <v>0.34399999999999997</v>
          </cell>
          <cell r="H1598">
            <v>0.28000000000000003</v>
          </cell>
          <cell r="I1598" t="str">
            <v>3          0</v>
          </cell>
          <cell r="J1598">
            <v>0</v>
          </cell>
          <cell r="K1598">
            <v>0</v>
          </cell>
          <cell r="L1598">
            <v>2003</v>
          </cell>
          <cell r="M1598" t="str">
            <v>No Trade</v>
          </cell>
          <cell r="N1598" t="str">
            <v>NG13</v>
          </cell>
          <cell r="O1598">
            <v>41.87</v>
          </cell>
          <cell r="P1598">
            <v>1</v>
          </cell>
        </row>
        <row r="1599">
          <cell r="A1599" t="str">
            <v>ON</v>
          </cell>
          <cell r="B1599">
            <v>1</v>
          </cell>
          <cell r="C1599">
            <v>3</v>
          </cell>
          <cell r="D1599" t="str">
            <v>P</v>
          </cell>
          <cell r="E1599">
            <v>4.1500000000000004</v>
          </cell>
          <cell r="F1599">
            <v>37616</v>
          </cell>
          <cell r="G1599">
            <v>8.8999999999999996E-2</v>
          </cell>
          <cell r="H1599">
            <v>0.13</v>
          </cell>
          <cell r="I1599" t="str">
            <v>5        676</v>
          </cell>
          <cell r="J1599">
            <v>0.14299999999999999</v>
          </cell>
          <cell r="K1599">
            <v>8.5000000000000006E-2</v>
          </cell>
          <cell r="L1599">
            <v>2003</v>
          </cell>
          <cell r="M1599">
            <v>4.7199064731883027</v>
          </cell>
          <cell r="N1599" t="str">
            <v>NG13</v>
          </cell>
          <cell r="O1599">
            <v>41.87</v>
          </cell>
          <cell r="P1599">
            <v>2</v>
          </cell>
        </row>
        <row r="1600">
          <cell r="A1600" t="str">
            <v>ON</v>
          </cell>
          <cell r="B1600">
            <v>1</v>
          </cell>
          <cell r="C1600">
            <v>3</v>
          </cell>
          <cell r="D1600" t="str">
            <v>C</v>
          </cell>
          <cell r="E1600">
            <v>4.2</v>
          </cell>
          <cell r="F1600">
            <v>37616</v>
          </cell>
          <cell r="G1600">
            <v>0.311</v>
          </cell>
          <cell r="H1600">
            <v>0.25</v>
          </cell>
          <cell r="I1600" t="str">
            <v>5          1</v>
          </cell>
          <cell r="J1600">
            <v>0.28999999999999998</v>
          </cell>
          <cell r="K1600">
            <v>0.28999999999999998</v>
          </cell>
          <cell r="L1600">
            <v>2003</v>
          </cell>
          <cell r="M1600" t="str">
            <v>No Trade</v>
          </cell>
          <cell r="N1600" t="str">
            <v>NG13</v>
          </cell>
          <cell r="O1600">
            <v>41.87</v>
          </cell>
          <cell r="P1600">
            <v>1</v>
          </cell>
        </row>
        <row r="1601">
          <cell r="A1601" t="str">
            <v>ON</v>
          </cell>
          <cell r="B1601">
            <v>1</v>
          </cell>
          <cell r="C1601">
            <v>3</v>
          </cell>
          <cell r="D1601" t="str">
            <v>P</v>
          </cell>
          <cell r="E1601">
            <v>4.2</v>
          </cell>
          <cell r="F1601">
            <v>37616</v>
          </cell>
          <cell r="G1601">
            <v>0.106</v>
          </cell>
          <cell r="H1601">
            <v>0.15</v>
          </cell>
          <cell r="I1601" t="str">
            <v>7        825</v>
          </cell>
          <cell r="J1601">
            <v>0.16500000000000001</v>
          </cell>
          <cell r="K1601">
            <v>0.11</v>
          </cell>
          <cell r="L1601">
            <v>2003</v>
          </cell>
          <cell r="M1601">
            <v>4.8246239049585222</v>
          </cell>
          <cell r="N1601" t="str">
            <v>NG13</v>
          </cell>
          <cell r="O1601">
            <v>41.87</v>
          </cell>
          <cell r="P1601">
            <v>2</v>
          </cell>
        </row>
        <row r="1602">
          <cell r="A1602" t="str">
            <v>ON</v>
          </cell>
          <cell r="B1602">
            <v>1</v>
          </cell>
          <cell r="C1602">
            <v>3</v>
          </cell>
          <cell r="D1602" t="str">
            <v>C</v>
          </cell>
          <cell r="E1602">
            <v>4.25</v>
          </cell>
          <cell r="F1602">
            <v>37616</v>
          </cell>
          <cell r="G1602">
            <v>0.28100000000000003</v>
          </cell>
          <cell r="H1602">
            <v>0.22</v>
          </cell>
          <cell r="I1602" t="str">
            <v>8         21</v>
          </cell>
          <cell r="J1602">
            <v>0.24</v>
          </cell>
          <cell r="K1602">
            <v>0.24</v>
          </cell>
          <cell r="L1602">
            <v>2003</v>
          </cell>
          <cell r="M1602" t="str">
            <v>No Trade</v>
          </cell>
          <cell r="N1602" t="str">
            <v>NG13</v>
          </cell>
          <cell r="O1602">
            <v>41.87</v>
          </cell>
          <cell r="P1602">
            <v>1</v>
          </cell>
        </row>
        <row r="1603">
          <cell r="A1603" t="str">
            <v>ON</v>
          </cell>
          <cell r="B1603">
            <v>1</v>
          </cell>
          <cell r="C1603">
            <v>3</v>
          </cell>
          <cell r="D1603" t="str">
            <v>P</v>
          </cell>
          <cell r="E1603">
            <v>4.25</v>
          </cell>
          <cell r="F1603">
            <v>37616</v>
          </cell>
          <cell r="G1603">
            <v>0.125</v>
          </cell>
          <cell r="H1603">
            <v>0.18</v>
          </cell>
          <cell r="I1603" t="str">
            <v>0         10</v>
          </cell>
          <cell r="J1603">
            <v>0.16200000000000001</v>
          </cell>
          <cell r="K1603">
            <v>0.16200000000000001</v>
          </cell>
          <cell r="L1603">
            <v>2003</v>
          </cell>
          <cell r="M1603">
            <v>4.929180571869864</v>
          </cell>
          <cell r="N1603" t="str">
            <v>NG13</v>
          </cell>
          <cell r="O1603">
            <v>41.87</v>
          </cell>
          <cell r="P1603">
            <v>2</v>
          </cell>
        </row>
        <row r="1604">
          <cell r="A1604" t="str">
            <v>ON</v>
          </cell>
          <cell r="B1604">
            <v>1</v>
          </cell>
          <cell r="C1604">
            <v>3</v>
          </cell>
          <cell r="D1604" t="str">
            <v>C</v>
          </cell>
          <cell r="E1604">
            <v>4.3</v>
          </cell>
          <cell r="F1604">
            <v>37616</v>
          </cell>
          <cell r="G1604">
            <v>0.253</v>
          </cell>
          <cell r="H1604">
            <v>0.2</v>
          </cell>
          <cell r="I1604" t="str">
            <v>4        504</v>
          </cell>
          <cell r="J1604">
            <v>0.19500000000000001</v>
          </cell>
          <cell r="K1604">
            <v>0.17</v>
          </cell>
          <cell r="L1604">
            <v>2003</v>
          </cell>
          <cell r="M1604" t="str">
            <v>No Trade</v>
          </cell>
          <cell r="N1604" t="str">
            <v>NG13</v>
          </cell>
          <cell r="O1604">
            <v>41.87</v>
          </cell>
          <cell r="P1604">
            <v>1</v>
          </cell>
        </row>
        <row r="1605">
          <cell r="A1605" t="str">
            <v>ON</v>
          </cell>
          <cell r="B1605">
            <v>1</v>
          </cell>
          <cell r="C1605">
            <v>3</v>
          </cell>
          <cell r="D1605" t="str">
            <v>P</v>
          </cell>
          <cell r="E1605">
            <v>4.3</v>
          </cell>
          <cell r="F1605">
            <v>37616</v>
          </cell>
          <cell r="G1605">
            <v>0.14699999999999999</v>
          </cell>
          <cell r="H1605">
            <v>0.2</v>
          </cell>
          <cell r="I1605" t="str">
            <v>6        895</v>
          </cell>
          <cell r="J1605">
            <v>0</v>
          </cell>
          <cell r="K1605">
            <v>0</v>
          </cell>
          <cell r="L1605">
            <v>2003</v>
          </cell>
          <cell r="M1605">
            <v>5.0391267213413036</v>
          </cell>
          <cell r="N1605" t="str">
            <v>NG13</v>
          </cell>
          <cell r="O1605">
            <v>41.87</v>
          </cell>
          <cell r="P1605">
            <v>2</v>
          </cell>
        </row>
        <row r="1606">
          <cell r="A1606" t="str">
            <v>ON</v>
          </cell>
          <cell r="B1606">
            <v>1</v>
          </cell>
          <cell r="C1606">
            <v>3</v>
          </cell>
          <cell r="D1606" t="str">
            <v>C</v>
          </cell>
          <cell r="E1606">
            <v>4.3499999999999996</v>
          </cell>
          <cell r="F1606">
            <v>37616</v>
          </cell>
          <cell r="G1606">
            <v>0.22600000000000001</v>
          </cell>
          <cell r="H1606">
            <v>0.18</v>
          </cell>
          <cell r="I1606" t="str">
            <v>2         71</v>
          </cell>
          <cell r="J1606">
            <v>0.19</v>
          </cell>
          <cell r="K1606">
            <v>0.185</v>
          </cell>
          <cell r="L1606">
            <v>2003</v>
          </cell>
          <cell r="M1606" t="str">
            <v>No Trade</v>
          </cell>
          <cell r="N1606" t="str">
            <v>NG13</v>
          </cell>
          <cell r="O1606">
            <v>41.87</v>
          </cell>
          <cell r="P1606">
            <v>1</v>
          </cell>
        </row>
        <row r="1607">
          <cell r="A1607" t="str">
            <v>ON</v>
          </cell>
          <cell r="B1607">
            <v>1</v>
          </cell>
          <cell r="C1607">
            <v>3</v>
          </cell>
          <cell r="D1607" t="str">
            <v>P</v>
          </cell>
          <cell r="E1607">
            <v>4.3499999999999996</v>
          </cell>
          <cell r="F1607">
            <v>37616</v>
          </cell>
          <cell r="G1607">
            <v>0.17</v>
          </cell>
          <cell r="H1607">
            <v>0.23</v>
          </cell>
          <cell r="I1607" t="str">
            <v>4         50</v>
          </cell>
          <cell r="J1607">
            <v>0</v>
          </cell>
          <cell r="K1607">
            <v>0</v>
          </cell>
          <cell r="L1607">
            <v>2003</v>
          </cell>
          <cell r="M1607">
            <v>5.1418517840048779</v>
          </cell>
          <cell r="N1607" t="str">
            <v>NG13</v>
          </cell>
          <cell r="O1607">
            <v>41.87</v>
          </cell>
          <cell r="P1607">
            <v>2</v>
          </cell>
        </row>
        <row r="1608">
          <cell r="A1608" t="str">
            <v>ON</v>
          </cell>
          <cell r="B1608">
            <v>1</v>
          </cell>
          <cell r="C1608">
            <v>3</v>
          </cell>
          <cell r="D1608" t="str">
            <v>C</v>
          </cell>
          <cell r="E1608">
            <v>4.4000000000000004</v>
          </cell>
          <cell r="F1608">
            <v>37616</v>
          </cell>
          <cell r="G1608">
            <v>0.20100000000000001</v>
          </cell>
          <cell r="H1608">
            <v>0.16</v>
          </cell>
          <cell r="I1608" t="str">
            <v>2        659</v>
          </cell>
          <cell r="J1608">
            <v>0.185</v>
          </cell>
          <cell r="K1608">
            <v>0.14000000000000001</v>
          </cell>
          <cell r="L1608">
            <v>2003</v>
          </cell>
          <cell r="M1608" t="str">
            <v>No Trade</v>
          </cell>
          <cell r="N1608" t="str">
            <v>NG13</v>
          </cell>
          <cell r="O1608">
            <v>41.87</v>
          </cell>
          <cell r="P1608">
            <v>1</v>
          </cell>
        </row>
        <row r="1609">
          <cell r="A1609" t="str">
            <v>ON</v>
          </cell>
          <cell r="B1609">
            <v>1</v>
          </cell>
          <cell r="C1609">
            <v>3</v>
          </cell>
          <cell r="D1609" t="str">
            <v>P</v>
          </cell>
          <cell r="E1609">
            <v>4.4000000000000004</v>
          </cell>
          <cell r="F1609">
            <v>37616</v>
          </cell>
          <cell r="G1609">
            <v>0.19500000000000001</v>
          </cell>
          <cell r="H1609">
            <v>0.26</v>
          </cell>
          <cell r="I1609" t="str">
            <v>4        100</v>
          </cell>
          <cell r="J1609">
            <v>0</v>
          </cell>
          <cell r="K1609">
            <v>0</v>
          </cell>
          <cell r="L1609">
            <v>2003</v>
          </cell>
          <cell r="M1609">
            <v>5.2438120838912567</v>
          </cell>
          <cell r="N1609" t="str">
            <v>NG13</v>
          </cell>
          <cell r="O1609">
            <v>41.87</v>
          </cell>
          <cell r="P1609">
            <v>2</v>
          </cell>
        </row>
        <row r="1610">
          <cell r="A1610" t="str">
            <v>ON</v>
          </cell>
          <cell r="B1610">
            <v>1</v>
          </cell>
          <cell r="C1610">
            <v>3</v>
          </cell>
          <cell r="D1610" t="str">
            <v>C</v>
          </cell>
          <cell r="E1610">
            <v>4.45</v>
          </cell>
          <cell r="F1610">
            <v>37616</v>
          </cell>
          <cell r="G1610">
            <v>0.17899999999999999</v>
          </cell>
          <cell r="H1610">
            <v>0.14000000000000001</v>
          </cell>
          <cell r="I1610" t="str">
            <v>4          0</v>
          </cell>
          <cell r="J1610">
            <v>0</v>
          </cell>
          <cell r="K1610">
            <v>0</v>
          </cell>
          <cell r="L1610">
            <v>2003</v>
          </cell>
          <cell r="M1610" t="str">
            <v>No Trade</v>
          </cell>
          <cell r="N1610" t="str">
            <v>NG13</v>
          </cell>
          <cell r="O1610">
            <v>41.87</v>
          </cell>
          <cell r="P1610">
            <v>1</v>
          </cell>
        </row>
        <row r="1611">
          <cell r="A1611" t="str">
            <v>ON</v>
          </cell>
          <cell r="B1611">
            <v>1</v>
          </cell>
          <cell r="C1611">
            <v>3</v>
          </cell>
          <cell r="D1611" t="str">
            <v>P</v>
          </cell>
          <cell r="E1611">
            <v>4.45</v>
          </cell>
          <cell r="F1611">
            <v>37616</v>
          </cell>
          <cell r="G1611">
            <v>0.223</v>
          </cell>
          <cell r="H1611">
            <v>0.28999999999999998</v>
          </cell>
          <cell r="I1611" t="str">
            <v>6          0</v>
          </cell>
          <cell r="J1611">
            <v>0</v>
          </cell>
          <cell r="K1611">
            <v>0</v>
          </cell>
          <cell r="L1611">
            <v>2003</v>
          </cell>
          <cell r="M1611">
            <v>5.3496166273363119</v>
          </cell>
          <cell r="N1611" t="str">
            <v>NG13</v>
          </cell>
          <cell r="O1611">
            <v>41.87</v>
          </cell>
          <cell r="P1611">
            <v>2</v>
          </cell>
        </row>
        <row r="1612">
          <cell r="A1612" t="str">
            <v>ON</v>
          </cell>
          <cell r="B1612">
            <v>1</v>
          </cell>
          <cell r="C1612">
            <v>3</v>
          </cell>
          <cell r="D1612" t="str">
            <v>C</v>
          </cell>
          <cell r="E1612">
            <v>4.5</v>
          </cell>
          <cell r="F1612">
            <v>37616</v>
          </cell>
          <cell r="G1612">
            <v>0.159</v>
          </cell>
          <cell r="H1612">
            <v>0.12</v>
          </cell>
          <cell r="I1612" t="str">
            <v>8        874</v>
          </cell>
          <cell r="J1612">
            <v>0.13</v>
          </cell>
          <cell r="K1612">
            <v>0.1</v>
          </cell>
          <cell r="L1612">
            <v>2003</v>
          </cell>
          <cell r="M1612" t="str">
            <v>No Trade</v>
          </cell>
          <cell r="N1612" t="str">
            <v>NG13</v>
          </cell>
          <cell r="O1612">
            <v>41.87</v>
          </cell>
          <cell r="P1612">
            <v>1</v>
          </cell>
        </row>
        <row r="1613">
          <cell r="A1613" t="str">
            <v>ON</v>
          </cell>
          <cell r="B1613">
            <v>1</v>
          </cell>
          <cell r="C1613">
            <v>3</v>
          </cell>
          <cell r="D1613" t="str">
            <v>P</v>
          </cell>
          <cell r="E1613">
            <v>4.5</v>
          </cell>
          <cell r="F1613">
            <v>37616</v>
          </cell>
          <cell r="G1613">
            <v>0.253</v>
          </cell>
          <cell r="H1613">
            <v>0.32</v>
          </cell>
          <cell r="I1613" t="str">
            <v>9          0</v>
          </cell>
          <cell r="J1613">
            <v>0</v>
          </cell>
          <cell r="K1613">
            <v>0</v>
          </cell>
          <cell r="L1613">
            <v>2003</v>
          </cell>
          <cell r="M1613">
            <v>5.4540223692087988</v>
          </cell>
          <cell r="N1613" t="str">
            <v>NG13</v>
          </cell>
          <cell r="O1613">
            <v>41.87</v>
          </cell>
          <cell r="P1613">
            <v>2</v>
          </cell>
        </row>
        <row r="1614">
          <cell r="A1614" t="str">
            <v>ON</v>
          </cell>
          <cell r="B1614">
            <v>1</v>
          </cell>
          <cell r="C1614">
            <v>3</v>
          </cell>
          <cell r="D1614" t="str">
            <v>C</v>
          </cell>
          <cell r="E1614">
            <v>4.55</v>
          </cell>
          <cell r="F1614">
            <v>37616</v>
          </cell>
          <cell r="G1614">
            <v>0.14000000000000001</v>
          </cell>
          <cell r="H1614">
            <v>0.11</v>
          </cell>
          <cell r="I1614" t="str">
            <v>3          0</v>
          </cell>
          <cell r="J1614">
            <v>0</v>
          </cell>
          <cell r="K1614">
            <v>0</v>
          </cell>
          <cell r="L1614">
            <v>2003</v>
          </cell>
          <cell r="M1614" t="str">
            <v>No Trade</v>
          </cell>
          <cell r="N1614" t="str">
            <v>NG13</v>
          </cell>
          <cell r="O1614">
            <v>41.87</v>
          </cell>
          <cell r="P1614">
            <v>1</v>
          </cell>
        </row>
        <row r="1615">
          <cell r="A1615" t="str">
            <v>ON</v>
          </cell>
          <cell r="B1615">
            <v>1</v>
          </cell>
          <cell r="C1615">
            <v>3</v>
          </cell>
          <cell r="D1615" t="str">
            <v>P</v>
          </cell>
          <cell r="E1615">
            <v>4.55</v>
          </cell>
          <cell r="F1615">
            <v>37616</v>
          </cell>
          <cell r="G1615">
            <v>0.28399999999999997</v>
          </cell>
          <cell r="H1615">
            <v>0.36</v>
          </cell>
          <cell r="I1615" t="str">
            <v>4          0</v>
          </cell>
          <cell r="J1615">
            <v>0</v>
          </cell>
          <cell r="K1615">
            <v>0</v>
          </cell>
          <cell r="L1615">
            <v>2003</v>
          </cell>
          <cell r="M1615">
            <v>5.5531952270062321</v>
          </cell>
          <cell r="N1615" t="str">
            <v>NG13</v>
          </cell>
          <cell r="O1615">
            <v>41.87</v>
          </cell>
          <cell r="P1615">
            <v>2</v>
          </cell>
        </row>
        <row r="1616">
          <cell r="A1616" t="str">
            <v>ON</v>
          </cell>
          <cell r="B1616">
            <v>1</v>
          </cell>
          <cell r="C1616">
            <v>3</v>
          </cell>
          <cell r="D1616" t="str">
            <v>C</v>
          </cell>
          <cell r="E1616">
            <v>4.5999999999999996</v>
          </cell>
          <cell r="F1616">
            <v>37616</v>
          </cell>
          <cell r="G1616">
            <v>0.124</v>
          </cell>
          <cell r="H1616">
            <v>0.1</v>
          </cell>
          <cell r="I1616" t="str">
            <v>0        123</v>
          </cell>
          <cell r="J1616">
            <v>0.09</v>
          </cell>
          <cell r="K1616">
            <v>8.5000000000000006E-2</v>
          </cell>
          <cell r="L1616">
            <v>2003</v>
          </cell>
          <cell r="M1616" t="str">
            <v>No Trade</v>
          </cell>
          <cell r="N1616" t="str">
            <v>NG13</v>
          </cell>
          <cell r="O1616">
            <v>41.87</v>
          </cell>
          <cell r="P1616">
            <v>1</v>
          </cell>
        </row>
        <row r="1617">
          <cell r="A1617" t="str">
            <v>ON</v>
          </cell>
          <cell r="B1617">
            <v>1</v>
          </cell>
          <cell r="C1617">
            <v>3</v>
          </cell>
          <cell r="D1617" t="str">
            <v>P</v>
          </cell>
          <cell r="E1617">
            <v>4.5999999999999996</v>
          </cell>
          <cell r="F1617">
            <v>37616</v>
          </cell>
          <cell r="G1617">
            <v>0.318</v>
          </cell>
          <cell r="H1617">
            <v>0.4</v>
          </cell>
          <cell r="I1617" t="str">
            <v>1          0</v>
          </cell>
          <cell r="J1617">
            <v>0</v>
          </cell>
          <cell r="K1617">
            <v>0</v>
          </cell>
          <cell r="L1617">
            <v>2003</v>
          </cell>
          <cell r="M1617">
            <v>5.6555951633485169</v>
          </cell>
          <cell r="N1617" t="str">
            <v>NG13</v>
          </cell>
          <cell r="O1617">
            <v>41.87</v>
          </cell>
          <cell r="P1617">
            <v>2</v>
          </cell>
        </row>
        <row r="1618">
          <cell r="A1618" t="str">
            <v>ON</v>
          </cell>
          <cell r="B1618">
            <v>1</v>
          </cell>
          <cell r="C1618">
            <v>3</v>
          </cell>
          <cell r="D1618" t="str">
            <v>C</v>
          </cell>
          <cell r="E1618">
            <v>4.6500000000000004</v>
          </cell>
          <cell r="F1618">
            <v>37616</v>
          </cell>
          <cell r="G1618">
            <v>0.109</v>
          </cell>
          <cell r="H1618">
            <v>0.08</v>
          </cell>
          <cell r="I1618" t="str">
            <v>8          0</v>
          </cell>
          <cell r="J1618">
            <v>0</v>
          </cell>
          <cell r="K1618">
            <v>0</v>
          </cell>
          <cell r="L1618">
            <v>2003</v>
          </cell>
          <cell r="M1618" t="str">
            <v>No Trade</v>
          </cell>
          <cell r="N1618" t="str">
            <v>NG13</v>
          </cell>
          <cell r="O1618">
            <v>41.87</v>
          </cell>
          <cell r="P1618">
            <v>1</v>
          </cell>
        </row>
        <row r="1619">
          <cell r="A1619" t="str">
            <v>ON</v>
          </cell>
          <cell r="B1619">
            <v>1</v>
          </cell>
          <cell r="C1619">
            <v>3</v>
          </cell>
          <cell r="D1619" t="str">
            <v>C</v>
          </cell>
          <cell r="E1619">
            <v>4.7</v>
          </cell>
          <cell r="F1619">
            <v>37616</v>
          </cell>
          <cell r="G1619">
            <v>9.6000000000000002E-2</v>
          </cell>
          <cell r="H1619">
            <v>7.0000000000000007E-2</v>
          </cell>
          <cell r="I1619" t="str">
            <v>7         30</v>
          </cell>
          <cell r="J1619">
            <v>0</v>
          </cell>
          <cell r="K1619">
            <v>0</v>
          </cell>
          <cell r="L1619">
            <v>2003</v>
          </cell>
          <cell r="M1619" t="str">
            <v>No Trade</v>
          </cell>
          <cell r="N1619" t="str">
            <v>NG13</v>
          </cell>
          <cell r="O1619">
            <v>41.87</v>
          </cell>
          <cell r="P1619">
            <v>1</v>
          </cell>
        </row>
        <row r="1620">
          <cell r="A1620" t="str">
            <v>ON</v>
          </cell>
          <cell r="B1620">
            <v>1</v>
          </cell>
          <cell r="C1620">
            <v>3</v>
          </cell>
          <cell r="D1620" t="str">
            <v>P</v>
          </cell>
          <cell r="E1620">
            <v>4.7</v>
          </cell>
          <cell r="F1620">
            <v>37616</v>
          </cell>
          <cell r="G1620">
            <v>0.38900000000000001</v>
          </cell>
          <cell r="H1620">
            <v>0.47</v>
          </cell>
          <cell r="I1620" t="str">
            <v>8          0</v>
          </cell>
          <cell r="J1620">
            <v>0</v>
          </cell>
          <cell r="K1620">
            <v>0</v>
          </cell>
          <cell r="L1620">
            <v>2003</v>
          </cell>
          <cell r="M1620">
            <v>5.8476720280740278</v>
          </cell>
          <cell r="N1620" t="str">
            <v>NG13</v>
          </cell>
          <cell r="O1620">
            <v>41.87</v>
          </cell>
          <cell r="P1620">
            <v>2</v>
          </cell>
        </row>
        <row r="1621">
          <cell r="A1621" t="str">
            <v>ON</v>
          </cell>
          <cell r="B1621">
            <v>1</v>
          </cell>
          <cell r="C1621">
            <v>3</v>
          </cell>
          <cell r="D1621" t="str">
            <v>C</v>
          </cell>
          <cell r="E1621">
            <v>4.75</v>
          </cell>
          <cell r="F1621">
            <v>37616</v>
          </cell>
          <cell r="G1621">
            <v>8.4000000000000005E-2</v>
          </cell>
          <cell r="H1621">
            <v>0.06</v>
          </cell>
          <cell r="I1621" t="str">
            <v>8      1,278</v>
          </cell>
          <cell r="J1621">
            <v>8.2000000000000003E-2</v>
          </cell>
          <cell r="K1621">
            <v>5.5E-2</v>
          </cell>
          <cell r="L1621">
            <v>2003</v>
          </cell>
          <cell r="M1621" t="str">
            <v>No Trade</v>
          </cell>
          <cell r="N1621" t="str">
            <v>NG13</v>
          </cell>
          <cell r="O1621">
            <v>41.87</v>
          </cell>
          <cell r="P1621">
            <v>1</v>
          </cell>
        </row>
        <row r="1622">
          <cell r="A1622" t="str">
            <v>ON</v>
          </cell>
          <cell r="B1622">
            <v>1</v>
          </cell>
          <cell r="C1622">
            <v>3</v>
          </cell>
          <cell r="D1622" t="str">
            <v>C</v>
          </cell>
          <cell r="E1622">
            <v>4.8</v>
          </cell>
          <cell r="F1622">
            <v>37616</v>
          </cell>
          <cell r="G1622">
            <v>7.2999999999999995E-2</v>
          </cell>
          <cell r="H1622">
            <v>0.05</v>
          </cell>
          <cell r="I1622" t="str">
            <v>9         22</v>
          </cell>
          <cell r="J1622">
            <v>0.06</v>
          </cell>
          <cell r="K1622">
            <v>5.5E-2</v>
          </cell>
          <cell r="L1622">
            <v>2003</v>
          </cell>
          <cell r="M1622" t="str">
            <v>No Trade</v>
          </cell>
          <cell r="N1622" t="str">
            <v>NG13</v>
          </cell>
          <cell r="O1622">
            <v>41.87</v>
          </cell>
          <cell r="P1622">
            <v>1</v>
          </cell>
        </row>
        <row r="1623">
          <cell r="A1623" t="str">
            <v>ON</v>
          </cell>
          <cell r="B1623">
            <v>1</v>
          </cell>
          <cell r="C1623">
            <v>3</v>
          </cell>
          <cell r="D1623" t="str">
            <v>C</v>
          </cell>
          <cell r="E1623">
            <v>4.8499999999999996</v>
          </cell>
          <cell r="F1623">
            <v>37616</v>
          </cell>
          <cell r="G1623">
            <v>6.4000000000000001E-2</v>
          </cell>
          <cell r="H1623">
            <v>0.05</v>
          </cell>
          <cell r="I1623" t="str">
            <v>2          0</v>
          </cell>
          <cell r="J1623">
            <v>0</v>
          </cell>
          <cell r="K1623">
            <v>0</v>
          </cell>
          <cell r="L1623">
            <v>2003</v>
          </cell>
          <cell r="M1623" t="str">
            <v>No Trade</v>
          </cell>
          <cell r="N1623" t="str">
            <v>NG13</v>
          </cell>
          <cell r="O1623">
            <v>41.87</v>
          </cell>
          <cell r="P1623">
            <v>1</v>
          </cell>
        </row>
        <row r="1624">
          <cell r="A1624" t="str">
            <v>ON</v>
          </cell>
          <cell r="B1624">
            <v>1</v>
          </cell>
          <cell r="C1624">
            <v>3</v>
          </cell>
          <cell r="D1624" t="str">
            <v>C</v>
          </cell>
          <cell r="E1624">
            <v>4.9000000000000004</v>
          </cell>
          <cell r="F1624">
            <v>37616</v>
          </cell>
          <cell r="G1624">
            <v>5.5E-2</v>
          </cell>
          <cell r="H1624">
            <v>0.04</v>
          </cell>
          <cell r="I1624" t="str">
            <v>5          0</v>
          </cell>
          <cell r="J1624">
            <v>0</v>
          </cell>
          <cell r="K1624">
            <v>0</v>
          </cell>
          <cell r="L1624">
            <v>2003</v>
          </cell>
          <cell r="M1624" t="str">
            <v>No Trade</v>
          </cell>
          <cell r="N1624" t="str">
            <v>NG13</v>
          </cell>
          <cell r="O1624">
            <v>41.87</v>
          </cell>
          <cell r="P1624">
            <v>1</v>
          </cell>
        </row>
        <row r="1625">
          <cell r="A1625" t="str">
            <v>ON</v>
          </cell>
          <cell r="B1625">
            <v>1</v>
          </cell>
          <cell r="C1625">
            <v>3</v>
          </cell>
          <cell r="D1625" t="str">
            <v>C</v>
          </cell>
          <cell r="E1625">
            <v>4.95</v>
          </cell>
          <cell r="F1625">
            <v>37616</v>
          </cell>
          <cell r="G1625">
            <v>4.8000000000000001E-2</v>
          </cell>
          <cell r="H1625">
            <v>0.03</v>
          </cell>
          <cell r="I1625" t="str">
            <v>9          0</v>
          </cell>
          <cell r="J1625">
            <v>0</v>
          </cell>
          <cell r="K1625">
            <v>0</v>
          </cell>
          <cell r="L1625">
            <v>2003</v>
          </cell>
          <cell r="M1625" t="str">
            <v>No Trade</v>
          </cell>
          <cell r="N1625" t="str">
            <v>NG13</v>
          </cell>
          <cell r="O1625">
            <v>41.87</v>
          </cell>
          <cell r="P1625">
            <v>1</v>
          </cell>
        </row>
        <row r="1626">
          <cell r="A1626" t="str">
            <v>ON</v>
          </cell>
          <cell r="B1626">
            <v>1</v>
          </cell>
          <cell r="C1626">
            <v>3</v>
          </cell>
          <cell r="D1626" t="str">
            <v>C</v>
          </cell>
          <cell r="E1626">
            <v>5</v>
          </cell>
          <cell r="F1626">
            <v>37616</v>
          </cell>
          <cell r="G1626">
            <v>4.2000000000000003E-2</v>
          </cell>
          <cell r="H1626">
            <v>0.03</v>
          </cell>
          <cell r="I1626" t="str">
            <v>4        689</v>
          </cell>
          <cell r="J1626">
            <v>3.6999999999999998E-2</v>
          </cell>
          <cell r="K1626">
            <v>0.03</v>
          </cell>
          <cell r="L1626">
            <v>2003</v>
          </cell>
          <cell r="M1626" t="str">
            <v>No Trade</v>
          </cell>
          <cell r="N1626" t="str">
            <v>NG13</v>
          </cell>
          <cell r="O1626">
            <v>41.87</v>
          </cell>
          <cell r="P1626">
            <v>1</v>
          </cell>
        </row>
        <row r="1627">
          <cell r="A1627" t="str">
            <v>ON</v>
          </cell>
          <cell r="B1627">
            <v>1</v>
          </cell>
          <cell r="C1627">
            <v>3</v>
          </cell>
          <cell r="D1627" t="str">
            <v>P</v>
          </cell>
          <cell r="E1627">
            <v>5</v>
          </cell>
          <cell r="F1627">
            <v>37616</v>
          </cell>
          <cell r="G1627">
            <v>0</v>
          </cell>
          <cell r="H1627">
            <v>0</v>
          </cell>
          <cell r="I1627" t="str">
            <v>0          0</v>
          </cell>
          <cell r="J1627">
            <v>0</v>
          </cell>
          <cell r="K1627">
            <v>0</v>
          </cell>
          <cell r="L1627">
            <v>2003</v>
          </cell>
          <cell r="M1627" t="str">
            <v>No Trade</v>
          </cell>
          <cell r="N1627" t="str">
            <v/>
          </cell>
          <cell r="O1627" t="str">
            <v/>
          </cell>
          <cell r="P1627" t="str">
            <v/>
          </cell>
        </row>
        <row r="1628">
          <cell r="A1628" t="str">
            <v>ON</v>
          </cell>
          <cell r="B1628">
            <v>1</v>
          </cell>
          <cell r="C1628">
            <v>3</v>
          </cell>
          <cell r="D1628" t="str">
            <v>C</v>
          </cell>
          <cell r="E1628">
            <v>5.05</v>
          </cell>
          <cell r="F1628">
            <v>37616</v>
          </cell>
          <cell r="G1628">
            <v>3.5999999999999997E-2</v>
          </cell>
          <cell r="H1628">
            <v>0.03</v>
          </cell>
          <cell r="I1628" t="str">
            <v>0          0</v>
          </cell>
          <cell r="J1628">
            <v>0</v>
          </cell>
          <cell r="K1628">
            <v>0</v>
          </cell>
          <cell r="L1628">
            <v>2003</v>
          </cell>
          <cell r="M1628" t="str">
            <v>No Trade</v>
          </cell>
          <cell r="N1628" t="str">
            <v>NG13</v>
          </cell>
          <cell r="O1628">
            <v>41.87</v>
          </cell>
          <cell r="P1628">
            <v>1</v>
          </cell>
        </row>
        <row r="1629">
          <cell r="A1629" t="str">
            <v>ON</v>
          </cell>
          <cell r="B1629">
            <v>1</v>
          </cell>
          <cell r="C1629">
            <v>3</v>
          </cell>
          <cell r="D1629" t="str">
            <v>C</v>
          </cell>
          <cell r="E1629">
            <v>5.0999999999999996</v>
          </cell>
          <cell r="F1629">
            <v>37616</v>
          </cell>
          <cell r="G1629">
            <v>3.1E-2</v>
          </cell>
          <cell r="H1629">
            <v>0.02</v>
          </cell>
          <cell r="I1629" t="str">
            <v>6          0</v>
          </cell>
          <cell r="J1629">
            <v>0</v>
          </cell>
          <cell r="K1629">
            <v>0</v>
          </cell>
          <cell r="L1629">
            <v>2003</v>
          </cell>
          <cell r="M1629" t="str">
            <v>No Trade</v>
          </cell>
          <cell r="N1629" t="str">
            <v>NG13</v>
          </cell>
          <cell r="O1629">
            <v>41.87</v>
          </cell>
          <cell r="P1629">
            <v>1</v>
          </cell>
        </row>
        <row r="1630">
          <cell r="A1630" t="str">
            <v>ON</v>
          </cell>
          <cell r="B1630">
            <v>1</v>
          </cell>
          <cell r="C1630">
            <v>3</v>
          </cell>
          <cell r="D1630" t="str">
            <v>P</v>
          </cell>
          <cell r="E1630">
            <v>5.0999999999999996</v>
          </cell>
          <cell r="F1630">
            <v>37616</v>
          </cell>
          <cell r="G1630">
            <v>0</v>
          </cell>
          <cell r="H1630">
            <v>0</v>
          </cell>
          <cell r="I1630" t="str">
            <v>0          0</v>
          </cell>
          <cell r="J1630">
            <v>0</v>
          </cell>
          <cell r="K1630">
            <v>0</v>
          </cell>
          <cell r="L1630">
            <v>2003</v>
          </cell>
          <cell r="M1630" t="str">
            <v>No Trade</v>
          </cell>
          <cell r="N1630" t="str">
            <v/>
          </cell>
          <cell r="O1630" t="str">
            <v/>
          </cell>
          <cell r="P1630" t="str">
            <v/>
          </cell>
        </row>
        <row r="1631">
          <cell r="A1631" t="str">
            <v>ON</v>
          </cell>
          <cell r="B1631">
            <v>1</v>
          </cell>
          <cell r="C1631">
            <v>3</v>
          </cell>
          <cell r="D1631" t="str">
            <v>C</v>
          </cell>
          <cell r="E1631">
            <v>5.15</v>
          </cell>
          <cell r="F1631">
            <v>37616</v>
          </cell>
          <cell r="G1631">
            <v>2.7E-2</v>
          </cell>
          <cell r="H1631">
            <v>0.02</v>
          </cell>
          <cell r="I1631" t="str">
            <v>2          0</v>
          </cell>
          <cell r="J1631">
            <v>0</v>
          </cell>
          <cell r="K1631">
            <v>0</v>
          </cell>
          <cell r="L1631">
            <v>2003</v>
          </cell>
          <cell r="M1631" t="str">
            <v>No Trade</v>
          </cell>
          <cell r="N1631" t="str">
            <v>NG13</v>
          </cell>
          <cell r="O1631">
            <v>41.87</v>
          </cell>
          <cell r="P1631">
            <v>1</v>
          </cell>
        </row>
        <row r="1632">
          <cell r="A1632" t="str">
            <v>ON</v>
          </cell>
          <cell r="B1632">
            <v>1</v>
          </cell>
          <cell r="C1632">
            <v>3</v>
          </cell>
          <cell r="D1632" t="str">
            <v>C</v>
          </cell>
          <cell r="E1632">
            <v>5.2</v>
          </cell>
          <cell r="F1632">
            <v>37616</v>
          </cell>
          <cell r="G1632">
            <v>2.3E-2</v>
          </cell>
          <cell r="H1632">
            <v>0.01</v>
          </cell>
          <cell r="I1632" t="str">
            <v>9          0</v>
          </cell>
          <cell r="J1632">
            <v>0</v>
          </cell>
          <cell r="K1632">
            <v>0</v>
          </cell>
          <cell r="L1632">
            <v>2003</v>
          </cell>
          <cell r="M1632" t="str">
            <v>No Trade</v>
          </cell>
          <cell r="N1632" t="str">
            <v>NG13</v>
          </cell>
          <cell r="O1632">
            <v>41.87</v>
          </cell>
          <cell r="P1632">
            <v>1</v>
          </cell>
        </row>
        <row r="1633">
          <cell r="A1633" t="str">
            <v>ON</v>
          </cell>
          <cell r="B1633">
            <v>1</v>
          </cell>
          <cell r="C1633">
            <v>3</v>
          </cell>
          <cell r="D1633" t="str">
            <v>C</v>
          </cell>
          <cell r="E1633">
            <v>5.25</v>
          </cell>
          <cell r="F1633">
            <v>37616</v>
          </cell>
          <cell r="G1633">
            <v>0.02</v>
          </cell>
          <cell r="H1633">
            <v>0.01</v>
          </cell>
          <cell r="I1633" t="str">
            <v>7          0</v>
          </cell>
          <cell r="J1633">
            <v>0</v>
          </cell>
          <cell r="K1633">
            <v>0</v>
          </cell>
          <cell r="L1633">
            <v>2003</v>
          </cell>
          <cell r="M1633" t="str">
            <v>No Trade</v>
          </cell>
          <cell r="N1633" t="str">
            <v>NG13</v>
          </cell>
          <cell r="O1633">
            <v>41.87</v>
          </cell>
          <cell r="P1633">
            <v>1</v>
          </cell>
        </row>
        <row r="1634">
          <cell r="A1634" t="str">
            <v>ON</v>
          </cell>
          <cell r="B1634">
            <v>1</v>
          </cell>
          <cell r="C1634">
            <v>3</v>
          </cell>
          <cell r="D1634" t="str">
            <v>C</v>
          </cell>
          <cell r="E1634">
            <v>5.3</v>
          </cell>
          <cell r="F1634">
            <v>37616</v>
          </cell>
          <cell r="G1634">
            <v>1.7000000000000001E-2</v>
          </cell>
          <cell r="H1634">
            <v>0.01</v>
          </cell>
          <cell r="I1634" t="str">
            <v>5          0</v>
          </cell>
          <cell r="J1634">
            <v>0</v>
          </cell>
          <cell r="K1634">
            <v>0</v>
          </cell>
          <cell r="L1634">
            <v>2003</v>
          </cell>
          <cell r="M1634" t="str">
            <v>No Trade</v>
          </cell>
          <cell r="N1634" t="str">
            <v>NG13</v>
          </cell>
          <cell r="O1634">
            <v>41.87</v>
          </cell>
          <cell r="P1634">
            <v>1</v>
          </cell>
        </row>
        <row r="1635">
          <cell r="A1635" t="str">
            <v>ON</v>
          </cell>
          <cell r="B1635">
            <v>1</v>
          </cell>
          <cell r="C1635">
            <v>3</v>
          </cell>
          <cell r="D1635" t="str">
            <v>C</v>
          </cell>
          <cell r="E1635">
            <v>5.35</v>
          </cell>
          <cell r="F1635">
            <v>37616</v>
          </cell>
          <cell r="G1635">
            <v>1.4999999999999999E-2</v>
          </cell>
          <cell r="H1635">
            <v>0.01</v>
          </cell>
          <cell r="I1635" t="str">
            <v>3         50</v>
          </cell>
          <cell r="J1635">
            <v>0</v>
          </cell>
          <cell r="K1635">
            <v>0</v>
          </cell>
          <cell r="L1635">
            <v>2003</v>
          </cell>
          <cell r="M1635" t="str">
            <v>No Trade</v>
          </cell>
          <cell r="N1635" t="str">
            <v>NG13</v>
          </cell>
          <cell r="O1635">
            <v>41.87</v>
          </cell>
          <cell r="P1635">
            <v>1</v>
          </cell>
        </row>
        <row r="1636">
          <cell r="A1636" t="str">
            <v>ON</v>
          </cell>
          <cell r="B1636">
            <v>1</v>
          </cell>
          <cell r="C1636">
            <v>3</v>
          </cell>
          <cell r="D1636" t="str">
            <v>C</v>
          </cell>
          <cell r="E1636">
            <v>5.4</v>
          </cell>
          <cell r="F1636">
            <v>37616</v>
          </cell>
          <cell r="G1636">
            <v>1.2999999999999999E-2</v>
          </cell>
          <cell r="H1636">
            <v>0.01</v>
          </cell>
          <cell r="I1636" t="str">
            <v>1          0</v>
          </cell>
          <cell r="J1636">
            <v>0</v>
          </cell>
          <cell r="K1636">
            <v>0</v>
          </cell>
          <cell r="L1636">
            <v>2003</v>
          </cell>
          <cell r="M1636" t="str">
            <v>No Trade</v>
          </cell>
          <cell r="N1636" t="str">
            <v>NG13</v>
          </cell>
          <cell r="O1636">
            <v>41.87</v>
          </cell>
          <cell r="P1636">
            <v>1</v>
          </cell>
        </row>
        <row r="1637">
          <cell r="A1637" t="str">
            <v>ON</v>
          </cell>
          <cell r="B1637">
            <v>1</v>
          </cell>
          <cell r="C1637">
            <v>3</v>
          </cell>
          <cell r="D1637" t="str">
            <v>C</v>
          </cell>
          <cell r="E1637">
            <v>5.45</v>
          </cell>
          <cell r="F1637">
            <v>37616</v>
          </cell>
          <cell r="G1637">
            <v>1.0999999999999999E-2</v>
          </cell>
          <cell r="H1637">
            <v>0.01</v>
          </cell>
          <cell r="I1637" t="str">
            <v>0          0</v>
          </cell>
          <cell r="J1637">
            <v>0</v>
          </cell>
          <cell r="K1637">
            <v>0</v>
          </cell>
          <cell r="L1637">
            <v>2003</v>
          </cell>
          <cell r="M1637" t="str">
            <v>No Trade</v>
          </cell>
          <cell r="N1637" t="str">
            <v>NG13</v>
          </cell>
          <cell r="O1637">
            <v>41.87</v>
          </cell>
          <cell r="P1637">
            <v>1</v>
          </cell>
        </row>
        <row r="1638">
          <cell r="A1638" t="str">
            <v>ON</v>
          </cell>
          <cell r="B1638">
            <v>1</v>
          </cell>
          <cell r="C1638">
            <v>3</v>
          </cell>
          <cell r="D1638" t="str">
            <v>C</v>
          </cell>
          <cell r="E1638">
            <v>5.5</v>
          </cell>
          <cell r="F1638">
            <v>37616</v>
          </cell>
          <cell r="G1638">
            <v>8.9999999999999993E-3</v>
          </cell>
          <cell r="H1638">
            <v>0</v>
          </cell>
          <cell r="I1638" t="str">
            <v>8        400</v>
          </cell>
          <cell r="J1638">
            <v>0.01</v>
          </cell>
          <cell r="K1638">
            <v>0.01</v>
          </cell>
          <cell r="L1638">
            <v>2003</v>
          </cell>
          <cell r="M1638" t="str">
            <v>No Trade</v>
          </cell>
          <cell r="N1638" t="str">
            <v>NG13</v>
          </cell>
          <cell r="O1638">
            <v>41.87</v>
          </cell>
          <cell r="P1638">
            <v>1</v>
          </cell>
        </row>
        <row r="1639">
          <cell r="A1639" t="str">
            <v>ON</v>
          </cell>
          <cell r="B1639">
            <v>1</v>
          </cell>
          <cell r="C1639">
            <v>3</v>
          </cell>
          <cell r="D1639" t="str">
            <v>C</v>
          </cell>
          <cell r="E1639">
            <v>5.55</v>
          </cell>
          <cell r="F1639">
            <v>37616</v>
          </cell>
          <cell r="G1639">
            <v>8.0000000000000002E-3</v>
          </cell>
          <cell r="H1639">
            <v>0</v>
          </cell>
          <cell r="I1639" t="str">
            <v>7          0</v>
          </cell>
          <cell r="J1639">
            <v>0</v>
          </cell>
          <cell r="K1639">
            <v>0</v>
          </cell>
          <cell r="L1639">
            <v>2003</v>
          </cell>
          <cell r="M1639" t="str">
            <v>No Trade</v>
          </cell>
          <cell r="N1639" t="str">
            <v>NG13</v>
          </cell>
          <cell r="O1639">
            <v>41.87</v>
          </cell>
          <cell r="P1639">
            <v>1</v>
          </cell>
        </row>
        <row r="1640">
          <cell r="A1640" t="str">
            <v>ON</v>
          </cell>
          <cell r="B1640">
            <v>1</v>
          </cell>
          <cell r="C1640">
            <v>3</v>
          </cell>
          <cell r="D1640" t="str">
            <v>C</v>
          </cell>
          <cell r="E1640">
            <v>5.6</v>
          </cell>
          <cell r="F1640">
            <v>37616</v>
          </cell>
          <cell r="G1640">
            <v>7.0000000000000001E-3</v>
          </cell>
          <cell r="H1640">
            <v>0</v>
          </cell>
          <cell r="I1640" t="str">
            <v>6          0</v>
          </cell>
          <cell r="J1640">
            <v>0</v>
          </cell>
          <cell r="K1640">
            <v>0</v>
          </cell>
          <cell r="L1640">
            <v>2003</v>
          </cell>
          <cell r="M1640" t="str">
            <v>No Trade</v>
          </cell>
          <cell r="N1640" t="str">
            <v>NG13</v>
          </cell>
          <cell r="O1640">
            <v>41.87</v>
          </cell>
          <cell r="P1640">
            <v>1</v>
          </cell>
        </row>
        <row r="1641">
          <cell r="A1641" t="str">
            <v>ON</v>
          </cell>
          <cell r="B1641">
            <v>1</v>
          </cell>
          <cell r="C1641">
            <v>3</v>
          </cell>
          <cell r="D1641" t="str">
            <v>C</v>
          </cell>
          <cell r="E1641">
            <v>5.65</v>
          </cell>
          <cell r="F1641">
            <v>37616</v>
          </cell>
          <cell r="G1641">
            <v>6.0000000000000001E-3</v>
          </cell>
          <cell r="H1641">
            <v>0</v>
          </cell>
          <cell r="I1641" t="str">
            <v>5          0</v>
          </cell>
          <cell r="J1641">
            <v>0</v>
          </cell>
          <cell r="K1641">
            <v>0</v>
          </cell>
          <cell r="L1641">
            <v>2003</v>
          </cell>
          <cell r="M1641" t="str">
            <v>No Trade</v>
          </cell>
          <cell r="N1641" t="str">
            <v>NG13</v>
          </cell>
          <cell r="O1641">
            <v>41.87</v>
          </cell>
          <cell r="P1641">
            <v>1</v>
          </cell>
        </row>
        <row r="1642">
          <cell r="A1642" t="str">
            <v>ON</v>
          </cell>
          <cell r="B1642">
            <v>1</v>
          </cell>
          <cell r="C1642">
            <v>3</v>
          </cell>
          <cell r="D1642" t="str">
            <v>C</v>
          </cell>
          <cell r="E1642">
            <v>5.7</v>
          </cell>
          <cell r="F1642">
            <v>37616</v>
          </cell>
          <cell r="G1642">
            <v>5.0000000000000001E-3</v>
          </cell>
          <cell r="H1642">
            <v>0</v>
          </cell>
          <cell r="I1642" t="str">
            <v>5          0</v>
          </cell>
          <cell r="J1642">
            <v>0</v>
          </cell>
          <cell r="K1642">
            <v>0</v>
          </cell>
          <cell r="L1642">
            <v>2003</v>
          </cell>
          <cell r="M1642" t="str">
            <v>No Trade</v>
          </cell>
          <cell r="N1642" t="str">
            <v>NG13</v>
          </cell>
          <cell r="O1642">
            <v>41.87</v>
          </cell>
          <cell r="P1642">
            <v>1</v>
          </cell>
        </row>
        <row r="1643">
          <cell r="A1643" t="str">
            <v>ON</v>
          </cell>
          <cell r="B1643">
            <v>1</v>
          </cell>
          <cell r="C1643">
            <v>3</v>
          </cell>
          <cell r="D1643" t="str">
            <v>C</v>
          </cell>
          <cell r="E1643">
            <v>5.75</v>
          </cell>
          <cell r="F1643">
            <v>37616</v>
          </cell>
          <cell r="G1643">
            <v>4.0000000000000001E-3</v>
          </cell>
          <cell r="H1643">
            <v>0</v>
          </cell>
          <cell r="I1643" t="str">
            <v>4        250</v>
          </cell>
          <cell r="J1643">
            <v>0</v>
          </cell>
          <cell r="K1643">
            <v>0</v>
          </cell>
          <cell r="L1643">
            <v>2003</v>
          </cell>
          <cell r="M1643" t="str">
            <v>No Trade</v>
          </cell>
          <cell r="N1643" t="str">
            <v>NG13</v>
          </cell>
          <cell r="O1643">
            <v>41.87</v>
          </cell>
          <cell r="P1643">
            <v>1</v>
          </cell>
        </row>
        <row r="1644">
          <cell r="A1644" t="str">
            <v>ON</v>
          </cell>
          <cell r="B1644">
            <v>1</v>
          </cell>
          <cell r="C1644">
            <v>3</v>
          </cell>
          <cell r="D1644" t="str">
            <v>C</v>
          </cell>
          <cell r="E1644">
            <v>5.8</v>
          </cell>
          <cell r="F1644">
            <v>37616</v>
          </cell>
          <cell r="G1644">
            <v>4.0000000000000001E-3</v>
          </cell>
          <cell r="H1644">
            <v>0</v>
          </cell>
          <cell r="I1644" t="str">
            <v>4          0</v>
          </cell>
          <cell r="J1644">
            <v>0</v>
          </cell>
          <cell r="K1644">
            <v>0</v>
          </cell>
          <cell r="L1644">
            <v>2003</v>
          </cell>
          <cell r="M1644" t="str">
            <v>No Trade</v>
          </cell>
          <cell r="N1644" t="str">
            <v>NG13</v>
          </cell>
          <cell r="O1644">
            <v>41.87</v>
          </cell>
          <cell r="P1644">
            <v>1</v>
          </cell>
        </row>
        <row r="1645">
          <cell r="A1645" t="str">
            <v>ON</v>
          </cell>
          <cell r="B1645">
            <v>1</v>
          </cell>
          <cell r="C1645">
            <v>3</v>
          </cell>
          <cell r="D1645" t="str">
            <v>C</v>
          </cell>
          <cell r="E1645">
            <v>5.85</v>
          </cell>
          <cell r="F1645">
            <v>37616</v>
          </cell>
          <cell r="G1645">
            <v>3.0000000000000001E-3</v>
          </cell>
          <cell r="H1645">
            <v>0</v>
          </cell>
          <cell r="I1645" t="str">
            <v>3          0</v>
          </cell>
          <cell r="J1645">
            <v>0</v>
          </cell>
          <cell r="K1645">
            <v>0</v>
          </cell>
          <cell r="L1645">
            <v>2003</v>
          </cell>
          <cell r="M1645" t="str">
            <v>No Trade</v>
          </cell>
          <cell r="N1645" t="str">
            <v>NG13</v>
          </cell>
          <cell r="O1645">
            <v>41.87</v>
          </cell>
          <cell r="P1645">
            <v>1</v>
          </cell>
        </row>
        <row r="1646">
          <cell r="A1646" t="str">
            <v>ON</v>
          </cell>
          <cell r="B1646">
            <v>1</v>
          </cell>
          <cell r="C1646">
            <v>3</v>
          </cell>
          <cell r="D1646" t="str">
            <v>C</v>
          </cell>
          <cell r="E1646">
            <v>5.9</v>
          </cell>
          <cell r="F1646">
            <v>37616</v>
          </cell>
          <cell r="G1646">
            <v>3.0000000000000001E-3</v>
          </cell>
          <cell r="H1646">
            <v>0</v>
          </cell>
          <cell r="I1646" t="str">
            <v>3          0</v>
          </cell>
          <cell r="J1646">
            <v>0</v>
          </cell>
          <cell r="K1646">
            <v>0</v>
          </cell>
          <cell r="L1646">
            <v>2003</v>
          </cell>
          <cell r="M1646" t="str">
            <v>No Trade</v>
          </cell>
          <cell r="N1646" t="str">
            <v>NG13</v>
          </cell>
          <cell r="O1646">
            <v>41.87</v>
          </cell>
          <cell r="P1646">
            <v>1</v>
          </cell>
        </row>
        <row r="1647">
          <cell r="A1647" t="str">
            <v>ON</v>
          </cell>
          <cell r="B1647">
            <v>1</v>
          </cell>
          <cell r="C1647">
            <v>3</v>
          </cell>
          <cell r="D1647" t="str">
            <v>C</v>
          </cell>
          <cell r="E1647">
            <v>6</v>
          </cell>
          <cell r="F1647">
            <v>37616</v>
          </cell>
          <cell r="G1647">
            <v>2E-3</v>
          </cell>
          <cell r="H1647">
            <v>0</v>
          </cell>
          <cell r="I1647" t="str">
            <v>2        325</v>
          </cell>
          <cell r="J1647">
            <v>3.0000000000000001E-3</v>
          </cell>
          <cell r="K1647">
            <v>2E-3</v>
          </cell>
          <cell r="L1647">
            <v>2003</v>
          </cell>
          <cell r="M1647" t="str">
            <v>No Trade</v>
          </cell>
          <cell r="N1647" t="str">
            <v>NG13</v>
          </cell>
          <cell r="O1647">
            <v>41.87</v>
          </cell>
          <cell r="P1647">
            <v>1</v>
          </cell>
        </row>
        <row r="1648">
          <cell r="A1648" t="str">
            <v>ON</v>
          </cell>
          <cell r="B1648">
            <v>1</v>
          </cell>
          <cell r="C1648">
            <v>3</v>
          </cell>
          <cell r="D1648" t="str">
            <v>P</v>
          </cell>
          <cell r="E1648">
            <v>6</v>
          </cell>
          <cell r="F1648">
            <v>37616</v>
          </cell>
          <cell r="G1648">
            <v>1.5940000000000001</v>
          </cell>
          <cell r="H1648">
            <v>1.7</v>
          </cell>
          <cell r="I1648" t="str">
            <v>2          0</v>
          </cell>
          <cell r="J1648">
            <v>0</v>
          </cell>
          <cell r="K1648">
            <v>0</v>
          </cell>
          <cell r="L1648">
            <v>2003</v>
          </cell>
          <cell r="M1648">
            <v>7.6786619260686724</v>
          </cell>
          <cell r="N1648" t="str">
            <v>NG13</v>
          </cell>
          <cell r="O1648">
            <v>41.87</v>
          </cell>
          <cell r="P1648">
            <v>2</v>
          </cell>
        </row>
        <row r="1649">
          <cell r="A1649" t="str">
            <v>ON</v>
          </cell>
          <cell r="B1649">
            <v>1</v>
          </cell>
          <cell r="C1649">
            <v>3</v>
          </cell>
          <cell r="D1649" t="str">
            <v>C</v>
          </cell>
          <cell r="E1649">
            <v>6.05</v>
          </cell>
          <cell r="F1649">
            <v>37616</v>
          </cell>
          <cell r="G1649">
            <v>2E-3</v>
          </cell>
          <cell r="H1649">
            <v>0</v>
          </cell>
          <cell r="I1649" t="str">
            <v>2          0</v>
          </cell>
          <cell r="J1649">
            <v>0</v>
          </cell>
          <cell r="K1649">
            <v>0</v>
          </cell>
          <cell r="L1649">
            <v>2003</v>
          </cell>
          <cell r="M1649" t="str">
            <v>No Trade</v>
          </cell>
          <cell r="N1649" t="str">
            <v>NG13</v>
          </cell>
          <cell r="O1649">
            <v>41.87</v>
          </cell>
          <cell r="P1649">
            <v>1</v>
          </cell>
        </row>
        <row r="1650">
          <cell r="A1650" t="str">
            <v>ON</v>
          </cell>
          <cell r="B1650">
            <v>1</v>
          </cell>
          <cell r="C1650">
            <v>3</v>
          </cell>
          <cell r="D1650" t="str">
            <v>C</v>
          </cell>
          <cell r="E1650">
            <v>6.1</v>
          </cell>
          <cell r="F1650">
            <v>37616</v>
          </cell>
          <cell r="G1650">
            <v>2E-3</v>
          </cell>
          <cell r="H1650">
            <v>0</v>
          </cell>
          <cell r="I1650" t="str">
            <v>2          0</v>
          </cell>
          <cell r="J1650">
            <v>0</v>
          </cell>
          <cell r="K1650">
            <v>0</v>
          </cell>
          <cell r="L1650">
            <v>2003</v>
          </cell>
          <cell r="M1650" t="str">
            <v>No Trade</v>
          </cell>
          <cell r="N1650" t="str">
            <v>NG13</v>
          </cell>
          <cell r="O1650">
            <v>41.87</v>
          </cell>
          <cell r="P1650">
            <v>1</v>
          </cell>
        </row>
        <row r="1651">
          <cell r="A1651" t="str">
            <v>ON</v>
          </cell>
          <cell r="B1651">
            <v>1</v>
          </cell>
          <cell r="C1651">
            <v>3</v>
          </cell>
          <cell r="D1651" t="str">
            <v>C</v>
          </cell>
          <cell r="E1651">
            <v>6.2</v>
          </cell>
          <cell r="F1651">
            <v>37616</v>
          </cell>
          <cell r="G1651">
            <v>1E-3</v>
          </cell>
          <cell r="H1651">
            <v>0</v>
          </cell>
          <cell r="I1651" t="str">
            <v>1          0</v>
          </cell>
          <cell r="J1651">
            <v>0</v>
          </cell>
          <cell r="K1651">
            <v>0</v>
          </cell>
          <cell r="L1651">
            <v>2003</v>
          </cell>
          <cell r="M1651" t="str">
            <v>No Trade</v>
          </cell>
          <cell r="N1651" t="str">
            <v>NG13</v>
          </cell>
          <cell r="O1651">
            <v>41.87</v>
          </cell>
          <cell r="P1651">
            <v>1</v>
          </cell>
        </row>
        <row r="1652">
          <cell r="A1652" t="str">
            <v>ON</v>
          </cell>
          <cell r="B1652">
            <v>1</v>
          </cell>
          <cell r="C1652">
            <v>3</v>
          </cell>
          <cell r="D1652" t="str">
            <v>C</v>
          </cell>
          <cell r="E1652">
            <v>6.25</v>
          </cell>
          <cell r="F1652">
            <v>37616</v>
          </cell>
          <cell r="G1652">
            <v>1E-3</v>
          </cell>
          <cell r="H1652">
            <v>0</v>
          </cell>
          <cell r="I1652" t="str">
            <v>1          0</v>
          </cell>
          <cell r="J1652">
            <v>0</v>
          </cell>
          <cell r="K1652">
            <v>0</v>
          </cell>
          <cell r="L1652">
            <v>2003</v>
          </cell>
          <cell r="M1652" t="str">
            <v>No Trade</v>
          </cell>
          <cell r="N1652" t="str">
            <v>NG13</v>
          </cell>
          <cell r="O1652">
            <v>41.87</v>
          </cell>
          <cell r="P1652">
            <v>1</v>
          </cell>
        </row>
        <row r="1653">
          <cell r="A1653" t="str">
            <v>ON</v>
          </cell>
          <cell r="B1653">
            <v>1</v>
          </cell>
          <cell r="C1653">
            <v>3</v>
          </cell>
          <cell r="D1653" t="str">
            <v>C</v>
          </cell>
          <cell r="E1653">
            <v>6.3</v>
          </cell>
          <cell r="F1653">
            <v>37616</v>
          </cell>
          <cell r="G1653">
            <v>1E-3</v>
          </cell>
          <cell r="H1653">
            <v>0</v>
          </cell>
          <cell r="I1653" t="str">
            <v>1          0</v>
          </cell>
          <cell r="J1653">
            <v>0</v>
          </cell>
          <cell r="K1653">
            <v>0</v>
          </cell>
          <cell r="L1653">
            <v>2003</v>
          </cell>
          <cell r="M1653" t="str">
            <v>No Trade</v>
          </cell>
          <cell r="N1653" t="str">
            <v>NG13</v>
          </cell>
          <cell r="O1653">
            <v>41.87</v>
          </cell>
          <cell r="P1653">
            <v>1</v>
          </cell>
        </row>
        <row r="1654">
          <cell r="A1654" t="str">
            <v>ON</v>
          </cell>
          <cell r="B1654">
            <v>1</v>
          </cell>
          <cell r="C1654">
            <v>3</v>
          </cell>
          <cell r="D1654" t="str">
            <v>P</v>
          </cell>
          <cell r="E1654">
            <v>6.3</v>
          </cell>
          <cell r="F1654">
            <v>37616</v>
          </cell>
          <cell r="G1654">
            <v>2.6659999999999999</v>
          </cell>
          <cell r="H1654">
            <v>2.66</v>
          </cell>
          <cell r="I1654" t="str">
            <v>6          0</v>
          </cell>
          <cell r="J1654">
            <v>0</v>
          </cell>
          <cell r="K1654">
            <v>0</v>
          </cell>
          <cell r="L1654">
            <v>2003</v>
          </cell>
          <cell r="M1654">
            <v>9.2785949559885736</v>
          </cell>
          <cell r="N1654" t="str">
            <v>NG13</v>
          </cell>
          <cell r="O1654">
            <v>41.87</v>
          </cell>
          <cell r="P1654">
            <v>2</v>
          </cell>
        </row>
        <row r="1655">
          <cell r="A1655" t="str">
            <v>ON</v>
          </cell>
          <cell r="B1655">
            <v>1</v>
          </cell>
          <cell r="C1655">
            <v>3</v>
          </cell>
          <cell r="D1655" t="str">
            <v>C</v>
          </cell>
          <cell r="E1655">
            <v>6.35</v>
          </cell>
          <cell r="F1655">
            <v>37616</v>
          </cell>
          <cell r="G1655">
            <v>1E-3</v>
          </cell>
          <cell r="H1655">
            <v>0</v>
          </cell>
          <cell r="I1655" t="str">
            <v>1          0</v>
          </cell>
          <cell r="J1655">
            <v>0</v>
          </cell>
          <cell r="K1655">
            <v>0</v>
          </cell>
          <cell r="L1655">
            <v>2003</v>
          </cell>
          <cell r="M1655" t="str">
            <v>No Trade</v>
          </cell>
          <cell r="N1655" t="str">
            <v>NG13</v>
          </cell>
          <cell r="O1655">
            <v>41.87</v>
          </cell>
          <cell r="P1655">
            <v>1</v>
          </cell>
        </row>
        <row r="1656">
          <cell r="A1656" t="str">
            <v>ON</v>
          </cell>
          <cell r="B1656">
            <v>1</v>
          </cell>
          <cell r="C1656">
            <v>3</v>
          </cell>
          <cell r="D1656" t="str">
            <v>C</v>
          </cell>
          <cell r="E1656">
            <v>6.4</v>
          </cell>
          <cell r="F1656">
            <v>37616</v>
          </cell>
          <cell r="G1656">
            <v>1E-3</v>
          </cell>
          <cell r="H1656">
            <v>0</v>
          </cell>
          <cell r="I1656" t="str">
            <v>1          0</v>
          </cell>
          <cell r="J1656">
            <v>0</v>
          </cell>
          <cell r="K1656">
            <v>0</v>
          </cell>
          <cell r="L1656">
            <v>2003</v>
          </cell>
          <cell r="M1656" t="str">
            <v>No Trade</v>
          </cell>
          <cell r="N1656" t="str">
            <v>NG13</v>
          </cell>
          <cell r="O1656">
            <v>41.87</v>
          </cell>
          <cell r="P1656">
            <v>1</v>
          </cell>
        </row>
        <row r="1657">
          <cell r="A1657" t="str">
            <v>ON</v>
          </cell>
          <cell r="B1657">
            <v>1</v>
          </cell>
          <cell r="C1657">
            <v>3</v>
          </cell>
          <cell r="D1657" t="str">
            <v>C</v>
          </cell>
          <cell r="E1657">
            <v>6.45</v>
          </cell>
          <cell r="F1657">
            <v>37616</v>
          </cell>
          <cell r="G1657">
            <v>1E-3</v>
          </cell>
          <cell r="H1657">
            <v>0</v>
          </cell>
          <cell r="I1657" t="str">
            <v>1          0</v>
          </cell>
          <cell r="J1657">
            <v>0</v>
          </cell>
          <cell r="K1657">
            <v>0</v>
          </cell>
          <cell r="L1657">
            <v>2003</v>
          </cell>
          <cell r="M1657" t="str">
            <v>No Trade</v>
          </cell>
          <cell r="N1657" t="str">
            <v>NG13</v>
          </cell>
          <cell r="O1657">
            <v>41.87</v>
          </cell>
          <cell r="P1657">
            <v>1</v>
          </cell>
        </row>
        <row r="1658">
          <cell r="A1658" t="str">
            <v>ON</v>
          </cell>
          <cell r="B1658">
            <v>1</v>
          </cell>
          <cell r="C1658">
            <v>3</v>
          </cell>
          <cell r="D1658" t="str">
            <v>C</v>
          </cell>
          <cell r="E1658">
            <v>6.5</v>
          </cell>
          <cell r="F1658">
            <v>37616</v>
          </cell>
          <cell r="G1658">
            <v>1E-3</v>
          </cell>
          <cell r="H1658">
            <v>0</v>
          </cell>
          <cell r="I1658" t="str">
            <v>1          0</v>
          </cell>
          <cell r="J1658">
            <v>0</v>
          </cell>
          <cell r="K1658">
            <v>0</v>
          </cell>
          <cell r="L1658">
            <v>2003</v>
          </cell>
          <cell r="M1658" t="str">
            <v>No Trade</v>
          </cell>
          <cell r="N1658" t="str">
            <v>NG13</v>
          </cell>
          <cell r="O1658">
            <v>41.87</v>
          </cell>
          <cell r="P1658">
            <v>1</v>
          </cell>
        </row>
        <row r="1659">
          <cell r="A1659" t="str">
            <v>ON</v>
          </cell>
          <cell r="B1659">
            <v>1</v>
          </cell>
          <cell r="C1659">
            <v>3</v>
          </cell>
          <cell r="D1659" t="str">
            <v>C</v>
          </cell>
          <cell r="E1659">
            <v>6.55</v>
          </cell>
          <cell r="F1659">
            <v>37616</v>
          </cell>
          <cell r="G1659">
            <v>1E-3</v>
          </cell>
          <cell r="H1659">
            <v>0</v>
          </cell>
          <cell r="I1659" t="str">
            <v>1          0</v>
          </cell>
          <cell r="J1659">
            <v>0</v>
          </cell>
          <cell r="K1659">
            <v>0</v>
          </cell>
          <cell r="L1659">
            <v>2003</v>
          </cell>
          <cell r="M1659" t="str">
            <v>No Trade</v>
          </cell>
          <cell r="N1659" t="str">
            <v>NG13</v>
          </cell>
          <cell r="O1659">
            <v>41.87</v>
          </cell>
          <cell r="P1659">
            <v>1</v>
          </cell>
        </row>
        <row r="1660">
          <cell r="A1660" t="str">
            <v>ON</v>
          </cell>
          <cell r="B1660">
            <v>1</v>
          </cell>
          <cell r="C1660">
            <v>3</v>
          </cell>
          <cell r="D1660" t="str">
            <v>C</v>
          </cell>
          <cell r="E1660">
            <v>6.6</v>
          </cell>
          <cell r="F1660">
            <v>37616</v>
          </cell>
          <cell r="G1660">
            <v>1E-3</v>
          </cell>
          <cell r="H1660">
            <v>0</v>
          </cell>
          <cell r="I1660" t="str">
            <v>1          0</v>
          </cell>
          <cell r="J1660">
            <v>0</v>
          </cell>
          <cell r="K1660">
            <v>0</v>
          </cell>
          <cell r="L1660">
            <v>2003</v>
          </cell>
          <cell r="M1660" t="str">
            <v>No Trade</v>
          </cell>
          <cell r="N1660" t="str">
            <v>NG13</v>
          </cell>
          <cell r="O1660">
            <v>41.87</v>
          </cell>
          <cell r="P1660">
            <v>1</v>
          </cell>
        </row>
        <row r="1661">
          <cell r="A1661" t="str">
            <v>ON</v>
          </cell>
          <cell r="B1661">
            <v>1</v>
          </cell>
          <cell r="C1661">
            <v>3</v>
          </cell>
          <cell r="D1661" t="str">
            <v>C</v>
          </cell>
          <cell r="E1661">
            <v>6.65</v>
          </cell>
          <cell r="F1661">
            <v>37616</v>
          </cell>
          <cell r="G1661">
            <v>1E-3</v>
          </cell>
          <cell r="H1661">
            <v>0</v>
          </cell>
          <cell r="I1661" t="str">
            <v>1          0</v>
          </cell>
          <cell r="J1661">
            <v>0</v>
          </cell>
          <cell r="K1661">
            <v>0</v>
          </cell>
          <cell r="L1661">
            <v>2003</v>
          </cell>
          <cell r="M1661" t="str">
            <v>No Trade</v>
          </cell>
          <cell r="N1661" t="str">
            <v>NG13</v>
          </cell>
          <cell r="O1661">
            <v>41.87</v>
          </cell>
          <cell r="P1661">
            <v>1</v>
          </cell>
        </row>
        <row r="1662">
          <cell r="A1662" t="str">
            <v>ON</v>
          </cell>
          <cell r="B1662">
            <v>1</v>
          </cell>
          <cell r="C1662">
            <v>3</v>
          </cell>
          <cell r="D1662" t="str">
            <v>C</v>
          </cell>
          <cell r="E1662">
            <v>6.7</v>
          </cell>
          <cell r="F1662">
            <v>37616</v>
          </cell>
          <cell r="G1662">
            <v>1E-3</v>
          </cell>
          <cell r="H1662">
            <v>0</v>
          </cell>
          <cell r="I1662" t="str">
            <v>1          0</v>
          </cell>
          <cell r="J1662">
            <v>0</v>
          </cell>
          <cell r="K1662">
            <v>0</v>
          </cell>
          <cell r="L1662">
            <v>2003</v>
          </cell>
          <cell r="M1662" t="str">
            <v>No Trade</v>
          </cell>
          <cell r="N1662" t="str">
            <v>NG13</v>
          </cell>
          <cell r="O1662">
            <v>41.87</v>
          </cell>
          <cell r="P1662">
            <v>1</v>
          </cell>
        </row>
        <row r="1663">
          <cell r="A1663" t="str">
            <v>ON</v>
          </cell>
          <cell r="B1663">
            <v>1</v>
          </cell>
          <cell r="C1663">
            <v>3</v>
          </cell>
          <cell r="D1663" t="str">
            <v>C</v>
          </cell>
          <cell r="E1663">
            <v>6.8</v>
          </cell>
          <cell r="F1663">
            <v>37616</v>
          </cell>
          <cell r="G1663">
            <v>1E-3</v>
          </cell>
          <cell r="H1663">
            <v>0</v>
          </cell>
          <cell r="I1663" t="str">
            <v>1          0</v>
          </cell>
          <cell r="J1663">
            <v>0</v>
          </cell>
          <cell r="K1663">
            <v>0</v>
          </cell>
          <cell r="L1663">
            <v>2003</v>
          </cell>
          <cell r="M1663" t="str">
            <v>No Trade</v>
          </cell>
          <cell r="N1663" t="str">
            <v>NG13</v>
          </cell>
          <cell r="O1663">
            <v>41.87</v>
          </cell>
          <cell r="P1663">
            <v>1</v>
          </cell>
        </row>
        <row r="1664">
          <cell r="A1664" t="str">
            <v>ON</v>
          </cell>
          <cell r="B1664">
            <v>1</v>
          </cell>
          <cell r="C1664">
            <v>3</v>
          </cell>
          <cell r="D1664" t="str">
            <v>C</v>
          </cell>
          <cell r="E1664">
            <v>6.9</v>
          </cell>
          <cell r="F1664">
            <v>37616</v>
          </cell>
          <cell r="G1664">
            <v>1E-3</v>
          </cell>
          <cell r="H1664">
            <v>0</v>
          </cell>
          <cell r="I1664" t="str">
            <v>1          0</v>
          </cell>
          <cell r="J1664">
            <v>0</v>
          </cell>
          <cell r="K1664">
            <v>0</v>
          </cell>
          <cell r="L1664">
            <v>2003</v>
          </cell>
          <cell r="M1664" t="str">
            <v>No Trade</v>
          </cell>
          <cell r="N1664" t="str">
            <v>NG13</v>
          </cell>
          <cell r="O1664">
            <v>41.87</v>
          </cell>
          <cell r="P1664">
            <v>1</v>
          </cell>
        </row>
        <row r="1665">
          <cell r="A1665" t="str">
            <v>ON</v>
          </cell>
          <cell r="B1665">
            <v>1</v>
          </cell>
          <cell r="C1665">
            <v>3</v>
          </cell>
          <cell r="D1665" t="str">
            <v>C</v>
          </cell>
          <cell r="E1665">
            <v>6.95</v>
          </cell>
          <cell r="F1665">
            <v>37616</v>
          </cell>
          <cell r="G1665">
            <v>1E-3</v>
          </cell>
          <cell r="H1665">
            <v>0</v>
          </cell>
          <cell r="I1665" t="str">
            <v>1          0</v>
          </cell>
          <cell r="J1665">
            <v>0</v>
          </cell>
          <cell r="K1665">
            <v>0</v>
          </cell>
          <cell r="L1665">
            <v>2003</v>
          </cell>
          <cell r="M1665" t="str">
            <v>No Trade</v>
          </cell>
          <cell r="N1665" t="str">
            <v>NG13</v>
          </cell>
          <cell r="O1665">
            <v>41.87</v>
          </cell>
          <cell r="P1665">
            <v>1</v>
          </cell>
        </row>
        <row r="1666">
          <cell r="A1666" t="str">
            <v>ON</v>
          </cell>
          <cell r="B1666">
            <v>1</v>
          </cell>
          <cell r="C1666">
            <v>3</v>
          </cell>
          <cell r="D1666" t="str">
            <v>C</v>
          </cell>
          <cell r="E1666">
            <v>7</v>
          </cell>
          <cell r="F1666">
            <v>37616</v>
          </cell>
          <cell r="G1666">
            <v>1E-3</v>
          </cell>
          <cell r="H1666">
            <v>0</v>
          </cell>
          <cell r="I1666" t="str">
            <v>1          5</v>
          </cell>
          <cell r="J1666">
            <v>1E-3</v>
          </cell>
          <cell r="K1666">
            <v>1E-3</v>
          </cell>
          <cell r="L1666">
            <v>2003</v>
          </cell>
          <cell r="M1666" t="str">
            <v>No Trade</v>
          </cell>
          <cell r="N1666" t="str">
            <v>NG13</v>
          </cell>
          <cell r="O1666">
            <v>41.87</v>
          </cell>
          <cell r="P1666">
            <v>1</v>
          </cell>
        </row>
        <row r="1667">
          <cell r="A1667" t="str">
            <v>ON</v>
          </cell>
          <cell r="B1667">
            <v>1</v>
          </cell>
          <cell r="C1667">
            <v>3</v>
          </cell>
          <cell r="D1667" t="str">
            <v>P</v>
          </cell>
          <cell r="E1667">
            <v>7</v>
          </cell>
          <cell r="F1667">
            <v>37616</v>
          </cell>
          <cell r="G1667">
            <v>2.5289999999999999</v>
          </cell>
          <cell r="H1667">
            <v>2.52</v>
          </cell>
          <cell r="I1667" t="str">
            <v>9          0</v>
          </cell>
          <cell r="J1667">
            <v>0</v>
          </cell>
          <cell r="K1667">
            <v>0</v>
          </cell>
          <cell r="L1667">
            <v>2003</v>
          </cell>
          <cell r="M1667">
            <v>8.4173107929443383</v>
          </cell>
          <cell r="N1667" t="str">
            <v>NG13</v>
          </cell>
          <cell r="O1667">
            <v>41.87</v>
          </cell>
          <cell r="P1667">
            <v>2</v>
          </cell>
        </row>
        <row r="1668">
          <cell r="A1668" t="str">
            <v>ON</v>
          </cell>
          <cell r="B1668">
            <v>1</v>
          </cell>
          <cell r="C1668">
            <v>3</v>
          </cell>
          <cell r="D1668" t="str">
            <v>C</v>
          </cell>
          <cell r="E1668">
            <v>7.1</v>
          </cell>
          <cell r="F1668">
            <v>37616</v>
          </cell>
          <cell r="G1668">
            <v>1E-3</v>
          </cell>
          <cell r="H1668">
            <v>0</v>
          </cell>
          <cell r="I1668" t="str">
            <v>1          0</v>
          </cell>
          <cell r="J1668">
            <v>0</v>
          </cell>
          <cell r="K1668">
            <v>0</v>
          </cell>
          <cell r="L1668">
            <v>2003</v>
          </cell>
          <cell r="M1668" t="str">
            <v>No Trade</v>
          </cell>
          <cell r="N1668" t="str">
            <v>NG13</v>
          </cell>
          <cell r="O1668">
            <v>41.87</v>
          </cell>
          <cell r="P1668">
            <v>1</v>
          </cell>
        </row>
        <row r="1669">
          <cell r="A1669" t="str">
            <v>ON</v>
          </cell>
          <cell r="B1669">
            <v>1</v>
          </cell>
          <cell r="C1669">
            <v>3</v>
          </cell>
          <cell r="D1669" t="str">
            <v>C</v>
          </cell>
          <cell r="E1669">
            <v>7.25</v>
          </cell>
          <cell r="F1669">
            <v>37616</v>
          </cell>
          <cell r="G1669">
            <v>1E-3</v>
          </cell>
          <cell r="H1669">
            <v>0</v>
          </cell>
          <cell r="I1669" t="str">
            <v>1          0</v>
          </cell>
          <cell r="J1669">
            <v>0</v>
          </cell>
          <cell r="K1669">
            <v>0</v>
          </cell>
          <cell r="L1669">
            <v>2003</v>
          </cell>
          <cell r="M1669" t="str">
            <v>No Trade</v>
          </cell>
          <cell r="N1669" t="str">
            <v>NG13</v>
          </cell>
          <cell r="O1669">
            <v>41.87</v>
          </cell>
          <cell r="P1669">
            <v>1</v>
          </cell>
        </row>
        <row r="1670">
          <cell r="A1670" t="str">
            <v>ON</v>
          </cell>
          <cell r="B1670">
            <v>1</v>
          </cell>
          <cell r="C1670">
            <v>3</v>
          </cell>
          <cell r="D1670" t="str">
            <v>C</v>
          </cell>
          <cell r="E1670">
            <v>7.3</v>
          </cell>
          <cell r="F1670">
            <v>37616</v>
          </cell>
          <cell r="G1670">
            <v>1E-3</v>
          </cell>
          <cell r="H1670">
            <v>0</v>
          </cell>
          <cell r="I1670" t="str">
            <v>1          0</v>
          </cell>
          <cell r="J1670">
            <v>0</v>
          </cell>
          <cell r="K1670">
            <v>0</v>
          </cell>
          <cell r="L1670">
            <v>2003</v>
          </cell>
          <cell r="M1670" t="str">
            <v>No Trade</v>
          </cell>
          <cell r="N1670" t="str">
            <v>NG13</v>
          </cell>
          <cell r="O1670">
            <v>41.87</v>
          </cell>
          <cell r="P1670">
            <v>1</v>
          </cell>
        </row>
        <row r="1671">
          <cell r="A1671" t="str">
            <v>ON</v>
          </cell>
          <cell r="B1671">
            <v>1</v>
          </cell>
          <cell r="C1671">
            <v>3</v>
          </cell>
          <cell r="D1671" t="str">
            <v>C</v>
          </cell>
          <cell r="E1671">
            <v>7.4</v>
          </cell>
          <cell r="F1671">
            <v>37616</v>
          </cell>
          <cell r="G1671">
            <v>1E-3</v>
          </cell>
          <cell r="H1671">
            <v>0</v>
          </cell>
          <cell r="I1671" t="str">
            <v>1          0</v>
          </cell>
          <cell r="J1671">
            <v>0</v>
          </cell>
          <cell r="K1671">
            <v>0</v>
          </cell>
          <cell r="L1671">
            <v>2003</v>
          </cell>
          <cell r="M1671" t="str">
            <v>No Trade</v>
          </cell>
          <cell r="N1671" t="str">
            <v>NG13</v>
          </cell>
          <cell r="O1671">
            <v>41.87</v>
          </cell>
          <cell r="P1671">
            <v>1</v>
          </cell>
        </row>
        <row r="1672">
          <cell r="A1672" t="str">
            <v>ON</v>
          </cell>
          <cell r="B1672">
            <v>1</v>
          </cell>
          <cell r="C1672">
            <v>3</v>
          </cell>
          <cell r="D1672" t="str">
            <v>C</v>
          </cell>
          <cell r="E1672">
            <v>7.5</v>
          </cell>
          <cell r="F1672">
            <v>37616</v>
          </cell>
          <cell r="G1672">
            <v>1E-3</v>
          </cell>
          <cell r="H1672">
            <v>0</v>
          </cell>
          <cell r="I1672" t="str">
            <v>1          0</v>
          </cell>
          <cell r="J1672">
            <v>0</v>
          </cell>
          <cell r="K1672">
            <v>0</v>
          </cell>
          <cell r="L1672">
            <v>2003</v>
          </cell>
          <cell r="M1672" t="str">
            <v>No Trade</v>
          </cell>
          <cell r="N1672" t="str">
            <v>NG13</v>
          </cell>
          <cell r="O1672">
            <v>41.87</v>
          </cell>
          <cell r="P1672">
            <v>1</v>
          </cell>
        </row>
        <row r="1673">
          <cell r="A1673" t="str">
            <v>ON</v>
          </cell>
          <cell r="B1673">
            <v>1</v>
          </cell>
          <cell r="C1673">
            <v>3</v>
          </cell>
          <cell r="D1673" t="str">
            <v>C</v>
          </cell>
          <cell r="E1673">
            <v>7.55</v>
          </cell>
          <cell r="F1673">
            <v>37616</v>
          </cell>
          <cell r="G1673">
            <v>1E-3</v>
          </cell>
          <cell r="H1673">
            <v>0</v>
          </cell>
          <cell r="I1673" t="str">
            <v>1          0</v>
          </cell>
          <cell r="J1673">
            <v>0</v>
          </cell>
          <cell r="K1673">
            <v>0</v>
          </cell>
          <cell r="L1673">
            <v>2003</v>
          </cell>
          <cell r="M1673" t="str">
            <v>No Trade</v>
          </cell>
          <cell r="N1673" t="str">
            <v>NG13</v>
          </cell>
          <cell r="O1673">
            <v>41.87</v>
          </cell>
          <cell r="P1673">
            <v>1</v>
          </cell>
        </row>
        <row r="1674">
          <cell r="A1674" t="str">
            <v>ON</v>
          </cell>
          <cell r="B1674">
            <v>1</v>
          </cell>
          <cell r="C1674">
            <v>3</v>
          </cell>
          <cell r="D1674" t="str">
            <v>C</v>
          </cell>
          <cell r="E1674">
            <v>7.7</v>
          </cell>
          <cell r="F1674">
            <v>37616</v>
          </cell>
          <cell r="G1674">
            <v>1E-3</v>
          </cell>
          <cell r="H1674">
            <v>0</v>
          </cell>
          <cell r="I1674" t="str">
            <v>1          0</v>
          </cell>
          <cell r="J1674">
            <v>0</v>
          </cell>
          <cell r="K1674">
            <v>0</v>
          </cell>
          <cell r="L1674">
            <v>2003</v>
          </cell>
          <cell r="M1674" t="str">
            <v>No Trade</v>
          </cell>
          <cell r="N1674" t="str">
            <v>NG13</v>
          </cell>
          <cell r="O1674">
            <v>41.87</v>
          </cell>
          <cell r="P1674">
            <v>1</v>
          </cell>
        </row>
        <row r="1675">
          <cell r="A1675" t="str">
            <v>ON</v>
          </cell>
          <cell r="B1675">
            <v>1</v>
          </cell>
          <cell r="C1675">
            <v>3</v>
          </cell>
          <cell r="D1675" t="str">
            <v>C</v>
          </cell>
          <cell r="E1675">
            <v>7.75</v>
          </cell>
          <cell r="F1675">
            <v>37616</v>
          </cell>
          <cell r="G1675">
            <v>0.13400000000000001</v>
          </cell>
          <cell r="H1675">
            <v>0.13</v>
          </cell>
          <cell r="I1675" t="str">
            <v>4          0</v>
          </cell>
          <cell r="J1675">
            <v>0</v>
          </cell>
          <cell r="K1675">
            <v>0</v>
          </cell>
          <cell r="L1675">
            <v>2003</v>
          </cell>
          <cell r="M1675" t="str">
            <v>No Trade</v>
          </cell>
          <cell r="N1675" t="str">
            <v>NG13</v>
          </cell>
          <cell r="O1675">
            <v>41.87</v>
          </cell>
          <cell r="P1675">
            <v>1</v>
          </cell>
        </row>
        <row r="1676">
          <cell r="A1676" t="str">
            <v>ON</v>
          </cell>
          <cell r="B1676">
            <v>1</v>
          </cell>
          <cell r="C1676">
            <v>3</v>
          </cell>
          <cell r="D1676" t="str">
            <v>C</v>
          </cell>
          <cell r="E1676">
            <v>8</v>
          </cell>
          <cell r="F1676">
            <v>37616</v>
          </cell>
          <cell r="G1676">
            <v>1E-3</v>
          </cell>
          <cell r="H1676">
            <v>0</v>
          </cell>
          <cell r="I1676" t="str">
            <v>1          0</v>
          </cell>
          <cell r="J1676">
            <v>0</v>
          </cell>
          <cell r="K1676">
            <v>0</v>
          </cell>
          <cell r="L1676">
            <v>2003</v>
          </cell>
          <cell r="M1676" t="str">
            <v>No Trade</v>
          </cell>
          <cell r="N1676" t="str">
            <v>NG13</v>
          </cell>
          <cell r="O1676">
            <v>41.87</v>
          </cell>
          <cell r="P1676">
            <v>1</v>
          </cell>
        </row>
        <row r="1677">
          <cell r="A1677" t="str">
            <v>ON</v>
          </cell>
          <cell r="B1677">
            <v>1</v>
          </cell>
          <cell r="C1677">
            <v>3</v>
          </cell>
          <cell r="D1677" t="str">
            <v>C</v>
          </cell>
          <cell r="E1677">
            <v>9</v>
          </cell>
          <cell r="F1677">
            <v>37616</v>
          </cell>
          <cell r="G1677">
            <v>1E-3</v>
          </cell>
          <cell r="H1677">
            <v>0</v>
          </cell>
          <cell r="I1677" t="str">
            <v>1          0</v>
          </cell>
          <cell r="J1677">
            <v>0</v>
          </cell>
          <cell r="K1677">
            <v>0</v>
          </cell>
          <cell r="L1677">
            <v>2003</v>
          </cell>
          <cell r="M1677" t="str">
            <v>No Trade</v>
          </cell>
          <cell r="N1677" t="str">
            <v>NG13</v>
          </cell>
          <cell r="O1677">
            <v>41.87</v>
          </cell>
          <cell r="P1677">
            <v>1</v>
          </cell>
        </row>
        <row r="1678">
          <cell r="A1678" t="str">
            <v>ON</v>
          </cell>
          <cell r="B1678">
            <v>1</v>
          </cell>
          <cell r="C1678">
            <v>3</v>
          </cell>
          <cell r="D1678" t="str">
            <v>C</v>
          </cell>
          <cell r="E1678">
            <v>10</v>
          </cell>
          <cell r="F1678">
            <v>37616</v>
          </cell>
          <cell r="G1678">
            <v>1E-3</v>
          </cell>
          <cell r="H1678">
            <v>0</v>
          </cell>
          <cell r="I1678" t="str">
            <v>1          0</v>
          </cell>
          <cell r="J1678">
            <v>0</v>
          </cell>
          <cell r="K1678">
            <v>0</v>
          </cell>
          <cell r="L1678">
            <v>2003</v>
          </cell>
          <cell r="M1678" t="str">
            <v>No Trade</v>
          </cell>
          <cell r="N1678" t="str">
            <v>NG13</v>
          </cell>
          <cell r="O1678">
            <v>41.87</v>
          </cell>
          <cell r="P1678">
            <v>1</v>
          </cell>
        </row>
        <row r="1679">
          <cell r="A1679" t="str">
            <v>ON</v>
          </cell>
          <cell r="B1679">
            <v>1</v>
          </cell>
          <cell r="C1679">
            <v>3</v>
          </cell>
          <cell r="D1679" t="str">
            <v>P</v>
          </cell>
          <cell r="E1679">
            <v>10</v>
          </cell>
          <cell r="F1679">
            <v>37616</v>
          </cell>
          <cell r="G1679">
            <v>0</v>
          </cell>
          <cell r="H1679">
            <v>0</v>
          </cell>
          <cell r="I1679" t="str">
            <v>0          0</v>
          </cell>
          <cell r="J1679">
            <v>0</v>
          </cell>
          <cell r="K1679">
            <v>0</v>
          </cell>
          <cell r="L1679">
            <v>2003</v>
          </cell>
          <cell r="M1679" t="str">
            <v>No Trade</v>
          </cell>
          <cell r="N1679" t="str">
            <v/>
          </cell>
          <cell r="O1679" t="str">
            <v/>
          </cell>
          <cell r="P1679" t="str">
            <v/>
          </cell>
        </row>
        <row r="1680">
          <cell r="A1680" t="str">
            <v>ON</v>
          </cell>
          <cell r="B1680">
            <v>1</v>
          </cell>
          <cell r="C1680">
            <v>3</v>
          </cell>
          <cell r="D1680" t="str">
            <v>C</v>
          </cell>
          <cell r="E1680">
            <v>12</v>
          </cell>
          <cell r="F1680">
            <v>37616</v>
          </cell>
          <cell r="G1680">
            <v>1E-3</v>
          </cell>
          <cell r="H1680">
            <v>0</v>
          </cell>
          <cell r="I1680" t="str">
            <v>1          0</v>
          </cell>
          <cell r="J1680">
            <v>0</v>
          </cell>
          <cell r="K1680">
            <v>0</v>
          </cell>
          <cell r="L1680">
            <v>2003</v>
          </cell>
          <cell r="M1680" t="str">
            <v>No Trade</v>
          </cell>
          <cell r="N1680" t="str">
            <v>NG13</v>
          </cell>
          <cell r="O1680">
            <v>41.87</v>
          </cell>
          <cell r="P1680">
            <v>1</v>
          </cell>
        </row>
        <row r="1681">
          <cell r="A1681" t="str">
            <v>ON</v>
          </cell>
          <cell r="B1681">
            <v>1</v>
          </cell>
          <cell r="C1681">
            <v>3</v>
          </cell>
          <cell r="D1681" t="str">
            <v>P</v>
          </cell>
          <cell r="E1681">
            <v>12</v>
          </cell>
          <cell r="F1681">
            <v>37616</v>
          </cell>
          <cell r="G1681">
            <v>0</v>
          </cell>
          <cell r="H1681">
            <v>0</v>
          </cell>
          <cell r="I1681" t="str">
            <v>0          0</v>
          </cell>
          <cell r="J1681">
            <v>0</v>
          </cell>
          <cell r="K1681">
            <v>0</v>
          </cell>
          <cell r="L1681">
            <v>2003</v>
          </cell>
          <cell r="M1681" t="str">
            <v>No Trade</v>
          </cell>
          <cell r="N1681" t="str">
            <v/>
          </cell>
          <cell r="O1681" t="str">
            <v/>
          </cell>
          <cell r="P1681" t="str">
            <v/>
          </cell>
        </row>
        <row r="1682">
          <cell r="A1682" t="str">
            <v>ON</v>
          </cell>
          <cell r="B1682">
            <v>2</v>
          </cell>
          <cell r="C1682">
            <v>3</v>
          </cell>
          <cell r="D1682" t="str">
            <v>C</v>
          </cell>
          <cell r="E1682">
            <v>0.5</v>
          </cell>
          <cell r="F1682">
            <v>37649</v>
          </cell>
          <cell r="G1682">
            <v>0</v>
          </cell>
          <cell r="H1682">
            <v>0</v>
          </cell>
          <cell r="I1682" t="str">
            <v>0          0</v>
          </cell>
          <cell r="J1682">
            <v>0</v>
          </cell>
          <cell r="K1682">
            <v>0</v>
          </cell>
          <cell r="L1682">
            <v>2003</v>
          </cell>
          <cell r="M1682" t="str">
            <v>No Trade</v>
          </cell>
          <cell r="N1682" t="str">
            <v/>
          </cell>
          <cell r="O1682" t="str">
            <v/>
          </cell>
          <cell r="P1682" t="str">
            <v/>
          </cell>
        </row>
        <row r="1683">
          <cell r="A1683" t="str">
            <v>ON</v>
          </cell>
          <cell r="B1683">
            <v>2</v>
          </cell>
          <cell r="C1683">
            <v>3</v>
          </cell>
          <cell r="D1683" t="str">
            <v>C</v>
          </cell>
          <cell r="E1683">
            <v>1</v>
          </cell>
          <cell r="F1683">
            <v>37649</v>
          </cell>
          <cell r="G1683">
            <v>0</v>
          </cell>
          <cell r="H1683">
            <v>0</v>
          </cell>
          <cell r="I1683" t="str">
            <v>0          0</v>
          </cell>
          <cell r="J1683">
            <v>0</v>
          </cell>
          <cell r="K1683">
            <v>0</v>
          </cell>
          <cell r="L1683">
            <v>2003</v>
          </cell>
          <cell r="M1683" t="str">
            <v>No Trade</v>
          </cell>
          <cell r="N1683" t="str">
            <v/>
          </cell>
          <cell r="O1683" t="str">
            <v/>
          </cell>
          <cell r="P1683" t="str">
            <v/>
          </cell>
        </row>
        <row r="1684">
          <cell r="A1684" t="str">
            <v>ON</v>
          </cell>
          <cell r="B1684">
            <v>2</v>
          </cell>
          <cell r="C1684">
            <v>3</v>
          </cell>
          <cell r="D1684" t="str">
            <v>P</v>
          </cell>
          <cell r="E1684">
            <v>1.75</v>
          </cell>
          <cell r="F1684">
            <v>37649</v>
          </cell>
          <cell r="G1684">
            <v>1E-3</v>
          </cell>
          <cell r="H1684">
            <v>0</v>
          </cell>
          <cell r="I1684" t="str">
            <v>1          0</v>
          </cell>
          <cell r="J1684">
            <v>0</v>
          </cell>
          <cell r="K1684">
            <v>0</v>
          </cell>
          <cell r="L1684">
            <v>2003</v>
          </cell>
          <cell r="M1684">
            <v>2.5181090364999159</v>
          </cell>
          <cell r="N1684" t="str">
            <v>NG23</v>
          </cell>
          <cell r="O1684">
            <v>40.26</v>
          </cell>
          <cell r="P1684">
            <v>2</v>
          </cell>
        </row>
        <row r="1685">
          <cell r="A1685" t="str">
            <v>ON</v>
          </cell>
          <cell r="B1685">
            <v>2</v>
          </cell>
          <cell r="C1685">
            <v>3</v>
          </cell>
          <cell r="D1685" t="str">
            <v>C</v>
          </cell>
          <cell r="E1685">
            <v>2</v>
          </cell>
          <cell r="F1685">
            <v>37649</v>
          </cell>
          <cell r="G1685">
            <v>2.359</v>
          </cell>
          <cell r="H1685">
            <v>2.2400000000000002</v>
          </cell>
          <cell r="I1685" t="str">
            <v>3          0</v>
          </cell>
          <cell r="J1685">
            <v>0</v>
          </cell>
          <cell r="K1685">
            <v>0</v>
          </cell>
          <cell r="L1685">
            <v>2003</v>
          </cell>
          <cell r="M1685" t="str">
            <v>No Trade</v>
          </cell>
          <cell r="N1685" t="str">
            <v>NG23</v>
          </cell>
          <cell r="O1685">
            <v>40.26</v>
          </cell>
          <cell r="P1685">
            <v>1</v>
          </cell>
        </row>
        <row r="1686">
          <cell r="A1686" t="str">
            <v>ON</v>
          </cell>
          <cell r="B1686">
            <v>2</v>
          </cell>
          <cell r="C1686">
            <v>3</v>
          </cell>
          <cell r="D1686" t="str">
            <v>P</v>
          </cell>
          <cell r="E1686">
            <v>2</v>
          </cell>
          <cell r="F1686">
            <v>37649</v>
          </cell>
          <cell r="G1686">
            <v>1E-3</v>
          </cell>
          <cell r="H1686">
            <v>0</v>
          </cell>
          <cell r="I1686" t="str">
            <v>1          0</v>
          </cell>
          <cell r="J1686">
            <v>0</v>
          </cell>
          <cell r="K1686">
            <v>0</v>
          </cell>
          <cell r="L1686">
            <v>2003</v>
          </cell>
          <cell r="M1686">
            <v>2.4051980877335186</v>
          </cell>
          <cell r="N1686" t="str">
            <v>NG23</v>
          </cell>
          <cell r="O1686">
            <v>40.26</v>
          </cell>
          <cell r="P1686">
            <v>2</v>
          </cell>
        </row>
        <row r="1687">
          <cell r="A1687" t="str">
            <v>ON</v>
          </cell>
          <cell r="B1687">
            <v>2</v>
          </cell>
          <cell r="C1687">
            <v>3</v>
          </cell>
          <cell r="D1687" t="str">
            <v>C</v>
          </cell>
          <cell r="E1687">
            <v>2.0499999999999998</v>
          </cell>
          <cell r="F1687">
            <v>37649</v>
          </cell>
          <cell r="G1687">
            <v>0</v>
          </cell>
          <cell r="H1687">
            <v>0</v>
          </cell>
          <cell r="I1687" t="str">
            <v>0          0</v>
          </cell>
          <cell r="J1687">
            <v>0</v>
          </cell>
          <cell r="K1687">
            <v>0</v>
          </cell>
          <cell r="L1687">
            <v>2003</v>
          </cell>
          <cell r="M1687" t="str">
            <v>No Trade</v>
          </cell>
          <cell r="N1687" t="str">
            <v/>
          </cell>
          <cell r="O1687" t="str">
            <v/>
          </cell>
          <cell r="P1687" t="str">
            <v/>
          </cell>
        </row>
        <row r="1688">
          <cell r="A1688" t="str">
            <v>ON</v>
          </cell>
          <cell r="B1688">
            <v>2</v>
          </cell>
          <cell r="C1688">
            <v>3</v>
          </cell>
          <cell r="D1688" t="str">
            <v>P</v>
          </cell>
          <cell r="E1688">
            <v>2.0499999999999998</v>
          </cell>
          <cell r="F1688">
            <v>37649</v>
          </cell>
          <cell r="G1688">
            <v>0</v>
          </cell>
          <cell r="H1688">
            <v>0</v>
          </cell>
          <cell r="I1688" t="str">
            <v>0          0</v>
          </cell>
          <cell r="J1688">
            <v>0</v>
          </cell>
          <cell r="K1688">
            <v>0</v>
          </cell>
          <cell r="L1688">
            <v>2003</v>
          </cell>
          <cell r="M1688" t="str">
            <v>No Trade</v>
          </cell>
          <cell r="N1688" t="str">
            <v/>
          </cell>
          <cell r="O1688" t="str">
            <v/>
          </cell>
          <cell r="P1688" t="str">
            <v/>
          </cell>
        </row>
        <row r="1689">
          <cell r="A1689" t="str">
            <v>ON</v>
          </cell>
          <cell r="B1689">
            <v>2</v>
          </cell>
          <cell r="C1689">
            <v>3</v>
          </cell>
          <cell r="D1689" t="str">
            <v>P</v>
          </cell>
          <cell r="E1689">
            <v>2.1</v>
          </cell>
          <cell r="F1689">
            <v>37649</v>
          </cell>
          <cell r="G1689">
            <v>1E-3</v>
          </cell>
          <cell r="H1689">
            <v>0</v>
          </cell>
          <cell r="I1689" t="str">
            <v>1          0</v>
          </cell>
          <cell r="J1689">
            <v>0</v>
          </cell>
          <cell r="K1689">
            <v>0</v>
          </cell>
          <cell r="L1689">
            <v>2003</v>
          </cell>
          <cell r="M1689">
            <v>2.3641841818000224</v>
          </cell>
          <cell r="N1689" t="str">
            <v>NG23</v>
          </cell>
          <cell r="O1689">
            <v>40.26</v>
          </cell>
          <cell r="P1689">
            <v>2</v>
          </cell>
        </row>
        <row r="1690">
          <cell r="A1690" t="str">
            <v>ON</v>
          </cell>
          <cell r="B1690">
            <v>2</v>
          </cell>
          <cell r="C1690">
            <v>3</v>
          </cell>
          <cell r="D1690" t="str">
            <v>P</v>
          </cell>
          <cell r="E1690">
            <v>2.15</v>
          </cell>
          <cell r="F1690">
            <v>37649</v>
          </cell>
          <cell r="G1690">
            <v>0</v>
          </cell>
          <cell r="H1690">
            <v>0</v>
          </cell>
          <cell r="I1690" t="str">
            <v>0          0</v>
          </cell>
          <cell r="J1690">
            <v>0</v>
          </cell>
          <cell r="K1690">
            <v>0</v>
          </cell>
          <cell r="L1690">
            <v>2003</v>
          </cell>
          <cell r="M1690" t="str">
            <v>No Trade</v>
          </cell>
          <cell r="N1690" t="str">
            <v/>
          </cell>
          <cell r="O1690" t="str">
            <v/>
          </cell>
          <cell r="P1690" t="str">
            <v/>
          </cell>
        </row>
        <row r="1691">
          <cell r="A1691" t="str">
            <v>ON</v>
          </cell>
          <cell r="B1691">
            <v>2</v>
          </cell>
          <cell r="C1691">
            <v>3</v>
          </cell>
          <cell r="D1691" t="str">
            <v>P</v>
          </cell>
          <cell r="E1691">
            <v>2.25</v>
          </cell>
          <cell r="F1691">
            <v>37649</v>
          </cell>
          <cell r="G1691">
            <v>1E-3</v>
          </cell>
          <cell r="H1691">
            <v>0</v>
          </cell>
          <cell r="I1691" t="str">
            <v>1          0</v>
          </cell>
          <cell r="J1691">
            <v>0</v>
          </cell>
          <cell r="K1691">
            <v>0</v>
          </cell>
          <cell r="L1691">
            <v>2003</v>
          </cell>
          <cell r="M1691">
            <v>2.3064025840831421</v>
          </cell>
          <cell r="N1691" t="str">
            <v>NG23</v>
          </cell>
          <cell r="O1691">
            <v>40.26</v>
          </cell>
          <cell r="P1691">
            <v>2</v>
          </cell>
        </row>
        <row r="1692">
          <cell r="A1692" t="str">
            <v>ON</v>
          </cell>
          <cell r="B1692">
            <v>2</v>
          </cell>
          <cell r="C1692">
            <v>3</v>
          </cell>
          <cell r="D1692" t="str">
            <v>P</v>
          </cell>
          <cell r="E1692">
            <v>2.2999999999999998</v>
          </cell>
          <cell r="F1692">
            <v>37649</v>
          </cell>
          <cell r="G1692">
            <v>1E-3</v>
          </cell>
          <cell r="H1692">
            <v>0</v>
          </cell>
          <cell r="I1692" t="str">
            <v>1          0</v>
          </cell>
          <cell r="J1692">
            <v>0</v>
          </cell>
          <cell r="K1692">
            <v>0</v>
          </cell>
          <cell r="L1692">
            <v>2003</v>
          </cell>
          <cell r="M1692">
            <v>2.2880473484526709</v>
          </cell>
          <cell r="N1692" t="str">
            <v>NG23</v>
          </cell>
          <cell r="O1692">
            <v>40.26</v>
          </cell>
          <cell r="P1692">
            <v>2</v>
          </cell>
        </row>
        <row r="1693">
          <cell r="A1693" t="str">
            <v>ON</v>
          </cell>
          <cell r="B1693">
            <v>2</v>
          </cell>
          <cell r="C1693">
            <v>3</v>
          </cell>
          <cell r="D1693" t="str">
            <v>P</v>
          </cell>
          <cell r="E1693">
            <v>2.4500000000000002</v>
          </cell>
          <cell r="F1693">
            <v>37649</v>
          </cell>
          <cell r="G1693">
            <v>0</v>
          </cell>
          <cell r="H1693">
            <v>0</v>
          </cell>
          <cell r="I1693" t="str">
            <v>0          0</v>
          </cell>
          <cell r="J1693">
            <v>0</v>
          </cell>
          <cell r="K1693">
            <v>0</v>
          </cell>
          <cell r="L1693">
            <v>2003</v>
          </cell>
          <cell r="M1693" t="str">
            <v>No Trade</v>
          </cell>
          <cell r="N1693" t="str">
            <v/>
          </cell>
          <cell r="O1693" t="str">
            <v/>
          </cell>
          <cell r="P1693" t="str">
            <v/>
          </cell>
        </row>
        <row r="1694">
          <cell r="A1694" t="str">
            <v>ON</v>
          </cell>
          <cell r="B1694">
            <v>2</v>
          </cell>
          <cell r="C1694">
            <v>3</v>
          </cell>
          <cell r="D1694" t="str">
            <v>C</v>
          </cell>
          <cell r="E1694">
            <v>2.5</v>
          </cell>
          <cell r="F1694">
            <v>37649</v>
          </cell>
          <cell r="G1694">
            <v>1.859</v>
          </cell>
          <cell r="H1694">
            <v>1.74</v>
          </cell>
          <cell r="I1694" t="str">
            <v>3          0</v>
          </cell>
          <cell r="J1694">
            <v>0</v>
          </cell>
          <cell r="K1694">
            <v>0</v>
          </cell>
          <cell r="L1694">
            <v>2003</v>
          </cell>
          <cell r="M1694" t="str">
            <v>No Trade</v>
          </cell>
          <cell r="N1694" t="str">
            <v>NG23</v>
          </cell>
          <cell r="O1694">
            <v>40.26</v>
          </cell>
          <cell r="P1694">
            <v>1</v>
          </cell>
        </row>
        <row r="1695">
          <cell r="A1695" t="str">
            <v>ON</v>
          </cell>
          <cell r="B1695">
            <v>2</v>
          </cell>
          <cell r="C1695">
            <v>3</v>
          </cell>
          <cell r="D1695" t="str">
            <v>P</v>
          </cell>
          <cell r="E1695">
            <v>2.5</v>
          </cell>
          <cell r="F1695">
            <v>37649</v>
          </cell>
          <cell r="G1695">
            <v>1E-3</v>
          </cell>
          <cell r="H1695">
            <v>0</v>
          </cell>
          <cell r="I1695" t="str">
            <v>1          0</v>
          </cell>
          <cell r="J1695">
            <v>0</v>
          </cell>
          <cell r="K1695">
            <v>0</v>
          </cell>
          <cell r="L1695">
            <v>2003</v>
          </cell>
          <cell r="M1695">
            <v>2.2186344369625566</v>
          </cell>
          <cell r="N1695" t="str">
            <v>NG23</v>
          </cell>
          <cell r="O1695">
            <v>40.26</v>
          </cell>
          <cell r="P1695">
            <v>2</v>
          </cell>
        </row>
        <row r="1696">
          <cell r="A1696" t="str">
            <v>ON</v>
          </cell>
          <cell r="B1696">
            <v>2</v>
          </cell>
          <cell r="C1696">
            <v>3</v>
          </cell>
          <cell r="D1696" t="str">
            <v>P</v>
          </cell>
          <cell r="E1696">
            <v>2.5499999999999998</v>
          </cell>
          <cell r="F1696">
            <v>37649</v>
          </cell>
          <cell r="G1696">
            <v>1E-3</v>
          </cell>
          <cell r="H1696">
            <v>0</v>
          </cell>
          <cell r="I1696" t="str">
            <v>2          0</v>
          </cell>
          <cell r="J1696">
            <v>0</v>
          </cell>
          <cell r="K1696">
            <v>0</v>
          </cell>
          <cell r="L1696">
            <v>2003</v>
          </cell>
          <cell r="M1696">
            <v>2.2022012258893509</v>
          </cell>
          <cell r="N1696" t="str">
            <v>NG23</v>
          </cell>
          <cell r="O1696">
            <v>40.26</v>
          </cell>
          <cell r="P1696">
            <v>2</v>
          </cell>
        </row>
        <row r="1697">
          <cell r="A1697" t="str">
            <v>ON</v>
          </cell>
          <cell r="B1697">
            <v>2</v>
          </cell>
          <cell r="C1697">
            <v>3</v>
          </cell>
          <cell r="D1697" t="str">
            <v>C</v>
          </cell>
          <cell r="E1697">
            <v>2.6</v>
          </cell>
          <cell r="F1697">
            <v>37649</v>
          </cell>
          <cell r="G1697">
            <v>1.742</v>
          </cell>
          <cell r="H1697">
            <v>1.74</v>
          </cell>
          <cell r="I1697" t="str">
            <v>2          0</v>
          </cell>
          <cell r="J1697">
            <v>0</v>
          </cell>
          <cell r="K1697">
            <v>0</v>
          </cell>
          <cell r="L1697">
            <v>2003</v>
          </cell>
          <cell r="M1697" t="str">
            <v>No Trade</v>
          </cell>
          <cell r="N1697" t="str">
            <v>NG23</v>
          </cell>
          <cell r="O1697">
            <v>40.26</v>
          </cell>
          <cell r="P1697">
            <v>1</v>
          </cell>
        </row>
        <row r="1698">
          <cell r="A1698" t="str">
            <v>ON</v>
          </cell>
          <cell r="B1698">
            <v>2</v>
          </cell>
          <cell r="C1698">
            <v>3</v>
          </cell>
          <cell r="D1698" t="str">
            <v>P</v>
          </cell>
          <cell r="E1698">
            <v>2.6</v>
          </cell>
          <cell r="F1698">
            <v>37649</v>
          </cell>
          <cell r="G1698">
            <v>1E-3</v>
          </cell>
          <cell r="H1698">
            <v>0</v>
          </cell>
          <cell r="I1698" t="str">
            <v>2          0</v>
          </cell>
          <cell r="J1698">
            <v>0</v>
          </cell>
          <cell r="K1698">
            <v>0</v>
          </cell>
          <cell r="L1698">
            <v>2003</v>
          </cell>
          <cell r="M1698">
            <v>2.1861060387139979</v>
          </cell>
          <cell r="N1698" t="str">
            <v>NG23</v>
          </cell>
          <cell r="O1698">
            <v>40.26</v>
          </cell>
          <cell r="P1698">
            <v>2</v>
          </cell>
        </row>
        <row r="1699">
          <cell r="A1699" t="str">
            <v>ON</v>
          </cell>
          <cell r="B1699">
            <v>2</v>
          </cell>
          <cell r="C1699">
            <v>3</v>
          </cell>
          <cell r="D1699" t="str">
            <v>P</v>
          </cell>
          <cell r="E1699">
            <v>2.65</v>
          </cell>
          <cell r="F1699">
            <v>37649</v>
          </cell>
          <cell r="G1699">
            <v>0</v>
          </cell>
          <cell r="H1699">
            <v>0</v>
          </cell>
          <cell r="I1699" t="str">
            <v>0          0</v>
          </cell>
          <cell r="J1699">
            <v>0</v>
          </cell>
          <cell r="K1699">
            <v>0</v>
          </cell>
          <cell r="L1699">
            <v>2003</v>
          </cell>
          <cell r="M1699" t="str">
            <v>No Trade</v>
          </cell>
          <cell r="N1699" t="str">
            <v/>
          </cell>
          <cell r="O1699" t="str">
            <v/>
          </cell>
          <cell r="P1699" t="str">
            <v/>
          </cell>
        </row>
        <row r="1700">
          <cell r="A1700" t="str">
            <v>ON</v>
          </cell>
          <cell r="B1700">
            <v>2</v>
          </cell>
          <cell r="C1700">
            <v>3</v>
          </cell>
          <cell r="D1700" t="str">
            <v>C</v>
          </cell>
          <cell r="E1700">
            <v>2.7</v>
          </cell>
          <cell r="F1700">
            <v>37649</v>
          </cell>
          <cell r="G1700">
            <v>1.179</v>
          </cell>
          <cell r="H1700">
            <v>1.17</v>
          </cell>
          <cell r="I1700" t="str">
            <v>9          0</v>
          </cell>
          <cell r="J1700">
            <v>0</v>
          </cell>
          <cell r="K1700">
            <v>0</v>
          </cell>
          <cell r="L1700">
            <v>2003</v>
          </cell>
          <cell r="M1700" t="str">
            <v>No Trade</v>
          </cell>
          <cell r="N1700" t="str">
            <v>NG23</v>
          </cell>
          <cell r="O1700">
            <v>40.26</v>
          </cell>
          <cell r="P1700">
            <v>1</v>
          </cell>
        </row>
        <row r="1701">
          <cell r="A1701" t="str">
            <v>ON</v>
          </cell>
          <cell r="B1701">
            <v>2</v>
          </cell>
          <cell r="C1701">
            <v>3</v>
          </cell>
          <cell r="D1701" t="str">
            <v>P</v>
          </cell>
          <cell r="E1701">
            <v>2.7</v>
          </cell>
          <cell r="F1701">
            <v>37649</v>
          </cell>
          <cell r="G1701">
            <v>2E-3</v>
          </cell>
          <cell r="H1701">
            <v>0</v>
          </cell>
          <cell r="I1701" t="str">
            <v>4          0</v>
          </cell>
          <cell r="J1701">
            <v>0</v>
          </cell>
          <cell r="K1701">
            <v>0</v>
          </cell>
          <cell r="L1701">
            <v>2003</v>
          </cell>
          <cell r="M1701">
            <v>2.2744907253791475</v>
          </cell>
          <cell r="N1701" t="str">
            <v>NG23</v>
          </cell>
          <cell r="O1701">
            <v>40.26</v>
          </cell>
          <cell r="P1701">
            <v>2</v>
          </cell>
        </row>
        <row r="1702">
          <cell r="A1702" t="str">
            <v>ON</v>
          </cell>
          <cell r="B1702">
            <v>2</v>
          </cell>
          <cell r="C1702">
            <v>3</v>
          </cell>
          <cell r="D1702" t="str">
            <v>C</v>
          </cell>
          <cell r="E1702">
            <v>2.75</v>
          </cell>
          <cell r="F1702">
            <v>37649</v>
          </cell>
          <cell r="G1702">
            <v>1.5980000000000001</v>
          </cell>
          <cell r="H1702">
            <v>1.59</v>
          </cell>
          <cell r="I1702" t="str">
            <v>8          0</v>
          </cell>
          <cell r="J1702">
            <v>0</v>
          </cell>
          <cell r="K1702">
            <v>0</v>
          </cell>
          <cell r="L1702">
            <v>2003</v>
          </cell>
          <cell r="M1702" t="str">
            <v>No Trade</v>
          </cell>
          <cell r="N1702" t="str">
            <v>NG23</v>
          </cell>
          <cell r="O1702">
            <v>40.26</v>
          </cell>
          <cell r="P1702">
            <v>1</v>
          </cell>
        </row>
        <row r="1703">
          <cell r="A1703" t="str">
            <v>ON</v>
          </cell>
          <cell r="B1703">
            <v>2</v>
          </cell>
          <cell r="C1703">
            <v>3</v>
          </cell>
          <cell r="D1703" t="str">
            <v>P</v>
          </cell>
          <cell r="E1703">
            <v>2.75</v>
          </cell>
          <cell r="F1703">
            <v>37649</v>
          </cell>
          <cell r="G1703">
            <v>2E-3</v>
          </cell>
          <cell r="H1703">
            <v>0</v>
          </cell>
          <cell r="I1703" t="str">
            <v>5          0</v>
          </cell>
          <cell r="J1703">
            <v>0</v>
          </cell>
          <cell r="K1703">
            <v>0</v>
          </cell>
          <cell r="L1703">
            <v>2003</v>
          </cell>
          <cell r="M1703">
            <v>2.2584187921618031</v>
          </cell>
          <cell r="N1703" t="str">
            <v>NG23</v>
          </cell>
          <cell r="O1703">
            <v>40.26</v>
          </cell>
          <cell r="P1703">
            <v>2</v>
          </cell>
        </row>
        <row r="1704">
          <cell r="A1704" t="str">
            <v>ON</v>
          </cell>
          <cell r="B1704">
            <v>2</v>
          </cell>
          <cell r="C1704">
            <v>3</v>
          </cell>
          <cell r="D1704" t="str">
            <v>C</v>
          </cell>
          <cell r="E1704">
            <v>2.8</v>
          </cell>
          <cell r="F1704">
            <v>37649</v>
          </cell>
          <cell r="G1704">
            <v>1.5489999999999999</v>
          </cell>
          <cell r="H1704">
            <v>1.54</v>
          </cell>
          <cell r="I1704" t="str">
            <v>9          0</v>
          </cell>
          <cell r="J1704">
            <v>0</v>
          </cell>
          <cell r="K1704">
            <v>0</v>
          </cell>
          <cell r="L1704">
            <v>2003</v>
          </cell>
          <cell r="M1704" t="str">
            <v>No Trade</v>
          </cell>
          <cell r="N1704" t="str">
            <v>NG23</v>
          </cell>
          <cell r="O1704">
            <v>40.26</v>
          </cell>
          <cell r="P1704">
            <v>1</v>
          </cell>
        </row>
        <row r="1705">
          <cell r="A1705" t="str">
            <v>ON</v>
          </cell>
          <cell r="B1705">
            <v>2</v>
          </cell>
          <cell r="C1705">
            <v>3</v>
          </cell>
          <cell r="D1705" t="str">
            <v>P</v>
          </cell>
          <cell r="E1705">
            <v>2.8</v>
          </cell>
          <cell r="F1705">
            <v>37649</v>
          </cell>
          <cell r="G1705">
            <v>3.0000000000000001E-3</v>
          </cell>
          <cell r="H1705">
            <v>0</v>
          </cell>
          <cell r="I1705" t="str">
            <v>6          0</v>
          </cell>
          <cell r="J1705">
            <v>0</v>
          </cell>
          <cell r="K1705">
            <v>0</v>
          </cell>
          <cell r="L1705">
            <v>2003</v>
          </cell>
          <cell r="M1705">
            <v>2.3201294483690975</v>
          </cell>
          <cell r="N1705" t="str">
            <v>NG23</v>
          </cell>
          <cell r="O1705">
            <v>40.26</v>
          </cell>
          <cell r="P1705">
            <v>2</v>
          </cell>
        </row>
        <row r="1706">
          <cell r="A1706" t="str">
            <v>ON</v>
          </cell>
          <cell r="B1706">
            <v>2</v>
          </cell>
          <cell r="C1706">
            <v>3</v>
          </cell>
          <cell r="D1706" t="str">
            <v>C</v>
          </cell>
          <cell r="E1706">
            <v>2.85</v>
          </cell>
          <cell r="F1706">
            <v>37649</v>
          </cell>
          <cell r="G1706">
            <v>0.85699999999999998</v>
          </cell>
          <cell r="H1706">
            <v>0.85</v>
          </cell>
          <cell r="I1706" t="str">
            <v>7          0</v>
          </cell>
          <cell r="J1706">
            <v>0</v>
          </cell>
          <cell r="K1706">
            <v>0</v>
          </cell>
          <cell r="L1706">
            <v>2003</v>
          </cell>
          <cell r="M1706" t="str">
            <v>No Trade</v>
          </cell>
          <cell r="N1706" t="str">
            <v>NG23</v>
          </cell>
          <cell r="O1706">
            <v>40.26</v>
          </cell>
          <cell r="P1706">
            <v>1</v>
          </cell>
        </row>
        <row r="1707">
          <cell r="A1707" t="str">
            <v>ON</v>
          </cell>
          <cell r="B1707">
            <v>2</v>
          </cell>
          <cell r="C1707">
            <v>3</v>
          </cell>
          <cell r="D1707" t="str">
            <v>P</v>
          </cell>
          <cell r="E1707">
            <v>2.85</v>
          </cell>
          <cell r="F1707">
            <v>37649</v>
          </cell>
          <cell r="G1707">
            <v>4.0000000000000001E-3</v>
          </cell>
          <cell r="H1707">
            <v>0</v>
          </cell>
          <cell r="I1707" t="str">
            <v>7          0</v>
          </cell>
          <cell r="J1707">
            <v>0</v>
          </cell>
          <cell r="K1707">
            <v>0</v>
          </cell>
          <cell r="L1707">
            <v>2003</v>
          </cell>
          <cell r="M1707">
            <v>2.3630862088412807</v>
          </cell>
          <cell r="N1707" t="str">
            <v>NG23</v>
          </cell>
          <cell r="O1707">
            <v>40.26</v>
          </cell>
          <cell r="P1707">
            <v>2</v>
          </cell>
        </row>
        <row r="1708">
          <cell r="A1708" t="str">
            <v>ON</v>
          </cell>
          <cell r="B1708">
            <v>2</v>
          </cell>
          <cell r="C1708">
            <v>3</v>
          </cell>
          <cell r="D1708" t="str">
            <v>C</v>
          </cell>
          <cell r="E1708">
            <v>2.9</v>
          </cell>
          <cell r="F1708">
            <v>37649</v>
          </cell>
          <cell r="G1708">
            <v>1.4610000000000001</v>
          </cell>
          <cell r="H1708">
            <v>1.34</v>
          </cell>
          <cell r="I1708" t="str">
            <v>9          0</v>
          </cell>
          <cell r="J1708">
            <v>0</v>
          </cell>
          <cell r="K1708">
            <v>0</v>
          </cell>
          <cell r="L1708">
            <v>2003</v>
          </cell>
          <cell r="M1708" t="str">
            <v>No Trade</v>
          </cell>
          <cell r="N1708" t="str">
            <v>NG23</v>
          </cell>
          <cell r="O1708">
            <v>40.26</v>
          </cell>
          <cell r="P1708">
            <v>1</v>
          </cell>
        </row>
        <row r="1709">
          <cell r="A1709" t="str">
            <v>ON</v>
          </cell>
          <cell r="B1709">
            <v>2</v>
          </cell>
          <cell r="C1709">
            <v>3</v>
          </cell>
          <cell r="D1709" t="str">
            <v>P</v>
          </cell>
          <cell r="E1709">
            <v>2.9</v>
          </cell>
          <cell r="F1709">
            <v>37649</v>
          </cell>
          <cell r="G1709">
            <v>4.0000000000000001E-3</v>
          </cell>
          <cell r="H1709">
            <v>0</v>
          </cell>
          <cell r="I1709" t="str">
            <v>9          0</v>
          </cell>
          <cell r="J1709">
            <v>0</v>
          </cell>
          <cell r="K1709">
            <v>0</v>
          </cell>
          <cell r="L1709">
            <v>2003</v>
          </cell>
          <cell r="M1709">
            <v>2.3468943238566751</v>
          </cell>
          <cell r="N1709" t="str">
            <v>NG23</v>
          </cell>
          <cell r="O1709">
            <v>40.26</v>
          </cell>
          <cell r="P1709">
            <v>2</v>
          </cell>
        </row>
        <row r="1710">
          <cell r="A1710" t="str">
            <v>ON</v>
          </cell>
          <cell r="B1710">
            <v>2</v>
          </cell>
          <cell r="C1710">
            <v>3</v>
          </cell>
          <cell r="D1710" t="str">
            <v>C</v>
          </cell>
          <cell r="E1710">
            <v>2.95</v>
          </cell>
          <cell r="F1710">
            <v>37649</v>
          </cell>
          <cell r="G1710">
            <v>1.4119999999999999</v>
          </cell>
          <cell r="H1710">
            <v>1.29</v>
          </cell>
          <cell r="I1710" t="str">
            <v>9          0</v>
          </cell>
          <cell r="J1710">
            <v>0</v>
          </cell>
          <cell r="K1710">
            <v>0</v>
          </cell>
          <cell r="L1710">
            <v>2003</v>
          </cell>
          <cell r="M1710" t="str">
            <v>No Trade</v>
          </cell>
          <cell r="N1710" t="str">
            <v>NG23</v>
          </cell>
          <cell r="O1710">
            <v>40.26</v>
          </cell>
          <cell r="P1710">
            <v>1</v>
          </cell>
        </row>
        <row r="1711">
          <cell r="A1711" t="str">
            <v>ON</v>
          </cell>
          <cell r="B1711">
            <v>2</v>
          </cell>
          <cell r="C1711">
            <v>3</v>
          </cell>
          <cell r="D1711" t="str">
            <v>P</v>
          </cell>
          <cell r="E1711">
            <v>2.95</v>
          </cell>
          <cell r="F1711">
            <v>37649</v>
          </cell>
          <cell r="G1711">
            <v>4.0000000000000001E-3</v>
          </cell>
          <cell r="H1711">
            <v>0</v>
          </cell>
          <cell r="I1711" t="str">
            <v>9          0</v>
          </cell>
          <cell r="J1711">
            <v>0</v>
          </cell>
          <cell r="K1711">
            <v>0</v>
          </cell>
          <cell r="L1711">
            <v>2003</v>
          </cell>
          <cell r="M1711">
            <v>2.3309992029683748</v>
          </cell>
          <cell r="N1711" t="str">
            <v>NG23</v>
          </cell>
          <cell r="O1711">
            <v>40.26</v>
          </cell>
          <cell r="P1711">
            <v>2</v>
          </cell>
        </row>
        <row r="1712">
          <cell r="A1712" t="str">
            <v>ON</v>
          </cell>
          <cell r="B1712">
            <v>2</v>
          </cell>
          <cell r="C1712">
            <v>3</v>
          </cell>
          <cell r="D1712" t="str">
            <v>C</v>
          </cell>
          <cell r="E1712">
            <v>3</v>
          </cell>
          <cell r="F1712">
            <v>37649</v>
          </cell>
          <cell r="G1712">
            <v>1.3640000000000001</v>
          </cell>
          <cell r="H1712">
            <v>1.24</v>
          </cell>
          <cell r="I1712" t="str">
            <v>9          0</v>
          </cell>
          <cell r="J1712">
            <v>0</v>
          </cell>
          <cell r="K1712">
            <v>0</v>
          </cell>
          <cell r="L1712">
            <v>2003</v>
          </cell>
          <cell r="M1712" t="str">
            <v>No Trade</v>
          </cell>
          <cell r="N1712" t="str">
            <v>NG23</v>
          </cell>
          <cell r="O1712">
            <v>40.26</v>
          </cell>
          <cell r="P1712">
            <v>1</v>
          </cell>
        </row>
        <row r="1713">
          <cell r="A1713" t="str">
            <v>ON</v>
          </cell>
          <cell r="B1713">
            <v>2</v>
          </cell>
          <cell r="C1713">
            <v>3</v>
          </cell>
          <cell r="D1713" t="str">
            <v>P</v>
          </cell>
          <cell r="E1713">
            <v>3</v>
          </cell>
          <cell r="F1713">
            <v>37649</v>
          </cell>
          <cell r="G1713">
            <v>4.0000000000000001E-3</v>
          </cell>
          <cell r="H1713">
            <v>0</v>
          </cell>
          <cell r="I1713" t="str">
            <v>9         30</v>
          </cell>
          <cell r="J1713">
            <v>0.01</v>
          </cell>
          <cell r="K1713">
            <v>0.01</v>
          </cell>
          <cell r="L1713">
            <v>2003</v>
          </cell>
          <cell r="M1713">
            <v>2.3153904074064742</v>
          </cell>
          <cell r="N1713" t="str">
            <v>NG23</v>
          </cell>
          <cell r="O1713">
            <v>40.26</v>
          </cell>
          <cell r="P1713">
            <v>2</v>
          </cell>
        </row>
        <row r="1714">
          <cell r="A1714" t="str">
            <v>ON</v>
          </cell>
          <cell r="B1714">
            <v>2</v>
          </cell>
          <cell r="C1714">
            <v>3</v>
          </cell>
          <cell r="D1714" t="str">
            <v>C</v>
          </cell>
          <cell r="E1714">
            <v>3.05</v>
          </cell>
          <cell r="F1714">
            <v>37649</v>
          </cell>
          <cell r="G1714">
            <v>1.3160000000000001</v>
          </cell>
          <cell r="H1714">
            <v>1.2</v>
          </cell>
          <cell r="I1714" t="str">
            <v>6          0</v>
          </cell>
          <cell r="J1714">
            <v>0</v>
          </cell>
          <cell r="K1714">
            <v>0</v>
          </cell>
          <cell r="L1714">
            <v>2003</v>
          </cell>
          <cell r="M1714" t="str">
            <v>No Trade</v>
          </cell>
          <cell r="N1714" t="str">
            <v>NG23</v>
          </cell>
          <cell r="O1714">
            <v>40.26</v>
          </cell>
          <cell r="P1714">
            <v>1</v>
          </cell>
        </row>
        <row r="1715">
          <cell r="A1715" t="str">
            <v>ON</v>
          </cell>
          <cell r="B1715">
            <v>2</v>
          </cell>
          <cell r="C1715">
            <v>3</v>
          </cell>
          <cell r="D1715" t="str">
            <v>P</v>
          </cell>
          <cell r="E1715">
            <v>3.05</v>
          </cell>
          <cell r="F1715">
            <v>37649</v>
          </cell>
          <cell r="G1715">
            <v>8.9999999999999993E-3</v>
          </cell>
          <cell r="H1715">
            <v>0.01</v>
          </cell>
          <cell r="I1715" t="str">
            <v>6          0</v>
          </cell>
          <cell r="J1715">
            <v>0</v>
          </cell>
          <cell r="K1715">
            <v>0</v>
          </cell>
          <cell r="L1715">
            <v>2003</v>
          </cell>
          <cell r="M1715">
            <v>2.4847509258989806</v>
          </cell>
          <cell r="N1715" t="str">
            <v>NG23</v>
          </cell>
          <cell r="O1715">
            <v>40.26</v>
          </cell>
          <cell r="P1715">
            <v>2</v>
          </cell>
        </row>
        <row r="1716">
          <cell r="A1716" t="str">
            <v>ON</v>
          </cell>
          <cell r="B1716">
            <v>2</v>
          </cell>
          <cell r="C1716">
            <v>3</v>
          </cell>
          <cell r="D1716" t="str">
            <v>C</v>
          </cell>
          <cell r="E1716">
            <v>3.1</v>
          </cell>
          <cell r="F1716">
            <v>37649</v>
          </cell>
          <cell r="G1716">
            <v>1.242</v>
          </cell>
          <cell r="H1716">
            <v>1.24</v>
          </cell>
          <cell r="I1716" t="str">
            <v>2          0</v>
          </cell>
          <cell r="J1716">
            <v>0</v>
          </cell>
          <cell r="K1716">
            <v>0</v>
          </cell>
          <cell r="L1716">
            <v>2003</v>
          </cell>
          <cell r="M1716" t="str">
            <v>No Trade</v>
          </cell>
          <cell r="N1716" t="str">
            <v>NG23</v>
          </cell>
          <cell r="O1716">
            <v>40.26</v>
          </cell>
          <cell r="P1716">
            <v>1</v>
          </cell>
        </row>
        <row r="1717">
          <cell r="A1717" t="str">
            <v>ON</v>
          </cell>
          <cell r="B1717">
            <v>2</v>
          </cell>
          <cell r="C1717">
            <v>3</v>
          </cell>
          <cell r="D1717" t="str">
            <v>P</v>
          </cell>
          <cell r="E1717">
            <v>3.1</v>
          </cell>
          <cell r="F1717">
            <v>37649</v>
          </cell>
          <cell r="G1717">
            <v>1.0999999999999999E-2</v>
          </cell>
          <cell r="H1717">
            <v>0.01</v>
          </cell>
          <cell r="I1717" t="str">
            <v>9          0</v>
          </cell>
          <cell r="J1717">
            <v>0</v>
          </cell>
          <cell r="K1717">
            <v>0</v>
          </cell>
          <cell r="L1717">
            <v>2003</v>
          </cell>
          <cell r="M1717">
            <v>2.5199284667054163</v>
          </cell>
          <cell r="N1717" t="str">
            <v>NG23</v>
          </cell>
          <cell r="O1717">
            <v>40.26</v>
          </cell>
          <cell r="P1717">
            <v>2</v>
          </cell>
        </row>
        <row r="1718">
          <cell r="A1718" t="str">
            <v>ON</v>
          </cell>
          <cell r="B1718">
            <v>2</v>
          </cell>
          <cell r="C1718">
            <v>3</v>
          </cell>
          <cell r="D1718" t="str">
            <v>C</v>
          </cell>
          <cell r="E1718">
            <v>3.15</v>
          </cell>
          <cell r="F1718">
            <v>37649</v>
          </cell>
          <cell r="G1718">
            <v>1.202</v>
          </cell>
          <cell r="H1718">
            <v>1.2</v>
          </cell>
          <cell r="I1718" t="str">
            <v>2          0</v>
          </cell>
          <cell r="J1718">
            <v>0</v>
          </cell>
          <cell r="K1718">
            <v>0</v>
          </cell>
          <cell r="L1718">
            <v>2003</v>
          </cell>
          <cell r="M1718" t="str">
            <v>No Trade</v>
          </cell>
          <cell r="N1718" t="str">
            <v>NG23</v>
          </cell>
          <cell r="O1718">
            <v>40.26</v>
          </cell>
          <cell r="P1718">
            <v>1</v>
          </cell>
        </row>
        <row r="1719">
          <cell r="A1719" t="str">
            <v>ON</v>
          </cell>
          <cell r="B1719">
            <v>2</v>
          </cell>
          <cell r="C1719">
            <v>3</v>
          </cell>
          <cell r="D1719" t="str">
            <v>P</v>
          </cell>
          <cell r="E1719">
            <v>3.15</v>
          </cell>
          <cell r="F1719">
            <v>37649</v>
          </cell>
          <cell r="G1719">
            <v>1.4E-2</v>
          </cell>
          <cell r="H1719">
            <v>0.02</v>
          </cell>
          <cell r="I1719" t="str">
            <v>3          0</v>
          </cell>
          <cell r="J1719">
            <v>0</v>
          </cell>
          <cell r="K1719">
            <v>0</v>
          </cell>
          <cell r="L1719">
            <v>2003</v>
          </cell>
          <cell r="M1719">
            <v>2.5687939581241737</v>
          </cell>
          <cell r="N1719" t="str">
            <v>NG23</v>
          </cell>
          <cell r="O1719">
            <v>40.26</v>
          </cell>
          <cell r="P1719">
            <v>2</v>
          </cell>
        </row>
        <row r="1720">
          <cell r="A1720" t="str">
            <v>ON</v>
          </cell>
          <cell r="B1720">
            <v>2</v>
          </cell>
          <cell r="C1720">
            <v>3</v>
          </cell>
          <cell r="D1720" t="str">
            <v>C</v>
          </cell>
          <cell r="E1720">
            <v>3.2</v>
          </cell>
          <cell r="F1720">
            <v>37649</v>
          </cell>
          <cell r="G1720">
            <v>1.173</v>
          </cell>
          <cell r="H1720">
            <v>1.06</v>
          </cell>
          <cell r="I1720" t="str">
            <v>7          0</v>
          </cell>
          <cell r="J1720">
            <v>0</v>
          </cell>
          <cell r="K1720">
            <v>0</v>
          </cell>
          <cell r="L1720">
            <v>2003</v>
          </cell>
          <cell r="M1720" t="str">
            <v>No Trade</v>
          </cell>
          <cell r="N1720" t="str">
            <v>NG23</v>
          </cell>
          <cell r="O1720">
            <v>40.26</v>
          </cell>
          <cell r="P1720">
            <v>1</v>
          </cell>
        </row>
        <row r="1721">
          <cell r="A1721" t="str">
            <v>ON</v>
          </cell>
          <cell r="B1721">
            <v>2</v>
          </cell>
          <cell r="C1721">
            <v>3</v>
          </cell>
          <cell r="D1721" t="str">
            <v>P</v>
          </cell>
          <cell r="E1721">
            <v>3.2</v>
          </cell>
          <cell r="F1721">
            <v>37649</v>
          </cell>
          <cell r="G1721">
            <v>1.7000000000000001E-2</v>
          </cell>
          <cell r="H1721">
            <v>0.02</v>
          </cell>
          <cell r="I1721" t="str">
            <v>7          0</v>
          </cell>
          <cell r="J1721">
            <v>0</v>
          </cell>
          <cell r="K1721">
            <v>0</v>
          </cell>
          <cell r="L1721">
            <v>2003</v>
          </cell>
          <cell r="M1721">
            <v>2.607643782065113</v>
          </cell>
          <cell r="N1721" t="str">
            <v>NG23</v>
          </cell>
          <cell r="O1721">
            <v>40.26</v>
          </cell>
          <cell r="P1721">
            <v>2</v>
          </cell>
        </row>
        <row r="1722">
          <cell r="A1722" t="str">
            <v>ON</v>
          </cell>
          <cell r="B1722">
            <v>2</v>
          </cell>
          <cell r="C1722">
            <v>3</v>
          </cell>
          <cell r="D1722" t="str">
            <v>C</v>
          </cell>
          <cell r="E1722">
            <v>3.25</v>
          </cell>
          <cell r="F1722">
            <v>37649</v>
          </cell>
          <cell r="G1722">
            <v>1.1259999999999999</v>
          </cell>
          <cell r="H1722">
            <v>1.02</v>
          </cell>
          <cell r="I1722" t="str">
            <v>2          0</v>
          </cell>
          <cell r="J1722">
            <v>0</v>
          </cell>
          <cell r="K1722">
            <v>0</v>
          </cell>
          <cell r="L1722">
            <v>2003</v>
          </cell>
          <cell r="M1722" t="str">
            <v>No Trade</v>
          </cell>
          <cell r="N1722" t="str">
            <v>NG23</v>
          </cell>
          <cell r="O1722">
            <v>40.26</v>
          </cell>
          <cell r="P1722">
            <v>1</v>
          </cell>
        </row>
        <row r="1723">
          <cell r="A1723" t="str">
            <v>ON</v>
          </cell>
          <cell r="B1723">
            <v>2</v>
          </cell>
          <cell r="C1723">
            <v>3</v>
          </cell>
          <cell r="D1723" t="str">
            <v>P</v>
          </cell>
          <cell r="E1723">
            <v>3.25</v>
          </cell>
          <cell r="F1723">
            <v>37649</v>
          </cell>
          <cell r="G1723">
            <v>0.02</v>
          </cell>
          <cell r="H1723">
            <v>0.03</v>
          </cell>
          <cell r="I1723" t="str">
            <v>1          0</v>
          </cell>
          <cell r="J1723">
            <v>0</v>
          </cell>
          <cell r="K1723">
            <v>0</v>
          </cell>
          <cell r="L1723">
            <v>2003</v>
          </cell>
          <cell r="M1723">
            <v>2.6394415262966482</v>
          </cell>
          <cell r="N1723" t="str">
            <v>NG23</v>
          </cell>
          <cell r="O1723">
            <v>40.26</v>
          </cell>
          <cell r="P1723">
            <v>2</v>
          </cell>
        </row>
        <row r="1724">
          <cell r="A1724" t="str">
            <v>ON</v>
          </cell>
          <cell r="B1724">
            <v>2</v>
          </cell>
          <cell r="C1724">
            <v>3</v>
          </cell>
          <cell r="D1724" t="str">
            <v>C</v>
          </cell>
          <cell r="E1724">
            <v>3.3</v>
          </cell>
          <cell r="F1724">
            <v>37649</v>
          </cell>
          <cell r="G1724">
            <v>1.0860000000000001</v>
          </cell>
          <cell r="H1724">
            <v>1.08</v>
          </cell>
          <cell r="I1724" t="str">
            <v>6          0</v>
          </cell>
          <cell r="J1724">
            <v>0</v>
          </cell>
          <cell r="K1724">
            <v>0</v>
          </cell>
          <cell r="L1724">
            <v>2003</v>
          </cell>
          <cell r="M1724" t="str">
            <v>No Trade</v>
          </cell>
          <cell r="N1724" t="str">
            <v>NG23</v>
          </cell>
          <cell r="O1724">
            <v>40.26</v>
          </cell>
          <cell r="P1724">
            <v>1</v>
          </cell>
        </row>
        <row r="1725">
          <cell r="A1725" t="str">
            <v>ON</v>
          </cell>
          <cell r="B1725">
            <v>2</v>
          </cell>
          <cell r="C1725">
            <v>3</v>
          </cell>
          <cell r="D1725" t="str">
            <v>P</v>
          </cell>
          <cell r="E1725">
            <v>3.3</v>
          </cell>
          <cell r="F1725">
            <v>37649</v>
          </cell>
          <cell r="G1725">
            <v>2.3E-2</v>
          </cell>
          <cell r="H1725">
            <v>0.03</v>
          </cell>
          <cell r="I1725" t="str">
            <v>7          0</v>
          </cell>
          <cell r="J1725">
            <v>0</v>
          </cell>
          <cell r="K1725">
            <v>0</v>
          </cell>
          <cell r="L1725">
            <v>2003</v>
          </cell>
          <cell r="M1725">
            <v>2.6659766612239522</v>
          </cell>
          <cell r="N1725" t="str">
            <v>NG23</v>
          </cell>
          <cell r="O1725">
            <v>40.26</v>
          </cell>
          <cell r="P1725">
            <v>2</v>
          </cell>
        </row>
        <row r="1726">
          <cell r="A1726" t="str">
            <v>ON</v>
          </cell>
          <cell r="B1726">
            <v>2</v>
          </cell>
          <cell r="C1726">
            <v>3</v>
          </cell>
          <cell r="D1726" t="str">
            <v>C</v>
          </cell>
          <cell r="E1726">
            <v>3.35</v>
          </cell>
          <cell r="F1726">
            <v>37649</v>
          </cell>
          <cell r="G1726">
            <v>1.034</v>
          </cell>
          <cell r="H1726">
            <v>0.93</v>
          </cell>
          <cell r="I1726" t="str">
            <v>3          0</v>
          </cell>
          <cell r="J1726">
            <v>0</v>
          </cell>
          <cell r="K1726">
            <v>0</v>
          </cell>
          <cell r="L1726">
            <v>2003</v>
          </cell>
          <cell r="M1726" t="str">
            <v>No Trade</v>
          </cell>
          <cell r="N1726" t="str">
            <v>NG23</v>
          </cell>
          <cell r="O1726">
            <v>40.26</v>
          </cell>
          <cell r="P1726">
            <v>1</v>
          </cell>
        </row>
        <row r="1727">
          <cell r="A1727" t="str">
            <v>ON</v>
          </cell>
          <cell r="B1727">
            <v>2</v>
          </cell>
          <cell r="C1727">
            <v>3</v>
          </cell>
          <cell r="D1727" t="str">
            <v>P</v>
          </cell>
          <cell r="E1727">
            <v>3.35</v>
          </cell>
          <cell r="F1727">
            <v>37649</v>
          </cell>
          <cell r="G1727">
            <v>2.8000000000000001E-2</v>
          </cell>
          <cell r="H1727">
            <v>0.04</v>
          </cell>
          <cell r="I1727" t="str">
            <v>3          0</v>
          </cell>
          <cell r="J1727">
            <v>0</v>
          </cell>
          <cell r="K1727">
            <v>0</v>
          </cell>
          <cell r="L1727">
            <v>2003</v>
          </cell>
          <cell r="M1727">
            <v>2.7129290088959284</v>
          </cell>
          <cell r="N1727" t="str">
            <v>NG23</v>
          </cell>
          <cell r="O1727">
            <v>40.26</v>
          </cell>
          <cell r="P1727">
            <v>2</v>
          </cell>
        </row>
        <row r="1728">
          <cell r="A1728" t="str">
            <v>ON</v>
          </cell>
          <cell r="B1728">
            <v>2</v>
          </cell>
          <cell r="C1728">
            <v>3</v>
          </cell>
          <cell r="D1728" t="str">
            <v>C</v>
          </cell>
          <cell r="E1728">
            <v>3.4</v>
          </cell>
          <cell r="F1728">
            <v>37649</v>
          </cell>
          <cell r="G1728">
            <v>1.0129999999999999</v>
          </cell>
          <cell r="H1728">
            <v>1.01</v>
          </cell>
          <cell r="I1728" t="str">
            <v>3          0</v>
          </cell>
          <cell r="J1728">
            <v>0</v>
          </cell>
          <cell r="K1728">
            <v>0</v>
          </cell>
          <cell r="L1728">
            <v>2003</v>
          </cell>
          <cell r="M1728" t="str">
            <v>No Trade</v>
          </cell>
          <cell r="N1728" t="str">
            <v>NG23</v>
          </cell>
          <cell r="O1728">
            <v>40.26</v>
          </cell>
          <cell r="P1728">
            <v>1</v>
          </cell>
        </row>
        <row r="1729">
          <cell r="A1729" t="str">
            <v>ON</v>
          </cell>
          <cell r="B1729">
            <v>2</v>
          </cell>
          <cell r="C1729">
            <v>3</v>
          </cell>
          <cell r="D1729" t="str">
            <v>P</v>
          </cell>
          <cell r="E1729">
            <v>3.4</v>
          </cell>
          <cell r="F1729">
            <v>37649</v>
          </cell>
          <cell r="G1729">
            <v>3.2000000000000001E-2</v>
          </cell>
          <cell r="H1729">
            <v>0.05</v>
          </cell>
          <cell r="I1729" t="str">
            <v>0          0</v>
          </cell>
          <cell r="J1729">
            <v>0</v>
          </cell>
          <cell r="K1729">
            <v>0</v>
          </cell>
          <cell r="L1729">
            <v>2003</v>
          </cell>
          <cell r="M1729">
            <v>2.7411761909786669</v>
          </cell>
          <cell r="N1729" t="str">
            <v>NG23</v>
          </cell>
          <cell r="O1729">
            <v>40.26</v>
          </cell>
          <cell r="P1729">
            <v>2</v>
          </cell>
        </row>
        <row r="1730">
          <cell r="A1730" t="str">
            <v>ON</v>
          </cell>
          <cell r="B1730">
            <v>2</v>
          </cell>
          <cell r="C1730">
            <v>3</v>
          </cell>
          <cell r="D1730" t="str">
            <v>P</v>
          </cell>
          <cell r="E1730">
            <v>3.45</v>
          </cell>
          <cell r="F1730">
            <v>37649</v>
          </cell>
          <cell r="G1730">
            <v>0</v>
          </cell>
          <cell r="H1730">
            <v>0</v>
          </cell>
          <cell r="I1730" t="str">
            <v>0          0</v>
          </cell>
          <cell r="J1730">
            <v>0</v>
          </cell>
          <cell r="K1730">
            <v>0</v>
          </cell>
          <cell r="L1730">
            <v>2003</v>
          </cell>
          <cell r="M1730" t="str">
            <v>No Trade</v>
          </cell>
          <cell r="N1730" t="str">
            <v/>
          </cell>
          <cell r="O1730" t="str">
            <v/>
          </cell>
          <cell r="P1730" t="str">
            <v/>
          </cell>
        </row>
        <row r="1731">
          <cell r="A1731" t="str">
            <v>ON</v>
          </cell>
          <cell r="B1731">
            <v>2</v>
          </cell>
          <cell r="C1731">
            <v>3</v>
          </cell>
          <cell r="D1731" t="str">
            <v>C</v>
          </cell>
          <cell r="E1731">
            <v>3.5</v>
          </cell>
          <cell r="F1731">
            <v>37649</v>
          </cell>
          <cell r="G1731">
            <v>0.90100000000000002</v>
          </cell>
          <cell r="H1731">
            <v>0.8</v>
          </cell>
          <cell r="I1731" t="str">
            <v>8          0</v>
          </cell>
          <cell r="J1731">
            <v>0</v>
          </cell>
          <cell r="K1731">
            <v>0</v>
          </cell>
          <cell r="L1731">
            <v>2003</v>
          </cell>
          <cell r="M1731" t="str">
            <v>No Trade</v>
          </cell>
          <cell r="N1731" t="str">
            <v>NG23</v>
          </cell>
          <cell r="O1731">
            <v>40.26</v>
          </cell>
          <cell r="P1731">
            <v>1</v>
          </cell>
        </row>
        <row r="1732">
          <cell r="A1732" t="str">
            <v>ON</v>
          </cell>
          <cell r="B1732">
            <v>2</v>
          </cell>
          <cell r="C1732">
            <v>3</v>
          </cell>
          <cell r="D1732" t="str">
            <v>P</v>
          </cell>
          <cell r="E1732">
            <v>3.5</v>
          </cell>
          <cell r="F1732">
            <v>37649</v>
          </cell>
          <cell r="G1732">
            <v>4.4999999999999998E-2</v>
          </cell>
          <cell r="H1732">
            <v>0.06</v>
          </cell>
          <cell r="I1732" t="str">
            <v>7          0</v>
          </cell>
          <cell r="J1732">
            <v>0</v>
          </cell>
          <cell r="K1732">
            <v>0</v>
          </cell>
          <cell r="L1732">
            <v>2003</v>
          </cell>
          <cell r="M1732">
            <v>2.8305018650452163</v>
          </cell>
          <cell r="N1732" t="str">
            <v>NG23</v>
          </cell>
          <cell r="O1732">
            <v>40.26</v>
          </cell>
          <cell r="P1732">
            <v>2</v>
          </cell>
        </row>
        <row r="1733">
          <cell r="A1733" t="str">
            <v>ON</v>
          </cell>
          <cell r="B1733">
            <v>2</v>
          </cell>
          <cell r="C1733">
            <v>3</v>
          </cell>
          <cell r="D1733" t="str">
            <v>C</v>
          </cell>
          <cell r="E1733">
            <v>3.55</v>
          </cell>
          <cell r="F1733">
            <v>37649</v>
          </cell>
          <cell r="G1733">
            <v>0.85899999999999999</v>
          </cell>
          <cell r="H1733">
            <v>0.76</v>
          </cell>
          <cell r="I1733" t="str">
            <v>8          0</v>
          </cell>
          <cell r="J1733">
            <v>0</v>
          </cell>
          <cell r="K1733">
            <v>0</v>
          </cell>
          <cell r="L1733">
            <v>2003</v>
          </cell>
          <cell r="M1733" t="str">
            <v>No Trade</v>
          </cell>
          <cell r="N1733" t="str">
            <v>NG23</v>
          </cell>
          <cell r="O1733">
            <v>40.26</v>
          </cell>
          <cell r="P1733">
            <v>1</v>
          </cell>
        </row>
        <row r="1734">
          <cell r="A1734" t="str">
            <v>ON</v>
          </cell>
          <cell r="B1734">
            <v>2</v>
          </cell>
          <cell r="C1734">
            <v>3</v>
          </cell>
          <cell r="D1734" t="str">
            <v>P</v>
          </cell>
          <cell r="E1734">
            <v>3.55</v>
          </cell>
          <cell r="F1734">
            <v>37649</v>
          </cell>
          <cell r="G1734">
            <v>5.1999999999999998E-2</v>
          </cell>
          <cell r="H1734">
            <v>7.0000000000000007E-2</v>
          </cell>
          <cell r="I1734" t="str">
            <v>7          0</v>
          </cell>
          <cell r="J1734">
            <v>0</v>
          </cell>
          <cell r="K1734">
            <v>0</v>
          </cell>
          <cell r="L1734">
            <v>2003</v>
          </cell>
          <cell r="M1734">
            <v>2.8693870469347824</v>
          </cell>
          <cell r="N1734" t="str">
            <v>NG23</v>
          </cell>
          <cell r="O1734">
            <v>40.26</v>
          </cell>
          <cell r="P1734">
            <v>2</v>
          </cell>
        </row>
        <row r="1735">
          <cell r="A1735" t="str">
            <v>ON</v>
          </cell>
          <cell r="B1735">
            <v>2</v>
          </cell>
          <cell r="C1735">
            <v>3</v>
          </cell>
          <cell r="D1735" t="str">
            <v>C</v>
          </cell>
          <cell r="E1735">
            <v>3.6</v>
          </cell>
          <cell r="F1735">
            <v>37649</v>
          </cell>
          <cell r="G1735">
            <v>0.81699999999999995</v>
          </cell>
          <cell r="H1735">
            <v>0.72</v>
          </cell>
          <cell r="I1735" t="str">
            <v>9          2</v>
          </cell>
          <cell r="J1735">
            <v>0.68600000000000005</v>
          </cell>
          <cell r="K1735">
            <v>0.68500000000000005</v>
          </cell>
          <cell r="L1735">
            <v>2003</v>
          </cell>
          <cell r="M1735" t="str">
            <v>No Trade</v>
          </cell>
          <cell r="N1735" t="str">
            <v>NG23</v>
          </cell>
          <cell r="O1735">
            <v>40.26</v>
          </cell>
          <cell r="P1735">
            <v>1</v>
          </cell>
        </row>
        <row r="1736">
          <cell r="A1736" t="str">
            <v>ON</v>
          </cell>
          <cell r="B1736">
            <v>2</v>
          </cell>
          <cell r="C1736">
            <v>3</v>
          </cell>
          <cell r="D1736" t="str">
            <v>P</v>
          </cell>
          <cell r="E1736">
            <v>3.6</v>
          </cell>
          <cell r="F1736">
            <v>37649</v>
          </cell>
          <cell r="G1736">
            <v>6.0999999999999999E-2</v>
          </cell>
          <cell r="H1736">
            <v>0.08</v>
          </cell>
          <cell r="I1736" t="str">
            <v>8          0</v>
          </cell>
          <cell r="J1736">
            <v>0</v>
          </cell>
          <cell r="K1736">
            <v>0</v>
          </cell>
          <cell r="L1736">
            <v>2003</v>
          </cell>
          <cell r="M1736">
            <v>2.9169589264370397</v>
          </cell>
          <cell r="N1736" t="str">
            <v>NG23</v>
          </cell>
          <cell r="O1736">
            <v>40.26</v>
          </cell>
          <cell r="P1736">
            <v>2</v>
          </cell>
        </row>
        <row r="1737">
          <cell r="A1737" t="str">
            <v>ON</v>
          </cell>
          <cell r="B1737">
            <v>2</v>
          </cell>
          <cell r="C1737">
            <v>3</v>
          </cell>
          <cell r="D1737" t="str">
            <v>C</v>
          </cell>
          <cell r="E1737">
            <v>3.65</v>
          </cell>
          <cell r="F1737">
            <v>37649</v>
          </cell>
          <cell r="G1737">
            <v>0.77700000000000002</v>
          </cell>
          <cell r="H1737">
            <v>0.69</v>
          </cell>
          <cell r="I1737" t="str">
            <v>2          0</v>
          </cell>
          <cell r="J1737">
            <v>0</v>
          </cell>
          <cell r="K1737">
            <v>0</v>
          </cell>
          <cell r="L1737">
            <v>2003</v>
          </cell>
          <cell r="M1737" t="str">
            <v>No Trade</v>
          </cell>
          <cell r="N1737" t="str">
            <v>NG23</v>
          </cell>
          <cell r="O1737">
            <v>40.26</v>
          </cell>
          <cell r="P1737">
            <v>1</v>
          </cell>
        </row>
        <row r="1738">
          <cell r="A1738" t="str">
            <v>ON</v>
          </cell>
          <cell r="B1738">
            <v>2</v>
          </cell>
          <cell r="C1738">
            <v>3</v>
          </cell>
          <cell r="D1738" t="str">
            <v>P</v>
          </cell>
          <cell r="E1738">
            <v>3.65</v>
          </cell>
          <cell r="F1738">
            <v>37649</v>
          </cell>
          <cell r="G1738">
            <v>7.0000000000000007E-2</v>
          </cell>
          <cell r="H1738">
            <v>0.1</v>
          </cell>
          <cell r="I1738" t="str">
            <v>0          0</v>
          </cell>
          <cell r="J1738">
            <v>0</v>
          </cell>
          <cell r="K1738">
            <v>0</v>
          </cell>
          <cell r="L1738">
            <v>2003</v>
          </cell>
          <cell r="M1738">
            <v>2.9580433210096628</v>
          </cell>
          <cell r="N1738" t="str">
            <v>NG23</v>
          </cell>
          <cell r="O1738">
            <v>40.26</v>
          </cell>
          <cell r="P1738">
            <v>2</v>
          </cell>
        </row>
        <row r="1739">
          <cell r="A1739" t="str">
            <v>ON</v>
          </cell>
          <cell r="B1739">
            <v>2</v>
          </cell>
          <cell r="C1739">
            <v>3</v>
          </cell>
          <cell r="D1739" t="str">
            <v>C</v>
          </cell>
          <cell r="E1739">
            <v>3.7</v>
          </cell>
          <cell r="F1739">
            <v>37649</v>
          </cell>
          <cell r="G1739">
            <v>0.73799999999999999</v>
          </cell>
          <cell r="H1739">
            <v>0.65</v>
          </cell>
          <cell r="I1739" t="str">
            <v>5          0</v>
          </cell>
          <cell r="J1739">
            <v>0</v>
          </cell>
          <cell r="K1739">
            <v>0</v>
          </cell>
          <cell r="L1739">
            <v>2003</v>
          </cell>
          <cell r="M1739" t="str">
            <v>No Trade</v>
          </cell>
          <cell r="N1739" t="str">
            <v>NG23</v>
          </cell>
          <cell r="O1739">
            <v>40.26</v>
          </cell>
          <cell r="P1739">
            <v>1</v>
          </cell>
        </row>
        <row r="1740">
          <cell r="A1740" t="str">
            <v>ON</v>
          </cell>
          <cell r="B1740">
            <v>2</v>
          </cell>
          <cell r="C1740">
            <v>3</v>
          </cell>
          <cell r="D1740" t="str">
            <v>P</v>
          </cell>
          <cell r="E1740">
            <v>3.7</v>
          </cell>
          <cell r="F1740">
            <v>37649</v>
          </cell>
          <cell r="G1740">
            <v>0.08</v>
          </cell>
          <cell r="H1740">
            <v>0.11</v>
          </cell>
          <cell r="I1740" t="str">
            <v>4          1</v>
          </cell>
          <cell r="J1740">
            <v>0.105</v>
          </cell>
          <cell r="K1740">
            <v>0.105</v>
          </cell>
          <cell r="L1740">
            <v>2003</v>
          </cell>
          <cell r="M1740">
            <v>2.9997610849988532</v>
          </cell>
          <cell r="N1740" t="str">
            <v>NG23</v>
          </cell>
          <cell r="O1740">
            <v>40.26</v>
          </cell>
          <cell r="P1740">
            <v>2</v>
          </cell>
        </row>
        <row r="1741">
          <cell r="A1741" t="str">
            <v>ON</v>
          </cell>
          <cell r="B1741">
            <v>2</v>
          </cell>
          <cell r="C1741">
            <v>3</v>
          </cell>
          <cell r="D1741" t="str">
            <v>C</v>
          </cell>
          <cell r="E1741">
            <v>3.75</v>
          </cell>
          <cell r="F1741">
            <v>37649</v>
          </cell>
          <cell r="G1741">
            <v>0.70899999999999996</v>
          </cell>
          <cell r="H1741">
            <v>0.62</v>
          </cell>
          <cell r="I1741" t="str">
            <v>7          0</v>
          </cell>
          <cell r="J1741">
            <v>0</v>
          </cell>
          <cell r="K1741">
            <v>0</v>
          </cell>
          <cell r="L1741">
            <v>2003</v>
          </cell>
          <cell r="M1741" t="str">
            <v>No Trade</v>
          </cell>
          <cell r="N1741" t="str">
            <v>NG23</v>
          </cell>
          <cell r="O1741">
            <v>40.26</v>
          </cell>
          <cell r="P1741">
            <v>1</v>
          </cell>
        </row>
        <row r="1742">
          <cell r="A1742" t="str">
            <v>ON</v>
          </cell>
          <cell r="B1742">
            <v>2</v>
          </cell>
          <cell r="C1742">
            <v>3</v>
          </cell>
          <cell r="D1742" t="str">
            <v>P</v>
          </cell>
          <cell r="E1742">
            <v>3.75</v>
          </cell>
          <cell r="F1742">
            <v>37649</v>
          </cell>
          <cell r="G1742">
            <v>0.10199999999999999</v>
          </cell>
          <cell r="H1742">
            <v>0.13</v>
          </cell>
          <cell r="I1742" t="str">
            <v>5        250</v>
          </cell>
          <cell r="J1742">
            <v>0.113</v>
          </cell>
          <cell r="K1742">
            <v>0.112</v>
          </cell>
          <cell r="L1742">
            <v>2003</v>
          </cell>
          <cell r="M1742">
            <v>3.0974694178085262</v>
          </cell>
          <cell r="N1742" t="str">
            <v>NG23</v>
          </cell>
          <cell r="O1742">
            <v>40.26</v>
          </cell>
          <cell r="P1742">
            <v>2</v>
          </cell>
        </row>
        <row r="1743">
          <cell r="A1743" t="str">
            <v>ON</v>
          </cell>
          <cell r="B1743">
            <v>2</v>
          </cell>
          <cell r="C1743">
            <v>3</v>
          </cell>
          <cell r="D1743" t="str">
            <v>C</v>
          </cell>
          <cell r="E1743">
            <v>3.8</v>
          </cell>
          <cell r="F1743">
            <v>37649</v>
          </cell>
          <cell r="G1743">
            <v>0.66900000000000004</v>
          </cell>
          <cell r="H1743">
            <v>0.57999999999999996</v>
          </cell>
          <cell r="I1743" t="str">
            <v>4          0</v>
          </cell>
          <cell r="J1743">
            <v>0</v>
          </cell>
          <cell r="K1743">
            <v>0</v>
          </cell>
          <cell r="L1743">
            <v>2003</v>
          </cell>
          <cell r="M1743" t="str">
            <v>No Trade</v>
          </cell>
          <cell r="N1743" t="str">
            <v>NG23</v>
          </cell>
          <cell r="O1743">
            <v>40.26</v>
          </cell>
          <cell r="P1743">
            <v>1</v>
          </cell>
        </row>
        <row r="1744">
          <cell r="A1744" t="str">
            <v>ON</v>
          </cell>
          <cell r="B1744">
            <v>2</v>
          </cell>
          <cell r="C1744">
            <v>3</v>
          </cell>
          <cell r="D1744" t="str">
            <v>P</v>
          </cell>
          <cell r="E1744">
            <v>3.8</v>
          </cell>
          <cell r="F1744">
            <v>37649</v>
          </cell>
          <cell r="G1744">
            <v>0.112</v>
          </cell>
          <cell r="H1744">
            <v>0.14000000000000001</v>
          </cell>
          <cell r="I1744" t="str">
            <v>4          5</v>
          </cell>
          <cell r="J1744">
            <v>0.105</v>
          </cell>
          <cell r="K1744">
            <v>0.105</v>
          </cell>
          <cell r="L1744">
            <v>2003</v>
          </cell>
          <cell r="M1744">
            <v>3.1261952029334541</v>
          </cell>
          <cell r="N1744" t="str">
            <v>NG23</v>
          </cell>
          <cell r="O1744">
            <v>40.26</v>
          </cell>
          <cell r="P1744">
            <v>2</v>
          </cell>
        </row>
        <row r="1745">
          <cell r="A1745" t="str">
            <v>ON</v>
          </cell>
          <cell r="B1745">
            <v>2</v>
          </cell>
          <cell r="C1745">
            <v>3</v>
          </cell>
          <cell r="D1745" t="str">
            <v>C</v>
          </cell>
          <cell r="E1745">
            <v>3.85</v>
          </cell>
          <cell r="F1745">
            <v>37649</v>
          </cell>
          <cell r="G1745">
            <v>0.624</v>
          </cell>
          <cell r="H1745">
            <v>0.55000000000000004</v>
          </cell>
          <cell r="I1745" t="str">
            <v>1          0</v>
          </cell>
          <cell r="J1745">
            <v>0</v>
          </cell>
          <cell r="K1745">
            <v>0</v>
          </cell>
          <cell r="L1745">
            <v>2003</v>
          </cell>
          <cell r="M1745" t="str">
            <v>No Trade</v>
          </cell>
          <cell r="N1745" t="str">
            <v>NG23</v>
          </cell>
          <cell r="O1745">
            <v>40.26</v>
          </cell>
          <cell r="P1745">
            <v>1</v>
          </cell>
        </row>
        <row r="1746">
          <cell r="A1746" t="str">
            <v>ON</v>
          </cell>
          <cell r="B1746">
            <v>2</v>
          </cell>
          <cell r="C1746">
            <v>3</v>
          </cell>
          <cell r="D1746" t="str">
            <v>P</v>
          </cell>
          <cell r="E1746">
            <v>3.85</v>
          </cell>
          <cell r="F1746">
            <v>37649</v>
          </cell>
          <cell r="G1746">
            <v>0.11799999999999999</v>
          </cell>
          <cell r="H1746">
            <v>0.16</v>
          </cell>
          <cell r="I1746" t="str">
            <v>0          0</v>
          </cell>
          <cell r="J1746">
            <v>0</v>
          </cell>
          <cell r="K1746">
            <v>0</v>
          </cell>
          <cell r="L1746">
            <v>2003</v>
          </cell>
          <cell r="M1746">
            <v>3.1345825670896752</v>
          </cell>
          <cell r="N1746" t="str">
            <v>NG23</v>
          </cell>
          <cell r="O1746">
            <v>40.26</v>
          </cell>
          <cell r="P1746">
            <v>2</v>
          </cell>
        </row>
        <row r="1747">
          <cell r="A1747" t="str">
            <v>ON</v>
          </cell>
          <cell r="B1747">
            <v>2</v>
          </cell>
          <cell r="C1747">
            <v>3</v>
          </cell>
          <cell r="D1747" t="str">
            <v>C</v>
          </cell>
          <cell r="E1747">
            <v>3.9</v>
          </cell>
          <cell r="F1747">
            <v>37649</v>
          </cell>
          <cell r="G1747">
            <v>0.58899999999999997</v>
          </cell>
          <cell r="H1747">
            <v>0.52</v>
          </cell>
          <cell r="I1747" t="str">
            <v>0          0</v>
          </cell>
          <cell r="J1747">
            <v>0</v>
          </cell>
          <cell r="K1747">
            <v>0</v>
          </cell>
          <cell r="L1747">
            <v>2003</v>
          </cell>
          <cell r="M1747" t="str">
            <v>No Trade</v>
          </cell>
          <cell r="N1747" t="str">
            <v>NG23</v>
          </cell>
          <cell r="O1747">
            <v>40.26</v>
          </cell>
          <cell r="P1747">
            <v>1</v>
          </cell>
        </row>
        <row r="1748">
          <cell r="A1748" t="str">
            <v>ON</v>
          </cell>
          <cell r="B1748">
            <v>2</v>
          </cell>
          <cell r="C1748">
            <v>3</v>
          </cell>
          <cell r="D1748" t="str">
            <v>P</v>
          </cell>
          <cell r="E1748">
            <v>3.9</v>
          </cell>
          <cell r="F1748">
            <v>37649</v>
          </cell>
          <cell r="G1748">
            <v>0.13300000000000001</v>
          </cell>
          <cell r="H1748">
            <v>0.17</v>
          </cell>
          <cell r="I1748" t="str">
            <v>9          0</v>
          </cell>
          <cell r="J1748">
            <v>0</v>
          </cell>
          <cell r="K1748">
            <v>0</v>
          </cell>
          <cell r="L1748">
            <v>2003</v>
          </cell>
          <cell r="M1748">
            <v>3.1797253464196595</v>
          </cell>
          <cell r="N1748" t="str">
            <v>NG23</v>
          </cell>
          <cell r="O1748">
            <v>40.26</v>
          </cell>
          <cell r="P1748">
            <v>2</v>
          </cell>
        </row>
        <row r="1749">
          <cell r="A1749" t="str">
            <v>ON</v>
          </cell>
          <cell r="B1749">
            <v>2</v>
          </cell>
          <cell r="C1749">
            <v>3</v>
          </cell>
          <cell r="D1749" t="str">
            <v>C</v>
          </cell>
          <cell r="E1749">
            <v>3.95</v>
          </cell>
          <cell r="F1749">
            <v>37649</v>
          </cell>
          <cell r="G1749">
            <v>0.55500000000000005</v>
          </cell>
          <cell r="H1749">
            <v>0.49</v>
          </cell>
          <cell r="I1749" t="str">
            <v>0          0</v>
          </cell>
          <cell r="J1749">
            <v>0</v>
          </cell>
          <cell r="K1749">
            <v>0</v>
          </cell>
          <cell r="L1749">
            <v>2003</v>
          </cell>
          <cell r="M1749" t="str">
            <v>No Trade</v>
          </cell>
          <cell r="N1749" t="str">
            <v>NG23</v>
          </cell>
          <cell r="O1749">
            <v>40.26</v>
          </cell>
          <cell r="P1749">
            <v>1</v>
          </cell>
        </row>
        <row r="1750">
          <cell r="A1750" t="str">
            <v>ON</v>
          </cell>
          <cell r="B1750">
            <v>2</v>
          </cell>
          <cell r="C1750">
            <v>3</v>
          </cell>
          <cell r="D1750" t="str">
            <v>P</v>
          </cell>
          <cell r="E1750">
            <v>3.95</v>
          </cell>
          <cell r="F1750">
            <v>37649</v>
          </cell>
          <cell r="G1750">
            <v>0.14899999999999999</v>
          </cell>
          <cell r="H1750">
            <v>0.19</v>
          </cell>
          <cell r="I1750" t="str">
            <v>9          0</v>
          </cell>
          <cell r="J1750">
            <v>0</v>
          </cell>
          <cell r="K1750">
            <v>0</v>
          </cell>
          <cell r="L1750">
            <v>2003</v>
          </cell>
          <cell r="M1750">
            <v>3.2240777510607903</v>
          </cell>
          <cell r="N1750" t="str">
            <v>NG23</v>
          </cell>
          <cell r="O1750">
            <v>40.26</v>
          </cell>
          <cell r="P1750">
            <v>2</v>
          </cell>
        </row>
        <row r="1751">
          <cell r="A1751" t="str">
            <v>ON</v>
          </cell>
          <cell r="B1751">
            <v>2</v>
          </cell>
          <cell r="C1751">
            <v>3</v>
          </cell>
          <cell r="D1751" t="str">
            <v>C</v>
          </cell>
          <cell r="E1751">
            <v>4</v>
          </cell>
          <cell r="F1751">
            <v>37649</v>
          </cell>
          <cell r="G1751">
            <v>0.52400000000000002</v>
          </cell>
          <cell r="H1751">
            <v>0.46</v>
          </cell>
          <cell r="I1751" t="str">
            <v>2          2</v>
          </cell>
          <cell r="J1751">
            <v>0.46</v>
          </cell>
          <cell r="K1751">
            <v>0.46</v>
          </cell>
          <cell r="L1751">
            <v>2003</v>
          </cell>
          <cell r="M1751" t="str">
            <v>No Trade</v>
          </cell>
          <cell r="N1751" t="str">
            <v>NG23</v>
          </cell>
          <cell r="O1751">
            <v>40.26</v>
          </cell>
          <cell r="P1751">
            <v>1</v>
          </cell>
        </row>
        <row r="1752">
          <cell r="A1752" t="str">
            <v>ON</v>
          </cell>
          <cell r="B1752">
            <v>2</v>
          </cell>
          <cell r="C1752">
            <v>3</v>
          </cell>
          <cell r="D1752" t="str">
            <v>P</v>
          </cell>
          <cell r="E1752">
            <v>4</v>
          </cell>
          <cell r="F1752">
            <v>37649</v>
          </cell>
          <cell r="G1752">
            <v>0.16700000000000001</v>
          </cell>
          <cell r="H1752">
            <v>0.22</v>
          </cell>
          <cell r="I1752" t="str">
            <v>0        260</v>
          </cell>
          <cell r="J1752">
            <v>0.20200000000000001</v>
          </cell>
          <cell r="K1752">
            <v>0.2</v>
          </cell>
          <cell r="L1752">
            <v>2003</v>
          </cell>
          <cell r="M1752">
            <v>3.2712472926545848</v>
          </cell>
          <cell r="N1752" t="str">
            <v>NG23</v>
          </cell>
          <cell r="O1752">
            <v>40.26</v>
          </cell>
          <cell r="P1752">
            <v>2</v>
          </cell>
        </row>
        <row r="1753">
          <cell r="A1753" t="str">
            <v>ON</v>
          </cell>
          <cell r="B1753">
            <v>2</v>
          </cell>
          <cell r="C1753">
            <v>3</v>
          </cell>
          <cell r="D1753" t="str">
            <v>C</v>
          </cell>
          <cell r="E1753">
            <v>4.05</v>
          </cell>
          <cell r="F1753">
            <v>37649</v>
          </cell>
          <cell r="G1753">
            <v>0.49299999999999999</v>
          </cell>
          <cell r="H1753">
            <v>0.43</v>
          </cell>
          <cell r="I1753" t="str">
            <v>4          0</v>
          </cell>
          <cell r="J1753">
            <v>0</v>
          </cell>
          <cell r="K1753">
            <v>0</v>
          </cell>
          <cell r="L1753">
            <v>2003</v>
          </cell>
          <cell r="M1753" t="str">
            <v>No Trade</v>
          </cell>
          <cell r="N1753" t="str">
            <v>NG23</v>
          </cell>
          <cell r="O1753">
            <v>40.26</v>
          </cell>
          <cell r="P1753">
            <v>1</v>
          </cell>
        </row>
        <row r="1754">
          <cell r="A1754" t="str">
            <v>ON</v>
          </cell>
          <cell r="B1754">
            <v>2</v>
          </cell>
          <cell r="C1754">
            <v>3</v>
          </cell>
          <cell r="D1754" t="str">
            <v>P</v>
          </cell>
          <cell r="E1754">
            <v>4.05</v>
          </cell>
          <cell r="F1754">
            <v>37649</v>
          </cell>
          <cell r="G1754">
            <v>0.186</v>
          </cell>
          <cell r="H1754">
            <v>0.24</v>
          </cell>
          <cell r="I1754" t="str">
            <v>2          0</v>
          </cell>
          <cell r="J1754">
            <v>0</v>
          </cell>
          <cell r="K1754">
            <v>0</v>
          </cell>
          <cell r="L1754">
            <v>2003</v>
          </cell>
          <cell r="M1754">
            <v>3.3172783746573362</v>
          </cell>
          <cell r="N1754" t="str">
            <v>NG23</v>
          </cell>
          <cell r="O1754">
            <v>40.26</v>
          </cell>
          <cell r="P1754">
            <v>2</v>
          </cell>
        </row>
        <row r="1755">
          <cell r="A1755" t="str">
            <v>ON</v>
          </cell>
          <cell r="B1755">
            <v>2</v>
          </cell>
          <cell r="C1755">
            <v>3</v>
          </cell>
          <cell r="D1755" t="str">
            <v>C</v>
          </cell>
          <cell r="E1755">
            <v>4.0999999999999996</v>
          </cell>
          <cell r="F1755">
            <v>37649</v>
          </cell>
          <cell r="G1755">
            <v>0.46500000000000002</v>
          </cell>
          <cell r="H1755">
            <v>0.4</v>
          </cell>
          <cell r="I1755" t="str">
            <v>8          2</v>
          </cell>
          <cell r="J1755">
            <v>0.38</v>
          </cell>
          <cell r="K1755">
            <v>0.379</v>
          </cell>
          <cell r="L1755">
            <v>2003</v>
          </cell>
          <cell r="M1755" t="str">
            <v>No Trade</v>
          </cell>
          <cell r="N1755" t="str">
            <v>NG23</v>
          </cell>
          <cell r="O1755">
            <v>40.26</v>
          </cell>
          <cell r="P1755">
            <v>1</v>
          </cell>
        </row>
        <row r="1756">
          <cell r="A1756" t="str">
            <v>ON</v>
          </cell>
          <cell r="B1756">
            <v>2</v>
          </cell>
          <cell r="C1756">
            <v>3</v>
          </cell>
          <cell r="D1756" t="str">
            <v>P</v>
          </cell>
          <cell r="E1756">
            <v>4.0999999999999996</v>
          </cell>
          <cell r="F1756">
            <v>37649</v>
          </cell>
          <cell r="G1756">
            <v>0.20699999999999999</v>
          </cell>
          <cell r="H1756">
            <v>0.26</v>
          </cell>
          <cell r="I1756" t="str">
            <v>6          2</v>
          </cell>
          <cell r="J1756">
            <v>0.27500000000000002</v>
          </cell>
          <cell r="K1756">
            <v>0.27400000000000002</v>
          </cell>
          <cell r="L1756">
            <v>2003</v>
          </cell>
          <cell r="M1756">
            <v>3.3654196191133092</v>
          </cell>
          <cell r="N1756" t="str">
            <v>NG23</v>
          </cell>
          <cell r="O1756">
            <v>40.26</v>
          </cell>
          <cell r="P1756">
            <v>2</v>
          </cell>
        </row>
        <row r="1757">
          <cell r="A1757" t="str">
            <v>ON</v>
          </cell>
          <cell r="B1757">
            <v>2</v>
          </cell>
          <cell r="C1757">
            <v>3</v>
          </cell>
          <cell r="D1757" t="str">
            <v>C</v>
          </cell>
          <cell r="E1757">
            <v>4.1500000000000004</v>
          </cell>
          <cell r="F1757">
            <v>37649</v>
          </cell>
          <cell r="G1757">
            <v>0.437</v>
          </cell>
          <cell r="H1757">
            <v>0.38</v>
          </cell>
          <cell r="I1757" t="str">
            <v>3          0</v>
          </cell>
          <cell r="J1757">
            <v>0</v>
          </cell>
          <cell r="K1757">
            <v>0</v>
          </cell>
          <cell r="L1757">
            <v>2003</v>
          </cell>
          <cell r="M1757" t="str">
            <v>No Trade</v>
          </cell>
          <cell r="N1757" t="str">
            <v>NG23</v>
          </cell>
          <cell r="O1757">
            <v>40.26</v>
          </cell>
          <cell r="P1757">
            <v>1</v>
          </cell>
        </row>
        <row r="1758">
          <cell r="A1758" t="str">
            <v>ON</v>
          </cell>
          <cell r="B1758">
            <v>2</v>
          </cell>
          <cell r="C1758">
            <v>3</v>
          </cell>
          <cell r="D1758" t="str">
            <v>P</v>
          </cell>
          <cell r="E1758">
            <v>4.1500000000000004</v>
          </cell>
          <cell r="F1758">
            <v>37649</v>
          </cell>
          <cell r="G1758">
            <v>0.22800000000000001</v>
          </cell>
          <cell r="H1758">
            <v>0.28999999999999998</v>
          </cell>
          <cell r="I1758" t="str">
            <v>0          0</v>
          </cell>
          <cell r="J1758">
            <v>0</v>
          </cell>
          <cell r="K1758">
            <v>0</v>
          </cell>
          <cell r="L1758">
            <v>2003</v>
          </cell>
          <cell r="M1758">
            <v>3.4093670713772992</v>
          </cell>
          <cell r="N1758" t="str">
            <v>NG23</v>
          </cell>
          <cell r="O1758">
            <v>40.26</v>
          </cell>
          <cell r="P1758">
            <v>2</v>
          </cell>
        </row>
        <row r="1759">
          <cell r="A1759" t="str">
            <v>ON</v>
          </cell>
          <cell r="B1759">
            <v>2</v>
          </cell>
          <cell r="C1759">
            <v>3</v>
          </cell>
          <cell r="D1759" t="str">
            <v>C</v>
          </cell>
          <cell r="E1759">
            <v>4.2</v>
          </cell>
          <cell r="F1759">
            <v>37649</v>
          </cell>
          <cell r="G1759">
            <v>0.40899999999999997</v>
          </cell>
          <cell r="H1759">
            <v>0.35</v>
          </cell>
          <cell r="I1759" t="str">
            <v>9         10</v>
          </cell>
          <cell r="J1759">
            <v>0</v>
          </cell>
          <cell r="K1759">
            <v>0</v>
          </cell>
          <cell r="L1759">
            <v>2003</v>
          </cell>
          <cell r="M1759" t="str">
            <v>No Trade</v>
          </cell>
          <cell r="N1759" t="str">
            <v>NG23</v>
          </cell>
          <cell r="O1759">
            <v>40.26</v>
          </cell>
          <cell r="P1759">
            <v>1</v>
          </cell>
        </row>
        <row r="1760">
          <cell r="A1760" t="str">
            <v>ON</v>
          </cell>
          <cell r="B1760">
            <v>2</v>
          </cell>
          <cell r="C1760">
            <v>3</v>
          </cell>
          <cell r="D1760" t="str">
            <v>P</v>
          </cell>
          <cell r="E1760">
            <v>4.2</v>
          </cell>
          <cell r="F1760">
            <v>37649</v>
          </cell>
          <cell r="G1760">
            <v>0.251</v>
          </cell>
          <cell r="H1760">
            <v>0.31</v>
          </cell>
          <cell r="I1760" t="str">
            <v>6         10</v>
          </cell>
          <cell r="J1760">
            <v>0</v>
          </cell>
          <cell r="K1760">
            <v>0</v>
          </cell>
          <cell r="L1760">
            <v>2003</v>
          </cell>
          <cell r="M1760">
            <v>3.4553140751198788</v>
          </cell>
          <cell r="N1760" t="str">
            <v>NG23</v>
          </cell>
          <cell r="O1760">
            <v>40.26</v>
          </cell>
          <cell r="P1760">
            <v>2</v>
          </cell>
        </row>
        <row r="1761">
          <cell r="A1761" t="str">
            <v>ON</v>
          </cell>
          <cell r="B1761">
            <v>2</v>
          </cell>
          <cell r="C1761">
            <v>3</v>
          </cell>
          <cell r="D1761" t="str">
            <v>C</v>
          </cell>
          <cell r="E1761">
            <v>4.25</v>
          </cell>
          <cell r="F1761">
            <v>37649</v>
          </cell>
          <cell r="G1761">
            <v>0.38500000000000001</v>
          </cell>
          <cell r="H1761">
            <v>0.33</v>
          </cell>
          <cell r="I1761" t="str">
            <v>7        600</v>
          </cell>
          <cell r="J1761">
            <v>0</v>
          </cell>
          <cell r="K1761">
            <v>0</v>
          </cell>
          <cell r="L1761">
            <v>2003</v>
          </cell>
          <cell r="M1761" t="str">
            <v>No Trade</v>
          </cell>
          <cell r="N1761" t="str">
            <v>NG23</v>
          </cell>
          <cell r="O1761">
            <v>40.26</v>
          </cell>
          <cell r="P1761">
            <v>1</v>
          </cell>
        </row>
        <row r="1762">
          <cell r="A1762" t="str">
            <v>ON</v>
          </cell>
          <cell r="B1762">
            <v>2</v>
          </cell>
          <cell r="C1762">
            <v>3</v>
          </cell>
          <cell r="D1762" t="str">
            <v>P</v>
          </cell>
          <cell r="E1762">
            <v>4.25</v>
          </cell>
          <cell r="F1762">
            <v>37649</v>
          </cell>
          <cell r="G1762">
            <v>0.27600000000000002</v>
          </cell>
          <cell r="H1762">
            <v>0.34</v>
          </cell>
          <cell r="I1762" t="str">
            <v>4        600</v>
          </cell>
          <cell r="J1762">
            <v>0</v>
          </cell>
          <cell r="K1762">
            <v>0</v>
          </cell>
          <cell r="L1762">
            <v>2003</v>
          </cell>
          <cell r="M1762">
            <v>3.5029093538425427</v>
          </cell>
          <cell r="N1762" t="str">
            <v>NG23</v>
          </cell>
          <cell r="O1762">
            <v>40.26</v>
          </cell>
          <cell r="P1762">
            <v>2</v>
          </cell>
        </row>
        <row r="1763">
          <cell r="A1763" t="str">
            <v>ON</v>
          </cell>
          <cell r="B1763">
            <v>2</v>
          </cell>
          <cell r="C1763">
            <v>3</v>
          </cell>
          <cell r="D1763" t="str">
            <v>C</v>
          </cell>
          <cell r="E1763">
            <v>4.3</v>
          </cell>
          <cell r="F1763">
            <v>37649</v>
          </cell>
          <cell r="G1763">
            <v>0.36</v>
          </cell>
          <cell r="H1763">
            <v>0.31</v>
          </cell>
          <cell r="I1763" t="str">
            <v>6        100</v>
          </cell>
          <cell r="J1763">
            <v>0</v>
          </cell>
          <cell r="K1763">
            <v>0</v>
          </cell>
          <cell r="L1763">
            <v>2003</v>
          </cell>
          <cell r="M1763" t="str">
            <v>No Trade</v>
          </cell>
          <cell r="N1763" t="str">
            <v>NG23</v>
          </cell>
          <cell r="O1763">
            <v>40.26</v>
          </cell>
          <cell r="P1763">
            <v>1</v>
          </cell>
        </row>
        <row r="1764">
          <cell r="A1764" t="str">
            <v>ON</v>
          </cell>
          <cell r="B1764">
            <v>2</v>
          </cell>
          <cell r="C1764">
            <v>3</v>
          </cell>
          <cell r="D1764" t="str">
            <v>P</v>
          </cell>
          <cell r="E1764">
            <v>4.3</v>
          </cell>
          <cell r="F1764">
            <v>37649</v>
          </cell>
          <cell r="G1764">
            <v>0.30099999999999999</v>
          </cell>
          <cell r="H1764">
            <v>0.37</v>
          </cell>
          <cell r="I1764" t="str">
            <v>3        100</v>
          </cell>
          <cell r="J1764">
            <v>0</v>
          </cell>
          <cell r="K1764">
            <v>0</v>
          </cell>
          <cell r="L1764">
            <v>2003</v>
          </cell>
          <cell r="M1764">
            <v>3.5468784905434285</v>
          </cell>
          <cell r="N1764" t="str">
            <v>NG23</v>
          </cell>
          <cell r="O1764">
            <v>40.26</v>
          </cell>
          <cell r="P1764">
            <v>2</v>
          </cell>
        </row>
        <row r="1765">
          <cell r="A1765" t="str">
            <v>ON</v>
          </cell>
          <cell r="B1765">
            <v>2</v>
          </cell>
          <cell r="C1765">
            <v>3</v>
          </cell>
          <cell r="D1765" t="str">
            <v>C</v>
          </cell>
          <cell r="E1765">
            <v>4.3499999999999996</v>
          </cell>
          <cell r="F1765">
            <v>37649</v>
          </cell>
          <cell r="G1765">
            <v>0.33700000000000002</v>
          </cell>
          <cell r="H1765">
            <v>0.28999999999999998</v>
          </cell>
          <cell r="I1765" t="str">
            <v>6        100</v>
          </cell>
          <cell r="J1765">
            <v>0</v>
          </cell>
          <cell r="K1765">
            <v>0</v>
          </cell>
          <cell r="L1765">
            <v>2003</v>
          </cell>
          <cell r="M1765" t="str">
            <v>No Trade</v>
          </cell>
          <cell r="N1765" t="str">
            <v>NG23</v>
          </cell>
          <cell r="O1765">
            <v>40.26</v>
          </cell>
          <cell r="P1765">
            <v>1</v>
          </cell>
        </row>
        <row r="1766">
          <cell r="A1766" t="str">
            <v>ON</v>
          </cell>
          <cell r="B1766">
            <v>2</v>
          </cell>
          <cell r="C1766">
            <v>3</v>
          </cell>
          <cell r="D1766" t="str">
            <v>P</v>
          </cell>
          <cell r="E1766">
            <v>4.3499999999999996</v>
          </cell>
          <cell r="F1766">
            <v>37649</v>
          </cell>
          <cell r="G1766">
            <v>0.32800000000000001</v>
          </cell>
          <cell r="H1766">
            <v>0.4</v>
          </cell>
          <cell r="I1766" t="str">
            <v>3        100</v>
          </cell>
          <cell r="J1766">
            <v>0</v>
          </cell>
          <cell r="K1766">
            <v>0</v>
          </cell>
          <cell r="L1766">
            <v>2003</v>
          </cell>
          <cell r="M1766">
            <v>3.5924792372967551</v>
          </cell>
          <cell r="N1766" t="str">
            <v>NG23</v>
          </cell>
          <cell r="O1766">
            <v>40.26</v>
          </cell>
          <cell r="P1766">
            <v>2</v>
          </cell>
        </row>
        <row r="1767">
          <cell r="A1767" t="str">
            <v>ON</v>
          </cell>
          <cell r="B1767">
            <v>2</v>
          </cell>
          <cell r="C1767">
            <v>3</v>
          </cell>
          <cell r="D1767" t="str">
            <v>C</v>
          </cell>
          <cell r="E1767">
            <v>4.4000000000000004</v>
          </cell>
          <cell r="F1767">
            <v>37649</v>
          </cell>
          <cell r="G1767">
            <v>0.315</v>
          </cell>
          <cell r="H1767">
            <v>0.27</v>
          </cell>
          <cell r="I1767" t="str">
            <v>7          0</v>
          </cell>
          <cell r="J1767">
            <v>0</v>
          </cell>
          <cell r="K1767">
            <v>0</v>
          </cell>
          <cell r="L1767">
            <v>2003</v>
          </cell>
          <cell r="M1767" t="str">
            <v>No Trade</v>
          </cell>
          <cell r="N1767" t="str">
            <v>NG23</v>
          </cell>
          <cell r="O1767">
            <v>40.26</v>
          </cell>
          <cell r="P1767">
            <v>1</v>
          </cell>
        </row>
        <row r="1768">
          <cell r="A1768" t="str">
            <v>ON</v>
          </cell>
          <cell r="B1768">
            <v>2</v>
          </cell>
          <cell r="C1768">
            <v>3</v>
          </cell>
          <cell r="D1768" t="str">
            <v>P</v>
          </cell>
          <cell r="E1768">
            <v>4.4000000000000004</v>
          </cell>
          <cell r="F1768">
            <v>37649</v>
          </cell>
          <cell r="G1768">
            <v>0.35599999999999998</v>
          </cell>
          <cell r="H1768">
            <v>0.43</v>
          </cell>
          <cell r="I1768" t="str">
            <v>3          0</v>
          </cell>
          <cell r="J1768">
            <v>0</v>
          </cell>
          <cell r="K1768">
            <v>0</v>
          </cell>
          <cell r="L1768">
            <v>2003</v>
          </cell>
          <cell r="M1768">
            <v>3.6372026296933786</v>
          </cell>
          <cell r="N1768" t="str">
            <v>NG23</v>
          </cell>
          <cell r="O1768">
            <v>40.26</v>
          </cell>
          <cell r="P1768">
            <v>2</v>
          </cell>
        </row>
        <row r="1769">
          <cell r="A1769" t="str">
            <v>ON</v>
          </cell>
          <cell r="B1769">
            <v>2</v>
          </cell>
          <cell r="C1769">
            <v>3</v>
          </cell>
          <cell r="D1769" t="str">
            <v>C</v>
          </cell>
          <cell r="E1769">
            <v>4.45</v>
          </cell>
          <cell r="F1769">
            <v>37649</v>
          </cell>
          <cell r="G1769">
            <v>0.29499999999999998</v>
          </cell>
          <cell r="H1769">
            <v>0.25</v>
          </cell>
          <cell r="I1769" t="str">
            <v>9          0</v>
          </cell>
          <cell r="J1769">
            <v>0</v>
          </cell>
          <cell r="K1769">
            <v>0</v>
          </cell>
          <cell r="L1769">
            <v>2003</v>
          </cell>
          <cell r="M1769" t="str">
            <v>No Trade</v>
          </cell>
          <cell r="N1769" t="str">
            <v>NG23</v>
          </cell>
          <cell r="O1769">
            <v>40.26</v>
          </cell>
          <cell r="P1769">
            <v>1</v>
          </cell>
        </row>
        <row r="1770">
          <cell r="A1770" t="str">
            <v>ON</v>
          </cell>
          <cell r="B1770">
            <v>2</v>
          </cell>
          <cell r="C1770">
            <v>3</v>
          </cell>
          <cell r="D1770" t="str">
            <v>P</v>
          </cell>
          <cell r="E1770">
            <v>4.45</v>
          </cell>
          <cell r="F1770">
            <v>37649</v>
          </cell>
          <cell r="G1770">
            <v>0.46500000000000002</v>
          </cell>
          <cell r="H1770">
            <v>0.46</v>
          </cell>
          <cell r="I1770" t="str">
            <v>5          0</v>
          </cell>
          <cell r="J1770">
            <v>0</v>
          </cell>
          <cell r="K1770">
            <v>0</v>
          </cell>
          <cell r="L1770">
            <v>2003</v>
          </cell>
          <cell r="M1770">
            <v>3.8482421533941369</v>
          </cell>
          <cell r="N1770" t="str">
            <v>NG23</v>
          </cell>
          <cell r="O1770">
            <v>40.26</v>
          </cell>
          <cell r="P1770">
            <v>2</v>
          </cell>
        </row>
        <row r="1771">
          <cell r="A1771" t="str">
            <v>ON</v>
          </cell>
          <cell r="B1771">
            <v>2</v>
          </cell>
          <cell r="C1771">
            <v>3</v>
          </cell>
          <cell r="D1771" t="str">
            <v>C</v>
          </cell>
          <cell r="E1771">
            <v>4.5</v>
          </cell>
          <cell r="F1771">
            <v>37649</v>
          </cell>
          <cell r="G1771">
            <v>0.27600000000000002</v>
          </cell>
          <cell r="H1771">
            <v>0.24</v>
          </cell>
          <cell r="I1771" t="str">
            <v>2         14</v>
          </cell>
          <cell r="J1771">
            <v>0.24</v>
          </cell>
          <cell r="K1771">
            <v>0.22500000000000001</v>
          </cell>
          <cell r="L1771">
            <v>2003</v>
          </cell>
          <cell r="M1771" t="str">
            <v>No Trade</v>
          </cell>
          <cell r="N1771" t="str">
            <v>NG23</v>
          </cell>
          <cell r="O1771">
            <v>40.26</v>
          </cell>
          <cell r="P1771">
            <v>1</v>
          </cell>
        </row>
        <row r="1772">
          <cell r="A1772" t="str">
            <v>ON</v>
          </cell>
          <cell r="B1772">
            <v>2</v>
          </cell>
          <cell r="C1772">
            <v>3</v>
          </cell>
          <cell r="D1772" t="str">
            <v>C</v>
          </cell>
          <cell r="E1772">
            <v>4.55</v>
          </cell>
          <cell r="F1772">
            <v>37649</v>
          </cell>
          <cell r="G1772">
            <v>0.25800000000000001</v>
          </cell>
          <cell r="H1772">
            <v>0.22</v>
          </cell>
          <cell r="I1772" t="str">
            <v>6          0</v>
          </cell>
          <cell r="J1772">
            <v>0</v>
          </cell>
          <cell r="K1772">
            <v>0</v>
          </cell>
          <cell r="L1772">
            <v>2003</v>
          </cell>
          <cell r="M1772" t="str">
            <v>No Trade</v>
          </cell>
          <cell r="N1772" t="str">
            <v>NG23</v>
          </cell>
          <cell r="O1772">
            <v>40.26</v>
          </cell>
          <cell r="P1772">
            <v>1</v>
          </cell>
        </row>
        <row r="1773">
          <cell r="A1773" t="str">
            <v>ON</v>
          </cell>
          <cell r="B1773">
            <v>2</v>
          </cell>
          <cell r="C1773">
            <v>3</v>
          </cell>
          <cell r="D1773" t="str">
            <v>P</v>
          </cell>
          <cell r="E1773">
            <v>4.55</v>
          </cell>
          <cell r="F1773">
            <v>37649</v>
          </cell>
          <cell r="G1773">
            <v>0.44800000000000001</v>
          </cell>
          <cell r="H1773">
            <v>0.53</v>
          </cell>
          <cell r="I1773" t="str">
            <v>1          0</v>
          </cell>
          <cell r="J1773">
            <v>0</v>
          </cell>
          <cell r="K1773">
            <v>0</v>
          </cell>
          <cell r="L1773">
            <v>2003</v>
          </cell>
          <cell r="M1773">
            <v>3.771117972776433</v>
          </cell>
          <cell r="N1773" t="str">
            <v>NG23</v>
          </cell>
          <cell r="O1773">
            <v>40.26</v>
          </cell>
          <cell r="P1773">
            <v>2</v>
          </cell>
        </row>
        <row r="1774">
          <cell r="A1774" t="str">
            <v>ON</v>
          </cell>
          <cell r="B1774">
            <v>2</v>
          </cell>
          <cell r="C1774">
            <v>3</v>
          </cell>
          <cell r="D1774" t="str">
            <v>C</v>
          </cell>
          <cell r="E1774">
            <v>4.5999999999999996</v>
          </cell>
          <cell r="F1774">
            <v>37649</v>
          </cell>
          <cell r="G1774">
            <v>0.24099999999999999</v>
          </cell>
          <cell r="H1774">
            <v>0.21</v>
          </cell>
          <cell r="I1774" t="str">
            <v>2          0</v>
          </cell>
          <cell r="J1774">
            <v>0</v>
          </cell>
          <cell r="K1774">
            <v>0</v>
          </cell>
          <cell r="L1774">
            <v>2003</v>
          </cell>
          <cell r="M1774" t="str">
            <v>No Trade</v>
          </cell>
          <cell r="N1774" t="str">
            <v>NG23</v>
          </cell>
          <cell r="O1774">
            <v>40.26</v>
          </cell>
          <cell r="P1774">
            <v>1</v>
          </cell>
        </row>
        <row r="1775">
          <cell r="A1775" t="str">
            <v>ON</v>
          </cell>
          <cell r="B1775">
            <v>2</v>
          </cell>
          <cell r="C1775">
            <v>3</v>
          </cell>
          <cell r="D1775" t="str">
            <v>C</v>
          </cell>
          <cell r="E1775">
            <v>4.6500000000000004</v>
          </cell>
          <cell r="F1775">
            <v>37649</v>
          </cell>
          <cell r="G1775">
            <v>0.224</v>
          </cell>
          <cell r="H1775">
            <v>0.19</v>
          </cell>
          <cell r="I1775" t="str">
            <v>8          0</v>
          </cell>
          <cell r="J1775">
            <v>0</v>
          </cell>
          <cell r="K1775">
            <v>0</v>
          </cell>
          <cell r="L1775">
            <v>2003</v>
          </cell>
          <cell r="M1775" t="str">
            <v>No Trade</v>
          </cell>
          <cell r="N1775" t="str">
            <v>NG23</v>
          </cell>
          <cell r="O1775">
            <v>40.26</v>
          </cell>
          <cell r="P1775">
            <v>1</v>
          </cell>
        </row>
        <row r="1776">
          <cell r="A1776" t="str">
            <v>ON</v>
          </cell>
          <cell r="B1776">
            <v>2</v>
          </cell>
          <cell r="C1776">
            <v>3</v>
          </cell>
          <cell r="D1776" t="str">
            <v>C</v>
          </cell>
          <cell r="E1776">
            <v>4.7</v>
          </cell>
          <cell r="F1776">
            <v>37649</v>
          </cell>
          <cell r="G1776">
            <v>0.20899999999999999</v>
          </cell>
          <cell r="H1776">
            <v>0.18</v>
          </cell>
          <cell r="I1776" t="str">
            <v>5          5</v>
          </cell>
          <cell r="J1776">
            <v>0.19</v>
          </cell>
          <cell r="K1776">
            <v>0.19</v>
          </cell>
          <cell r="L1776">
            <v>2003</v>
          </cell>
          <cell r="M1776" t="str">
            <v>No Trade</v>
          </cell>
          <cell r="N1776" t="str">
            <v>NG23</v>
          </cell>
          <cell r="O1776">
            <v>40.26</v>
          </cell>
          <cell r="P1776">
            <v>1</v>
          </cell>
        </row>
        <row r="1777">
          <cell r="A1777" t="str">
            <v>ON</v>
          </cell>
          <cell r="B1777">
            <v>2</v>
          </cell>
          <cell r="C1777">
            <v>3</v>
          </cell>
          <cell r="D1777" t="str">
            <v>C</v>
          </cell>
          <cell r="E1777">
            <v>4.75</v>
          </cell>
          <cell r="F1777">
            <v>37649</v>
          </cell>
          <cell r="G1777">
            <v>0.19500000000000001</v>
          </cell>
          <cell r="H1777">
            <v>0.17</v>
          </cell>
          <cell r="I1777" t="str">
            <v>2          0</v>
          </cell>
          <cell r="J1777">
            <v>0</v>
          </cell>
          <cell r="K1777">
            <v>0</v>
          </cell>
          <cell r="L1777">
            <v>2003</v>
          </cell>
          <cell r="M1777" t="str">
            <v>No Trade</v>
          </cell>
          <cell r="N1777" t="str">
            <v>NG23</v>
          </cell>
          <cell r="O1777">
            <v>40.26</v>
          </cell>
          <cell r="P1777">
            <v>1</v>
          </cell>
        </row>
        <row r="1778">
          <cell r="A1778" t="str">
            <v>ON</v>
          </cell>
          <cell r="B1778">
            <v>2</v>
          </cell>
          <cell r="C1778">
            <v>3</v>
          </cell>
          <cell r="D1778" t="str">
            <v>C</v>
          </cell>
          <cell r="E1778">
            <v>4.8</v>
          </cell>
          <cell r="F1778">
            <v>37649</v>
          </cell>
          <cell r="G1778">
            <v>0.182</v>
          </cell>
          <cell r="H1778">
            <v>0.16</v>
          </cell>
          <cell r="I1778" t="str">
            <v>1          0</v>
          </cell>
          <cell r="J1778">
            <v>0</v>
          </cell>
          <cell r="K1778">
            <v>0</v>
          </cell>
          <cell r="L1778">
            <v>2003</v>
          </cell>
          <cell r="M1778" t="str">
            <v>No Trade</v>
          </cell>
          <cell r="N1778" t="str">
            <v>NG23</v>
          </cell>
          <cell r="O1778">
            <v>40.26</v>
          </cell>
          <cell r="P1778">
            <v>1</v>
          </cell>
        </row>
        <row r="1779">
          <cell r="A1779" t="str">
            <v>ON</v>
          </cell>
          <cell r="B1779">
            <v>2</v>
          </cell>
          <cell r="C1779">
            <v>3</v>
          </cell>
          <cell r="D1779" t="str">
            <v>C</v>
          </cell>
          <cell r="E1779">
            <v>4.8499999999999996</v>
          </cell>
          <cell r="F1779">
            <v>37649</v>
          </cell>
          <cell r="G1779">
            <v>0.17</v>
          </cell>
          <cell r="H1779">
            <v>0.15</v>
          </cell>
          <cell r="I1779" t="str">
            <v>0          0</v>
          </cell>
          <cell r="J1779">
            <v>0</v>
          </cell>
          <cell r="K1779">
            <v>0</v>
          </cell>
          <cell r="L1779">
            <v>2003</v>
          </cell>
          <cell r="M1779" t="str">
            <v>No Trade</v>
          </cell>
          <cell r="N1779" t="str">
            <v>NG23</v>
          </cell>
          <cell r="O1779">
            <v>40.26</v>
          </cell>
          <cell r="P1779">
            <v>1</v>
          </cell>
        </row>
        <row r="1780">
          <cell r="A1780" t="str">
            <v>ON</v>
          </cell>
          <cell r="B1780">
            <v>2</v>
          </cell>
          <cell r="C1780">
            <v>3</v>
          </cell>
          <cell r="D1780" t="str">
            <v>C</v>
          </cell>
          <cell r="E1780">
            <v>4.9000000000000004</v>
          </cell>
          <cell r="F1780">
            <v>37649</v>
          </cell>
          <cell r="G1780">
            <v>0.158</v>
          </cell>
          <cell r="H1780">
            <v>0.14000000000000001</v>
          </cell>
          <cell r="I1780" t="str">
            <v>0          0</v>
          </cell>
          <cell r="J1780">
            <v>0</v>
          </cell>
          <cell r="K1780">
            <v>0</v>
          </cell>
          <cell r="L1780">
            <v>2003</v>
          </cell>
          <cell r="M1780" t="str">
            <v>No Trade</v>
          </cell>
          <cell r="N1780" t="str">
            <v>NG23</v>
          </cell>
          <cell r="O1780">
            <v>40.26</v>
          </cell>
          <cell r="P1780">
            <v>1</v>
          </cell>
        </row>
        <row r="1781">
          <cell r="A1781" t="str">
            <v>ON</v>
          </cell>
          <cell r="B1781">
            <v>2</v>
          </cell>
          <cell r="C1781">
            <v>3</v>
          </cell>
          <cell r="D1781" t="str">
            <v>C</v>
          </cell>
          <cell r="E1781">
            <v>4.95</v>
          </cell>
          <cell r="F1781">
            <v>37649</v>
          </cell>
          <cell r="G1781">
            <v>0.14699999999999999</v>
          </cell>
          <cell r="H1781">
            <v>0.13</v>
          </cell>
          <cell r="I1781" t="str">
            <v>1          0</v>
          </cell>
          <cell r="J1781">
            <v>0</v>
          </cell>
          <cell r="K1781">
            <v>0</v>
          </cell>
          <cell r="L1781">
            <v>2003</v>
          </cell>
          <cell r="M1781" t="str">
            <v>No Trade</v>
          </cell>
          <cell r="N1781" t="str">
            <v>NG23</v>
          </cell>
          <cell r="O1781">
            <v>40.26</v>
          </cell>
          <cell r="P1781">
            <v>1</v>
          </cell>
        </row>
        <row r="1782">
          <cell r="A1782" t="str">
            <v>ON</v>
          </cell>
          <cell r="B1782">
            <v>2</v>
          </cell>
          <cell r="C1782">
            <v>3</v>
          </cell>
          <cell r="D1782" t="str">
            <v>C</v>
          </cell>
          <cell r="E1782">
            <v>5</v>
          </cell>
          <cell r="F1782">
            <v>37649</v>
          </cell>
          <cell r="G1782">
            <v>0.13700000000000001</v>
          </cell>
          <cell r="H1782">
            <v>0.12</v>
          </cell>
          <cell r="I1782" t="str">
            <v>2        270</v>
          </cell>
          <cell r="J1782">
            <v>0.13</v>
          </cell>
          <cell r="K1782">
            <v>0.115</v>
          </cell>
          <cell r="L1782">
            <v>2003</v>
          </cell>
          <cell r="M1782" t="str">
            <v>No Trade</v>
          </cell>
          <cell r="N1782" t="str">
            <v>NG23</v>
          </cell>
          <cell r="O1782">
            <v>40.26</v>
          </cell>
          <cell r="P1782">
            <v>1</v>
          </cell>
        </row>
        <row r="1783">
          <cell r="A1783" t="str">
            <v>ON</v>
          </cell>
          <cell r="B1783">
            <v>2</v>
          </cell>
          <cell r="C1783">
            <v>3</v>
          </cell>
          <cell r="D1783" t="str">
            <v>C</v>
          </cell>
          <cell r="E1783">
            <v>5.05</v>
          </cell>
          <cell r="F1783">
            <v>37649</v>
          </cell>
          <cell r="G1783">
            <v>0.128</v>
          </cell>
          <cell r="H1783">
            <v>0.11</v>
          </cell>
          <cell r="I1783" t="str">
            <v>4          0</v>
          </cell>
          <cell r="J1783">
            <v>0</v>
          </cell>
          <cell r="K1783">
            <v>0</v>
          </cell>
          <cell r="L1783">
            <v>2003</v>
          </cell>
          <cell r="M1783" t="str">
            <v>No Trade</v>
          </cell>
          <cell r="N1783" t="str">
            <v>NG23</v>
          </cell>
          <cell r="O1783">
            <v>40.26</v>
          </cell>
          <cell r="P1783">
            <v>1</v>
          </cell>
        </row>
        <row r="1784">
          <cell r="A1784" t="str">
            <v>ON</v>
          </cell>
          <cell r="B1784">
            <v>2</v>
          </cell>
          <cell r="C1784">
            <v>3</v>
          </cell>
          <cell r="D1784" t="str">
            <v>C</v>
          </cell>
          <cell r="E1784">
            <v>5.0999999999999996</v>
          </cell>
          <cell r="F1784">
            <v>37649</v>
          </cell>
          <cell r="G1784">
            <v>0.11899999999999999</v>
          </cell>
          <cell r="H1784">
            <v>0.1</v>
          </cell>
          <cell r="I1784" t="str">
            <v>7          0</v>
          </cell>
          <cell r="J1784">
            <v>0</v>
          </cell>
          <cell r="K1784">
            <v>0</v>
          </cell>
          <cell r="L1784">
            <v>2003</v>
          </cell>
          <cell r="M1784" t="str">
            <v>No Trade</v>
          </cell>
          <cell r="N1784" t="str">
            <v>NG23</v>
          </cell>
          <cell r="O1784">
            <v>40.26</v>
          </cell>
          <cell r="P1784">
            <v>1</v>
          </cell>
        </row>
        <row r="1785">
          <cell r="A1785" t="str">
            <v>ON</v>
          </cell>
          <cell r="B1785">
            <v>2</v>
          </cell>
          <cell r="C1785">
            <v>3</v>
          </cell>
          <cell r="D1785" t="str">
            <v>C</v>
          </cell>
          <cell r="E1785">
            <v>5.15</v>
          </cell>
          <cell r="F1785">
            <v>37649</v>
          </cell>
          <cell r="G1785">
            <v>0.111</v>
          </cell>
          <cell r="H1785">
            <v>0.1</v>
          </cell>
          <cell r="I1785" t="str">
            <v>0          0</v>
          </cell>
          <cell r="J1785">
            <v>0</v>
          </cell>
          <cell r="K1785">
            <v>0</v>
          </cell>
          <cell r="L1785">
            <v>2003</v>
          </cell>
          <cell r="M1785" t="str">
            <v>No Trade</v>
          </cell>
          <cell r="N1785" t="str">
            <v>NG23</v>
          </cell>
          <cell r="O1785">
            <v>40.26</v>
          </cell>
          <cell r="P1785">
            <v>1</v>
          </cell>
        </row>
        <row r="1786">
          <cell r="A1786" t="str">
            <v>ON</v>
          </cell>
          <cell r="B1786">
            <v>2</v>
          </cell>
          <cell r="C1786">
            <v>3</v>
          </cell>
          <cell r="D1786" t="str">
            <v>C</v>
          </cell>
          <cell r="E1786">
            <v>5.2</v>
          </cell>
          <cell r="F1786">
            <v>37649</v>
          </cell>
          <cell r="G1786">
            <v>0.104</v>
          </cell>
          <cell r="H1786">
            <v>0.09</v>
          </cell>
          <cell r="I1786" t="str">
            <v>3          1</v>
          </cell>
          <cell r="J1786">
            <v>0.1</v>
          </cell>
          <cell r="K1786">
            <v>0.1</v>
          </cell>
          <cell r="L1786">
            <v>2003</v>
          </cell>
          <cell r="M1786" t="str">
            <v>No Trade</v>
          </cell>
          <cell r="N1786" t="str">
            <v>NG23</v>
          </cell>
          <cell r="O1786">
            <v>40.26</v>
          </cell>
          <cell r="P1786">
            <v>1</v>
          </cell>
        </row>
        <row r="1787">
          <cell r="A1787" t="str">
            <v>ON</v>
          </cell>
          <cell r="B1787">
            <v>2</v>
          </cell>
          <cell r="C1787">
            <v>3</v>
          </cell>
          <cell r="D1787" t="str">
            <v>C</v>
          </cell>
          <cell r="E1787">
            <v>5.25</v>
          </cell>
          <cell r="F1787">
            <v>37649</v>
          </cell>
          <cell r="G1787">
            <v>9.7000000000000003E-2</v>
          </cell>
          <cell r="H1787">
            <v>0.08</v>
          </cell>
          <cell r="I1787" t="str">
            <v>7          0</v>
          </cell>
          <cell r="J1787">
            <v>0</v>
          </cell>
          <cell r="K1787">
            <v>0</v>
          </cell>
          <cell r="L1787">
            <v>2003</v>
          </cell>
          <cell r="M1787" t="str">
            <v>No Trade</v>
          </cell>
          <cell r="N1787" t="str">
            <v>NG23</v>
          </cell>
          <cell r="O1787">
            <v>40.26</v>
          </cell>
          <cell r="P1787">
            <v>1</v>
          </cell>
        </row>
        <row r="1788">
          <cell r="A1788" t="str">
            <v>ON</v>
          </cell>
          <cell r="B1788">
            <v>2</v>
          </cell>
          <cell r="C1788">
            <v>3</v>
          </cell>
          <cell r="D1788" t="str">
            <v>C</v>
          </cell>
          <cell r="E1788">
            <v>5.3</v>
          </cell>
          <cell r="F1788">
            <v>37649</v>
          </cell>
          <cell r="G1788">
            <v>0.09</v>
          </cell>
          <cell r="H1788">
            <v>0.08</v>
          </cell>
          <cell r="I1788" t="str">
            <v>2         12</v>
          </cell>
          <cell r="J1788">
            <v>0</v>
          </cell>
          <cell r="K1788">
            <v>0</v>
          </cell>
          <cell r="L1788">
            <v>2003</v>
          </cell>
          <cell r="M1788" t="str">
            <v>No Trade</v>
          </cell>
          <cell r="N1788" t="str">
            <v>NG23</v>
          </cell>
          <cell r="O1788">
            <v>40.26</v>
          </cell>
          <cell r="P1788">
            <v>1</v>
          </cell>
        </row>
        <row r="1789">
          <cell r="A1789" t="str">
            <v>ON</v>
          </cell>
          <cell r="B1789">
            <v>2</v>
          </cell>
          <cell r="C1789">
            <v>3</v>
          </cell>
          <cell r="D1789" t="str">
            <v>C</v>
          </cell>
          <cell r="E1789">
            <v>5.35</v>
          </cell>
          <cell r="F1789">
            <v>37649</v>
          </cell>
          <cell r="G1789">
            <v>8.4000000000000005E-2</v>
          </cell>
          <cell r="H1789">
            <v>7.0000000000000007E-2</v>
          </cell>
          <cell r="I1789" t="str">
            <v>6          0</v>
          </cell>
          <cell r="J1789">
            <v>0</v>
          </cell>
          <cell r="K1789">
            <v>0</v>
          </cell>
          <cell r="L1789">
            <v>2003</v>
          </cell>
          <cell r="M1789" t="str">
            <v>No Trade</v>
          </cell>
          <cell r="N1789" t="str">
            <v>NG23</v>
          </cell>
          <cell r="O1789">
            <v>40.26</v>
          </cell>
          <cell r="P1789">
            <v>1</v>
          </cell>
        </row>
        <row r="1790">
          <cell r="A1790" t="str">
            <v>ON</v>
          </cell>
          <cell r="B1790">
            <v>2</v>
          </cell>
          <cell r="C1790">
            <v>3</v>
          </cell>
          <cell r="D1790" t="str">
            <v>C</v>
          </cell>
          <cell r="E1790">
            <v>5.4</v>
          </cell>
          <cell r="F1790">
            <v>37649</v>
          </cell>
          <cell r="G1790">
            <v>7.9000000000000001E-2</v>
          </cell>
          <cell r="H1790">
            <v>7.0000000000000007E-2</v>
          </cell>
          <cell r="I1790" t="str">
            <v>1          0</v>
          </cell>
          <cell r="J1790">
            <v>0</v>
          </cell>
          <cell r="K1790">
            <v>0</v>
          </cell>
          <cell r="L1790">
            <v>2003</v>
          </cell>
          <cell r="M1790" t="str">
            <v>No Trade</v>
          </cell>
          <cell r="N1790" t="str">
            <v>NG23</v>
          </cell>
          <cell r="O1790">
            <v>40.26</v>
          </cell>
          <cell r="P1790">
            <v>1</v>
          </cell>
        </row>
        <row r="1791">
          <cell r="A1791" t="str">
            <v>ON</v>
          </cell>
          <cell r="B1791">
            <v>2</v>
          </cell>
          <cell r="C1791">
            <v>3</v>
          </cell>
          <cell r="D1791" t="str">
            <v>C</v>
          </cell>
          <cell r="E1791">
            <v>5.45</v>
          </cell>
          <cell r="F1791">
            <v>37649</v>
          </cell>
          <cell r="G1791">
            <v>7.5999999999999998E-2</v>
          </cell>
          <cell r="H1791">
            <v>0.06</v>
          </cell>
          <cell r="I1791" t="str">
            <v>7          0</v>
          </cell>
          <cell r="J1791">
            <v>0</v>
          </cell>
          <cell r="K1791">
            <v>0</v>
          </cell>
          <cell r="L1791">
            <v>2003</v>
          </cell>
          <cell r="M1791" t="str">
            <v>No Trade</v>
          </cell>
          <cell r="N1791" t="str">
            <v>NG23</v>
          </cell>
          <cell r="O1791">
            <v>40.26</v>
          </cell>
          <cell r="P1791">
            <v>1</v>
          </cell>
        </row>
        <row r="1792">
          <cell r="A1792" t="str">
            <v>ON</v>
          </cell>
          <cell r="B1792">
            <v>2</v>
          </cell>
          <cell r="C1792">
            <v>3</v>
          </cell>
          <cell r="D1792" t="str">
            <v>C</v>
          </cell>
          <cell r="E1792">
            <v>5.5</v>
          </cell>
          <cell r="F1792">
            <v>37649</v>
          </cell>
          <cell r="G1792">
            <v>7.1999999999999995E-2</v>
          </cell>
          <cell r="H1792">
            <v>0.06</v>
          </cell>
          <cell r="I1792" t="str">
            <v>3        145</v>
          </cell>
          <cell r="J1792">
            <v>7.0000000000000007E-2</v>
          </cell>
          <cell r="K1792">
            <v>7.0000000000000007E-2</v>
          </cell>
          <cell r="L1792">
            <v>2003</v>
          </cell>
          <cell r="M1792" t="str">
            <v>No Trade</v>
          </cell>
          <cell r="N1792" t="str">
            <v>NG23</v>
          </cell>
          <cell r="O1792">
            <v>40.26</v>
          </cell>
          <cell r="P1792">
            <v>1</v>
          </cell>
        </row>
        <row r="1793">
          <cell r="A1793" t="str">
            <v>ON</v>
          </cell>
          <cell r="B1793">
            <v>2</v>
          </cell>
          <cell r="C1793">
            <v>3</v>
          </cell>
          <cell r="D1793" t="str">
            <v>C</v>
          </cell>
          <cell r="E1793">
            <v>5.55</v>
          </cell>
          <cell r="F1793">
            <v>37649</v>
          </cell>
          <cell r="G1793">
            <v>6.4000000000000001E-2</v>
          </cell>
          <cell r="H1793">
            <v>0.05</v>
          </cell>
          <cell r="I1793" t="str">
            <v>9          0</v>
          </cell>
          <cell r="J1793">
            <v>0</v>
          </cell>
          <cell r="K1793">
            <v>0</v>
          </cell>
          <cell r="L1793">
            <v>2003</v>
          </cell>
          <cell r="M1793" t="str">
            <v>No Trade</v>
          </cell>
          <cell r="N1793" t="str">
            <v>NG23</v>
          </cell>
          <cell r="O1793">
            <v>40.26</v>
          </cell>
          <cell r="P1793">
            <v>1</v>
          </cell>
        </row>
        <row r="1794">
          <cell r="A1794" t="str">
            <v>ON</v>
          </cell>
          <cell r="B1794">
            <v>2</v>
          </cell>
          <cell r="C1794">
            <v>3</v>
          </cell>
          <cell r="D1794" t="str">
            <v>C</v>
          </cell>
          <cell r="E1794">
            <v>5.6</v>
          </cell>
          <cell r="F1794">
            <v>37649</v>
          </cell>
          <cell r="G1794">
            <v>0.06</v>
          </cell>
          <cell r="H1794">
            <v>0.05</v>
          </cell>
          <cell r="I1794" t="str">
            <v>5         12</v>
          </cell>
          <cell r="J1794">
            <v>0</v>
          </cell>
          <cell r="K1794">
            <v>0</v>
          </cell>
          <cell r="L1794">
            <v>2003</v>
          </cell>
          <cell r="M1794" t="str">
            <v>No Trade</v>
          </cell>
          <cell r="N1794" t="str">
            <v>NG23</v>
          </cell>
          <cell r="O1794">
            <v>40.26</v>
          </cell>
          <cell r="P1794">
            <v>1</v>
          </cell>
        </row>
        <row r="1795">
          <cell r="A1795" t="str">
            <v>ON</v>
          </cell>
          <cell r="B1795">
            <v>2</v>
          </cell>
          <cell r="C1795">
            <v>3</v>
          </cell>
          <cell r="D1795" t="str">
            <v>C</v>
          </cell>
          <cell r="E1795">
            <v>5.65</v>
          </cell>
          <cell r="F1795">
            <v>37649</v>
          </cell>
          <cell r="G1795">
            <v>5.6000000000000001E-2</v>
          </cell>
          <cell r="H1795">
            <v>0.05</v>
          </cell>
          <cell r="I1795" t="str">
            <v>1          0</v>
          </cell>
          <cell r="J1795">
            <v>0</v>
          </cell>
          <cell r="K1795">
            <v>0</v>
          </cell>
          <cell r="L1795">
            <v>2003</v>
          </cell>
          <cell r="M1795" t="str">
            <v>No Trade</v>
          </cell>
          <cell r="N1795" t="str">
            <v>NG23</v>
          </cell>
          <cell r="O1795">
            <v>40.26</v>
          </cell>
          <cell r="P1795">
            <v>1</v>
          </cell>
        </row>
        <row r="1796">
          <cell r="A1796" t="str">
            <v>ON</v>
          </cell>
          <cell r="B1796">
            <v>2</v>
          </cell>
          <cell r="C1796">
            <v>3</v>
          </cell>
          <cell r="D1796" t="str">
            <v>C</v>
          </cell>
          <cell r="E1796">
            <v>5.7</v>
          </cell>
          <cell r="F1796">
            <v>37649</v>
          </cell>
          <cell r="G1796">
            <v>5.1999999999999998E-2</v>
          </cell>
          <cell r="H1796">
            <v>0.04</v>
          </cell>
          <cell r="I1796" t="str">
            <v>8         12</v>
          </cell>
          <cell r="J1796">
            <v>5.5E-2</v>
          </cell>
          <cell r="K1796">
            <v>4.4999999999999998E-2</v>
          </cell>
          <cell r="L1796">
            <v>2003</v>
          </cell>
          <cell r="M1796" t="str">
            <v>No Trade</v>
          </cell>
          <cell r="N1796" t="str">
            <v>NG23</v>
          </cell>
          <cell r="O1796">
            <v>40.26</v>
          </cell>
          <cell r="P1796">
            <v>1</v>
          </cell>
        </row>
        <row r="1797">
          <cell r="A1797" t="str">
            <v>ON</v>
          </cell>
          <cell r="B1797">
            <v>2</v>
          </cell>
          <cell r="C1797">
            <v>3</v>
          </cell>
          <cell r="D1797" t="str">
            <v>C</v>
          </cell>
          <cell r="E1797">
            <v>5.75</v>
          </cell>
          <cell r="F1797">
            <v>37649</v>
          </cell>
          <cell r="G1797">
            <v>4.9000000000000002E-2</v>
          </cell>
          <cell r="H1797">
            <v>0.04</v>
          </cell>
          <cell r="I1797" t="str">
            <v>5        280</v>
          </cell>
          <cell r="J1797">
            <v>4.4999999999999998E-2</v>
          </cell>
          <cell r="K1797">
            <v>4.4999999999999998E-2</v>
          </cell>
          <cell r="L1797">
            <v>2003</v>
          </cell>
          <cell r="M1797" t="str">
            <v>No Trade</v>
          </cell>
          <cell r="N1797" t="str">
            <v>NG23</v>
          </cell>
          <cell r="O1797">
            <v>40.26</v>
          </cell>
          <cell r="P1797">
            <v>1</v>
          </cell>
        </row>
        <row r="1798">
          <cell r="A1798" t="str">
            <v>ON</v>
          </cell>
          <cell r="B1798">
            <v>2</v>
          </cell>
          <cell r="C1798">
            <v>3</v>
          </cell>
          <cell r="D1798" t="str">
            <v>C</v>
          </cell>
          <cell r="E1798">
            <v>5.8</v>
          </cell>
          <cell r="F1798">
            <v>37649</v>
          </cell>
          <cell r="G1798">
            <v>4.5999999999999999E-2</v>
          </cell>
          <cell r="H1798">
            <v>0.04</v>
          </cell>
          <cell r="I1798" t="str">
            <v>2          0</v>
          </cell>
          <cell r="J1798">
            <v>0</v>
          </cell>
          <cell r="K1798">
            <v>0</v>
          </cell>
          <cell r="L1798">
            <v>2003</v>
          </cell>
          <cell r="M1798" t="str">
            <v>No Trade</v>
          </cell>
          <cell r="N1798" t="str">
            <v>NG23</v>
          </cell>
          <cell r="O1798">
            <v>40.26</v>
          </cell>
          <cell r="P1798">
            <v>1</v>
          </cell>
        </row>
        <row r="1799">
          <cell r="A1799" t="str">
            <v>ON</v>
          </cell>
          <cell r="B1799">
            <v>2</v>
          </cell>
          <cell r="C1799">
            <v>3</v>
          </cell>
          <cell r="D1799" t="str">
            <v>C</v>
          </cell>
          <cell r="E1799">
            <v>5.85</v>
          </cell>
          <cell r="F1799">
            <v>37649</v>
          </cell>
          <cell r="G1799">
            <v>4.2999999999999997E-2</v>
          </cell>
          <cell r="H1799">
            <v>0.04</v>
          </cell>
          <cell r="I1799" t="str">
            <v>0          0</v>
          </cell>
          <cell r="J1799">
            <v>0</v>
          </cell>
          <cell r="K1799">
            <v>0</v>
          </cell>
          <cell r="L1799">
            <v>2003</v>
          </cell>
          <cell r="M1799" t="str">
            <v>No Trade</v>
          </cell>
          <cell r="N1799" t="str">
            <v>NG23</v>
          </cell>
          <cell r="O1799">
            <v>40.26</v>
          </cell>
          <cell r="P1799">
            <v>1</v>
          </cell>
        </row>
        <row r="1800">
          <cell r="A1800" t="str">
            <v>ON</v>
          </cell>
          <cell r="B1800">
            <v>2</v>
          </cell>
          <cell r="C1800">
            <v>3</v>
          </cell>
          <cell r="D1800" t="str">
            <v>C</v>
          </cell>
          <cell r="E1800">
            <v>5.9</v>
          </cell>
          <cell r="F1800">
            <v>37649</v>
          </cell>
          <cell r="G1800">
            <v>0.04</v>
          </cell>
          <cell r="H1800">
            <v>0.03</v>
          </cell>
          <cell r="I1800" t="str">
            <v>7          0</v>
          </cell>
          <cell r="J1800">
            <v>0</v>
          </cell>
          <cell r="K1800">
            <v>0</v>
          </cell>
          <cell r="L1800">
            <v>2003</v>
          </cell>
          <cell r="M1800" t="str">
            <v>No Trade</v>
          </cell>
          <cell r="N1800" t="str">
            <v>NG23</v>
          </cell>
          <cell r="O1800">
            <v>40.26</v>
          </cell>
          <cell r="P1800">
            <v>1</v>
          </cell>
        </row>
        <row r="1801">
          <cell r="A1801" t="str">
            <v>ON</v>
          </cell>
          <cell r="B1801">
            <v>2</v>
          </cell>
          <cell r="C1801">
            <v>3</v>
          </cell>
          <cell r="D1801" t="str">
            <v>C</v>
          </cell>
          <cell r="E1801">
            <v>5.95</v>
          </cell>
          <cell r="F1801">
            <v>37649</v>
          </cell>
          <cell r="G1801">
            <v>0</v>
          </cell>
          <cell r="H1801">
            <v>0</v>
          </cell>
          <cell r="I1801" t="str">
            <v>0          0</v>
          </cell>
          <cell r="J1801">
            <v>0</v>
          </cell>
          <cell r="K1801">
            <v>0</v>
          </cell>
          <cell r="L1801">
            <v>2003</v>
          </cell>
          <cell r="M1801" t="str">
            <v>No Trade</v>
          </cell>
          <cell r="N1801" t="str">
            <v/>
          </cell>
          <cell r="O1801" t="str">
            <v/>
          </cell>
          <cell r="P1801" t="str">
            <v/>
          </cell>
        </row>
        <row r="1802">
          <cell r="A1802" t="str">
            <v>ON</v>
          </cell>
          <cell r="B1802">
            <v>2</v>
          </cell>
          <cell r="C1802">
            <v>3</v>
          </cell>
          <cell r="D1802" t="str">
            <v>C</v>
          </cell>
          <cell r="E1802">
            <v>6</v>
          </cell>
          <cell r="F1802">
            <v>37649</v>
          </cell>
          <cell r="G1802">
            <v>3.5000000000000003E-2</v>
          </cell>
          <cell r="H1802">
            <v>0.03</v>
          </cell>
          <cell r="I1802" t="str">
            <v>3        602</v>
          </cell>
          <cell r="J1802">
            <v>2.9000000000000001E-2</v>
          </cell>
          <cell r="K1802">
            <v>2.7E-2</v>
          </cell>
          <cell r="L1802">
            <v>2003</v>
          </cell>
          <cell r="M1802" t="str">
            <v>No Trade</v>
          </cell>
          <cell r="N1802" t="str">
            <v>NG23</v>
          </cell>
          <cell r="O1802">
            <v>40.26</v>
          </cell>
          <cell r="P1802">
            <v>1</v>
          </cell>
        </row>
        <row r="1803">
          <cell r="A1803" t="str">
            <v>ON</v>
          </cell>
          <cell r="B1803">
            <v>2</v>
          </cell>
          <cell r="C1803">
            <v>3</v>
          </cell>
          <cell r="D1803" t="str">
            <v>P</v>
          </cell>
          <cell r="E1803">
            <v>6</v>
          </cell>
          <cell r="F1803">
            <v>37649</v>
          </cell>
          <cell r="G1803">
            <v>1.97</v>
          </cell>
          <cell r="H1803">
            <v>1.97</v>
          </cell>
          <cell r="I1803" t="str">
            <v>0          0</v>
          </cell>
          <cell r="J1803">
            <v>0</v>
          </cell>
          <cell r="K1803">
            <v>0</v>
          </cell>
          <cell r="L1803">
            <v>2003</v>
          </cell>
          <cell r="M1803">
            <v>5.1378324123680361</v>
          </cell>
          <cell r="N1803" t="str">
            <v>NG23</v>
          </cell>
          <cell r="O1803">
            <v>40.26</v>
          </cell>
          <cell r="P1803">
            <v>2</v>
          </cell>
        </row>
        <row r="1804">
          <cell r="A1804" t="str">
            <v>ON</v>
          </cell>
          <cell r="B1804">
            <v>2</v>
          </cell>
          <cell r="C1804">
            <v>3</v>
          </cell>
          <cell r="D1804" t="str">
            <v>C</v>
          </cell>
          <cell r="E1804">
            <v>6.05</v>
          </cell>
          <cell r="F1804">
            <v>37649</v>
          </cell>
          <cell r="G1804">
            <v>3.3000000000000002E-2</v>
          </cell>
          <cell r="H1804">
            <v>0.03</v>
          </cell>
          <cell r="I1804" t="str">
            <v>1          0</v>
          </cell>
          <cell r="J1804">
            <v>0</v>
          </cell>
          <cell r="K1804">
            <v>0</v>
          </cell>
          <cell r="L1804">
            <v>2003</v>
          </cell>
          <cell r="M1804" t="str">
            <v>No Trade</v>
          </cell>
          <cell r="N1804" t="str">
            <v>NG23</v>
          </cell>
          <cell r="O1804">
            <v>40.26</v>
          </cell>
          <cell r="P1804">
            <v>1</v>
          </cell>
        </row>
        <row r="1805">
          <cell r="A1805" t="str">
            <v>ON</v>
          </cell>
          <cell r="B1805">
            <v>2</v>
          </cell>
          <cell r="C1805">
            <v>3</v>
          </cell>
          <cell r="D1805" t="str">
            <v>C</v>
          </cell>
          <cell r="E1805">
            <v>6.1</v>
          </cell>
          <cell r="F1805">
            <v>37649</v>
          </cell>
          <cell r="G1805">
            <v>0.03</v>
          </cell>
          <cell r="H1805">
            <v>0.02</v>
          </cell>
          <cell r="I1805" t="str">
            <v>9          0</v>
          </cell>
          <cell r="J1805">
            <v>0</v>
          </cell>
          <cell r="K1805">
            <v>0</v>
          </cell>
          <cell r="L1805">
            <v>2003</v>
          </cell>
          <cell r="M1805" t="str">
            <v>No Trade</v>
          </cell>
          <cell r="N1805" t="str">
            <v>NG23</v>
          </cell>
          <cell r="O1805">
            <v>40.26</v>
          </cell>
          <cell r="P1805">
            <v>1</v>
          </cell>
        </row>
        <row r="1806">
          <cell r="A1806" t="str">
            <v>ON</v>
          </cell>
          <cell r="B1806">
            <v>2</v>
          </cell>
          <cell r="C1806">
            <v>3</v>
          </cell>
          <cell r="D1806" t="str">
            <v>C</v>
          </cell>
          <cell r="E1806">
            <v>6.2</v>
          </cell>
          <cell r="F1806">
            <v>37649</v>
          </cell>
          <cell r="G1806">
            <v>2.7E-2</v>
          </cell>
          <cell r="H1806">
            <v>0.02</v>
          </cell>
          <cell r="I1806" t="str">
            <v>5          0</v>
          </cell>
          <cell r="J1806">
            <v>0</v>
          </cell>
          <cell r="K1806">
            <v>0</v>
          </cell>
          <cell r="L1806">
            <v>2003</v>
          </cell>
          <cell r="M1806" t="str">
            <v>No Trade</v>
          </cell>
          <cell r="N1806" t="str">
            <v>NG23</v>
          </cell>
          <cell r="O1806">
            <v>40.26</v>
          </cell>
          <cell r="P1806">
            <v>1</v>
          </cell>
        </row>
        <row r="1807">
          <cell r="A1807" t="str">
            <v>ON</v>
          </cell>
          <cell r="B1807">
            <v>2</v>
          </cell>
          <cell r="C1807">
            <v>3</v>
          </cell>
          <cell r="D1807" t="str">
            <v>C</v>
          </cell>
          <cell r="E1807">
            <v>6.25</v>
          </cell>
          <cell r="F1807">
            <v>37649</v>
          </cell>
          <cell r="G1807">
            <v>2.5000000000000001E-2</v>
          </cell>
          <cell r="H1807">
            <v>0.02</v>
          </cell>
          <cell r="I1807" t="str">
            <v>4        300</v>
          </cell>
          <cell r="J1807">
            <v>0</v>
          </cell>
          <cell r="K1807">
            <v>0</v>
          </cell>
          <cell r="L1807">
            <v>2003</v>
          </cell>
          <cell r="M1807" t="str">
            <v>No Trade</v>
          </cell>
          <cell r="N1807" t="str">
            <v>NG23</v>
          </cell>
          <cell r="O1807">
            <v>40.26</v>
          </cell>
          <cell r="P1807">
            <v>1</v>
          </cell>
        </row>
        <row r="1808">
          <cell r="A1808" t="str">
            <v>ON</v>
          </cell>
          <cell r="B1808">
            <v>2</v>
          </cell>
          <cell r="C1808">
            <v>3</v>
          </cell>
          <cell r="D1808" t="str">
            <v>C</v>
          </cell>
          <cell r="E1808">
            <v>6.3</v>
          </cell>
          <cell r="F1808">
            <v>37649</v>
          </cell>
          <cell r="G1808">
            <v>2.3E-2</v>
          </cell>
          <cell r="H1808">
            <v>0.02</v>
          </cell>
          <cell r="I1808" t="str">
            <v>2          0</v>
          </cell>
          <cell r="J1808">
            <v>0</v>
          </cell>
          <cell r="K1808">
            <v>0</v>
          </cell>
          <cell r="L1808">
            <v>2003</v>
          </cell>
          <cell r="M1808" t="str">
            <v>No Trade</v>
          </cell>
          <cell r="N1808" t="str">
            <v>NG23</v>
          </cell>
          <cell r="O1808">
            <v>40.26</v>
          </cell>
          <cell r="P1808">
            <v>1</v>
          </cell>
        </row>
        <row r="1809">
          <cell r="A1809" t="str">
            <v>ON</v>
          </cell>
          <cell r="B1809">
            <v>2</v>
          </cell>
          <cell r="C1809">
            <v>3</v>
          </cell>
          <cell r="D1809" t="str">
            <v>C</v>
          </cell>
          <cell r="E1809">
            <v>6.35</v>
          </cell>
          <cell r="F1809">
            <v>37649</v>
          </cell>
          <cell r="G1809">
            <v>2.1999999999999999E-2</v>
          </cell>
          <cell r="H1809">
            <v>0.02</v>
          </cell>
          <cell r="I1809" t="str">
            <v>1          0</v>
          </cell>
          <cell r="J1809">
            <v>0</v>
          </cell>
          <cell r="K1809">
            <v>0</v>
          </cell>
          <cell r="L1809">
            <v>2003</v>
          </cell>
          <cell r="M1809" t="str">
            <v>No Trade</v>
          </cell>
          <cell r="N1809" t="str">
            <v>NG23</v>
          </cell>
          <cell r="O1809">
            <v>40.26</v>
          </cell>
          <cell r="P1809">
            <v>1</v>
          </cell>
        </row>
        <row r="1810">
          <cell r="A1810" t="str">
            <v>ON</v>
          </cell>
          <cell r="B1810">
            <v>2</v>
          </cell>
          <cell r="C1810">
            <v>3</v>
          </cell>
          <cell r="D1810" t="str">
            <v>C</v>
          </cell>
          <cell r="E1810">
            <v>6.4</v>
          </cell>
          <cell r="F1810">
            <v>37649</v>
          </cell>
          <cell r="G1810">
            <v>2.1000000000000001E-2</v>
          </cell>
          <cell r="H1810">
            <v>0.02</v>
          </cell>
          <cell r="I1810" t="str">
            <v>0          0</v>
          </cell>
          <cell r="J1810">
            <v>0</v>
          </cell>
          <cell r="K1810">
            <v>0</v>
          </cell>
          <cell r="L1810">
            <v>2003</v>
          </cell>
          <cell r="M1810" t="str">
            <v>No Trade</v>
          </cell>
          <cell r="N1810" t="str">
            <v>NG23</v>
          </cell>
          <cell r="O1810">
            <v>40.26</v>
          </cell>
          <cell r="P1810">
            <v>1</v>
          </cell>
        </row>
        <row r="1811">
          <cell r="A1811" t="str">
            <v>ON</v>
          </cell>
          <cell r="B1811">
            <v>2</v>
          </cell>
          <cell r="C1811">
            <v>3</v>
          </cell>
          <cell r="D1811" t="str">
            <v>C</v>
          </cell>
          <cell r="E1811">
            <v>6.45</v>
          </cell>
          <cell r="F1811">
            <v>37649</v>
          </cell>
          <cell r="G1811">
            <v>1.9E-2</v>
          </cell>
          <cell r="H1811">
            <v>0.01</v>
          </cell>
          <cell r="I1811" t="str">
            <v>9          0</v>
          </cell>
          <cell r="J1811">
            <v>0</v>
          </cell>
          <cell r="K1811">
            <v>0</v>
          </cell>
          <cell r="L1811">
            <v>2003</v>
          </cell>
          <cell r="M1811" t="str">
            <v>No Trade</v>
          </cell>
          <cell r="N1811" t="str">
            <v>NG23</v>
          </cell>
          <cell r="O1811">
            <v>40.26</v>
          </cell>
          <cell r="P1811">
            <v>1</v>
          </cell>
        </row>
        <row r="1812">
          <cell r="A1812" t="str">
            <v>ON</v>
          </cell>
          <cell r="B1812">
            <v>2</v>
          </cell>
          <cell r="C1812">
            <v>3</v>
          </cell>
          <cell r="D1812" t="str">
            <v>C</v>
          </cell>
          <cell r="E1812">
            <v>6.5</v>
          </cell>
          <cell r="F1812">
            <v>37649</v>
          </cell>
          <cell r="G1812">
            <v>1.7999999999999999E-2</v>
          </cell>
          <cell r="H1812">
            <v>0.01</v>
          </cell>
          <cell r="I1812" t="str">
            <v>8          0</v>
          </cell>
          <cell r="J1812">
            <v>0</v>
          </cell>
          <cell r="K1812">
            <v>0</v>
          </cell>
          <cell r="L1812">
            <v>2003</v>
          </cell>
          <cell r="M1812" t="str">
            <v>No Trade</v>
          </cell>
          <cell r="N1812" t="str">
            <v>NG23</v>
          </cell>
          <cell r="O1812">
            <v>40.26</v>
          </cell>
          <cell r="P1812">
            <v>1</v>
          </cell>
        </row>
        <row r="1813">
          <cell r="A1813" t="str">
            <v>ON</v>
          </cell>
          <cell r="B1813">
            <v>2</v>
          </cell>
          <cell r="C1813">
            <v>3</v>
          </cell>
          <cell r="D1813" t="str">
            <v>C</v>
          </cell>
          <cell r="E1813">
            <v>6.55</v>
          </cell>
          <cell r="F1813">
            <v>37649</v>
          </cell>
          <cell r="G1813">
            <v>1.7000000000000001E-2</v>
          </cell>
          <cell r="H1813">
            <v>0.01</v>
          </cell>
          <cell r="I1813" t="str">
            <v>7          0</v>
          </cell>
          <cell r="J1813">
            <v>0</v>
          </cell>
          <cell r="K1813">
            <v>0</v>
          </cell>
          <cell r="L1813">
            <v>2003</v>
          </cell>
          <cell r="M1813" t="str">
            <v>No Trade</v>
          </cell>
          <cell r="N1813" t="str">
            <v>NG23</v>
          </cell>
          <cell r="O1813">
            <v>40.26</v>
          </cell>
          <cell r="P1813">
            <v>1</v>
          </cell>
        </row>
        <row r="1814">
          <cell r="A1814" t="str">
            <v>ON</v>
          </cell>
          <cell r="B1814">
            <v>2</v>
          </cell>
          <cell r="C1814">
            <v>3</v>
          </cell>
          <cell r="D1814" t="str">
            <v>C</v>
          </cell>
          <cell r="E1814">
            <v>6.6</v>
          </cell>
          <cell r="F1814">
            <v>37649</v>
          </cell>
          <cell r="G1814">
            <v>1.6E-2</v>
          </cell>
          <cell r="H1814">
            <v>0.01</v>
          </cell>
          <cell r="I1814" t="str">
            <v>6          0</v>
          </cell>
          <cell r="J1814">
            <v>0</v>
          </cell>
          <cell r="K1814">
            <v>0</v>
          </cell>
          <cell r="L1814">
            <v>2003</v>
          </cell>
          <cell r="M1814" t="str">
            <v>No Trade</v>
          </cell>
          <cell r="N1814" t="str">
            <v>NG23</v>
          </cell>
          <cell r="O1814">
            <v>40.26</v>
          </cell>
          <cell r="P1814">
            <v>1</v>
          </cell>
        </row>
        <row r="1815">
          <cell r="A1815" t="str">
            <v>ON</v>
          </cell>
          <cell r="B1815">
            <v>2</v>
          </cell>
          <cell r="C1815">
            <v>3</v>
          </cell>
          <cell r="D1815" t="str">
            <v>C</v>
          </cell>
          <cell r="E1815">
            <v>6.65</v>
          </cell>
          <cell r="F1815">
            <v>37649</v>
          </cell>
          <cell r="G1815">
            <v>1.4999999999999999E-2</v>
          </cell>
          <cell r="H1815">
            <v>0.01</v>
          </cell>
          <cell r="I1815" t="str">
            <v>5          0</v>
          </cell>
          <cell r="J1815">
            <v>0</v>
          </cell>
          <cell r="K1815">
            <v>0</v>
          </cell>
          <cell r="L1815">
            <v>2003</v>
          </cell>
          <cell r="M1815" t="str">
            <v>No Trade</v>
          </cell>
          <cell r="N1815" t="str">
            <v>NG23</v>
          </cell>
          <cell r="O1815">
            <v>40.26</v>
          </cell>
          <cell r="P1815">
            <v>1</v>
          </cell>
        </row>
        <row r="1816">
          <cell r="A1816" t="str">
            <v>ON</v>
          </cell>
          <cell r="B1816">
            <v>2</v>
          </cell>
          <cell r="C1816">
            <v>3</v>
          </cell>
          <cell r="D1816" t="str">
            <v>C</v>
          </cell>
          <cell r="E1816">
            <v>6.7</v>
          </cell>
          <cell r="F1816">
            <v>37649</v>
          </cell>
          <cell r="G1816">
            <v>1.4E-2</v>
          </cell>
          <cell r="H1816">
            <v>0.01</v>
          </cell>
          <cell r="I1816" t="str">
            <v>4          2</v>
          </cell>
          <cell r="J1816">
            <v>0</v>
          </cell>
          <cell r="K1816">
            <v>0</v>
          </cell>
          <cell r="L1816">
            <v>2003</v>
          </cell>
          <cell r="M1816" t="str">
            <v>No Trade</v>
          </cell>
          <cell r="N1816" t="str">
            <v>NG23</v>
          </cell>
          <cell r="O1816">
            <v>40.26</v>
          </cell>
          <cell r="P1816">
            <v>1</v>
          </cell>
        </row>
        <row r="1817">
          <cell r="A1817" t="str">
            <v>ON</v>
          </cell>
          <cell r="B1817">
            <v>2</v>
          </cell>
          <cell r="C1817">
            <v>3</v>
          </cell>
          <cell r="D1817" t="str">
            <v>C</v>
          </cell>
          <cell r="E1817">
            <v>6.75</v>
          </cell>
          <cell r="F1817">
            <v>37649</v>
          </cell>
          <cell r="G1817">
            <v>1.2999999999999999E-2</v>
          </cell>
          <cell r="H1817">
            <v>0.01</v>
          </cell>
          <cell r="I1817" t="str">
            <v>3          0</v>
          </cell>
          <cell r="J1817">
            <v>0</v>
          </cell>
          <cell r="K1817">
            <v>0</v>
          </cell>
          <cell r="L1817">
            <v>2003</v>
          </cell>
          <cell r="M1817" t="str">
            <v>No Trade</v>
          </cell>
          <cell r="N1817" t="str">
            <v>NG23</v>
          </cell>
          <cell r="O1817">
            <v>40.26</v>
          </cell>
          <cell r="P1817">
            <v>1</v>
          </cell>
        </row>
        <row r="1818">
          <cell r="A1818" t="str">
            <v>ON</v>
          </cell>
          <cell r="B1818">
            <v>2</v>
          </cell>
          <cell r="C1818">
            <v>3</v>
          </cell>
          <cell r="D1818" t="str">
            <v>C</v>
          </cell>
          <cell r="E1818">
            <v>6.8</v>
          </cell>
          <cell r="F1818">
            <v>37649</v>
          </cell>
          <cell r="G1818">
            <v>1.2999999999999999E-2</v>
          </cell>
          <cell r="H1818">
            <v>0.01</v>
          </cell>
          <cell r="I1818" t="str">
            <v>2          0</v>
          </cell>
          <cell r="J1818">
            <v>0</v>
          </cell>
          <cell r="K1818">
            <v>0</v>
          </cell>
          <cell r="L1818">
            <v>2003</v>
          </cell>
          <cell r="M1818" t="str">
            <v>No Trade</v>
          </cell>
          <cell r="N1818" t="str">
            <v>NG23</v>
          </cell>
          <cell r="O1818">
            <v>40.26</v>
          </cell>
          <cell r="P1818">
            <v>1</v>
          </cell>
        </row>
        <row r="1819">
          <cell r="A1819" t="str">
            <v>ON</v>
          </cell>
          <cell r="B1819">
            <v>2</v>
          </cell>
          <cell r="C1819">
            <v>3</v>
          </cell>
          <cell r="D1819" t="str">
            <v>C</v>
          </cell>
          <cell r="E1819">
            <v>6.85</v>
          </cell>
          <cell r="F1819">
            <v>37649</v>
          </cell>
          <cell r="G1819">
            <v>1.2E-2</v>
          </cell>
          <cell r="H1819">
            <v>0.01</v>
          </cell>
          <cell r="I1819" t="str">
            <v>2          0</v>
          </cell>
          <cell r="J1819">
            <v>0</v>
          </cell>
          <cell r="K1819">
            <v>0</v>
          </cell>
          <cell r="L1819">
            <v>2003</v>
          </cell>
          <cell r="M1819" t="str">
            <v>No Trade</v>
          </cell>
          <cell r="N1819" t="str">
            <v>NG23</v>
          </cell>
          <cell r="O1819">
            <v>40.26</v>
          </cell>
          <cell r="P1819">
            <v>1</v>
          </cell>
        </row>
        <row r="1820">
          <cell r="A1820" t="str">
            <v>ON</v>
          </cell>
          <cell r="B1820">
            <v>2</v>
          </cell>
          <cell r="C1820">
            <v>3</v>
          </cell>
          <cell r="D1820" t="str">
            <v>C</v>
          </cell>
          <cell r="E1820">
            <v>6.9</v>
          </cell>
          <cell r="F1820">
            <v>37649</v>
          </cell>
          <cell r="G1820">
            <v>1.0999999999999999E-2</v>
          </cell>
          <cell r="H1820">
            <v>0.01</v>
          </cell>
          <cell r="I1820" t="str">
            <v>1          0</v>
          </cell>
          <cell r="J1820">
            <v>0</v>
          </cell>
          <cell r="K1820">
            <v>0</v>
          </cell>
          <cell r="L1820">
            <v>2003</v>
          </cell>
          <cell r="M1820" t="str">
            <v>No Trade</v>
          </cell>
          <cell r="N1820" t="str">
            <v>NG23</v>
          </cell>
          <cell r="O1820">
            <v>40.26</v>
          </cell>
          <cell r="P1820">
            <v>1</v>
          </cell>
        </row>
        <row r="1821">
          <cell r="A1821" t="str">
            <v>ON</v>
          </cell>
          <cell r="B1821">
            <v>2</v>
          </cell>
          <cell r="C1821">
            <v>3</v>
          </cell>
          <cell r="D1821" t="str">
            <v>C</v>
          </cell>
          <cell r="E1821">
            <v>6.95</v>
          </cell>
          <cell r="F1821">
            <v>37649</v>
          </cell>
          <cell r="G1821">
            <v>1.0999999999999999E-2</v>
          </cell>
          <cell r="H1821">
            <v>0.01</v>
          </cell>
          <cell r="I1821" t="str">
            <v>0          0</v>
          </cell>
          <cell r="J1821">
            <v>0</v>
          </cell>
          <cell r="K1821">
            <v>0</v>
          </cell>
          <cell r="L1821">
            <v>2003</v>
          </cell>
          <cell r="M1821" t="str">
            <v>No Trade</v>
          </cell>
          <cell r="N1821" t="str">
            <v>NG23</v>
          </cell>
          <cell r="O1821">
            <v>40.26</v>
          </cell>
          <cell r="P1821">
            <v>1</v>
          </cell>
        </row>
        <row r="1822">
          <cell r="A1822" t="str">
            <v>ON</v>
          </cell>
          <cell r="B1822">
            <v>2</v>
          </cell>
          <cell r="C1822">
            <v>3</v>
          </cell>
          <cell r="D1822" t="str">
            <v>C</v>
          </cell>
          <cell r="E1822">
            <v>7</v>
          </cell>
          <cell r="F1822">
            <v>37649</v>
          </cell>
          <cell r="G1822">
            <v>0.01</v>
          </cell>
          <cell r="H1822">
            <v>0.01</v>
          </cell>
          <cell r="I1822" t="str">
            <v>0          5</v>
          </cell>
          <cell r="J1822">
            <v>8.9999999999999993E-3</v>
          </cell>
          <cell r="K1822">
            <v>8.9999999999999993E-3</v>
          </cell>
          <cell r="L1822">
            <v>2003</v>
          </cell>
          <cell r="M1822" t="str">
            <v>No Trade</v>
          </cell>
          <cell r="N1822" t="str">
            <v>NG23</v>
          </cell>
          <cell r="O1822">
            <v>40.26</v>
          </cell>
          <cell r="P1822">
            <v>1</v>
          </cell>
        </row>
        <row r="1823">
          <cell r="A1823" t="str">
            <v>ON</v>
          </cell>
          <cell r="B1823">
            <v>2</v>
          </cell>
          <cell r="C1823">
            <v>3</v>
          </cell>
          <cell r="D1823" t="str">
            <v>C</v>
          </cell>
          <cell r="E1823">
            <v>7.1</v>
          </cell>
          <cell r="F1823">
            <v>37649</v>
          </cell>
          <cell r="G1823">
            <v>8.9999999999999993E-3</v>
          </cell>
          <cell r="H1823">
            <v>0</v>
          </cell>
          <cell r="I1823" t="str">
            <v>9          0</v>
          </cell>
          <cell r="J1823">
            <v>0</v>
          </cell>
          <cell r="K1823">
            <v>0</v>
          </cell>
          <cell r="L1823">
            <v>2003</v>
          </cell>
          <cell r="M1823" t="str">
            <v>No Trade</v>
          </cell>
          <cell r="N1823" t="str">
            <v>NG23</v>
          </cell>
          <cell r="O1823">
            <v>40.26</v>
          </cell>
          <cell r="P1823">
            <v>1</v>
          </cell>
        </row>
        <row r="1824">
          <cell r="A1824" t="str">
            <v>ON</v>
          </cell>
          <cell r="B1824">
            <v>2</v>
          </cell>
          <cell r="C1824">
            <v>3</v>
          </cell>
          <cell r="D1824" t="str">
            <v>C</v>
          </cell>
          <cell r="E1824">
            <v>7.25</v>
          </cell>
          <cell r="F1824">
            <v>37649</v>
          </cell>
          <cell r="G1824">
            <v>8.0000000000000002E-3</v>
          </cell>
          <cell r="H1824">
            <v>0</v>
          </cell>
          <cell r="I1824" t="str">
            <v>8          0</v>
          </cell>
          <cell r="J1824">
            <v>0</v>
          </cell>
          <cell r="K1824">
            <v>0</v>
          </cell>
          <cell r="L1824">
            <v>2003</v>
          </cell>
          <cell r="M1824" t="str">
            <v>No Trade</v>
          </cell>
          <cell r="N1824" t="str">
            <v>NG23</v>
          </cell>
          <cell r="O1824">
            <v>40.26</v>
          </cell>
          <cell r="P1824">
            <v>1</v>
          </cell>
        </row>
        <row r="1825">
          <cell r="A1825" t="str">
            <v>ON</v>
          </cell>
          <cell r="B1825">
            <v>2</v>
          </cell>
          <cell r="C1825">
            <v>3</v>
          </cell>
          <cell r="D1825" t="str">
            <v>C</v>
          </cell>
          <cell r="E1825">
            <v>7.3</v>
          </cell>
          <cell r="F1825">
            <v>37649</v>
          </cell>
          <cell r="G1825">
            <v>7.0000000000000001E-3</v>
          </cell>
          <cell r="H1825">
            <v>0</v>
          </cell>
          <cell r="I1825" t="str">
            <v>7          0</v>
          </cell>
          <cell r="J1825">
            <v>0</v>
          </cell>
          <cell r="K1825">
            <v>0</v>
          </cell>
          <cell r="L1825">
            <v>2003</v>
          </cell>
          <cell r="M1825" t="str">
            <v>No Trade</v>
          </cell>
          <cell r="N1825" t="str">
            <v>NG23</v>
          </cell>
          <cell r="O1825">
            <v>40.26</v>
          </cell>
          <cell r="P1825">
            <v>1</v>
          </cell>
        </row>
        <row r="1826">
          <cell r="A1826" t="str">
            <v>ON</v>
          </cell>
          <cell r="B1826">
            <v>2</v>
          </cell>
          <cell r="C1826">
            <v>3</v>
          </cell>
          <cell r="D1826" t="str">
            <v>C</v>
          </cell>
          <cell r="E1826">
            <v>7.4</v>
          </cell>
          <cell r="F1826">
            <v>37649</v>
          </cell>
          <cell r="G1826">
            <v>6.0000000000000001E-3</v>
          </cell>
          <cell r="H1826">
            <v>0</v>
          </cell>
          <cell r="I1826" t="str">
            <v>6          0</v>
          </cell>
          <cell r="J1826">
            <v>0</v>
          </cell>
          <cell r="K1826">
            <v>0</v>
          </cell>
          <cell r="L1826">
            <v>2003</v>
          </cell>
          <cell r="M1826" t="str">
            <v>No Trade</v>
          </cell>
          <cell r="N1826" t="str">
            <v>NG23</v>
          </cell>
          <cell r="O1826">
            <v>40.26</v>
          </cell>
          <cell r="P1826">
            <v>1</v>
          </cell>
        </row>
        <row r="1827">
          <cell r="A1827" t="str">
            <v>ON</v>
          </cell>
          <cell r="B1827">
            <v>2</v>
          </cell>
          <cell r="C1827">
            <v>3</v>
          </cell>
          <cell r="D1827" t="str">
            <v>C</v>
          </cell>
          <cell r="E1827">
            <v>7.5</v>
          </cell>
          <cell r="F1827">
            <v>37649</v>
          </cell>
          <cell r="G1827">
            <v>6.0000000000000001E-3</v>
          </cell>
          <cell r="H1827">
            <v>0</v>
          </cell>
          <cell r="I1827" t="str">
            <v>6          0</v>
          </cell>
          <cell r="J1827">
            <v>0</v>
          </cell>
          <cell r="K1827">
            <v>0</v>
          </cell>
          <cell r="L1827">
            <v>2003</v>
          </cell>
          <cell r="M1827" t="str">
            <v>No Trade</v>
          </cell>
          <cell r="N1827" t="str">
            <v>NG23</v>
          </cell>
          <cell r="O1827">
            <v>40.26</v>
          </cell>
          <cell r="P1827">
            <v>1</v>
          </cell>
        </row>
        <row r="1828">
          <cell r="A1828" t="str">
            <v>ON</v>
          </cell>
          <cell r="B1828">
            <v>2</v>
          </cell>
          <cell r="C1828">
            <v>3</v>
          </cell>
          <cell r="D1828" t="str">
            <v>C</v>
          </cell>
          <cell r="E1828">
            <v>7.55</v>
          </cell>
          <cell r="F1828">
            <v>37649</v>
          </cell>
          <cell r="G1828">
            <v>5.0000000000000001E-3</v>
          </cell>
          <cell r="H1828">
            <v>0</v>
          </cell>
          <cell r="I1828" t="str">
            <v>6          0</v>
          </cell>
          <cell r="J1828">
            <v>0</v>
          </cell>
          <cell r="K1828">
            <v>0</v>
          </cell>
          <cell r="L1828">
            <v>2003</v>
          </cell>
          <cell r="M1828" t="str">
            <v>No Trade</v>
          </cell>
          <cell r="N1828" t="str">
            <v>NG23</v>
          </cell>
          <cell r="O1828">
            <v>40.26</v>
          </cell>
          <cell r="P1828">
            <v>1</v>
          </cell>
        </row>
        <row r="1829">
          <cell r="A1829" t="str">
            <v>ON</v>
          </cell>
          <cell r="B1829">
            <v>2</v>
          </cell>
          <cell r="C1829">
            <v>3</v>
          </cell>
          <cell r="D1829" t="str">
            <v>C</v>
          </cell>
          <cell r="E1829">
            <v>7.6</v>
          </cell>
          <cell r="F1829">
            <v>37649</v>
          </cell>
          <cell r="G1829">
            <v>5.0000000000000001E-3</v>
          </cell>
          <cell r="H1829">
            <v>0</v>
          </cell>
          <cell r="I1829" t="str">
            <v>5          2</v>
          </cell>
          <cell r="J1829">
            <v>0</v>
          </cell>
          <cell r="K1829">
            <v>0</v>
          </cell>
          <cell r="L1829">
            <v>2003</v>
          </cell>
          <cell r="M1829" t="str">
            <v>No Trade</v>
          </cell>
          <cell r="N1829" t="str">
            <v>NG23</v>
          </cell>
          <cell r="O1829">
            <v>40.26</v>
          </cell>
          <cell r="P1829">
            <v>1</v>
          </cell>
        </row>
        <row r="1830">
          <cell r="A1830" t="str">
            <v>ON</v>
          </cell>
          <cell r="B1830">
            <v>2</v>
          </cell>
          <cell r="C1830">
            <v>3</v>
          </cell>
          <cell r="D1830" t="str">
            <v>C</v>
          </cell>
          <cell r="E1830">
            <v>8</v>
          </cell>
          <cell r="F1830">
            <v>37649</v>
          </cell>
          <cell r="G1830">
            <v>3.0000000000000001E-3</v>
          </cell>
          <cell r="H1830">
            <v>0</v>
          </cell>
          <cell r="I1830" t="str">
            <v>4          0</v>
          </cell>
          <cell r="J1830">
            <v>0</v>
          </cell>
          <cell r="K1830">
            <v>0</v>
          </cell>
          <cell r="L1830">
            <v>2003</v>
          </cell>
          <cell r="M1830" t="str">
            <v>No Trade</v>
          </cell>
          <cell r="N1830" t="str">
            <v>NG23</v>
          </cell>
          <cell r="O1830">
            <v>40.26</v>
          </cell>
          <cell r="P1830">
            <v>1</v>
          </cell>
        </row>
        <row r="1831">
          <cell r="A1831" t="str">
            <v>ON</v>
          </cell>
          <cell r="B1831">
            <v>2</v>
          </cell>
          <cell r="C1831">
            <v>3</v>
          </cell>
          <cell r="D1831" t="str">
            <v>P</v>
          </cell>
          <cell r="E1831">
            <v>8</v>
          </cell>
          <cell r="F1831">
            <v>37649</v>
          </cell>
          <cell r="G1831">
            <v>3.8889999999999998</v>
          </cell>
          <cell r="H1831">
            <v>3.88</v>
          </cell>
          <cell r="I1831" t="str">
            <v>9          0</v>
          </cell>
          <cell r="J1831">
            <v>0</v>
          </cell>
          <cell r="K1831">
            <v>0</v>
          </cell>
          <cell r="L1831">
            <v>2003</v>
          </cell>
          <cell r="M1831">
            <v>5.8763381987905419</v>
          </cell>
          <cell r="N1831" t="str">
            <v>NG23</v>
          </cell>
          <cell r="O1831">
            <v>40.26</v>
          </cell>
          <cell r="P1831">
            <v>2</v>
          </cell>
        </row>
        <row r="1832">
          <cell r="A1832" t="str">
            <v>ON</v>
          </cell>
          <cell r="B1832">
            <v>2</v>
          </cell>
          <cell r="C1832">
            <v>3</v>
          </cell>
          <cell r="D1832" t="str">
            <v>C</v>
          </cell>
          <cell r="E1832">
            <v>9</v>
          </cell>
          <cell r="F1832">
            <v>37649</v>
          </cell>
          <cell r="G1832">
            <v>2E-3</v>
          </cell>
          <cell r="H1832">
            <v>0</v>
          </cell>
          <cell r="I1832" t="str">
            <v>2          0</v>
          </cell>
          <cell r="J1832">
            <v>0</v>
          </cell>
          <cell r="K1832">
            <v>0</v>
          </cell>
          <cell r="L1832">
            <v>2003</v>
          </cell>
          <cell r="M1832" t="str">
            <v>No Trade</v>
          </cell>
          <cell r="N1832" t="str">
            <v>NG23</v>
          </cell>
          <cell r="O1832">
            <v>40.26</v>
          </cell>
          <cell r="P1832">
            <v>1</v>
          </cell>
        </row>
        <row r="1833">
          <cell r="A1833" t="str">
            <v>ON</v>
          </cell>
          <cell r="B1833">
            <v>2</v>
          </cell>
          <cell r="C1833">
            <v>3</v>
          </cell>
          <cell r="D1833" t="str">
            <v>C</v>
          </cell>
          <cell r="E1833">
            <v>10</v>
          </cell>
          <cell r="F1833">
            <v>37649</v>
          </cell>
          <cell r="G1833">
            <v>1E-3</v>
          </cell>
          <cell r="H1833">
            <v>0</v>
          </cell>
          <cell r="I1833" t="str">
            <v>1          0</v>
          </cell>
          <cell r="J1833">
            <v>0</v>
          </cell>
          <cell r="K1833">
            <v>0</v>
          </cell>
          <cell r="L1833">
            <v>2003</v>
          </cell>
          <cell r="M1833" t="str">
            <v>No Trade</v>
          </cell>
          <cell r="N1833" t="str">
            <v>NG23</v>
          </cell>
          <cell r="O1833">
            <v>40.26</v>
          </cell>
          <cell r="P1833">
            <v>1</v>
          </cell>
        </row>
        <row r="1834">
          <cell r="A1834" t="str">
            <v>ON</v>
          </cell>
          <cell r="B1834">
            <v>2</v>
          </cell>
          <cell r="C1834">
            <v>3</v>
          </cell>
          <cell r="D1834" t="str">
            <v>C</v>
          </cell>
          <cell r="E1834">
            <v>12</v>
          </cell>
          <cell r="F1834">
            <v>37649</v>
          </cell>
          <cell r="G1834">
            <v>1E-3</v>
          </cell>
          <cell r="H1834">
            <v>0</v>
          </cell>
          <cell r="I1834" t="str">
            <v>1          0</v>
          </cell>
          <cell r="J1834">
            <v>0</v>
          </cell>
          <cell r="K1834">
            <v>0</v>
          </cell>
          <cell r="L1834">
            <v>2003</v>
          </cell>
          <cell r="M1834" t="str">
            <v>No Trade</v>
          </cell>
          <cell r="N1834" t="str">
            <v>NG23</v>
          </cell>
          <cell r="O1834">
            <v>40.26</v>
          </cell>
          <cell r="P1834">
            <v>1</v>
          </cell>
        </row>
        <row r="1835">
          <cell r="A1835" t="str">
            <v>ON</v>
          </cell>
          <cell r="B1835">
            <v>2</v>
          </cell>
          <cell r="C1835">
            <v>3</v>
          </cell>
          <cell r="D1835" t="str">
            <v>P</v>
          </cell>
          <cell r="E1835">
            <v>12</v>
          </cell>
          <cell r="F1835">
            <v>37649</v>
          </cell>
          <cell r="G1835">
            <v>0</v>
          </cell>
          <cell r="H1835">
            <v>0</v>
          </cell>
          <cell r="I1835" t="str">
            <v>0          0</v>
          </cell>
          <cell r="J1835">
            <v>0</v>
          </cell>
          <cell r="K1835">
            <v>0</v>
          </cell>
          <cell r="L1835">
            <v>2003</v>
          </cell>
          <cell r="M1835" t="str">
            <v>No Trade</v>
          </cell>
          <cell r="N1835" t="str">
            <v/>
          </cell>
          <cell r="O1835" t="str">
            <v/>
          </cell>
          <cell r="P1835" t="str">
            <v/>
          </cell>
        </row>
        <row r="1836">
          <cell r="A1836" t="str">
            <v>ON</v>
          </cell>
          <cell r="B1836">
            <v>3</v>
          </cell>
          <cell r="C1836">
            <v>3</v>
          </cell>
          <cell r="D1836" t="str">
            <v>P</v>
          </cell>
          <cell r="E1836">
            <v>0.25</v>
          </cell>
          <cell r="F1836">
            <v>37677</v>
          </cell>
          <cell r="G1836">
            <v>0</v>
          </cell>
          <cell r="H1836">
            <v>0</v>
          </cell>
          <cell r="I1836" t="str">
            <v>0          0</v>
          </cell>
          <cell r="J1836">
            <v>0</v>
          </cell>
          <cell r="K1836">
            <v>0</v>
          </cell>
          <cell r="L1836">
            <v>2003</v>
          </cell>
          <cell r="M1836" t="str">
            <v>No Trade</v>
          </cell>
          <cell r="N1836" t="str">
            <v/>
          </cell>
          <cell r="O1836" t="str">
            <v/>
          </cell>
          <cell r="P1836" t="str">
            <v/>
          </cell>
        </row>
        <row r="1837">
          <cell r="A1837" t="str">
            <v>ON</v>
          </cell>
          <cell r="B1837">
            <v>3</v>
          </cell>
          <cell r="C1837">
            <v>3</v>
          </cell>
          <cell r="D1837" t="str">
            <v>C</v>
          </cell>
          <cell r="E1837">
            <v>0.5</v>
          </cell>
          <cell r="F1837">
            <v>37677</v>
          </cell>
          <cell r="G1837">
            <v>0</v>
          </cell>
          <cell r="H1837">
            <v>0</v>
          </cell>
          <cell r="I1837" t="str">
            <v>0          0</v>
          </cell>
          <cell r="J1837">
            <v>0</v>
          </cell>
          <cell r="K1837">
            <v>0</v>
          </cell>
          <cell r="L1837">
            <v>2003</v>
          </cell>
          <cell r="M1837" t="str">
            <v>No Trade</v>
          </cell>
          <cell r="N1837" t="str">
            <v/>
          </cell>
          <cell r="O1837" t="str">
            <v/>
          </cell>
          <cell r="P1837" t="str">
            <v/>
          </cell>
        </row>
        <row r="1838">
          <cell r="A1838" t="str">
            <v>ON</v>
          </cell>
          <cell r="B1838">
            <v>3</v>
          </cell>
          <cell r="C1838">
            <v>3</v>
          </cell>
          <cell r="D1838" t="str">
            <v>C</v>
          </cell>
          <cell r="E1838">
            <v>1</v>
          </cell>
          <cell r="F1838">
            <v>37677</v>
          </cell>
          <cell r="G1838">
            <v>0</v>
          </cell>
          <cell r="H1838">
            <v>0</v>
          </cell>
          <cell r="I1838" t="str">
            <v>0          0</v>
          </cell>
          <cell r="J1838">
            <v>0</v>
          </cell>
          <cell r="K1838">
            <v>0</v>
          </cell>
          <cell r="L1838">
            <v>2003</v>
          </cell>
          <cell r="M1838" t="str">
            <v>No Trade</v>
          </cell>
          <cell r="N1838" t="str">
            <v/>
          </cell>
          <cell r="O1838" t="str">
            <v/>
          </cell>
          <cell r="P1838" t="str">
            <v/>
          </cell>
        </row>
        <row r="1839">
          <cell r="A1839" t="str">
            <v>ON</v>
          </cell>
          <cell r="B1839">
            <v>3</v>
          </cell>
          <cell r="C1839">
            <v>3</v>
          </cell>
          <cell r="D1839" t="str">
            <v>P</v>
          </cell>
          <cell r="E1839">
            <v>1.7</v>
          </cell>
          <cell r="F1839">
            <v>37677</v>
          </cell>
          <cell r="G1839">
            <v>1E-3</v>
          </cell>
          <cell r="H1839">
            <v>0</v>
          </cell>
          <cell r="I1839" t="str">
            <v>1          0</v>
          </cell>
          <cell r="J1839">
            <v>0</v>
          </cell>
          <cell r="K1839">
            <v>0</v>
          </cell>
          <cell r="L1839">
            <v>2003</v>
          </cell>
          <cell r="M1839">
            <v>2.1345447901232846</v>
          </cell>
          <cell r="N1839" t="str">
            <v>NG33</v>
          </cell>
          <cell r="O1839">
            <v>46</v>
          </cell>
          <cell r="P1839">
            <v>2</v>
          </cell>
        </row>
        <row r="1840">
          <cell r="A1840" t="str">
            <v>ON</v>
          </cell>
          <cell r="B1840">
            <v>3</v>
          </cell>
          <cell r="C1840">
            <v>3</v>
          </cell>
          <cell r="D1840" t="str">
            <v>P</v>
          </cell>
          <cell r="E1840">
            <v>1.75</v>
          </cell>
          <cell r="F1840">
            <v>37677</v>
          </cell>
          <cell r="G1840">
            <v>1E-3</v>
          </cell>
          <cell r="H1840">
            <v>0</v>
          </cell>
          <cell r="I1840" t="str">
            <v>1          0</v>
          </cell>
          <cell r="J1840">
            <v>0</v>
          </cell>
          <cell r="K1840">
            <v>0</v>
          </cell>
          <cell r="L1840">
            <v>2003</v>
          </cell>
          <cell r="M1840">
            <v>2.1145985234270546</v>
          </cell>
          <cell r="N1840" t="str">
            <v>NG33</v>
          </cell>
          <cell r="O1840">
            <v>46</v>
          </cell>
          <cell r="P1840">
            <v>2</v>
          </cell>
        </row>
        <row r="1841">
          <cell r="A1841" t="str">
            <v>ON</v>
          </cell>
          <cell r="B1841">
            <v>3</v>
          </cell>
          <cell r="C1841">
            <v>3</v>
          </cell>
          <cell r="D1841" t="str">
            <v>P</v>
          </cell>
          <cell r="E1841">
            <v>2</v>
          </cell>
          <cell r="F1841">
            <v>37677</v>
          </cell>
          <cell r="G1841">
            <v>1E-3</v>
          </cell>
          <cell r="H1841">
            <v>0</v>
          </cell>
          <cell r="I1841" t="str">
            <v>1          0</v>
          </cell>
          <cell r="J1841">
            <v>0</v>
          </cell>
          <cell r="K1841">
            <v>0</v>
          </cell>
          <cell r="L1841">
            <v>2003</v>
          </cell>
          <cell r="M1841">
            <v>2.0232102738027837</v>
          </cell>
          <cell r="N1841" t="str">
            <v>NG33</v>
          </cell>
          <cell r="O1841">
            <v>46</v>
          </cell>
          <cell r="P1841">
            <v>2</v>
          </cell>
        </row>
        <row r="1842">
          <cell r="A1842" t="str">
            <v>ON</v>
          </cell>
          <cell r="B1842">
            <v>3</v>
          </cell>
          <cell r="C1842">
            <v>3</v>
          </cell>
          <cell r="D1842" t="str">
            <v>P</v>
          </cell>
          <cell r="E1842">
            <v>2.1</v>
          </cell>
          <cell r="F1842">
            <v>37677</v>
          </cell>
          <cell r="G1842">
            <v>1E-3</v>
          </cell>
          <cell r="H1842">
            <v>0</v>
          </cell>
          <cell r="I1842" t="str">
            <v>1          0</v>
          </cell>
          <cell r="J1842">
            <v>0</v>
          </cell>
          <cell r="K1842">
            <v>0</v>
          </cell>
          <cell r="L1842">
            <v>2003</v>
          </cell>
          <cell r="M1842">
            <v>1.9900168508166671</v>
          </cell>
          <cell r="N1842" t="str">
            <v>NG33</v>
          </cell>
          <cell r="O1842">
            <v>46</v>
          </cell>
          <cell r="P1842">
            <v>2</v>
          </cell>
        </row>
        <row r="1843">
          <cell r="A1843" t="str">
            <v>ON</v>
          </cell>
          <cell r="B1843">
            <v>3</v>
          </cell>
          <cell r="C1843">
            <v>3</v>
          </cell>
          <cell r="D1843" t="str">
            <v>P</v>
          </cell>
          <cell r="E1843">
            <v>2.2000000000000002</v>
          </cell>
          <cell r="F1843">
            <v>37677</v>
          </cell>
          <cell r="G1843">
            <v>1E-3</v>
          </cell>
          <cell r="H1843">
            <v>0</v>
          </cell>
          <cell r="I1843" t="str">
            <v>1          0</v>
          </cell>
          <cell r="J1843">
            <v>0</v>
          </cell>
          <cell r="K1843">
            <v>0</v>
          </cell>
          <cell r="L1843">
            <v>2003</v>
          </cell>
          <cell r="M1843">
            <v>1.9584644212002318</v>
          </cell>
          <cell r="N1843" t="str">
            <v>NG33</v>
          </cell>
          <cell r="O1843">
            <v>46</v>
          </cell>
          <cell r="P1843">
            <v>2</v>
          </cell>
        </row>
        <row r="1844">
          <cell r="A1844" t="str">
            <v>ON</v>
          </cell>
          <cell r="B1844">
            <v>3</v>
          </cell>
          <cell r="C1844">
            <v>3</v>
          </cell>
          <cell r="D1844" t="str">
            <v>P</v>
          </cell>
          <cell r="E1844">
            <v>2.25</v>
          </cell>
          <cell r="F1844">
            <v>37677</v>
          </cell>
          <cell r="G1844">
            <v>1E-3</v>
          </cell>
          <cell r="H1844">
            <v>0</v>
          </cell>
          <cell r="I1844" t="str">
            <v>1          0</v>
          </cell>
          <cell r="J1844">
            <v>0</v>
          </cell>
          <cell r="K1844">
            <v>0</v>
          </cell>
          <cell r="L1844">
            <v>2003</v>
          </cell>
          <cell r="M1844">
            <v>1.9432554445088477</v>
          </cell>
          <cell r="N1844" t="str">
            <v>NG33</v>
          </cell>
          <cell r="O1844">
            <v>46</v>
          </cell>
          <cell r="P1844">
            <v>2</v>
          </cell>
        </row>
        <row r="1845">
          <cell r="A1845" t="str">
            <v>ON</v>
          </cell>
          <cell r="B1845">
            <v>3</v>
          </cell>
          <cell r="C1845">
            <v>3</v>
          </cell>
          <cell r="D1845" t="str">
            <v>P</v>
          </cell>
          <cell r="E1845">
            <v>2.2999999999999998</v>
          </cell>
          <cell r="F1845">
            <v>37677</v>
          </cell>
          <cell r="G1845">
            <v>1E-3</v>
          </cell>
          <cell r="H1845">
            <v>0</v>
          </cell>
          <cell r="I1845" t="str">
            <v>2          0</v>
          </cell>
          <cell r="J1845">
            <v>0</v>
          </cell>
          <cell r="K1845">
            <v>0</v>
          </cell>
          <cell r="L1845">
            <v>2003</v>
          </cell>
          <cell r="M1845">
            <v>1.9284015731193924</v>
          </cell>
          <cell r="N1845" t="str">
            <v>NG33</v>
          </cell>
          <cell r="O1845">
            <v>46</v>
          </cell>
          <cell r="P1845">
            <v>2</v>
          </cell>
        </row>
        <row r="1846">
          <cell r="A1846" t="str">
            <v>ON</v>
          </cell>
          <cell r="B1846">
            <v>3</v>
          </cell>
          <cell r="C1846">
            <v>3</v>
          </cell>
          <cell r="D1846" t="str">
            <v>P</v>
          </cell>
          <cell r="E1846">
            <v>2.4</v>
          </cell>
          <cell r="F1846">
            <v>37677</v>
          </cell>
          <cell r="G1846">
            <v>2E-3</v>
          </cell>
          <cell r="H1846">
            <v>0</v>
          </cell>
          <cell r="I1846" t="str">
            <v>3          0</v>
          </cell>
          <cell r="J1846">
            <v>0</v>
          </cell>
          <cell r="K1846">
            <v>0</v>
          </cell>
          <cell r="L1846">
            <v>2003</v>
          </cell>
          <cell r="M1846">
            <v>2.0042315522479588</v>
          </cell>
          <cell r="N1846" t="str">
            <v>NG33</v>
          </cell>
          <cell r="O1846">
            <v>46</v>
          </cell>
          <cell r="P1846">
            <v>2</v>
          </cell>
        </row>
        <row r="1847">
          <cell r="A1847" t="str">
            <v>ON</v>
          </cell>
          <cell r="B1847">
            <v>3</v>
          </cell>
          <cell r="C1847">
            <v>3</v>
          </cell>
          <cell r="D1847" t="str">
            <v>C</v>
          </cell>
          <cell r="E1847">
            <v>2.4500000000000002</v>
          </cell>
          <cell r="F1847">
            <v>37677</v>
          </cell>
          <cell r="G1847">
            <v>0</v>
          </cell>
          <cell r="H1847">
            <v>0</v>
          </cell>
          <cell r="I1847" t="str">
            <v>0          0</v>
          </cell>
          <cell r="J1847">
            <v>0</v>
          </cell>
          <cell r="K1847">
            <v>0</v>
          </cell>
          <cell r="L1847">
            <v>2003</v>
          </cell>
          <cell r="M1847" t="str">
            <v>No Trade</v>
          </cell>
          <cell r="N1847" t="str">
            <v/>
          </cell>
          <cell r="O1847" t="str">
            <v/>
          </cell>
          <cell r="P1847" t="str">
            <v/>
          </cell>
        </row>
        <row r="1848">
          <cell r="A1848" t="str">
            <v>ON</v>
          </cell>
          <cell r="B1848">
            <v>3</v>
          </cell>
          <cell r="C1848">
            <v>3</v>
          </cell>
          <cell r="D1848" t="str">
            <v>C</v>
          </cell>
          <cell r="E1848">
            <v>2.5</v>
          </cell>
          <cell r="F1848">
            <v>37677</v>
          </cell>
          <cell r="G1848">
            <v>0</v>
          </cell>
          <cell r="H1848">
            <v>0</v>
          </cell>
          <cell r="I1848" t="str">
            <v>0          0</v>
          </cell>
          <cell r="J1848">
            <v>0</v>
          </cell>
          <cell r="K1848">
            <v>0</v>
          </cell>
          <cell r="L1848">
            <v>2003</v>
          </cell>
          <cell r="M1848" t="str">
            <v>No Trade</v>
          </cell>
          <cell r="N1848" t="str">
            <v/>
          </cell>
          <cell r="O1848" t="str">
            <v/>
          </cell>
          <cell r="P1848" t="str">
            <v/>
          </cell>
        </row>
        <row r="1849">
          <cell r="A1849" t="str">
            <v>ON</v>
          </cell>
          <cell r="B1849">
            <v>3</v>
          </cell>
          <cell r="C1849">
            <v>3</v>
          </cell>
          <cell r="D1849" t="str">
            <v>P</v>
          </cell>
          <cell r="E1849">
            <v>2.5</v>
          </cell>
          <cell r="F1849">
            <v>37677</v>
          </cell>
          <cell r="G1849">
            <v>3.0000000000000001E-3</v>
          </cell>
          <cell r="H1849">
            <v>0</v>
          </cell>
          <cell r="I1849" t="str">
            <v>4          0</v>
          </cell>
          <cell r="J1849">
            <v>0</v>
          </cell>
          <cell r="K1849">
            <v>0</v>
          </cell>
          <cell r="L1849">
            <v>2003</v>
          </cell>
          <cell r="M1849">
            <v>2.042704699908553</v>
          </cell>
          <cell r="N1849" t="str">
            <v>NG33</v>
          </cell>
          <cell r="O1849">
            <v>46</v>
          </cell>
          <cell r="P1849">
            <v>2</v>
          </cell>
        </row>
        <row r="1850">
          <cell r="A1850" t="str">
            <v>ON</v>
          </cell>
          <cell r="B1850">
            <v>3</v>
          </cell>
          <cell r="C1850">
            <v>3</v>
          </cell>
          <cell r="D1850" t="str">
            <v>C</v>
          </cell>
          <cell r="E1850">
            <v>2.7</v>
          </cell>
          <cell r="F1850">
            <v>37677</v>
          </cell>
          <cell r="G1850">
            <v>0.71499999999999997</v>
          </cell>
          <cell r="H1850">
            <v>0.71</v>
          </cell>
          <cell r="I1850" t="str">
            <v>5          0</v>
          </cell>
          <cell r="J1850">
            <v>0</v>
          </cell>
          <cell r="K1850">
            <v>0</v>
          </cell>
          <cell r="L1850">
            <v>2003</v>
          </cell>
          <cell r="M1850" t="str">
            <v>No Trade</v>
          </cell>
          <cell r="N1850" t="str">
            <v>NG33</v>
          </cell>
          <cell r="O1850">
            <v>46</v>
          </cell>
          <cell r="P1850">
            <v>1</v>
          </cell>
        </row>
        <row r="1851">
          <cell r="A1851" t="str">
            <v>ON</v>
          </cell>
          <cell r="B1851">
            <v>3</v>
          </cell>
          <cell r="C1851">
            <v>3</v>
          </cell>
          <cell r="D1851" t="str">
            <v>P</v>
          </cell>
          <cell r="E1851">
            <v>2.7</v>
          </cell>
          <cell r="F1851">
            <v>37677</v>
          </cell>
          <cell r="G1851">
            <v>6.0000000000000001E-3</v>
          </cell>
          <cell r="H1851">
            <v>0</v>
          </cell>
          <cell r="I1851" t="str">
            <v>9          0</v>
          </cell>
          <cell r="J1851">
            <v>0</v>
          </cell>
          <cell r="K1851">
            <v>0</v>
          </cell>
          <cell r="L1851">
            <v>2003</v>
          </cell>
          <cell r="M1851">
            <v>2.113058319409554</v>
          </cell>
          <cell r="N1851" t="str">
            <v>NG33</v>
          </cell>
          <cell r="O1851">
            <v>46</v>
          </cell>
          <cell r="P1851">
            <v>2</v>
          </cell>
        </row>
        <row r="1852">
          <cell r="A1852" t="str">
            <v>ON</v>
          </cell>
          <cell r="B1852">
            <v>3</v>
          </cell>
          <cell r="C1852">
            <v>3</v>
          </cell>
          <cell r="D1852" t="str">
            <v>C</v>
          </cell>
          <cell r="E1852">
            <v>2.75</v>
          </cell>
          <cell r="F1852">
            <v>37677</v>
          </cell>
          <cell r="G1852">
            <v>1.5169999999999999</v>
          </cell>
          <cell r="H1852">
            <v>1.4</v>
          </cell>
          <cell r="I1852" t="str">
            <v>1          0</v>
          </cell>
          <cell r="J1852">
            <v>0</v>
          </cell>
          <cell r="K1852">
            <v>0</v>
          </cell>
          <cell r="L1852">
            <v>2003</v>
          </cell>
          <cell r="M1852" t="str">
            <v>No Trade</v>
          </cell>
          <cell r="N1852" t="str">
            <v>NG33</v>
          </cell>
          <cell r="O1852">
            <v>46</v>
          </cell>
          <cell r="P1852">
            <v>1</v>
          </cell>
        </row>
        <row r="1853">
          <cell r="A1853" t="str">
            <v>ON</v>
          </cell>
          <cell r="B1853">
            <v>3</v>
          </cell>
          <cell r="C1853">
            <v>3</v>
          </cell>
          <cell r="D1853" t="str">
            <v>P</v>
          </cell>
          <cell r="E1853">
            <v>2.75</v>
          </cell>
          <cell r="F1853">
            <v>37677</v>
          </cell>
          <cell r="G1853">
            <v>8.0000000000000002E-3</v>
          </cell>
          <cell r="H1853">
            <v>0.01</v>
          </cell>
          <cell r="I1853" t="str">
            <v>1        300</v>
          </cell>
          <cell r="J1853">
            <v>8.9999999999999993E-3</v>
          </cell>
          <cell r="K1853">
            <v>8.9999999999999993E-3</v>
          </cell>
          <cell r="L1853">
            <v>2003</v>
          </cell>
          <cell r="M1853">
            <v>2.1575483944278586</v>
          </cell>
          <cell r="N1853" t="str">
            <v>NG33</v>
          </cell>
          <cell r="O1853">
            <v>46</v>
          </cell>
          <cell r="P1853">
            <v>2</v>
          </cell>
        </row>
        <row r="1854">
          <cell r="A1854" t="str">
            <v>ON</v>
          </cell>
          <cell r="B1854">
            <v>3</v>
          </cell>
          <cell r="C1854">
            <v>3</v>
          </cell>
          <cell r="D1854" t="str">
            <v>C</v>
          </cell>
          <cell r="E1854">
            <v>2.8</v>
          </cell>
          <cell r="F1854">
            <v>37677</v>
          </cell>
          <cell r="G1854">
            <v>1.1850000000000001</v>
          </cell>
          <cell r="H1854">
            <v>1.18</v>
          </cell>
          <cell r="I1854" t="str">
            <v>5          0</v>
          </cell>
          <cell r="J1854">
            <v>0</v>
          </cell>
          <cell r="K1854">
            <v>0</v>
          </cell>
          <cell r="L1854">
            <v>2003</v>
          </cell>
          <cell r="M1854" t="str">
            <v>No Trade</v>
          </cell>
          <cell r="N1854" t="str">
            <v>NG33</v>
          </cell>
          <cell r="O1854">
            <v>46</v>
          </cell>
          <cell r="P1854">
            <v>1</v>
          </cell>
        </row>
        <row r="1855">
          <cell r="A1855" t="str">
            <v>ON</v>
          </cell>
          <cell r="B1855">
            <v>3</v>
          </cell>
          <cell r="C1855">
            <v>3</v>
          </cell>
          <cell r="D1855" t="str">
            <v>P</v>
          </cell>
          <cell r="E1855">
            <v>2.8</v>
          </cell>
          <cell r="F1855">
            <v>37677</v>
          </cell>
          <cell r="G1855">
            <v>8.9999999999999993E-3</v>
          </cell>
          <cell r="H1855">
            <v>0.01</v>
          </cell>
          <cell r="I1855" t="str">
            <v>3          0</v>
          </cell>
          <cell r="J1855">
            <v>0</v>
          </cell>
          <cell r="K1855">
            <v>0</v>
          </cell>
          <cell r="L1855">
            <v>2003</v>
          </cell>
          <cell r="M1855">
            <v>2.1681441929639536</v>
          </cell>
          <cell r="N1855" t="str">
            <v>NG33</v>
          </cell>
          <cell r="O1855">
            <v>46</v>
          </cell>
          <cell r="P1855">
            <v>2</v>
          </cell>
        </row>
        <row r="1856">
          <cell r="A1856" t="str">
            <v>ON</v>
          </cell>
          <cell r="B1856">
            <v>3</v>
          </cell>
          <cell r="C1856">
            <v>3</v>
          </cell>
          <cell r="D1856" t="str">
            <v>C</v>
          </cell>
          <cell r="E1856">
            <v>2.85</v>
          </cell>
          <cell r="F1856">
            <v>37677</v>
          </cell>
          <cell r="G1856">
            <v>1.42</v>
          </cell>
          <cell r="H1856">
            <v>1.3</v>
          </cell>
          <cell r="I1856" t="str">
            <v>6          0</v>
          </cell>
          <cell r="J1856">
            <v>0</v>
          </cell>
          <cell r="K1856">
            <v>0</v>
          </cell>
          <cell r="L1856">
            <v>2003</v>
          </cell>
          <cell r="M1856" t="str">
            <v>No Trade</v>
          </cell>
          <cell r="N1856" t="str">
            <v>NG33</v>
          </cell>
          <cell r="O1856">
            <v>46</v>
          </cell>
          <cell r="P1856">
            <v>1</v>
          </cell>
        </row>
        <row r="1857">
          <cell r="A1857" t="str">
            <v>ON</v>
          </cell>
          <cell r="B1857">
            <v>3</v>
          </cell>
          <cell r="C1857">
            <v>3</v>
          </cell>
          <cell r="D1857" t="str">
            <v>P</v>
          </cell>
          <cell r="E1857">
            <v>2.85</v>
          </cell>
          <cell r="F1857">
            <v>37677</v>
          </cell>
          <cell r="G1857">
            <v>1.0999999999999999E-2</v>
          </cell>
          <cell r="H1857">
            <v>0.01</v>
          </cell>
          <cell r="I1857" t="str">
            <v>6          0</v>
          </cell>
          <cell r="J1857">
            <v>0</v>
          </cell>
          <cell r="K1857">
            <v>0</v>
          </cell>
          <cell r="L1857">
            <v>2003</v>
          </cell>
          <cell r="M1857">
            <v>2.1980828940002781</v>
          </cell>
          <cell r="N1857" t="str">
            <v>NG33</v>
          </cell>
          <cell r="O1857">
            <v>46</v>
          </cell>
          <cell r="P1857">
            <v>2</v>
          </cell>
        </row>
        <row r="1858">
          <cell r="A1858" t="str">
            <v>ON</v>
          </cell>
          <cell r="B1858">
            <v>3</v>
          </cell>
          <cell r="C1858">
            <v>3</v>
          </cell>
          <cell r="D1858" t="str">
            <v>C</v>
          </cell>
          <cell r="E1858">
            <v>2.9</v>
          </cell>
          <cell r="F1858">
            <v>37677</v>
          </cell>
          <cell r="G1858">
            <v>1.3720000000000001</v>
          </cell>
          <cell r="H1858">
            <v>1.25</v>
          </cell>
          <cell r="I1858" t="str">
            <v>9          0</v>
          </cell>
          <cell r="J1858">
            <v>0</v>
          </cell>
          <cell r="K1858">
            <v>0</v>
          </cell>
          <cell r="L1858">
            <v>2003</v>
          </cell>
          <cell r="M1858" t="str">
            <v>No Trade</v>
          </cell>
          <cell r="N1858" t="str">
            <v>NG33</v>
          </cell>
          <cell r="O1858">
            <v>46</v>
          </cell>
          <cell r="P1858">
            <v>1</v>
          </cell>
        </row>
        <row r="1859">
          <cell r="A1859" t="str">
            <v>ON</v>
          </cell>
          <cell r="B1859">
            <v>3</v>
          </cell>
          <cell r="C1859">
            <v>3</v>
          </cell>
          <cell r="D1859" t="str">
            <v>P</v>
          </cell>
          <cell r="E1859">
            <v>2.9</v>
          </cell>
          <cell r="F1859">
            <v>37677</v>
          </cell>
          <cell r="G1859">
            <v>1.4E-2</v>
          </cell>
          <cell r="H1859">
            <v>0.01</v>
          </cell>
          <cell r="I1859" t="str">
            <v>9          0</v>
          </cell>
          <cell r="J1859">
            <v>0</v>
          </cell>
          <cell r="K1859">
            <v>0</v>
          </cell>
          <cell r="L1859">
            <v>2003</v>
          </cell>
          <cell r="M1859">
            <v>2.2398050976618675</v>
          </cell>
          <cell r="N1859" t="str">
            <v>NG33</v>
          </cell>
          <cell r="O1859">
            <v>46</v>
          </cell>
          <cell r="P1859">
            <v>2</v>
          </cell>
        </row>
        <row r="1860">
          <cell r="A1860" t="str">
            <v>ON</v>
          </cell>
          <cell r="B1860">
            <v>3</v>
          </cell>
          <cell r="C1860">
            <v>3</v>
          </cell>
          <cell r="D1860" t="str">
            <v>C</v>
          </cell>
          <cell r="E1860">
            <v>2.95</v>
          </cell>
          <cell r="F1860">
            <v>37677</v>
          </cell>
          <cell r="G1860">
            <v>1.325</v>
          </cell>
          <cell r="H1860">
            <v>1.21</v>
          </cell>
          <cell r="I1860" t="str">
            <v>2          0</v>
          </cell>
          <cell r="J1860">
            <v>0</v>
          </cell>
          <cell r="K1860">
            <v>0</v>
          </cell>
          <cell r="L1860">
            <v>2003</v>
          </cell>
          <cell r="M1860" t="str">
            <v>No Trade</v>
          </cell>
          <cell r="N1860" t="str">
            <v>NG33</v>
          </cell>
          <cell r="O1860">
            <v>46</v>
          </cell>
          <cell r="P1860">
            <v>1</v>
          </cell>
        </row>
        <row r="1861">
          <cell r="A1861" t="str">
            <v>ON</v>
          </cell>
          <cell r="B1861">
            <v>3</v>
          </cell>
          <cell r="C1861">
            <v>3</v>
          </cell>
          <cell r="D1861" t="str">
            <v>P</v>
          </cell>
          <cell r="E1861">
            <v>2.95</v>
          </cell>
          <cell r="F1861">
            <v>37677</v>
          </cell>
          <cell r="G1861">
            <v>1.6E-2</v>
          </cell>
          <cell r="H1861">
            <v>0.02</v>
          </cell>
          <cell r="I1861" t="str">
            <v>2          0</v>
          </cell>
          <cell r="J1861">
            <v>0</v>
          </cell>
          <cell r="K1861">
            <v>0</v>
          </cell>
          <cell r="L1861">
            <v>2003</v>
          </cell>
          <cell r="M1861">
            <v>2.2576638702611089</v>
          </cell>
          <cell r="N1861" t="str">
            <v>NG33</v>
          </cell>
          <cell r="O1861">
            <v>46</v>
          </cell>
          <cell r="P1861">
            <v>2</v>
          </cell>
        </row>
        <row r="1862">
          <cell r="A1862" t="str">
            <v>ON</v>
          </cell>
          <cell r="B1862">
            <v>3</v>
          </cell>
          <cell r="C1862">
            <v>3</v>
          </cell>
          <cell r="D1862" t="str">
            <v>C</v>
          </cell>
          <cell r="E1862">
            <v>3</v>
          </cell>
          <cell r="F1862">
            <v>37677</v>
          </cell>
          <cell r="G1862">
            <v>1.278</v>
          </cell>
          <cell r="H1862">
            <v>1.1599999999999999</v>
          </cell>
          <cell r="I1862" t="str">
            <v>6          0</v>
          </cell>
          <cell r="J1862">
            <v>0</v>
          </cell>
          <cell r="K1862">
            <v>0</v>
          </cell>
          <cell r="L1862">
            <v>2003</v>
          </cell>
          <cell r="M1862" t="str">
            <v>No Trade</v>
          </cell>
          <cell r="N1862" t="str">
            <v>NG33</v>
          </cell>
          <cell r="O1862">
            <v>46</v>
          </cell>
          <cell r="P1862">
            <v>1</v>
          </cell>
        </row>
        <row r="1863">
          <cell r="A1863" t="str">
            <v>ON</v>
          </cell>
          <cell r="B1863">
            <v>3</v>
          </cell>
          <cell r="C1863">
            <v>3</v>
          </cell>
          <cell r="D1863" t="str">
            <v>P</v>
          </cell>
          <cell r="E1863">
            <v>3</v>
          </cell>
          <cell r="F1863">
            <v>37677</v>
          </cell>
          <cell r="G1863">
            <v>1.9E-2</v>
          </cell>
          <cell r="H1863">
            <v>0.02</v>
          </cell>
          <cell r="I1863" t="str">
            <v>6         32</v>
          </cell>
          <cell r="J1863">
            <v>2.4E-2</v>
          </cell>
          <cell r="K1863">
            <v>2.3E-2</v>
          </cell>
          <cell r="L1863">
            <v>2003</v>
          </cell>
          <cell r="M1863">
            <v>2.2864567549459691</v>
          </cell>
          <cell r="N1863" t="str">
            <v>NG33</v>
          </cell>
          <cell r="O1863">
            <v>46</v>
          </cell>
          <cell r="P1863">
            <v>2</v>
          </cell>
        </row>
        <row r="1864">
          <cell r="A1864" t="str">
            <v>ON</v>
          </cell>
          <cell r="B1864">
            <v>3</v>
          </cell>
          <cell r="C1864">
            <v>3</v>
          </cell>
          <cell r="D1864" t="str">
            <v>C</v>
          </cell>
          <cell r="E1864">
            <v>3.05</v>
          </cell>
          <cell r="F1864">
            <v>37677</v>
          </cell>
          <cell r="G1864">
            <v>1.2310000000000001</v>
          </cell>
          <cell r="H1864">
            <v>1.1200000000000001</v>
          </cell>
          <cell r="I1864" t="str">
            <v>0          0</v>
          </cell>
          <cell r="J1864">
            <v>0</v>
          </cell>
          <cell r="K1864">
            <v>0</v>
          </cell>
          <cell r="L1864">
            <v>2003</v>
          </cell>
          <cell r="M1864" t="str">
            <v>No Trade</v>
          </cell>
          <cell r="N1864" t="str">
            <v>NG33</v>
          </cell>
          <cell r="O1864">
            <v>46</v>
          </cell>
          <cell r="P1864">
            <v>1</v>
          </cell>
        </row>
        <row r="1865">
          <cell r="A1865" t="str">
            <v>ON</v>
          </cell>
          <cell r="B1865">
            <v>3</v>
          </cell>
          <cell r="C1865">
            <v>3</v>
          </cell>
          <cell r="D1865" t="str">
            <v>P</v>
          </cell>
          <cell r="E1865">
            <v>3.05</v>
          </cell>
          <cell r="F1865">
            <v>37677</v>
          </cell>
          <cell r="G1865">
            <v>2.1999999999999999E-2</v>
          </cell>
          <cell r="H1865">
            <v>0.03</v>
          </cell>
          <cell r="I1865" t="str">
            <v>1          0</v>
          </cell>
          <cell r="J1865">
            <v>0</v>
          </cell>
          <cell r="K1865">
            <v>0</v>
          </cell>
          <cell r="L1865">
            <v>2003</v>
          </cell>
          <cell r="M1865">
            <v>2.310287600394469</v>
          </cell>
          <cell r="N1865" t="str">
            <v>NG33</v>
          </cell>
          <cell r="O1865">
            <v>46</v>
          </cell>
          <cell r="P1865">
            <v>2</v>
          </cell>
        </row>
        <row r="1866">
          <cell r="A1866" t="str">
            <v>ON</v>
          </cell>
          <cell r="B1866">
            <v>3</v>
          </cell>
          <cell r="C1866">
            <v>3</v>
          </cell>
          <cell r="D1866" t="str">
            <v>C</v>
          </cell>
          <cell r="E1866">
            <v>3.1</v>
          </cell>
          <cell r="F1866">
            <v>37677</v>
          </cell>
          <cell r="G1866">
            <v>1.1850000000000001</v>
          </cell>
          <cell r="H1866">
            <v>1.07</v>
          </cell>
          <cell r="I1866" t="str">
            <v>5          0</v>
          </cell>
          <cell r="J1866">
            <v>0</v>
          </cell>
          <cell r="K1866">
            <v>0</v>
          </cell>
          <cell r="L1866">
            <v>2003</v>
          </cell>
          <cell r="M1866" t="str">
            <v>No Trade</v>
          </cell>
          <cell r="N1866" t="str">
            <v>NG33</v>
          </cell>
          <cell r="O1866">
            <v>46</v>
          </cell>
          <cell r="P1866">
            <v>1</v>
          </cell>
        </row>
        <row r="1867">
          <cell r="A1867" t="str">
            <v>ON</v>
          </cell>
          <cell r="B1867">
            <v>3</v>
          </cell>
          <cell r="C1867">
            <v>3</v>
          </cell>
          <cell r="D1867" t="str">
            <v>P</v>
          </cell>
          <cell r="E1867">
            <v>3.1</v>
          </cell>
          <cell r="F1867">
            <v>37677</v>
          </cell>
          <cell r="G1867">
            <v>2.5999999999999999E-2</v>
          </cell>
          <cell r="H1867">
            <v>0.03</v>
          </cell>
          <cell r="I1867" t="str">
            <v>5          0</v>
          </cell>
          <cell r="J1867">
            <v>0</v>
          </cell>
          <cell r="K1867">
            <v>0</v>
          </cell>
          <cell r="L1867">
            <v>2003</v>
          </cell>
          <cell r="M1867">
            <v>2.3412682873203483</v>
          </cell>
          <cell r="N1867" t="str">
            <v>NG33</v>
          </cell>
          <cell r="O1867">
            <v>46</v>
          </cell>
          <cell r="P1867">
            <v>2</v>
          </cell>
        </row>
        <row r="1868">
          <cell r="A1868" t="str">
            <v>ON</v>
          </cell>
          <cell r="B1868">
            <v>3</v>
          </cell>
          <cell r="C1868">
            <v>3</v>
          </cell>
          <cell r="D1868" t="str">
            <v>C</v>
          </cell>
          <cell r="E1868">
            <v>3.15</v>
          </cell>
          <cell r="F1868">
            <v>37677</v>
          </cell>
          <cell r="G1868">
            <v>1.139</v>
          </cell>
          <cell r="H1868">
            <v>1.03</v>
          </cell>
          <cell r="I1868" t="str">
            <v>1          0</v>
          </cell>
          <cell r="J1868">
            <v>0</v>
          </cell>
          <cell r="K1868">
            <v>0</v>
          </cell>
          <cell r="L1868">
            <v>2003</v>
          </cell>
          <cell r="M1868" t="str">
            <v>No Trade</v>
          </cell>
          <cell r="N1868" t="str">
            <v>NG33</v>
          </cell>
          <cell r="O1868">
            <v>46</v>
          </cell>
          <cell r="P1868">
            <v>1</v>
          </cell>
        </row>
        <row r="1869">
          <cell r="A1869" t="str">
            <v>ON</v>
          </cell>
          <cell r="B1869">
            <v>3</v>
          </cell>
          <cell r="C1869">
            <v>3</v>
          </cell>
          <cell r="D1869" t="str">
            <v>P</v>
          </cell>
          <cell r="E1869">
            <v>3.15</v>
          </cell>
          <cell r="F1869">
            <v>37677</v>
          </cell>
          <cell r="G1869">
            <v>3.1E-2</v>
          </cell>
          <cell r="H1869">
            <v>0.04</v>
          </cell>
          <cell r="I1869" t="str">
            <v>1          0</v>
          </cell>
          <cell r="J1869">
            <v>0</v>
          </cell>
          <cell r="K1869">
            <v>0</v>
          </cell>
          <cell r="L1869">
            <v>2003</v>
          </cell>
          <cell r="M1869">
            <v>2.3768442630122673</v>
          </cell>
          <cell r="N1869" t="str">
            <v>NG33</v>
          </cell>
          <cell r="O1869">
            <v>46</v>
          </cell>
          <cell r="P1869">
            <v>2</v>
          </cell>
        </row>
        <row r="1870">
          <cell r="A1870" t="str">
            <v>ON</v>
          </cell>
          <cell r="B1870">
            <v>3</v>
          </cell>
          <cell r="C1870">
            <v>3</v>
          </cell>
          <cell r="D1870" t="str">
            <v>C</v>
          </cell>
          <cell r="E1870">
            <v>3.2</v>
          </cell>
          <cell r="F1870">
            <v>37677</v>
          </cell>
          <cell r="G1870">
            <v>1.0940000000000001</v>
          </cell>
          <cell r="H1870">
            <v>0.98</v>
          </cell>
          <cell r="I1870" t="str">
            <v>7          0</v>
          </cell>
          <cell r="J1870">
            <v>0</v>
          </cell>
          <cell r="K1870">
            <v>0</v>
          </cell>
          <cell r="L1870">
            <v>2003</v>
          </cell>
          <cell r="M1870" t="str">
            <v>No Trade</v>
          </cell>
          <cell r="N1870" t="str">
            <v>NG33</v>
          </cell>
          <cell r="O1870">
            <v>46</v>
          </cell>
          <cell r="P1870">
            <v>1</v>
          </cell>
        </row>
        <row r="1871">
          <cell r="A1871" t="str">
            <v>ON</v>
          </cell>
          <cell r="B1871">
            <v>3</v>
          </cell>
          <cell r="C1871">
            <v>3</v>
          </cell>
          <cell r="D1871" t="str">
            <v>P</v>
          </cell>
          <cell r="E1871">
            <v>3.2</v>
          </cell>
          <cell r="F1871">
            <v>37677</v>
          </cell>
          <cell r="G1871">
            <v>3.5000000000000003E-2</v>
          </cell>
          <cell r="H1871">
            <v>0.04</v>
          </cell>
          <cell r="I1871" t="str">
            <v>7          0</v>
          </cell>
          <cell r="J1871">
            <v>0</v>
          </cell>
          <cell r="K1871">
            <v>0</v>
          </cell>
          <cell r="L1871">
            <v>2003</v>
          </cell>
          <cell r="M1871">
            <v>2.3980864572288545</v>
          </cell>
          <cell r="N1871" t="str">
            <v>NG33</v>
          </cell>
          <cell r="O1871">
            <v>46</v>
          </cell>
          <cell r="P1871">
            <v>2</v>
          </cell>
        </row>
        <row r="1872">
          <cell r="A1872" t="str">
            <v>ON</v>
          </cell>
          <cell r="B1872">
            <v>3</v>
          </cell>
          <cell r="C1872">
            <v>3</v>
          </cell>
          <cell r="D1872" t="str">
            <v>C</v>
          </cell>
          <cell r="E1872">
            <v>3.25</v>
          </cell>
          <cell r="F1872">
            <v>37677</v>
          </cell>
          <cell r="G1872">
            <v>1.05</v>
          </cell>
          <cell r="H1872">
            <v>0.94</v>
          </cell>
          <cell r="I1872" t="str">
            <v>4          0</v>
          </cell>
          <cell r="J1872">
            <v>0</v>
          </cell>
          <cell r="K1872">
            <v>0</v>
          </cell>
          <cell r="L1872">
            <v>2003</v>
          </cell>
          <cell r="M1872" t="str">
            <v>No Trade</v>
          </cell>
          <cell r="N1872" t="str">
            <v>NG33</v>
          </cell>
          <cell r="O1872">
            <v>46</v>
          </cell>
          <cell r="P1872">
            <v>1</v>
          </cell>
        </row>
        <row r="1873">
          <cell r="A1873" t="str">
            <v>ON</v>
          </cell>
          <cell r="B1873">
            <v>3</v>
          </cell>
          <cell r="C1873">
            <v>3</v>
          </cell>
          <cell r="D1873" t="str">
            <v>P</v>
          </cell>
          <cell r="E1873">
            <v>3.25</v>
          </cell>
          <cell r="F1873">
            <v>37677</v>
          </cell>
          <cell r="G1873">
            <v>4.1000000000000002E-2</v>
          </cell>
          <cell r="H1873">
            <v>0.05</v>
          </cell>
          <cell r="I1873" t="str">
            <v>4          0</v>
          </cell>
          <cell r="J1873">
            <v>0</v>
          </cell>
          <cell r="K1873">
            <v>0</v>
          </cell>
          <cell r="L1873">
            <v>2003</v>
          </cell>
          <cell r="M1873">
            <v>2.4321590716806218</v>
          </cell>
          <cell r="N1873" t="str">
            <v>NG33</v>
          </cell>
          <cell r="O1873">
            <v>46</v>
          </cell>
          <cell r="P1873">
            <v>2</v>
          </cell>
        </row>
        <row r="1874">
          <cell r="A1874" t="str">
            <v>ON</v>
          </cell>
          <cell r="B1874">
            <v>3</v>
          </cell>
          <cell r="C1874">
            <v>3</v>
          </cell>
          <cell r="D1874" t="str">
            <v>C</v>
          </cell>
          <cell r="E1874">
            <v>3.3</v>
          </cell>
          <cell r="F1874">
            <v>37677</v>
          </cell>
          <cell r="G1874">
            <v>0.91800000000000004</v>
          </cell>
          <cell r="H1874">
            <v>0.91</v>
          </cell>
          <cell r="I1874" t="str">
            <v>8          0</v>
          </cell>
          <cell r="J1874">
            <v>0</v>
          </cell>
          <cell r="K1874">
            <v>0</v>
          </cell>
          <cell r="L1874">
            <v>2003</v>
          </cell>
          <cell r="M1874" t="str">
            <v>No Trade</v>
          </cell>
          <cell r="N1874" t="str">
            <v>NG33</v>
          </cell>
          <cell r="O1874">
            <v>46</v>
          </cell>
          <cell r="P1874">
            <v>1</v>
          </cell>
        </row>
        <row r="1875">
          <cell r="A1875" t="str">
            <v>ON</v>
          </cell>
          <cell r="B1875">
            <v>3</v>
          </cell>
          <cell r="C1875">
            <v>3</v>
          </cell>
          <cell r="D1875" t="str">
            <v>P</v>
          </cell>
          <cell r="E1875">
            <v>3.3</v>
          </cell>
          <cell r="F1875">
            <v>37677</v>
          </cell>
          <cell r="G1875">
            <v>4.7E-2</v>
          </cell>
          <cell r="H1875">
            <v>0.06</v>
          </cell>
          <cell r="I1875" t="str">
            <v>2          0</v>
          </cell>
          <cell r="J1875">
            <v>0</v>
          </cell>
          <cell r="K1875">
            <v>0</v>
          </cell>
          <cell r="L1875">
            <v>2003</v>
          </cell>
          <cell r="M1875">
            <v>2.4612301698222927</v>
          </cell>
          <cell r="N1875" t="str">
            <v>NG33</v>
          </cell>
          <cell r="O1875">
            <v>46</v>
          </cell>
          <cell r="P1875">
            <v>2</v>
          </cell>
        </row>
        <row r="1876">
          <cell r="A1876" t="str">
            <v>ON</v>
          </cell>
          <cell r="B1876">
            <v>3</v>
          </cell>
          <cell r="C1876">
            <v>3</v>
          </cell>
          <cell r="D1876" t="str">
            <v>C</v>
          </cell>
          <cell r="E1876">
            <v>3.35</v>
          </cell>
          <cell r="F1876">
            <v>37677</v>
          </cell>
          <cell r="G1876">
            <v>0.96299999999999997</v>
          </cell>
          <cell r="H1876">
            <v>0.86</v>
          </cell>
          <cell r="I1876" t="str">
            <v>2          0</v>
          </cell>
          <cell r="J1876">
            <v>0</v>
          </cell>
          <cell r="K1876">
            <v>0</v>
          </cell>
          <cell r="L1876">
            <v>2003</v>
          </cell>
          <cell r="M1876" t="str">
            <v>No Trade</v>
          </cell>
          <cell r="N1876" t="str">
            <v>NG33</v>
          </cell>
          <cell r="O1876">
            <v>46</v>
          </cell>
          <cell r="P1876">
            <v>1</v>
          </cell>
        </row>
        <row r="1877">
          <cell r="A1877" t="str">
            <v>ON</v>
          </cell>
          <cell r="B1877">
            <v>3</v>
          </cell>
          <cell r="C1877">
            <v>3</v>
          </cell>
          <cell r="D1877" t="str">
            <v>P</v>
          </cell>
          <cell r="E1877">
            <v>3.35</v>
          </cell>
          <cell r="F1877">
            <v>37677</v>
          </cell>
          <cell r="G1877">
            <v>5.2999999999999999E-2</v>
          </cell>
          <cell r="H1877">
            <v>7.0000000000000007E-2</v>
          </cell>
          <cell r="I1877" t="str">
            <v>1          0</v>
          </cell>
          <cell r="J1877">
            <v>0</v>
          </cell>
          <cell r="K1877">
            <v>0</v>
          </cell>
          <cell r="L1877">
            <v>2003</v>
          </cell>
          <cell r="M1877">
            <v>2.4863723283133301</v>
          </cell>
          <cell r="N1877" t="str">
            <v>NG33</v>
          </cell>
          <cell r="O1877">
            <v>46</v>
          </cell>
          <cell r="P1877">
            <v>2</v>
          </cell>
        </row>
        <row r="1878">
          <cell r="A1878" t="str">
            <v>ON</v>
          </cell>
          <cell r="B1878">
            <v>3</v>
          </cell>
          <cell r="C1878">
            <v>3</v>
          </cell>
          <cell r="D1878" t="str">
            <v>C</v>
          </cell>
          <cell r="E1878">
            <v>3.4</v>
          </cell>
          <cell r="F1878">
            <v>37677</v>
          </cell>
          <cell r="G1878">
            <v>0.55200000000000005</v>
          </cell>
          <cell r="H1878">
            <v>0.55000000000000004</v>
          </cell>
          <cell r="I1878" t="str">
            <v>2          0</v>
          </cell>
          <cell r="J1878">
            <v>0</v>
          </cell>
          <cell r="K1878">
            <v>0</v>
          </cell>
          <cell r="L1878">
            <v>2003</v>
          </cell>
          <cell r="M1878" t="str">
            <v>No Trade</v>
          </cell>
          <cell r="N1878" t="str">
            <v>NG33</v>
          </cell>
          <cell r="O1878">
            <v>46</v>
          </cell>
          <cell r="P1878">
            <v>1</v>
          </cell>
        </row>
        <row r="1879">
          <cell r="A1879" t="str">
            <v>ON</v>
          </cell>
          <cell r="B1879">
            <v>3</v>
          </cell>
          <cell r="C1879">
            <v>3</v>
          </cell>
          <cell r="D1879" t="str">
            <v>P</v>
          </cell>
          <cell r="E1879">
            <v>3.4</v>
          </cell>
          <cell r="F1879">
            <v>37677</v>
          </cell>
          <cell r="G1879">
            <v>6.2E-2</v>
          </cell>
          <cell r="H1879">
            <v>0.08</v>
          </cell>
          <cell r="I1879" t="str">
            <v>2          0</v>
          </cell>
          <cell r="J1879">
            <v>0</v>
          </cell>
          <cell r="K1879">
            <v>0</v>
          </cell>
          <cell r="L1879">
            <v>2003</v>
          </cell>
          <cell r="M1879">
            <v>2.5259941457003272</v>
          </cell>
          <cell r="N1879" t="str">
            <v>NG33</v>
          </cell>
          <cell r="O1879">
            <v>46</v>
          </cell>
          <cell r="P1879">
            <v>2</v>
          </cell>
        </row>
        <row r="1880">
          <cell r="A1880" t="str">
            <v>ON</v>
          </cell>
          <cell r="B1880">
            <v>3</v>
          </cell>
          <cell r="C1880">
            <v>3</v>
          </cell>
          <cell r="D1880" t="str">
            <v>C</v>
          </cell>
          <cell r="E1880">
            <v>3.45</v>
          </cell>
          <cell r="F1880">
            <v>37677</v>
          </cell>
          <cell r="G1880">
            <v>0.88</v>
          </cell>
          <cell r="H1880">
            <v>0.78</v>
          </cell>
          <cell r="I1880" t="str">
            <v>4          0</v>
          </cell>
          <cell r="J1880">
            <v>0</v>
          </cell>
          <cell r="K1880">
            <v>0</v>
          </cell>
          <cell r="L1880">
            <v>2003</v>
          </cell>
          <cell r="M1880" t="str">
            <v>No Trade</v>
          </cell>
          <cell r="N1880" t="str">
            <v>NG33</v>
          </cell>
          <cell r="O1880">
            <v>46</v>
          </cell>
          <cell r="P1880">
            <v>1</v>
          </cell>
        </row>
        <row r="1881">
          <cell r="A1881" t="str">
            <v>ON</v>
          </cell>
          <cell r="B1881">
            <v>3</v>
          </cell>
          <cell r="C1881">
            <v>3</v>
          </cell>
          <cell r="D1881" t="str">
            <v>P</v>
          </cell>
          <cell r="E1881">
            <v>3.45</v>
          </cell>
          <cell r="F1881">
            <v>37677</v>
          </cell>
          <cell r="G1881">
            <v>7.0999999999999994E-2</v>
          </cell>
          <cell r="H1881">
            <v>0.09</v>
          </cell>
          <cell r="I1881" t="str">
            <v>3          0</v>
          </cell>
          <cell r="J1881">
            <v>0</v>
          </cell>
          <cell r="K1881">
            <v>0</v>
          </cell>
          <cell r="L1881">
            <v>2003</v>
          </cell>
          <cell r="M1881">
            <v>2.5602271082029935</v>
          </cell>
          <cell r="N1881" t="str">
            <v>NG33</v>
          </cell>
          <cell r="O1881">
            <v>46</v>
          </cell>
          <cell r="P1881">
            <v>2</v>
          </cell>
        </row>
        <row r="1882">
          <cell r="A1882" t="str">
            <v>ON</v>
          </cell>
          <cell r="B1882">
            <v>3</v>
          </cell>
          <cell r="C1882">
            <v>3</v>
          </cell>
          <cell r="D1882" t="str">
            <v>C</v>
          </cell>
          <cell r="E1882">
            <v>3.5</v>
          </cell>
          <cell r="F1882">
            <v>37677</v>
          </cell>
          <cell r="G1882">
            <v>0.84</v>
          </cell>
          <cell r="H1882">
            <v>0.74</v>
          </cell>
          <cell r="I1882" t="str">
            <v>6          0</v>
          </cell>
          <cell r="J1882">
            <v>0</v>
          </cell>
          <cell r="K1882">
            <v>0</v>
          </cell>
          <cell r="L1882">
            <v>2003</v>
          </cell>
          <cell r="M1882" t="str">
            <v>No Trade</v>
          </cell>
          <cell r="N1882" t="str">
            <v>NG33</v>
          </cell>
          <cell r="O1882">
            <v>46</v>
          </cell>
          <cell r="P1882">
            <v>1</v>
          </cell>
        </row>
        <row r="1883">
          <cell r="A1883" t="str">
            <v>ON</v>
          </cell>
          <cell r="B1883">
            <v>3</v>
          </cell>
          <cell r="C1883">
            <v>3</v>
          </cell>
          <cell r="D1883" t="str">
            <v>P</v>
          </cell>
          <cell r="E1883">
            <v>3.5</v>
          </cell>
          <cell r="F1883">
            <v>37677</v>
          </cell>
          <cell r="G1883">
            <v>8.1000000000000003E-2</v>
          </cell>
          <cell r="H1883">
            <v>0.1</v>
          </cell>
          <cell r="I1883" t="str">
            <v>5         13</v>
          </cell>
          <cell r="J1883">
            <v>9.6000000000000002E-2</v>
          </cell>
          <cell r="K1883">
            <v>9.5000000000000001E-2</v>
          </cell>
          <cell r="L1883">
            <v>2003</v>
          </cell>
          <cell r="M1883">
            <v>2.5950468793699253</v>
          </cell>
          <cell r="N1883" t="str">
            <v>NG33</v>
          </cell>
          <cell r="O1883">
            <v>46</v>
          </cell>
          <cell r="P1883">
            <v>2</v>
          </cell>
        </row>
        <row r="1884">
          <cell r="A1884" t="str">
            <v>ON</v>
          </cell>
          <cell r="B1884">
            <v>3</v>
          </cell>
          <cell r="C1884">
            <v>3</v>
          </cell>
          <cell r="D1884" t="str">
            <v>C</v>
          </cell>
          <cell r="E1884">
            <v>3.55</v>
          </cell>
          <cell r="F1884">
            <v>37677</v>
          </cell>
          <cell r="G1884">
            <v>0.79900000000000004</v>
          </cell>
          <cell r="H1884">
            <v>0.7</v>
          </cell>
          <cell r="I1884" t="str">
            <v>7          0</v>
          </cell>
          <cell r="J1884">
            <v>0</v>
          </cell>
          <cell r="K1884">
            <v>0</v>
          </cell>
          <cell r="L1884">
            <v>2003</v>
          </cell>
          <cell r="M1884" t="str">
            <v>No Trade</v>
          </cell>
          <cell r="N1884" t="str">
            <v>NG33</v>
          </cell>
          <cell r="O1884">
            <v>46</v>
          </cell>
          <cell r="P1884">
            <v>1</v>
          </cell>
        </row>
        <row r="1885">
          <cell r="A1885" t="str">
            <v>ON</v>
          </cell>
          <cell r="B1885">
            <v>3</v>
          </cell>
          <cell r="C1885">
            <v>3</v>
          </cell>
          <cell r="D1885" t="str">
            <v>P</v>
          </cell>
          <cell r="E1885">
            <v>3.55</v>
          </cell>
          <cell r="F1885">
            <v>37677</v>
          </cell>
          <cell r="G1885">
            <v>9.1999999999999998E-2</v>
          </cell>
          <cell r="H1885">
            <v>0.11</v>
          </cell>
          <cell r="I1885" t="str">
            <v>8          0</v>
          </cell>
          <cell r="J1885">
            <v>0</v>
          </cell>
          <cell r="K1885">
            <v>0</v>
          </cell>
          <cell r="L1885">
            <v>2003</v>
          </cell>
          <cell r="M1885">
            <v>2.6301431566747819</v>
          </cell>
          <cell r="N1885" t="str">
            <v>NG33</v>
          </cell>
          <cell r="O1885">
            <v>46</v>
          </cell>
          <cell r="P1885">
            <v>2</v>
          </cell>
        </row>
        <row r="1886">
          <cell r="A1886" t="str">
            <v>ON</v>
          </cell>
          <cell r="B1886">
            <v>3</v>
          </cell>
          <cell r="C1886">
            <v>3</v>
          </cell>
          <cell r="D1886" t="str">
            <v>C</v>
          </cell>
          <cell r="E1886">
            <v>3.6</v>
          </cell>
          <cell r="F1886">
            <v>37677</v>
          </cell>
          <cell r="G1886">
            <v>0.76400000000000001</v>
          </cell>
          <cell r="H1886">
            <v>0.67</v>
          </cell>
          <cell r="I1886" t="str">
            <v>4          0</v>
          </cell>
          <cell r="J1886">
            <v>0</v>
          </cell>
          <cell r="K1886">
            <v>0</v>
          </cell>
          <cell r="L1886">
            <v>2003</v>
          </cell>
          <cell r="M1886" t="str">
            <v>No Trade</v>
          </cell>
          <cell r="N1886" t="str">
            <v>NG33</v>
          </cell>
          <cell r="O1886">
            <v>46</v>
          </cell>
          <cell r="P1886">
            <v>1</v>
          </cell>
        </row>
        <row r="1887">
          <cell r="A1887" t="str">
            <v>ON</v>
          </cell>
          <cell r="B1887">
            <v>3</v>
          </cell>
          <cell r="C1887">
            <v>3</v>
          </cell>
          <cell r="D1887" t="str">
            <v>P</v>
          </cell>
          <cell r="E1887">
            <v>3.6</v>
          </cell>
          <cell r="F1887">
            <v>37677</v>
          </cell>
          <cell r="G1887">
            <v>0.104</v>
          </cell>
          <cell r="H1887">
            <v>0.13</v>
          </cell>
          <cell r="I1887" t="str">
            <v>2          0</v>
          </cell>
          <cell r="J1887">
            <v>0</v>
          </cell>
          <cell r="K1887">
            <v>0</v>
          </cell>
          <cell r="L1887">
            <v>2003</v>
          </cell>
          <cell r="M1887">
            <v>2.6653011965010984</v>
          </cell>
          <cell r="N1887" t="str">
            <v>NG33</v>
          </cell>
          <cell r="O1887">
            <v>46</v>
          </cell>
          <cell r="P1887">
            <v>2</v>
          </cell>
        </row>
        <row r="1888">
          <cell r="A1888" t="str">
            <v>ON</v>
          </cell>
          <cell r="B1888">
            <v>3</v>
          </cell>
          <cell r="C1888">
            <v>3</v>
          </cell>
          <cell r="D1888" t="str">
            <v>C</v>
          </cell>
          <cell r="E1888">
            <v>3.65</v>
          </cell>
          <cell r="F1888">
            <v>37677</v>
          </cell>
          <cell r="G1888">
            <v>0.72699999999999998</v>
          </cell>
          <cell r="H1888">
            <v>0.63</v>
          </cell>
          <cell r="I1888" t="str">
            <v>7          0</v>
          </cell>
          <cell r="J1888">
            <v>0</v>
          </cell>
          <cell r="K1888">
            <v>0</v>
          </cell>
          <cell r="L1888">
            <v>2003</v>
          </cell>
          <cell r="M1888" t="str">
            <v>No Trade</v>
          </cell>
          <cell r="N1888" t="str">
            <v>NG33</v>
          </cell>
          <cell r="O1888">
            <v>46</v>
          </cell>
          <cell r="P1888">
            <v>1</v>
          </cell>
        </row>
        <row r="1889">
          <cell r="A1889" t="str">
            <v>ON</v>
          </cell>
          <cell r="B1889">
            <v>3</v>
          </cell>
          <cell r="C1889">
            <v>3</v>
          </cell>
          <cell r="D1889" t="str">
            <v>P</v>
          </cell>
          <cell r="E1889">
            <v>3.65</v>
          </cell>
          <cell r="F1889">
            <v>37677</v>
          </cell>
          <cell r="G1889">
            <v>0.11600000000000001</v>
          </cell>
          <cell r="H1889">
            <v>0.14000000000000001</v>
          </cell>
          <cell r="I1889" t="str">
            <v>8          0</v>
          </cell>
          <cell r="J1889">
            <v>0</v>
          </cell>
          <cell r="K1889">
            <v>0</v>
          </cell>
          <cell r="L1889">
            <v>2003</v>
          </cell>
          <cell r="M1889">
            <v>2.6965903572184291</v>
          </cell>
          <cell r="N1889" t="str">
            <v>NG33</v>
          </cell>
          <cell r="O1889">
            <v>46</v>
          </cell>
          <cell r="P1889">
            <v>2</v>
          </cell>
        </row>
        <row r="1890">
          <cell r="A1890" t="str">
            <v>ON</v>
          </cell>
          <cell r="B1890">
            <v>3</v>
          </cell>
          <cell r="C1890">
            <v>3</v>
          </cell>
          <cell r="D1890" t="str">
            <v>C</v>
          </cell>
          <cell r="E1890">
            <v>3.7</v>
          </cell>
          <cell r="F1890">
            <v>37677</v>
          </cell>
          <cell r="G1890">
            <v>0.69099999999999995</v>
          </cell>
          <cell r="H1890">
            <v>0.6</v>
          </cell>
          <cell r="I1890" t="str">
            <v>4          0</v>
          </cell>
          <cell r="J1890">
            <v>0</v>
          </cell>
          <cell r="K1890">
            <v>0</v>
          </cell>
          <cell r="L1890">
            <v>2003</v>
          </cell>
          <cell r="M1890" t="str">
            <v>No Trade</v>
          </cell>
          <cell r="N1890" t="str">
            <v>NG33</v>
          </cell>
          <cell r="O1890">
            <v>46</v>
          </cell>
          <cell r="P1890">
            <v>1</v>
          </cell>
        </row>
        <row r="1891">
          <cell r="A1891" t="str">
            <v>ON</v>
          </cell>
          <cell r="B1891">
            <v>3</v>
          </cell>
          <cell r="C1891">
            <v>3</v>
          </cell>
          <cell r="D1891" t="str">
            <v>P</v>
          </cell>
          <cell r="E1891">
            <v>3.7</v>
          </cell>
          <cell r="F1891">
            <v>37677</v>
          </cell>
          <cell r="G1891">
            <v>0.13</v>
          </cell>
          <cell r="H1891">
            <v>0.16</v>
          </cell>
          <cell r="I1891" t="str">
            <v>4         30</v>
          </cell>
          <cell r="J1891">
            <v>0.16</v>
          </cell>
          <cell r="K1891">
            <v>0.16</v>
          </cell>
          <cell r="L1891">
            <v>2003</v>
          </cell>
          <cell r="M1891">
            <v>2.7317524661360304</v>
          </cell>
          <cell r="N1891" t="str">
            <v>NG33</v>
          </cell>
          <cell r="O1891">
            <v>46</v>
          </cell>
          <cell r="P1891">
            <v>2</v>
          </cell>
        </row>
        <row r="1892">
          <cell r="A1892" t="str">
            <v>ON</v>
          </cell>
          <cell r="B1892">
            <v>3</v>
          </cell>
          <cell r="C1892">
            <v>3</v>
          </cell>
          <cell r="D1892" t="str">
            <v>C</v>
          </cell>
          <cell r="E1892">
            <v>3.75</v>
          </cell>
          <cell r="F1892">
            <v>37677</v>
          </cell>
          <cell r="G1892">
            <v>0.65600000000000003</v>
          </cell>
          <cell r="H1892">
            <v>0.56999999999999995</v>
          </cell>
          <cell r="I1892" t="str">
            <v>3          0</v>
          </cell>
          <cell r="J1892">
            <v>0</v>
          </cell>
          <cell r="K1892">
            <v>0</v>
          </cell>
          <cell r="L1892">
            <v>2003</v>
          </cell>
          <cell r="M1892" t="str">
            <v>No Trade</v>
          </cell>
          <cell r="N1892" t="str">
            <v>NG33</v>
          </cell>
          <cell r="O1892">
            <v>46</v>
          </cell>
          <cell r="P1892">
            <v>1</v>
          </cell>
        </row>
        <row r="1893">
          <cell r="A1893" t="str">
            <v>ON</v>
          </cell>
          <cell r="B1893">
            <v>3</v>
          </cell>
          <cell r="C1893">
            <v>3</v>
          </cell>
          <cell r="D1893" t="str">
            <v>P</v>
          </cell>
          <cell r="E1893">
            <v>3.75</v>
          </cell>
          <cell r="F1893">
            <v>37677</v>
          </cell>
          <cell r="G1893">
            <v>0.14499999999999999</v>
          </cell>
          <cell r="H1893">
            <v>0.18</v>
          </cell>
          <cell r="I1893" t="str">
            <v>2        100</v>
          </cell>
          <cell r="J1893">
            <v>0</v>
          </cell>
          <cell r="K1893">
            <v>0</v>
          </cell>
          <cell r="L1893">
            <v>2003</v>
          </cell>
          <cell r="M1893">
            <v>2.766639635958934</v>
          </cell>
          <cell r="N1893" t="str">
            <v>NG33</v>
          </cell>
          <cell r="O1893">
            <v>46</v>
          </cell>
          <cell r="P1893">
            <v>2</v>
          </cell>
        </row>
        <row r="1894">
          <cell r="A1894" t="str">
            <v>ON</v>
          </cell>
          <cell r="B1894">
            <v>3</v>
          </cell>
          <cell r="C1894">
            <v>3</v>
          </cell>
          <cell r="D1894" t="str">
            <v>C</v>
          </cell>
          <cell r="E1894">
            <v>3.8</v>
          </cell>
          <cell r="F1894">
            <v>37677</v>
          </cell>
          <cell r="G1894">
            <v>0.621</v>
          </cell>
          <cell r="H1894">
            <v>0.54</v>
          </cell>
          <cell r="I1894" t="str">
            <v>2          0</v>
          </cell>
          <cell r="J1894">
            <v>0</v>
          </cell>
          <cell r="K1894">
            <v>0</v>
          </cell>
          <cell r="L1894">
            <v>2003</v>
          </cell>
          <cell r="M1894" t="str">
            <v>No Trade</v>
          </cell>
          <cell r="N1894" t="str">
            <v>NG33</v>
          </cell>
          <cell r="O1894">
            <v>46</v>
          </cell>
          <cell r="P1894">
            <v>1</v>
          </cell>
        </row>
        <row r="1895">
          <cell r="A1895" t="str">
            <v>ON</v>
          </cell>
          <cell r="B1895">
            <v>3</v>
          </cell>
          <cell r="C1895">
            <v>3</v>
          </cell>
          <cell r="D1895" t="str">
            <v>P</v>
          </cell>
          <cell r="E1895">
            <v>3.8</v>
          </cell>
          <cell r="F1895">
            <v>37677</v>
          </cell>
          <cell r="G1895">
            <v>0.16200000000000001</v>
          </cell>
          <cell r="H1895">
            <v>0.2</v>
          </cell>
          <cell r="I1895" t="str">
            <v>1          0</v>
          </cell>
          <cell r="J1895">
            <v>0</v>
          </cell>
          <cell r="K1895">
            <v>0</v>
          </cell>
          <cell r="L1895">
            <v>2003</v>
          </cell>
          <cell r="M1895">
            <v>2.8042860795700926</v>
          </cell>
          <cell r="N1895" t="str">
            <v>NG33</v>
          </cell>
          <cell r="O1895">
            <v>46</v>
          </cell>
          <cell r="P1895">
            <v>2</v>
          </cell>
        </row>
        <row r="1896">
          <cell r="A1896" t="str">
            <v>ON</v>
          </cell>
          <cell r="B1896">
            <v>3</v>
          </cell>
          <cell r="C1896">
            <v>3</v>
          </cell>
          <cell r="D1896" t="str">
            <v>C</v>
          </cell>
          <cell r="E1896">
            <v>3.85</v>
          </cell>
          <cell r="F1896">
            <v>37677</v>
          </cell>
          <cell r="G1896">
            <v>0.58799999999999997</v>
          </cell>
          <cell r="H1896">
            <v>0.51</v>
          </cell>
          <cell r="I1896" t="str">
            <v>4          0</v>
          </cell>
          <cell r="J1896">
            <v>0</v>
          </cell>
          <cell r="K1896">
            <v>0</v>
          </cell>
          <cell r="L1896">
            <v>2003</v>
          </cell>
          <cell r="M1896" t="str">
            <v>No Trade</v>
          </cell>
          <cell r="N1896" t="str">
            <v>NG33</v>
          </cell>
          <cell r="O1896">
            <v>46</v>
          </cell>
          <cell r="P1896">
            <v>1</v>
          </cell>
        </row>
        <row r="1897">
          <cell r="A1897" t="str">
            <v>ON</v>
          </cell>
          <cell r="B1897">
            <v>3</v>
          </cell>
          <cell r="C1897">
            <v>3</v>
          </cell>
          <cell r="D1897" t="str">
            <v>P</v>
          </cell>
          <cell r="E1897">
            <v>3.85</v>
          </cell>
          <cell r="F1897">
            <v>37677</v>
          </cell>
          <cell r="G1897">
            <v>0.17899999999999999</v>
          </cell>
          <cell r="H1897">
            <v>0.22</v>
          </cell>
          <cell r="I1897" t="str">
            <v>2          0</v>
          </cell>
          <cell r="J1897">
            <v>0</v>
          </cell>
          <cell r="K1897">
            <v>0</v>
          </cell>
          <cell r="L1897">
            <v>2003</v>
          </cell>
          <cell r="M1897">
            <v>2.8383551335493133</v>
          </cell>
          <cell r="N1897" t="str">
            <v>NG33</v>
          </cell>
          <cell r="O1897">
            <v>46</v>
          </cell>
          <cell r="P1897">
            <v>2</v>
          </cell>
        </row>
        <row r="1898">
          <cell r="A1898" t="str">
            <v>ON</v>
          </cell>
          <cell r="B1898">
            <v>3</v>
          </cell>
          <cell r="C1898">
            <v>3</v>
          </cell>
          <cell r="D1898" t="str">
            <v>C</v>
          </cell>
          <cell r="E1898">
            <v>3.9</v>
          </cell>
          <cell r="F1898">
            <v>37677</v>
          </cell>
          <cell r="G1898">
            <v>0.55800000000000005</v>
          </cell>
          <cell r="H1898">
            <v>0.48</v>
          </cell>
          <cell r="I1898" t="str">
            <v>5          0</v>
          </cell>
          <cell r="J1898">
            <v>0</v>
          </cell>
          <cell r="K1898">
            <v>0</v>
          </cell>
          <cell r="L1898">
            <v>2003</v>
          </cell>
          <cell r="M1898" t="str">
            <v>No Trade</v>
          </cell>
          <cell r="N1898" t="str">
            <v>NG33</v>
          </cell>
          <cell r="O1898">
            <v>46</v>
          </cell>
          <cell r="P1898">
            <v>1</v>
          </cell>
        </row>
        <row r="1899">
          <cell r="A1899" t="str">
            <v>ON</v>
          </cell>
          <cell r="B1899">
            <v>3</v>
          </cell>
          <cell r="C1899">
            <v>3</v>
          </cell>
          <cell r="D1899" t="str">
            <v>P</v>
          </cell>
          <cell r="E1899">
            <v>3.9</v>
          </cell>
          <cell r="F1899">
            <v>37677</v>
          </cell>
          <cell r="G1899">
            <v>0.19800000000000001</v>
          </cell>
          <cell r="H1899">
            <v>0.24</v>
          </cell>
          <cell r="I1899" t="str">
            <v>3          0</v>
          </cell>
          <cell r="J1899">
            <v>0</v>
          </cell>
          <cell r="K1899">
            <v>0</v>
          </cell>
          <cell r="L1899">
            <v>2003</v>
          </cell>
          <cell r="M1899">
            <v>2.8748212053461275</v>
          </cell>
          <cell r="N1899" t="str">
            <v>NG33</v>
          </cell>
          <cell r="O1899">
            <v>46</v>
          </cell>
          <cell r="P1899">
            <v>2</v>
          </cell>
        </row>
        <row r="1900">
          <cell r="A1900" t="str">
            <v>ON</v>
          </cell>
          <cell r="B1900">
            <v>3</v>
          </cell>
          <cell r="C1900">
            <v>3</v>
          </cell>
          <cell r="D1900" t="str">
            <v>C</v>
          </cell>
          <cell r="E1900">
            <v>3.95</v>
          </cell>
          <cell r="F1900">
            <v>37677</v>
          </cell>
          <cell r="G1900">
            <v>0.52800000000000002</v>
          </cell>
          <cell r="H1900">
            <v>0.45</v>
          </cell>
          <cell r="I1900" t="str">
            <v>9          0</v>
          </cell>
          <cell r="J1900">
            <v>0</v>
          </cell>
          <cell r="K1900">
            <v>0</v>
          </cell>
          <cell r="L1900">
            <v>2003</v>
          </cell>
          <cell r="M1900" t="str">
            <v>No Trade</v>
          </cell>
          <cell r="N1900" t="str">
            <v>NG33</v>
          </cell>
          <cell r="O1900">
            <v>46</v>
          </cell>
          <cell r="P1900">
            <v>1</v>
          </cell>
        </row>
        <row r="1901">
          <cell r="A1901" t="str">
            <v>ON</v>
          </cell>
          <cell r="B1901">
            <v>3</v>
          </cell>
          <cell r="C1901">
            <v>3</v>
          </cell>
          <cell r="D1901" t="str">
            <v>P</v>
          </cell>
          <cell r="E1901">
            <v>3.95</v>
          </cell>
          <cell r="F1901">
            <v>37677</v>
          </cell>
          <cell r="G1901">
            <v>0.218</v>
          </cell>
          <cell r="H1901">
            <v>0.26</v>
          </cell>
          <cell r="I1901" t="str">
            <v>6          0</v>
          </cell>
          <cell r="J1901">
            <v>0</v>
          </cell>
          <cell r="K1901">
            <v>0</v>
          </cell>
          <cell r="L1901">
            <v>2003</v>
          </cell>
          <cell r="M1901">
            <v>2.9106774699062554</v>
          </cell>
          <cell r="N1901" t="str">
            <v>NG33</v>
          </cell>
          <cell r="O1901">
            <v>46</v>
          </cell>
          <cell r="P1901">
            <v>2</v>
          </cell>
        </row>
        <row r="1902">
          <cell r="A1902" t="str">
            <v>ON</v>
          </cell>
          <cell r="B1902">
            <v>3</v>
          </cell>
          <cell r="C1902">
            <v>3</v>
          </cell>
          <cell r="D1902" t="str">
            <v>C</v>
          </cell>
          <cell r="E1902">
            <v>4</v>
          </cell>
          <cell r="F1902">
            <v>37677</v>
          </cell>
          <cell r="G1902">
            <v>0.51100000000000001</v>
          </cell>
          <cell r="H1902">
            <v>0.44</v>
          </cell>
          <cell r="I1902" t="str">
            <v>4          1</v>
          </cell>
          <cell r="J1902">
            <v>0.45</v>
          </cell>
          <cell r="K1902">
            <v>0.45</v>
          </cell>
          <cell r="L1902">
            <v>2003</v>
          </cell>
          <cell r="M1902" t="str">
            <v>No Trade</v>
          </cell>
          <cell r="N1902" t="str">
            <v>NG33</v>
          </cell>
          <cell r="O1902">
            <v>46</v>
          </cell>
          <cell r="P1902">
            <v>1</v>
          </cell>
        </row>
        <row r="1903">
          <cell r="A1903" t="str">
            <v>ON</v>
          </cell>
          <cell r="B1903">
            <v>3</v>
          </cell>
          <cell r="C1903">
            <v>3</v>
          </cell>
          <cell r="D1903" t="str">
            <v>P</v>
          </cell>
          <cell r="E1903">
            <v>4</v>
          </cell>
          <cell r="F1903">
            <v>37677</v>
          </cell>
          <cell r="G1903">
            <v>0.249</v>
          </cell>
          <cell r="H1903">
            <v>0.3</v>
          </cell>
          <cell r="I1903" t="str">
            <v>0          0</v>
          </cell>
          <cell r="J1903">
            <v>0</v>
          </cell>
          <cell r="K1903">
            <v>0</v>
          </cell>
          <cell r="L1903">
            <v>2003</v>
          </cell>
          <cell r="M1903">
            <v>2.9698196708893372</v>
          </cell>
          <cell r="N1903" t="str">
            <v>NG33</v>
          </cell>
          <cell r="O1903">
            <v>46</v>
          </cell>
          <cell r="P1903">
            <v>2</v>
          </cell>
        </row>
        <row r="1904">
          <cell r="A1904" t="str">
            <v>ON</v>
          </cell>
          <cell r="B1904">
            <v>3</v>
          </cell>
          <cell r="C1904">
            <v>3</v>
          </cell>
          <cell r="D1904" t="str">
            <v>C</v>
          </cell>
          <cell r="E1904">
            <v>4.05</v>
          </cell>
          <cell r="F1904">
            <v>37677</v>
          </cell>
          <cell r="G1904">
            <v>0.47399999999999998</v>
          </cell>
          <cell r="H1904">
            <v>0.41</v>
          </cell>
          <cell r="I1904" t="str">
            <v>0          0</v>
          </cell>
          <cell r="J1904">
            <v>0</v>
          </cell>
          <cell r="K1904">
            <v>0</v>
          </cell>
          <cell r="L1904">
            <v>2003</v>
          </cell>
          <cell r="M1904" t="str">
            <v>No Trade</v>
          </cell>
          <cell r="N1904" t="str">
            <v>NG33</v>
          </cell>
          <cell r="O1904">
            <v>46</v>
          </cell>
          <cell r="P1904">
            <v>1</v>
          </cell>
        </row>
        <row r="1905">
          <cell r="A1905" t="str">
            <v>ON</v>
          </cell>
          <cell r="B1905">
            <v>3</v>
          </cell>
          <cell r="C1905">
            <v>3</v>
          </cell>
          <cell r="D1905" t="str">
            <v>P</v>
          </cell>
          <cell r="E1905">
            <v>4.05</v>
          </cell>
          <cell r="F1905">
            <v>37677</v>
          </cell>
          <cell r="G1905">
            <v>0.26200000000000001</v>
          </cell>
          <cell r="H1905">
            <v>0.31</v>
          </cell>
          <cell r="I1905" t="str">
            <v>6          0</v>
          </cell>
          <cell r="J1905">
            <v>0</v>
          </cell>
          <cell r="K1905">
            <v>0</v>
          </cell>
          <cell r="L1905">
            <v>2003</v>
          </cell>
          <cell r="M1905">
            <v>2.983058116782674</v>
          </cell>
          <cell r="N1905" t="str">
            <v>NG33</v>
          </cell>
          <cell r="O1905">
            <v>46</v>
          </cell>
          <cell r="P1905">
            <v>2</v>
          </cell>
        </row>
        <row r="1906">
          <cell r="A1906" t="str">
            <v>ON</v>
          </cell>
          <cell r="B1906">
            <v>3</v>
          </cell>
          <cell r="C1906">
            <v>3</v>
          </cell>
          <cell r="D1906" t="str">
            <v>C</v>
          </cell>
          <cell r="E1906">
            <v>4.0999999999999996</v>
          </cell>
          <cell r="F1906">
            <v>37677</v>
          </cell>
          <cell r="G1906">
            <v>0.44800000000000001</v>
          </cell>
          <cell r="H1906">
            <v>0.38</v>
          </cell>
          <cell r="I1906" t="str">
            <v>6          1</v>
          </cell>
          <cell r="J1906">
            <v>0</v>
          </cell>
          <cell r="K1906">
            <v>0</v>
          </cell>
          <cell r="L1906">
            <v>2003</v>
          </cell>
          <cell r="M1906" t="str">
            <v>No Trade</v>
          </cell>
          <cell r="N1906" t="str">
            <v>NG33</v>
          </cell>
          <cell r="O1906">
            <v>46</v>
          </cell>
          <cell r="P1906">
            <v>1</v>
          </cell>
        </row>
        <row r="1907">
          <cell r="A1907" t="str">
            <v>ON</v>
          </cell>
          <cell r="B1907">
            <v>3</v>
          </cell>
          <cell r="C1907">
            <v>3</v>
          </cell>
          <cell r="D1907" t="str">
            <v>P</v>
          </cell>
          <cell r="E1907">
            <v>4.0999999999999996</v>
          </cell>
          <cell r="F1907">
            <v>37677</v>
          </cell>
          <cell r="G1907">
            <v>0.28599999999999998</v>
          </cell>
          <cell r="H1907">
            <v>0.34</v>
          </cell>
          <cell r="I1907" t="str">
            <v>2          0</v>
          </cell>
          <cell r="J1907">
            <v>0</v>
          </cell>
          <cell r="K1907">
            <v>0</v>
          </cell>
          <cell r="L1907">
            <v>2003</v>
          </cell>
          <cell r="M1907">
            <v>3.0194530473090317</v>
          </cell>
          <cell r="N1907" t="str">
            <v>NG33</v>
          </cell>
          <cell r="O1907">
            <v>46</v>
          </cell>
          <cell r="P1907">
            <v>2</v>
          </cell>
        </row>
        <row r="1908">
          <cell r="A1908" t="str">
            <v>ON</v>
          </cell>
          <cell r="B1908">
            <v>3</v>
          </cell>
          <cell r="C1908">
            <v>3</v>
          </cell>
          <cell r="D1908" t="str">
            <v>C</v>
          </cell>
          <cell r="E1908">
            <v>4.1500000000000004</v>
          </cell>
          <cell r="F1908">
            <v>37677</v>
          </cell>
          <cell r="G1908">
            <v>0.42399999999999999</v>
          </cell>
          <cell r="H1908">
            <v>0.36</v>
          </cell>
          <cell r="I1908" t="str">
            <v>4        324</v>
          </cell>
          <cell r="J1908">
            <v>0.35499999999999998</v>
          </cell>
          <cell r="K1908">
            <v>0.35399999999999998</v>
          </cell>
          <cell r="L1908">
            <v>2003</v>
          </cell>
          <cell r="M1908" t="str">
            <v>No Trade</v>
          </cell>
          <cell r="N1908" t="str">
            <v>NG33</v>
          </cell>
          <cell r="O1908">
            <v>46</v>
          </cell>
          <cell r="P1908">
            <v>1</v>
          </cell>
        </row>
        <row r="1909">
          <cell r="A1909" t="str">
            <v>ON</v>
          </cell>
          <cell r="B1909">
            <v>3</v>
          </cell>
          <cell r="C1909">
            <v>3</v>
          </cell>
          <cell r="D1909" t="str">
            <v>P</v>
          </cell>
          <cell r="E1909">
            <v>4.1500000000000004</v>
          </cell>
          <cell r="F1909">
            <v>37677</v>
          </cell>
          <cell r="G1909">
            <v>0.311</v>
          </cell>
          <cell r="H1909">
            <v>0.37</v>
          </cell>
          <cell r="I1909" t="str">
            <v>0        324</v>
          </cell>
          <cell r="J1909">
            <v>0.36599999999999999</v>
          </cell>
          <cell r="K1909">
            <v>0.36499999999999999</v>
          </cell>
          <cell r="L1909">
            <v>2003</v>
          </cell>
          <cell r="M1909">
            <v>3.0552387100430369</v>
          </cell>
          <cell r="N1909" t="str">
            <v>NG33</v>
          </cell>
          <cell r="O1909">
            <v>46</v>
          </cell>
          <cell r="P1909">
            <v>2</v>
          </cell>
        </row>
        <row r="1910">
          <cell r="A1910" t="str">
            <v>ON</v>
          </cell>
          <cell r="B1910">
            <v>3</v>
          </cell>
          <cell r="C1910">
            <v>3</v>
          </cell>
          <cell r="D1910" t="str">
            <v>C</v>
          </cell>
          <cell r="E1910">
            <v>4.2</v>
          </cell>
          <cell r="F1910">
            <v>37677</v>
          </cell>
          <cell r="G1910">
            <v>0.4</v>
          </cell>
          <cell r="H1910">
            <v>0.34</v>
          </cell>
          <cell r="I1910" t="str">
            <v>3          3</v>
          </cell>
          <cell r="J1910">
            <v>0.33100000000000002</v>
          </cell>
          <cell r="K1910">
            <v>0.33</v>
          </cell>
          <cell r="L1910">
            <v>2003</v>
          </cell>
          <cell r="M1910" t="str">
            <v>No Trade</v>
          </cell>
          <cell r="N1910" t="str">
            <v>NG33</v>
          </cell>
          <cell r="O1910">
            <v>46</v>
          </cell>
          <cell r="P1910">
            <v>1</v>
          </cell>
        </row>
        <row r="1911">
          <cell r="A1911" t="str">
            <v>ON</v>
          </cell>
          <cell r="B1911">
            <v>3</v>
          </cell>
          <cell r="C1911">
            <v>3</v>
          </cell>
          <cell r="D1911" t="str">
            <v>P</v>
          </cell>
          <cell r="E1911">
            <v>4.2</v>
          </cell>
          <cell r="F1911">
            <v>37677</v>
          </cell>
          <cell r="G1911">
            <v>0.33700000000000002</v>
          </cell>
          <cell r="H1911">
            <v>0.39</v>
          </cell>
          <cell r="I1911" t="str">
            <v>9          3</v>
          </cell>
          <cell r="J1911">
            <v>0.38100000000000001</v>
          </cell>
          <cell r="K1911">
            <v>0.38</v>
          </cell>
          <cell r="L1911">
            <v>2003</v>
          </cell>
          <cell r="M1911">
            <v>3.0904813629021568</v>
          </cell>
          <cell r="N1911" t="str">
            <v>NG33</v>
          </cell>
          <cell r="O1911">
            <v>46</v>
          </cell>
          <cell r="P1911">
            <v>2</v>
          </cell>
        </row>
        <row r="1912">
          <cell r="A1912" t="str">
            <v>ON</v>
          </cell>
          <cell r="B1912">
            <v>3</v>
          </cell>
          <cell r="C1912">
            <v>3</v>
          </cell>
          <cell r="D1912" t="str">
            <v>C</v>
          </cell>
          <cell r="E1912">
            <v>4.25</v>
          </cell>
          <cell r="F1912">
            <v>37677</v>
          </cell>
          <cell r="G1912">
            <v>0.377</v>
          </cell>
          <cell r="H1912">
            <v>0.32</v>
          </cell>
          <cell r="I1912" t="str">
            <v>3        108</v>
          </cell>
          <cell r="J1912">
            <v>0</v>
          </cell>
          <cell r="K1912">
            <v>0</v>
          </cell>
          <cell r="L1912">
            <v>2003</v>
          </cell>
          <cell r="M1912" t="str">
            <v>No Trade</v>
          </cell>
          <cell r="N1912" t="str">
            <v>NG33</v>
          </cell>
          <cell r="O1912">
            <v>46</v>
          </cell>
          <cell r="P1912">
            <v>1</v>
          </cell>
        </row>
        <row r="1913">
          <cell r="A1913" t="str">
            <v>ON</v>
          </cell>
          <cell r="B1913">
            <v>3</v>
          </cell>
          <cell r="C1913">
            <v>3</v>
          </cell>
          <cell r="D1913" t="str">
            <v>P</v>
          </cell>
          <cell r="E1913">
            <v>4.25</v>
          </cell>
          <cell r="F1913">
            <v>37677</v>
          </cell>
          <cell r="G1913">
            <v>0.36399999999999999</v>
          </cell>
          <cell r="H1913">
            <v>0.42</v>
          </cell>
          <cell r="I1913" t="str">
            <v>9          0</v>
          </cell>
          <cell r="J1913">
            <v>0</v>
          </cell>
          <cell r="K1913">
            <v>0</v>
          </cell>
          <cell r="L1913">
            <v>2003</v>
          </cell>
          <cell r="M1913">
            <v>3.1252395825384061</v>
          </cell>
          <cell r="N1913" t="str">
            <v>NG33</v>
          </cell>
          <cell r="O1913">
            <v>46</v>
          </cell>
          <cell r="P1913">
            <v>2</v>
          </cell>
        </row>
        <row r="1914">
          <cell r="A1914" t="str">
            <v>ON</v>
          </cell>
          <cell r="B1914">
            <v>3</v>
          </cell>
          <cell r="C1914">
            <v>3</v>
          </cell>
          <cell r="D1914" t="str">
            <v>C</v>
          </cell>
          <cell r="E1914">
            <v>4.3</v>
          </cell>
          <cell r="F1914">
            <v>37677</v>
          </cell>
          <cell r="G1914">
            <v>0.35499999999999998</v>
          </cell>
          <cell r="H1914">
            <v>0.3</v>
          </cell>
          <cell r="I1914" t="str">
            <v>4          0</v>
          </cell>
          <cell r="J1914">
            <v>0</v>
          </cell>
          <cell r="K1914">
            <v>0</v>
          </cell>
          <cell r="L1914">
            <v>2003</v>
          </cell>
          <cell r="M1914" t="str">
            <v>No Trade</v>
          </cell>
          <cell r="N1914" t="str">
            <v>NG33</v>
          </cell>
          <cell r="O1914">
            <v>46</v>
          </cell>
          <cell r="P1914">
            <v>1</v>
          </cell>
        </row>
        <row r="1915">
          <cell r="A1915" t="str">
            <v>ON</v>
          </cell>
          <cell r="B1915">
            <v>3</v>
          </cell>
          <cell r="C1915">
            <v>3</v>
          </cell>
          <cell r="D1915" t="str">
            <v>P</v>
          </cell>
          <cell r="E1915">
            <v>4.3</v>
          </cell>
          <cell r="F1915">
            <v>37677</v>
          </cell>
          <cell r="G1915">
            <v>0.52600000000000002</v>
          </cell>
          <cell r="H1915">
            <v>0.52</v>
          </cell>
          <cell r="I1915" t="str">
            <v>6          0</v>
          </cell>
          <cell r="J1915">
            <v>0</v>
          </cell>
          <cell r="K1915">
            <v>0</v>
          </cell>
          <cell r="L1915">
            <v>2003</v>
          </cell>
          <cell r="M1915">
            <v>3.3867179520838708</v>
          </cell>
          <cell r="N1915" t="str">
            <v>NG33</v>
          </cell>
          <cell r="O1915">
            <v>46</v>
          </cell>
          <cell r="P1915">
            <v>2</v>
          </cell>
        </row>
        <row r="1916">
          <cell r="A1916" t="str">
            <v>ON</v>
          </cell>
          <cell r="B1916">
            <v>3</v>
          </cell>
          <cell r="C1916">
            <v>3</v>
          </cell>
          <cell r="D1916" t="str">
            <v>C</v>
          </cell>
          <cell r="E1916">
            <v>4.3499999999999996</v>
          </cell>
          <cell r="F1916">
            <v>37677</v>
          </cell>
          <cell r="G1916">
            <v>0.33500000000000002</v>
          </cell>
          <cell r="H1916">
            <v>0.28000000000000003</v>
          </cell>
          <cell r="I1916" t="str">
            <v>7          0</v>
          </cell>
          <cell r="J1916">
            <v>0</v>
          </cell>
          <cell r="K1916">
            <v>0</v>
          </cell>
          <cell r="L1916">
            <v>2003</v>
          </cell>
          <cell r="M1916" t="str">
            <v>No Trade</v>
          </cell>
          <cell r="N1916" t="str">
            <v>NG33</v>
          </cell>
          <cell r="O1916">
            <v>46</v>
          </cell>
          <cell r="P1916">
            <v>1</v>
          </cell>
        </row>
        <row r="1917">
          <cell r="A1917" t="str">
            <v>ON</v>
          </cell>
          <cell r="B1917">
            <v>3</v>
          </cell>
          <cell r="C1917">
            <v>3</v>
          </cell>
          <cell r="D1917" t="str">
            <v>P</v>
          </cell>
          <cell r="E1917">
            <v>4.3499999999999996</v>
          </cell>
          <cell r="F1917">
            <v>37677</v>
          </cell>
          <cell r="G1917">
            <v>0.42199999999999999</v>
          </cell>
          <cell r="H1917">
            <v>0.49</v>
          </cell>
          <cell r="I1917" t="str">
            <v>2          0</v>
          </cell>
          <cell r="J1917">
            <v>0</v>
          </cell>
          <cell r="K1917">
            <v>0</v>
          </cell>
          <cell r="L1917">
            <v>2003</v>
          </cell>
          <cell r="M1917">
            <v>3.1952473399598671</v>
          </cell>
          <cell r="N1917" t="str">
            <v>NG33</v>
          </cell>
          <cell r="O1917">
            <v>46</v>
          </cell>
          <cell r="P1917">
            <v>2</v>
          </cell>
        </row>
        <row r="1918">
          <cell r="A1918" t="str">
            <v>ON</v>
          </cell>
          <cell r="B1918">
            <v>3</v>
          </cell>
          <cell r="C1918">
            <v>3</v>
          </cell>
          <cell r="D1918" t="str">
            <v>C</v>
          </cell>
          <cell r="E1918">
            <v>4.4000000000000004</v>
          </cell>
          <cell r="F1918">
            <v>37677</v>
          </cell>
          <cell r="G1918">
            <v>0.316</v>
          </cell>
          <cell r="H1918">
            <v>0.27</v>
          </cell>
          <cell r="I1918" t="str">
            <v>0         13</v>
          </cell>
          <cell r="J1918">
            <v>0</v>
          </cell>
          <cell r="K1918">
            <v>0</v>
          </cell>
          <cell r="L1918">
            <v>2003</v>
          </cell>
          <cell r="M1918" t="str">
            <v>No Trade</v>
          </cell>
          <cell r="N1918" t="str">
            <v>NG33</v>
          </cell>
          <cell r="O1918">
            <v>46</v>
          </cell>
          <cell r="P1918">
            <v>1</v>
          </cell>
        </row>
        <row r="1919">
          <cell r="A1919" t="str">
            <v>ON</v>
          </cell>
          <cell r="B1919">
            <v>3</v>
          </cell>
          <cell r="C1919">
            <v>3</v>
          </cell>
          <cell r="D1919" t="str">
            <v>C</v>
          </cell>
          <cell r="E1919">
            <v>4.45</v>
          </cell>
          <cell r="F1919">
            <v>37677</v>
          </cell>
          <cell r="G1919">
            <v>0.29799999999999999</v>
          </cell>
          <cell r="H1919">
            <v>0.25</v>
          </cell>
          <cell r="I1919" t="str">
            <v>4          0</v>
          </cell>
          <cell r="J1919">
            <v>0</v>
          </cell>
          <cell r="K1919">
            <v>0</v>
          </cell>
          <cell r="L1919">
            <v>2003</v>
          </cell>
          <cell r="M1919" t="str">
            <v>No Trade</v>
          </cell>
          <cell r="N1919" t="str">
            <v>NG33</v>
          </cell>
          <cell r="O1919">
            <v>46</v>
          </cell>
          <cell r="P1919">
            <v>1</v>
          </cell>
        </row>
        <row r="1920">
          <cell r="A1920" t="str">
            <v>ON</v>
          </cell>
          <cell r="B1920">
            <v>3</v>
          </cell>
          <cell r="C1920">
            <v>3</v>
          </cell>
          <cell r="D1920" t="str">
            <v>P</v>
          </cell>
          <cell r="E1920">
            <v>4.45</v>
          </cell>
          <cell r="F1920">
            <v>37677</v>
          </cell>
          <cell r="G1920">
            <v>0</v>
          </cell>
          <cell r="H1920">
            <v>0</v>
          </cell>
          <cell r="I1920" t="str">
            <v>0          0</v>
          </cell>
          <cell r="J1920">
            <v>0</v>
          </cell>
          <cell r="K1920">
            <v>0</v>
          </cell>
          <cell r="L1920">
            <v>2003</v>
          </cell>
          <cell r="M1920" t="str">
            <v>No Trade</v>
          </cell>
          <cell r="N1920" t="str">
            <v/>
          </cell>
          <cell r="O1920" t="str">
            <v/>
          </cell>
          <cell r="P1920" t="str">
            <v/>
          </cell>
        </row>
        <row r="1921">
          <cell r="A1921" t="str">
            <v>ON</v>
          </cell>
          <cell r="B1921">
            <v>3</v>
          </cell>
          <cell r="C1921">
            <v>3</v>
          </cell>
          <cell r="D1921" t="str">
            <v>C</v>
          </cell>
          <cell r="E1921">
            <v>4.5</v>
          </cell>
          <cell r="F1921">
            <v>37677</v>
          </cell>
          <cell r="G1921">
            <v>0.28100000000000003</v>
          </cell>
          <cell r="H1921">
            <v>0.23</v>
          </cell>
          <cell r="I1921" t="str">
            <v>9          0</v>
          </cell>
          <cell r="J1921">
            <v>0</v>
          </cell>
          <cell r="K1921">
            <v>0</v>
          </cell>
          <cell r="L1921">
            <v>2003</v>
          </cell>
          <cell r="M1921" t="str">
            <v>No Trade</v>
          </cell>
          <cell r="N1921" t="str">
            <v>NG33</v>
          </cell>
          <cell r="O1921">
            <v>46</v>
          </cell>
          <cell r="P1921">
            <v>1</v>
          </cell>
        </row>
        <row r="1922">
          <cell r="A1922" t="str">
            <v>ON</v>
          </cell>
          <cell r="B1922">
            <v>3</v>
          </cell>
          <cell r="C1922">
            <v>3</v>
          </cell>
          <cell r="D1922" t="str">
            <v>C</v>
          </cell>
          <cell r="E1922">
            <v>4.55</v>
          </cell>
          <cell r="F1922">
            <v>37677</v>
          </cell>
          <cell r="G1922">
            <v>0.26500000000000001</v>
          </cell>
          <cell r="H1922">
            <v>0.22</v>
          </cell>
          <cell r="I1922" t="str">
            <v>5          0</v>
          </cell>
          <cell r="J1922">
            <v>0</v>
          </cell>
          <cell r="K1922">
            <v>0</v>
          </cell>
          <cell r="L1922">
            <v>2003</v>
          </cell>
          <cell r="M1922" t="str">
            <v>No Trade</v>
          </cell>
          <cell r="N1922" t="str">
            <v>NG33</v>
          </cell>
          <cell r="O1922">
            <v>46</v>
          </cell>
          <cell r="P1922">
            <v>1</v>
          </cell>
        </row>
        <row r="1923">
          <cell r="A1923" t="str">
            <v>ON</v>
          </cell>
          <cell r="B1923">
            <v>3</v>
          </cell>
          <cell r="C1923">
            <v>3</v>
          </cell>
          <cell r="D1923" t="str">
            <v>C</v>
          </cell>
          <cell r="E1923">
            <v>4.5999999999999996</v>
          </cell>
          <cell r="F1923">
            <v>37677</v>
          </cell>
          <cell r="G1923">
            <v>0.249</v>
          </cell>
          <cell r="H1923">
            <v>0.21</v>
          </cell>
          <cell r="I1923" t="str">
            <v>2          0</v>
          </cell>
          <cell r="J1923">
            <v>0</v>
          </cell>
          <cell r="K1923">
            <v>0</v>
          </cell>
          <cell r="L1923">
            <v>2003</v>
          </cell>
          <cell r="M1923" t="str">
            <v>No Trade</v>
          </cell>
          <cell r="N1923" t="str">
            <v>NG33</v>
          </cell>
          <cell r="O1923">
            <v>46</v>
          </cell>
          <cell r="P1923">
            <v>1</v>
          </cell>
        </row>
        <row r="1924">
          <cell r="A1924" t="str">
            <v>ON</v>
          </cell>
          <cell r="B1924">
            <v>3</v>
          </cell>
          <cell r="C1924">
            <v>3</v>
          </cell>
          <cell r="D1924" t="str">
            <v>C</v>
          </cell>
          <cell r="E1924">
            <v>4.6500000000000004</v>
          </cell>
          <cell r="F1924">
            <v>37677</v>
          </cell>
          <cell r="G1924">
            <v>0.23499999999999999</v>
          </cell>
          <cell r="H1924">
            <v>0.19</v>
          </cell>
          <cell r="I1924" t="str">
            <v>9          1</v>
          </cell>
          <cell r="J1924">
            <v>0</v>
          </cell>
          <cell r="K1924">
            <v>0</v>
          </cell>
          <cell r="L1924">
            <v>2003</v>
          </cell>
          <cell r="M1924" t="str">
            <v>No Trade</v>
          </cell>
          <cell r="N1924" t="str">
            <v>NG33</v>
          </cell>
          <cell r="O1924">
            <v>46</v>
          </cell>
          <cell r="P1924">
            <v>1</v>
          </cell>
        </row>
        <row r="1925">
          <cell r="A1925" t="str">
            <v>ON</v>
          </cell>
          <cell r="B1925">
            <v>3</v>
          </cell>
          <cell r="C1925">
            <v>3</v>
          </cell>
          <cell r="D1925" t="str">
            <v>C</v>
          </cell>
          <cell r="E1925">
            <v>4.7</v>
          </cell>
          <cell r="F1925">
            <v>37677</v>
          </cell>
          <cell r="G1925">
            <v>0.221</v>
          </cell>
          <cell r="H1925">
            <v>0.18</v>
          </cell>
          <cell r="I1925" t="str">
            <v>7          0</v>
          </cell>
          <cell r="J1925">
            <v>0</v>
          </cell>
          <cell r="K1925">
            <v>0</v>
          </cell>
          <cell r="L1925">
            <v>2003</v>
          </cell>
          <cell r="M1925" t="str">
            <v>No Trade</v>
          </cell>
          <cell r="N1925" t="str">
            <v>NG33</v>
          </cell>
          <cell r="O1925">
            <v>46</v>
          </cell>
          <cell r="P1925">
            <v>1</v>
          </cell>
        </row>
        <row r="1926">
          <cell r="A1926" t="str">
            <v>ON</v>
          </cell>
          <cell r="B1926">
            <v>3</v>
          </cell>
          <cell r="C1926">
            <v>3</v>
          </cell>
          <cell r="D1926" t="str">
            <v>C</v>
          </cell>
          <cell r="E1926">
            <v>4.75</v>
          </cell>
          <cell r="F1926">
            <v>37677</v>
          </cell>
          <cell r="G1926">
            <v>0.20799999999999999</v>
          </cell>
          <cell r="H1926">
            <v>0.17</v>
          </cell>
          <cell r="I1926" t="str">
            <v>7        145</v>
          </cell>
          <cell r="J1926">
            <v>0</v>
          </cell>
          <cell r="K1926">
            <v>0</v>
          </cell>
          <cell r="L1926">
            <v>2003</v>
          </cell>
          <cell r="M1926" t="str">
            <v>No Trade</v>
          </cell>
          <cell r="N1926" t="str">
            <v>NG33</v>
          </cell>
          <cell r="O1926">
            <v>46</v>
          </cell>
          <cell r="P1926">
            <v>1</v>
          </cell>
        </row>
        <row r="1927">
          <cell r="A1927" t="str">
            <v>ON</v>
          </cell>
          <cell r="B1927">
            <v>3</v>
          </cell>
          <cell r="C1927">
            <v>3</v>
          </cell>
          <cell r="D1927" t="str">
            <v>C</v>
          </cell>
          <cell r="E1927">
            <v>4.8</v>
          </cell>
          <cell r="F1927">
            <v>37677</v>
          </cell>
          <cell r="G1927">
            <v>0.19600000000000001</v>
          </cell>
          <cell r="H1927">
            <v>0.16</v>
          </cell>
          <cell r="I1927" t="str">
            <v>7          0</v>
          </cell>
          <cell r="J1927">
            <v>0</v>
          </cell>
          <cell r="K1927">
            <v>0</v>
          </cell>
          <cell r="L1927">
            <v>2003</v>
          </cell>
          <cell r="M1927" t="str">
            <v>No Trade</v>
          </cell>
          <cell r="N1927" t="str">
            <v>NG33</v>
          </cell>
          <cell r="O1927">
            <v>46</v>
          </cell>
          <cell r="P1927">
            <v>1</v>
          </cell>
        </row>
        <row r="1928">
          <cell r="A1928" t="str">
            <v>ON</v>
          </cell>
          <cell r="B1928">
            <v>3</v>
          </cell>
          <cell r="C1928">
            <v>3</v>
          </cell>
          <cell r="D1928" t="str">
            <v>P</v>
          </cell>
          <cell r="E1928">
            <v>4.8</v>
          </cell>
          <cell r="F1928">
            <v>37677</v>
          </cell>
          <cell r="G1928">
            <v>0</v>
          </cell>
          <cell r="H1928">
            <v>0</v>
          </cell>
          <cell r="I1928" t="str">
            <v>0          0</v>
          </cell>
          <cell r="J1928">
            <v>0</v>
          </cell>
          <cell r="K1928">
            <v>0</v>
          </cell>
          <cell r="L1928">
            <v>2003</v>
          </cell>
          <cell r="M1928" t="str">
            <v>No Trade</v>
          </cell>
          <cell r="N1928" t="str">
            <v/>
          </cell>
          <cell r="O1928" t="str">
            <v/>
          </cell>
          <cell r="P1928" t="str">
            <v/>
          </cell>
        </row>
        <row r="1929">
          <cell r="A1929" t="str">
            <v>ON</v>
          </cell>
          <cell r="B1929">
            <v>3</v>
          </cell>
          <cell r="C1929">
            <v>3</v>
          </cell>
          <cell r="D1929" t="str">
            <v>C</v>
          </cell>
          <cell r="E1929">
            <v>4.8499999999999996</v>
          </cell>
          <cell r="F1929">
            <v>37677</v>
          </cell>
          <cell r="G1929">
            <v>0.185</v>
          </cell>
          <cell r="H1929">
            <v>0.15</v>
          </cell>
          <cell r="I1929" t="str">
            <v>7          0</v>
          </cell>
          <cell r="J1929">
            <v>0</v>
          </cell>
          <cell r="K1929">
            <v>0</v>
          </cell>
          <cell r="L1929">
            <v>2003</v>
          </cell>
          <cell r="M1929" t="str">
            <v>No Trade</v>
          </cell>
          <cell r="N1929" t="str">
            <v>NG33</v>
          </cell>
          <cell r="O1929">
            <v>46</v>
          </cell>
          <cell r="P1929">
            <v>1</v>
          </cell>
        </row>
        <row r="1930">
          <cell r="A1930" t="str">
            <v>ON</v>
          </cell>
          <cell r="B1930">
            <v>3</v>
          </cell>
          <cell r="C1930">
            <v>3</v>
          </cell>
          <cell r="D1930" t="str">
            <v>C</v>
          </cell>
          <cell r="E1930">
            <v>4.9000000000000004</v>
          </cell>
          <cell r="F1930">
            <v>37677</v>
          </cell>
          <cell r="G1930">
            <v>0.17399999999999999</v>
          </cell>
          <cell r="H1930">
            <v>0.14000000000000001</v>
          </cell>
          <cell r="I1930" t="str">
            <v>8          0</v>
          </cell>
          <cell r="J1930">
            <v>0</v>
          </cell>
          <cell r="K1930">
            <v>0</v>
          </cell>
          <cell r="L1930">
            <v>2003</v>
          </cell>
          <cell r="M1930" t="str">
            <v>No Trade</v>
          </cell>
          <cell r="N1930" t="str">
            <v>NG33</v>
          </cell>
          <cell r="O1930">
            <v>46</v>
          </cell>
          <cell r="P1930">
            <v>1</v>
          </cell>
        </row>
        <row r="1931">
          <cell r="A1931" t="str">
            <v>ON</v>
          </cell>
          <cell r="B1931">
            <v>3</v>
          </cell>
          <cell r="C1931">
            <v>3</v>
          </cell>
          <cell r="D1931" t="str">
            <v>P</v>
          </cell>
          <cell r="E1931">
            <v>4.9000000000000004</v>
          </cell>
          <cell r="F1931">
            <v>37677</v>
          </cell>
          <cell r="G1931">
            <v>1.397</v>
          </cell>
          <cell r="H1931">
            <v>1.39</v>
          </cell>
          <cell r="I1931" t="str">
            <v>7          0</v>
          </cell>
          <cell r="J1931">
            <v>0</v>
          </cell>
          <cell r="K1931">
            <v>0</v>
          </cell>
          <cell r="L1931">
            <v>2003</v>
          </cell>
          <cell r="M1931">
            <v>4.2364227109826214</v>
          </cell>
          <cell r="N1931" t="str">
            <v>NG33</v>
          </cell>
          <cell r="O1931">
            <v>46</v>
          </cell>
          <cell r="P1931">
            <v>2</v>
          </cell>
        </row>
        <row r="1932">
          <cell r="A1932" t="str">
            <v>ON</v>
          </cell>
          <cell r="B1932">
            <v>3</v>
          </cell>
          <cell r="C1932">
            <v>3</v>
          </cell>
          <cell r="D1932" t="str">
            <v>C</v>
          </cell>
          <cell r="E1932">
            <v>4.95</v>
          </cell>
          <cell r="F1932">
            <v>37677</v>
          </cell>
          <cell r="G1932">
            <v>0.16500000000000001</v>
          </cell>
          <cell r="H1932">
            <v>0.14000000000000001</v>
          </cell>
          <cell r="I1932" t="str">
            <v>0          0</v>
          </cell>
          <cell r="J1932">
            <v>0</v>
          </cell>
          <cell r="K1932">
            <v>0</v>
          </cell>
          <cell r="L1932">
            <v>2003</v>
          </cell>
          <cell r="M1932" t="str">
            <v>No Trade</v>
          </cell>
          <cell r="N1932" t="str">
            <v>NG33</v>
          </cell>
          <cell r="O1932">
            <v>46</v>
          </cell>
          <cell r="P1932">
            <v>1</v>
          </cell>
        </row>
        <row r="1933">
          <cell r="A1933" t="str">
            <v>ON</v>
          </cell>
          <cell r="B1933">
            <v>3</v>
          </cell>
          <cell r="C1933">
            <v>3</v>
          </cell>
          <cell r="D1933" t="str">
            <v>C</v>
          </cell>
          <cell r="E1933">
            <v>5</v>
          </cell>
          <cell r="F1933">
            <v>37677</v>
          </cell>
          <cell r="G1933">
            <v>0.14799999999999999</v>
          </cell>
          <cell r="H1933">
            <v>0.12</v>
          </cell>
          <cell r="I1933" t="str">
            <v>5          1</v>
          </cell>
          <cell r="J1933">
            <v>0</v>
          </cell>
          <cell r="K1933">
            <v>0</v>
          </cell>
          <cell r="L1933">
            <v>2003</v>
          </cell>
          <cell r="M1933" t="str">
            <v>No Trade</v>
          </cell>
          <cell r="N1933" t="str">
            <v>NG33</v>
          </cell>
          <cell r="O1933">
            <v>46</v>
          </cell>
          <cell r="P1933">
            <v>1</v>
          </cell>
        </row>
        <row r="1934">
          <cell r="A1934" t="str">
            <v>ON</v>
          </cell>
          <cell r="B1934">
            <v>3</v>
          </cell>
          <cell r="C1934">
            <v>3</v>
          </cell>
          <cell r="D1934" t="str">
            <v>P</v>
          </cell>
          <cell r="E1934">
            <v>5</v>
          </cell>
          <cell r="F1934">
            <v>37677</v>
          </cell>
          <cell r="G1934">
            <v>0.88200000000000001</v>
          </cell>
          <cell r="H1934">
            <v>0.98</v>
          </cell>
          <cell r="I1934" t="str">
            <v>9          0</v>
          </cell>
          <cell r="J1934">
            <v>0</v>
          </cell>
          <cell r="K1934">
            <v>0</v>
          </cell>
          <cell r="L1934">
            <v>2003</v>
          </cell>
          <cell r="M1934">
            <v>3.6063505964313878</v>
          </cell>
          <cell r="N1934" t="str">
            <v>NG33</v>
          </cell>
          <cell r="O1934">
            <v>46</v>
          </cell>
          <cell r="P1934">
            <v>2</v>
          </cell>
        </row>
        <row r="1935">
          <cell r="A1935" t="str">
            <v>ON</v>
          </cell>
          <cell r="B1935">
            <v>3</v>
          </cell>
          <cell r="C1935">
            <v>3</v>
          </cell>
          <cell r="D1935" t="str">
            <v>C</v>
          </cell>
          <cell r="E1935">
            <v>5.05</v>
          </cell>
          <cell r="F1935">
            <v>37677</v>
          </cell>
          <cell r="G1935">
            <v>0.14699999999999999</v>
          </cell>
          <cell r="H1935">
            <v>0.12</v>
          </cell>
          <cell r="I1935" t="str">
            <v>4          0</v>
          </cell>
          <cell r="J1935">
            <v>0</v>
          </cell>
          <cell r="K1935">
            <v>0</v>
          </cell>
          <cell r="L1935">
            <v>2003</v>
          </cell>
          <cell r="M1935" t="str">
            <v>No Trade</v>
          </cell>
          <cell r="N1935" t="str">
            <v>NG33</v>
          </cell>
          <cell r="O1935">
            <v>46</v>
          </cell>
          <cell r="P1935">
            <v>1</v>
          </cell>
        </row>
        <row r="1936">
          <cell r="A1936" t="str">
            <v>ON</v>
          </cell>
          <cell r="B1936">
            <v>3</v>
          </cell>
          <cell r="C1936">
            <v>3</v>
          </cell>
          <cell r="D1936" t="str">
            <v>P</v>
          </cell>
          <cell r="E1936">
            <v>5.05</v>
          </cell>
          <cell r="F1936">
            <v>37677</v>
          </cell>
          <cell r="G1936">
            <v>0</v>
          </cell>
          <cell r="H1936">
            <v>0</v>
          </cell>
          <cell r="I1936" t="str">
            <v>0          0</v>
          </cell>
          <cell r="J1936">
            <v>0</v>
          </cell>
          <cell r="K1936">
            <v>0</v>
          </cell>
          <cell r="L1936">
            <v>2003</v>
          </cell>
          <cell r="M1936" t="str">
            <v>No Trade</v>
          </cell>
          <cell r="N1936" t="str">
            <v/>
          </cell>
          <cell r="O1936" t="str">
            <v/>
          </cell>
          <cell r="P1936" t="str">
            <v/>
          </cell>
        </row>
        <row r="1937">
          <cell r="A1937" t="str">
            <v>ON</v>
          </cell>
          <cell r="B1937">
            <v>3</v>
          </cell>
          <cell r="C1937">
            <v>3</v>
          </cell>
          <cell r="D1937" t="str">
            <v>C</v>
          </cell>
          <cell r="E1937">
            <v>5.0999999999999996</v>
          </cell>
          <cell r="F1937">
            <v>37677</v>
          </cell>
          <cell r="G1937">
            <v>0.13800000000000001</v>
          </cell>
          <cell r="H1937">
            <v>0.11</v>
          </cell>
          <cell r="I1937" t="str">
            <v>7          0</v>
          </cell>
          <cell r="J1937">
            <v>0</v>
          </cell>
          <cell r="K1937">
            <v>0</v>
          </cell>
          <cell r="L1937">
            <v>2003</v>
          </cell>
          <cell r="M1937" t="str">
            <v>No Trade</v>
          </cell>
          <cell r="N1937" t="str">
            <v>NG33</v>
          </cell>
          <cell r="O1937">
            <v>46</v>
          </cell>
          <cell r="P1937">
            <v>1</v>
          </cell>
        </row>
        <row r="1938">
          <cell r="A1938" t="str">
            <v>ON</v>
          </cell>
          <cell r="B1938">
            <v>3</v>
          </cell>
          <cell r="C1938">
            <v>3</v>
          </cell>
          <cell r="D1938" t="str">
            <v>P</v>
          </cell>
          <cell r="E1938">
            <v>5.0999999999999996</v>
          </cell>
          <cell r="F1938">
            <v>37677</v>
          </cell>
          <cell r="G1938">
            <v>0</v>
          </cell>
          <cell r="H1938">
            <v>0</v>
          </cell>
          <cell r="I1938" t="str">
            <v>0          0</v>
          </cell>
          <cell r="J1938">
            <v>0</v>
          </cell>
          <cell r="K1938">
            <v>0</v>
          </cell>
          <cell r="L1938">
            <v>2003</v>
          </cell>
          <cell r="M1938" t="str">
            <v>No Trade</v>
          </cell>
          <cell r="N1938" t="str">
            <v/>
          </cell>
          <cell r="O1938" t="str">
            <v/>
          </cell>
          <cell r="P1938" t="str">
            <v/>
          </cell>
        </row>
        <row r="1939">
          <cell r="A1939" t="str">
            <v>ON</v>
          </cell>
          <cell r="B1939">
            <v>3</v>
          </cell>
          <cell r="C1939">
            <v>3</v>
          </cell>
          <cell r="D1939" t="str">
            <v>C</v>
          </cell>
          <cell r="E1939">
            <v>5.15</v>
          </cell>
          <cell r="F1939">
            <v>37677</v>
          </cell>
          <cell r="G1939">
            <v>0.13100000000000001</v>
          </cell>
          <cell r="H1939">
            <v>0.11</v>
          </cell>
          <cell r="I1939" t="str">
            <v>1          0</v>
          </cell>
          <cell r="J1939">
            <v>0</v>
          </cell>
          <cell r="K1939">
            <v>0</v>
          </cell>
          <cell r="L1939">
            <v>2003</v>
          </cell>
          <cell r="M1939" t="str">
            <v>No Trade</v>
          </cell>
          <cell r="N1939" t="str">
            <v>NG33</v>
          </cell>
          <cell r="O1939">
            <v>46</v>
          </cell>
          <cell r="P1939">
            <v>1</v>
          </cell>
        </row>
        <row r="1940">
          <cell r="A1940" t="str">
            <v>ON</v>
          </cell>
          <cell r="B1940">
            <v>3</v>
          </cell>
          <cell r="C1940">
            <v>3</v>
          </cell>
          <cell r="D1940" t="str">
            <v>C</v>
          </cell>
          <cell r="E1940">
            <v>5.2</v>
          </cell>
          <cell r="F1940">
            <v>37677</v>
          </cell>
          <cell r="G1940">
            <v>0.123</v>
          </cell>
          <cell r="H1940">
            <v>0.1</v>
          </cell>
          <cell r="I1940" t="str">
            <v>5          0</v>
          </cell>
          <cell r="J1940">
            <v>0</v>
          </cell>
          <cell r="K1940">
            <v>0</v>
          </cell>
          <cell r="L1940">
            <v>2003</v>
          </cell>
          <cell r="M1940" t="str">
            <v>No Trade</v>
          </cell>
          <cell r="N1940" t="str">
            <v>NG33</v>
          </cell>
          <cell r="O1940">
            <v>46</v>
          </cell>
          <cell r="P1940">
            <v>1</v>
          </cell>
        </row>
        <row r="1941">
          <cell r="A1941" t="str">
            <v>ON</v>
          </cell>
          <cell r="B1941">
            <v>3</v>
          </cell>
          <cell r="C1941">
            <v>3</v>
          </cell>
          <cell r="D1941" t="str">
            <v>C</v>
          </cell>
          <cell r="E1941">
            <v>5.25</v>
          </cell>
          <cell r="F1941">
            <v>37677</v>
          </cell>
          <cell r="G1941">
            <v>0.11700000000000001</v>
          </cell>
          <cell r="H1941">
            <v>0.09</v>
          </cell>
          <cell r="I1941" t="str">
            <v>9          0</v>
          </cell>
          <cell r="J1941">
            <v>0</v>
          </cell>
          <cell r="K1941">
            <v>0</v>
          </cell>
          <cell r="L1941">
            <v>2003</v>
          </cell>
          <cell r="M1941" t="str">
            <v>No Trade</v>
          </cell>
          <cell r="N1941" t="str">
            <v>NG33</v>
          </cell>
          <cell r="O1941">
            <v>46</v>
          </cell>
          <cell r="P1941">
            <v>1</v>
          </cell>
        </row>
        <row r="1942">
          <cell r="A1942" t="str">
            <v>ON</v>
          </cell>
          <cell r="B1942">
            <v>3</v>
          </cell>
          <cell r="C1942">
            <v>3</v>
          </cell>
          <cell r="D1942" t="str">
            <v>C</v>
          </cell>
          <cell r="E1942">
            <v>5.3</v>
          </cell>
          <cell r="F1942">
            <v>37677</v>
          </cell>
          <cell r="G1942">
            <v>0.11</v>
          </cell>
          <cell r="H1942">
            <v>0.09</v>
          </cell>
          <cell r="I1942" t="str">
            <v>3          0</v>
          </cell>
          <cell r="J1942">
            <v>0</v>
          </cell>
          <cell r="K1942">
            <v>0</v>
          </cell>
          <cell r="L1942">
            <v>2003</v>
          </cell>
          <cell r="M1942" t="str">
            <v>No Trade</v>
          </cell>
          <cell r="N1942" t="str">
            <v>NG33</v>
          </cell>
          <cell r="O1942">
            <v>46</v>
          </cell>
          <cell r="P1942">
            <v>1</v>
          </cell>
        </row>
        <row r="1943">
          <cell r="A1943" t="str">
            <v>ON</v>
          </cell>
          <cell r="B1943">
            <v>3</v>
          </cell>
          <cell r="C1943">
            <v>3</v>
          </cell>
          <cell r="D1943" t="str">
            <v>P</v>
          </cell>
          <cell r="E1943">
            <v>5.3</v>
          </cell>
          <cell r="F1943">
            <v>37677</v>
          </cell>
          <cell r="G1943">
            <v>0</v>
          </cell>
          <cell r="H1943">
            <v>0</v>
          </cell>
          <cell r="I1943" t="str">
            <v>0          0</v>
          </cell>
          <cell r="J1943">
            <v>0</v>
          </cell>
          <cell r="K1943">
            <v>0</v>
          </cell>
          <cell r="L1943">
            <v>2003</v>
          </cell>
          <cell r="M1943" t="str">
            <v>No Trade</v>
          </cell>
          <cell r="N1943" t="str">
            <v/>
          </cell>
          <cell r="O1943" t="str">
            <v/>
          </cell>
          <cell r="P1943" t="str">
            <v/>
          </cell>
        </row>
        <row r="1944">
          <cell r="A1944" t="str">
            <v>ON</v>
          </cell>
          <cell r="B1944">
            <v>3</v>
          </cell>
          <cell r="C1944">
            <v>3</v>
          </cell>
          <cell r="D1944" t="str">
            <v>C</v>
          </cell>
          <cell r="E1944">
            <v>5.35</v>
          </cell>
          <cell r="F1944">
            <v>37677</v>
          </cell>
          <cell r="G1944">
            <v>0.104</v>
          </cell>
          <cell r="H1944">
            <v>0.08</v>
          </cell>
          <cell r="I1944" t="str">
            <v>8          0</v>
          </cell>
          <cell r="J1944">
            <v>0</v>
          </cell>
          <cell r="K1944">
            <v>0</v>
          </cell>
          <cell r="L1944">
            <v>2003</v>
          </cell>
          <cell r="M1944" t="str">
            <v>No Trade</v>
          </cell>
          <cell r="N1944" t="str">
            <v>NG33</v>
          </cell>
          <cell r="O1944">
            <v>46</v>
          </cell>
          <cell r="P1944">
            <v>1</v>
          </cell>
        </row>
        <row r="1945">
          <cell r="A1945" t="str">
            <v>ON</v>
          </cell>
          <cell r="B1945">
            <v>3</v>
          </cell>
          <cell r="C1945">
            <v>3</v>
          </cell>
          <cell r="D1945" t="str">
            <v>P</v>
          </cell>
          <cell r="E1945">
            <v>5.35</v>
          </cell>
          <cell r="F1945">
            <v>37677</v>
          </cell>
          <cell r="G1945">
            <v>0</v>
          </cell>
          <cell r="H1945">
            <v>0</v>
          </cell>
          <cell r="I1945" t="str">
            <v>0          0</v>
          </cell>
          <cell r="J1945">
            <v>0</v>
          </cell>
          <cell r="K1945">
            <v>0</v>
          </cell>
          <cell r="L1945">
            <v>2003</v>
          </cell>
          <cell r="M1945" t="str">
            <v>No Trade</v>
          </cell>
          <cell r="N1945" t="str">
            <v/>
          </cell>
          <cell r="O1945" t="str">
            <v/>
          </cell>
          <cell r="P1945" t="str">
            <v/>
          </cell>
        </row>
        <row r="1946">
          <cell r="A1946" t="str">
            <v>ON</v>
          </cell>
          <cell r="B1946">
            <v>3</v>
          </cell>
          <cell r="C1946">
            <v>3</v>
          </cell>
          <cell r="D1946" t="str">
            <v>C</v>
          </cell>
          <cell r="E1946">
            <v>5.4</v>
          </cell>
          <cell r="F1946">
            <v>37677</v>
          </cell>
          <cell r="G1946">
            <v>9.9000000000000005E-2</v>
          </cell>
          <cell r="H1946">
            <v>0.08</v>
          </cell>
          <cell r="I1946" t="str">
            <v>3          0</v>
          </cell>
          <cell r="J1946">
            <v>0</v>
          </cell>
          <cell r="K1946">
            <v>0</v>
          </cell>
          <cell r="L1946">
            <v>2003</v>
          </cell>
          <cell r="M1946" t="str">
            <v>No Trade</v>
          </cell>
          <cell r="N1946" t="str">
            <v>NG33</v>
          </cell>
          <cell r="O1946">
            <v>46</v>
          </cell>
          <cell r="P1946">
            <v>1</v>
          </cell>
        </row>
        <row r="1947">
          <cell r="A1947" t="str">
            <v>ON</v>
          </cell>
          <cell r="B1947">
            <v>3</v>
          </cell>
          <cell r="C1947">
            <v>3</v>
          </cell>
          <cell r="D1947" t="str">
            <v>P</v>
          </cell>
          <cell r="E1947">
            <v>5.4</v>
          </cell>
          <cell r="F1947">
            <v>37677</v>
          </cell>
          <cell r="G1947">
            <v>0</v>
          </cell>
          <cell r="H1947">
            <v>0</v>
          </cell>
          <cell r="I1947" t="str">
            <v>0          0</v>
          </cell>
          <cell r="J1947">
            <v>0</v>
          </cell>
          <cell r="K1947">
            <v>0</v>
          </cell>
          <cell r="L1947">
            <v>2003</v>
          </cell>
          <cell r="M1947" t="str">
            <v>No Trade</v>
          </cell>
          <cell r="N1947" t="str">
            <v/>
          </cell>
          <cell r="O1947" t="str">
            <v/>
          </cell>
          <cell r="P1947" t="str">
            <v/>
          </cell>
        </row>
        <row r="1948">
          <cell r="A1948" t="str">
            <v>ON</v>
          </cell>
          <cell r="B1948">
            <v>3</v>
          </cell>
          <cell r="C1948">
            <v>3</v>
          </cell>
          <cell r="D1948" t="str">
            <v>C</v>
          </cell>
          <cell r="E1948">
            <v>5.45</v>
          </cell>
          <cell r="F1948">
            <v>37677</v>
          </cell>
          <cell r="G1948">
            <v>0</v>
          </cell>
          <cell r="H1948">
            <v>0</v>
          </cell>
          <cell r="I1948" t="str">
            <v>0          0</v>
          </cell>
          <cell r="J1948">
            <v>0</v>
          </cell>
          <cell r="K1948">
            <v>0</v>
          </cell>
          <cell r="L1948">
            <v>2003</v>
          </cell>
          <cell r="M1948" t="str">
            <v>No Trade</v>
          </cell>
          <cell r="N1948" t="str">
            <v/>
          </cell>
          <cell r="O1948" t="str">
            <v/>
          </cell>
          <cell r="P1948" t="str">
            <v/>
          </cell>
        </row>
        <row r="1949">
          <cell r="A1949" t="str">
            <v>ON</v>
          </cell>
          <cell r="B1949">
            <v>3</v>
          </cell>
          <cell r="C1949">
            <v>3</v>
          </cell>
          <cell r="D1949" t="str">
            <v>C</v>
          </cell>
          <cell r="E1949">
            <v>5.5</v>
          </cell>
          <cell r="F1949">
            <v>37677</v>
          </cell>
          <cell r="G1949">
            <v>8.7999999999999995E-2</v>
          </cell>
          <cell r="H1949">
            <v>7.0000000000000007E-2</v>
          </cell>
          <cell r="I1949" t="str">
            <v>5         10</v>
          </cell>
          <cell r="J1949">
            <v>7.4999999999999997E-2</v>
          </cell>
          <cell r="K1949">
            <v>7.3999999999999996E-2</v>
          </cell>
          <cell r="L1949">
            <v>2003</v>
          </cell>
          <cell r="M1949" t="str">
            <v>No Trade</v>
          </cell>
          <cell r="N1949" t="str">
            <v>NG33</v>
          </cell>
          <cell r="O1949">
            <v>46</v>
          </cell>
          <cell r="P1949">
            <v>1</v>
          </cell>
        </row>
        <row r="1950">
          <cell r="A1950" t="str">
            <v>ON</v>
          </cell>
          <cell r="B1950">
            <v>3</v>
          </cell>
          <cell r="C1950">
            <v>3</v>
          </cell>
          <cell r="D1950" t="str">
            <v>P</v>
          </cell>
          <cell r="E1950">
            <v>5.5</v>
          </cell>
          <cell r="F1950">
            <v>37677</v>
          </cell>
          <cell r="G1950">
            <v>0</v>
          </cell>
          <cell r="H1950">
            <v>0</v>
          </cell>
          <cell r="I1950" t="str">
            <v>0          0</v>
          </cell>
          <cell r="J1950">
            <v>0</v>
          </cell>
          <cell r="K1950">
            <v>0</v>
          </cell>
          <cell r="L1950">
            <v>2003</v>
          </cell>
          <cell r="M1950" t="str">
            <v>No Trade</v>
          </cell>
          <cell r="N1950" t="str">
            <v/>
          </cell>
          <cell r="O1950" t="str">
            <v/>
          </cell>
          <cell r="P1950" t="str">
            <v/>
          </cell>
        </row>
        <row r="1951">
          <cell r="A1951" t="str">
            <v>ON</v>
          </cell>
          <cell r="B1951">
            <v>3</v>
          </cell>
          <cell r="C1951">
            <v>3</v>
          </cell>
          <cell r="D1951" t="str">
            <v>C</v>
          </cell>
          <cell r="E1951">
            <v>5.55</v>
          </cell>
          <cell r="F1951">
            <v>37677</v>
          </cell>
          <cell r="G1951">
            <v>8.4000000000000005E-2</v>
          </cell>
          <cell r="H1951">
            <v>7.0000000000000007E-2</v>
          </cell>
          <cell r="I1951" t="str">
            <v>1          0</v>
          </cell>
          <cell r="J1951">
            <v>0</v>
          </cell>
          <cell r="K1951">
            <v>0</v>
          </cell>
          <cell r="L1951">
            <v>2003</v>
          </cell>
          <cell r="M1951" t="str">
            <v>No Trade</v>
          </cell>
          <cell r="N1951" t="str">
            <v>NG33</v>
          </cell>
          <cell r="O1951">
            <v>46</v>
          </cell>
          <cell r="P1951">
            <v>1</v>
          </cell>
        </row>
        <row r="1952">
          <cell r="A1952" t="str">
            <v>ON</v>
          </cell>
          <cell r="B1952">
            <v>3</v>
          </cell>
          <cell r="C1952">
            <v>3</v>
          </cell>
          <cell r="D1952" t="str">
            <v>P</v>
          </cell>
          <cell r="E1952">
            <v>5.55</v>
          </cell>
          <cell r="F1952">
            <v>37677</v>
          </cell>
          <cell r="G1952">
            <v>0</v>
          </cell>
          <cell r="H1952">
            <v>0</v>
          </cell>
          <cell r="I1952" t="str">
            <v>0          0</v>
          </cell>
          <cell r="J1952">
            <v>0</v>
          </cell>
          <cell r="K1952">
            <v>0</v>
          </cell>
          <cell r="L1952">
            <v>2003</v>
          </cell>
          <cell r="M1952" t="str">
            <v>No Trade</v>
          </cell>
          <cell r="N1952" t="str">
            <v/>
          </cell>
          <cell r="O1952" t="str">
            <v/>
          </cell>
          <cell r="P1952" t="str">
            <v/>
          </cell>
        </row>
        <row r="1953">
          <cell r="A1953" t="str">
            <v>ON</v>
          </cell>
          <cell r="B1953">
            <v>3</v>
          </cell>
          <cell r="C1953">
            <v>3</v>
          </cell>
          <cell r="D1953" t="str">
            <v>C</v>
          </cell>
          <cell r="E1953">
            <v>5.6</v>
          </cell>
          <cell r="F1953">
            <v>37677</v>
          </cell>
          <cell r="G1953">
            <v>7.9000000000000001E-2</v>
          </cell>
          <cell r="H1953">
            <v>0.06</v>
          </cell>
          <cell r="I1953" t="str">
            <v>7          4</v>
          </cell>
          <cell r="J1953">
            <v>7.4999999999999997E-2</v>
          </cell>
          <cell r="K1953">
            <v>7.4999999999999997E-2</v>
          </cell>
          <cell r="L1953">
            <v>2003</v>
          </cell>
          <cell r="M1953" t="str">
            <v>No Trade</v>
          </cell>
          <cell r="N1953" t="str">
            <v>NG33</v>
          </cell>
          <cell r="O1953">
            <v>46</v>
          </cell>
          <cell r="P1953">
            <v>1</v>
          </cell>
        </row>
        <row r="1954">
          <cell r="A1954" t="str">
            <v>ON</v>
          </cell>
          <cell r="B1954">
            <v>3</v>
          </cell>
          <cell r="C1954">
            <v>3</v>
          </cell>
          <cell r="D1954" t="str">
            <v>C</v>
          </cell>
          <cell r="E1954">
            <v>5.65</v>
          </cell>
          <cell r="F1954">
            <v>37677</v>
          </cell>
          <cell r="G1954">
            <v>7.4999999999999997E-2</v>
          </cell>
          <cell r="H1954">
            <v>0.06</v>
          </cell>
          <cell r="I1954" t="str">
            <v>4          0</v>
          </cell>
          <cell r="J1954">
            <v>0</v>
          </cell>
          <cell r="K1954">
            <v>0</v>
          </cell>
          <cell r="L1954">
            <v>2003</v>
          </cell>
          <cell r="M1954" t="str">
            <v>No Trade</v>
          </cell>
          <cell r="N1954" t="str">
            <v>NG33</v>
          </cell>
          <cell r="O1954">
            <v>46</v>
          </cell>
          <cell r="P1954">
            <v>1</v>
          </cell>
        </row>
        <row r="1955">
          <cell r="A1955" t="str">
            <v>ON</v>
          </cell>
          <cell r="B1955">
            <v>3</v>
          </cell>
          <cell r="C1955">
            <v>3</v>
          </cell>
          <cell r="D1955" t="str">
            <v>P</v>
          </cell>
          <cell r="E1955">
            <v>5.65</v>
          </cell>
          <cell r="F1955">
            <v>37677</v>
          </cell>
          <cell r="G1955">
            <v>0</v>
          </cell>
          <cell r="H1955">
            <v>0</v>
          </cell>
          <cell r="I1955" t="str">
            <v>0          0</v>
          </cell>
          <cell r="J1955">
            <v>0</v>
          </cell>
          <cell r="K1955">
            <v>0</v>
          </cell>
          <cell r="L1955">
            <v>2003</v>
          </cell>
          <cell r="M1955" t="str">
            <v>No Trade</v>
          </cell>
          <cell r="N1955" t="str">
            <v/>
          </cell>
          <cell r="O1955" t="str">
            <v/>
          </cell>
          <cell r="P1955" t="str">
            <v/>
          </cell>
        </row>
        <row r="1956">
          <cell r="A1956" t="str">
            <v>ON</v>
          </cell>
          <cell r="B1956">
            <v>3</v>
          </cell>
          <cell r="C1956">
            <v>3</v>
          </cell>
          <cell r="D1956" t="str">
            <v>C</v>
          </cell>
          <cell r="E1956">
            <v>5.7</v>
          </cell>
          <cell r="F1956">
            <v>37677</v>
          </cell>
          <cell r="G1956">
            <v>7.0999999999999994E-2</v>
          </cell>
          <cell r="H1956">
            <v>0.06</v>
          </cell>
          <cell r="I1956" t="str">
            <v>1          0</v>
          </cell>
          <cell r="J1956">
            <v>0</v>
          </cell>
          <cell r="K1956">
            <v>0</v>
          </cell>
          <cell r="L1956">
            <v>2003</v>
          </cell>
          <cell r="M1956" t="str">
            <v>No Trade</v>
          </cell>
          <cell r="N1956" t="str">
            <v>NG33</v>
          </cell>
          <cell r="O1956">
            <v>46</v>
          </cell>
          <cell r="P1956">
            <v>1</v>
          </cell>
        </row>
        <row r="1957">
          <cell r="A1957" t="str">
            <v>ON</v>
          </cell>
          <cell r="B1957">
            <v>3</v>
          </cell>
          <cell r="C1957">
            <v>3</v>
          </cell>
          <cell r="D1957" t="str">
            <v>P</v>
          </cell>
          <cell r="E1957">
            <v>5.7</v>
          </cell>
          <cell r="F1957">
            <v>37677</v>
          </cell>
          <cell r="G1957">
            <v>0</v>
          </cell>
          <cell r="H1957">
            <v>0</v>
          </cell>
          <cell r="I1957" t="str">
            <v>0          0</v>
          </cell>
          <cell r="J1957">
            <v>0</v>
          </cell>
          <cell r="K1957">
            <v>0</v>
          </cell>
          <cell r="L1957">
            <v>2003</v>
          </cell>
          <cell r="M1957" t="str">
            <v>No Trade</v>
          </cell>
          <cell r="N1957" t="str">
            <v/>
          </cell>
          <cell r="O1957" t="str">
            <v/>
          </cell>
          <cell r="P1957" t="str">
            <v/>
          </cell>
        </row>
        <row r="1958">
          <cell r="A1958" t="str">
            <v>ON</v>
          </cell>
          <cell r="B1958">
            <v>3</v>
          </cell>
          <cell r="C1958">
            <v>3</v>
          </cell>
          <cell r="D1958" t="str">
            <v>C</v>
          </cell>
          <cell r="E1958">
            <v>5.75</v>
          </cell>
          <cell r="F1958">
            <v>37677</v>
          </cell>
          <cell r="G1958">
            <v>6.8000000000000005E-2</v>
          </cell>
          <cell r="H1958">
            <v>0.05</v>
          </cell>
          <cell r="I1958" t="str">
            <v>8          0</v>
          </cell>
          <cell r="J1958">
            <v>0</v>
          </cell>
          <cell r="K1958">
            <v>0</v>
          </cell>
          <cell r="L1958">
            <v>2003</v>
          </cell>
          <cell r="M1958" t="str">
            <v>No Trade</v>
          </cell>
          <cell r="N1958" t="str">
            <v>NG33</v>
          </cell>
          <cell r="O1958">
            <v>46</v>
          </cell>
          <cell r="P1958">
            <v>1</v>
          </cell>
        </row>
        <row r="1959">
          <cell r="A1959" t="str">
            <v>ON</v>
          </cell>
          <cell r="B1959">
            <v>3</v>
          </cell>
          <cell r="C1959">
            <v>3</v>
          </cell>
          <cell r="D1959" t="str">
            <v>C</v>
          </cell>
          <cell r="E1959">
            <v>5.8</v>
          </cell>
          <cell r="F1959">
            <v>37677</v>
          </cell>
          <cell r="G1959">
            <v>6.4000000000000001E-2</v>
          </cell>
          <cell r="H1959">
            <v>0.05</v>
          </cell>
          <cell r="I1959" t="str">
            <v>5          0</v>
          </cell>
          <cell r="J1959">
            <v>0</v>
          </cell>
          <cell r="K1959">
            <v>0</v>
          </cell>
          <cell r="L1959">
            <v>2003</v>
          </cell>
          <cell r="M1959" t="str">
            <v>No Trade</v>
          </cell>
          <cell r="N1959" t="str">
            <v>NG33</v>
          </cell>
          <cell r="O1959">
            <v>46</v>
          </cell>
          <cell r="P1959">
            <v>1</v>
          </cell>
        </row>
        <row r="1960">
          <cell r="A1960" t="str">
            <v>ON</v>
          </cell>
          <cell r="B1960">
            <v>3</v>
          </cell>
          <cell r="C1960">
            <v>3</v>
          </cell>
          <cell r="D1960" t="str">
            <v>P</v>
          </cell>
          <cell r="E1960">
            <v>5.8</v>
          </cell>
          <cell r="F1960">
            <v>37677</v>
          </cell>
          <cell r="G1960">
            <v>0</v>
          </cell>
          <cell r="H1960">
            <v>0</v>
          </cell>
          <cell r="I1960" t="str">
            <v>0          0</v>
          </cell>
          <cell r="J1960">
            <v>0</v>
          </cell>
          <cell r="K1960">
            <v>0</v>
          </cell>
          <cell r="L1960">
            <v>2003</v>
          </cell>
          <cell r="M1960" t="str">
            <v>No Trade</v>
          </cell>
          <cell r="N1960" t="str">
            <v/>
          </cell>
          <cell r="O1960" t="str">
            <v/>
          </cell>
          <cell r="P1960" t="str">
            <v/>
          </cell>
        </row>
        <row r="1961">
          <cell r="A1961" t="str">
            <v>ON</v>
          </cell>
          <cell r="B1961">
            <v>3</v>
          </cell>
          <cell r="C1961">
            <v>3</v>
          </cell>
          <cell r="D1961" t="str">
            <v>C</v>
          </cell>
          <cell r="E1961">
            <v>5.85</v>
          </cell>
          <cell r="F1961">
            <v>37677</v>
          </cell>
          <cell r="G1961">
            <v>6.0999999999999999E-2</v>
          </cell>
          <cell r="H1961">
            <v>0.05</v>
          </cell>
          <cell r="I1961" t="str">
            <v>2          0</v>
          </cell>
          <cell r="J1961">
            <v>0</v>
          </cell>
          <cell r="K1961">
            <v>0</v>
          </cell>
          <cell r="L1961">
            <v>2003</v>
          </cell>
          <cell r="M1961" t="str">
            <v>No Trade</v>
          </cell>
          <cell r="N1961" t="str">
            <v>NG33</v>
          </cell>
          <cell r="O1961">
            <v>46</v>
          </cell>
          <cell r="P1961">
            <v>1</v>
          </cell>
        </row>
        <row r="1962">
          <cell r="A1962" t="str">
            <v>ON</v>
          </cell>
          <cell r="B1962">
            <v>3</v>
          </cell>
          <cell r="C1962">
            <v>3</v>
          </cell>
          <cell r="D1962" t="str">
            <v>C</v>
          </cell>
          <cell r="E1962">
            <v>5.9</v>
          </cell>
          <cell r="F1962">
            <v>37677</v>
          </cell>
          <cell r="G1962">
            <v>5.8000000000000003E-2</v>
          </cell>
          <cell r="H1962">
            <v>0.05</v>
          </cell>
          <cell r="I1962" t="str">
            <v>0          0</v>
          </cell>
          <cell r="J1962">
            <v>0</v>
          </cell>
          <cell r="K1962">
            <v>0</v>
          </cell>
          <cell r="L1962">
            <v>2003</v>
          </cell>
          <cell r="M1962" t="str">
            <v>No Trade</v>
          </cell>
          <cell r="N1962" t="str">
            <v>NG33</v>
          </cell>
          <cell r="O1962">
            <v>46</v>
          </cell>
          <cell r="P1962">
            <v>1</v>
          </cell>
        </row>
        <row r="1963">
          <cell r="A1963" t="str">
            <v>ON</v>
          </cell>
          <cell r="B1963">
            <v>3</v>
          </cell>
          <cell r="C1963">
            <v>3</v>
          </cell>
          <cell r="D1963" t="str">
            <v>P</v>
          </cell>
          <cell r="E1963">
            <v>5.9</v>
          </cell>
          <cell r="F1963">
            <v>37677</v>
          </cell>
          <cell r="G1963">
            <v>0</v>
          </cell>
          <cell r="H1963">
            <v>0</v>
          </cell>
          <cell r="I1963" t="str">
            <v>0          0</v>
          </cell>
          <cell r="J1963">
            <v>0</v>
          </cell>
          <cell r="K1963">
            <v>0</v>
          </cell>
          <cell r="L1963">
            <v>2003</v>
          </cell>
          <cell r="M1963" t="str">
            <v>No Trade</v>
          </cell>
          <cell r="N1963" t="str">
            <v/>
          </cell>
          <cell r="O1963" t="str">
            <v/>
          </cell>
          <cell r="P1963" t="str">
            <v/>
          </cell>
        </row>
        <row r="1964">
          <cell r="A1964" t="str">
            <v>ON</v>
          </cell>
          <cell r="B1964">
            <v>3</v>
          </cell>
          <cell r="C1964">
            <v>3</v>
          </cell>
          <cell r="D1964" t="str">
            <v>C</v>
          </cell>
          <cell r="E1964">
            <v>6</v>
          </cell>
          <cell r="F1964">
            <v>37677</v>
          </cell>
          <cell r="G1964">
            <v>5.3999999999999999E-2</v>
          </cell>
          <cell r="H1964">
            <v>0.04</v>
          </cell>
          <cell r="I1964" t="str">
            <v>5      1,904</v>
          </cell>
          <cell r="J1964">
            <v>4.5999999999999999E-2</v>
          </cell>
          <cell r="K1964">
            <v>4.4999999999999998E-2</v>
          </cell>
          <cell r="L1964">
            <v>2003</v>
          </cell>
          <cell r="M1964" t="str">
            <v>No Trade</v>
          </cell>
          <cell r="N1964" t="str">
            <v>NG33</v>
          </cell>
          <cell r="O1964">
            <v>46</v>
          </cell>
          <cell r="P1964">
            <v>1</v>
          </cell>
        </row>
        <row r="1965">
          <cell r="A1965" t="str">
            <v>ON</v>
          </cell>
          <cell r="B1965">
            <v>3</v>
          </cell>
          <cell r="C1965">
            <v>3</v>
          </cell>
          <cell r="D1965" t="str">
            <v>P</v>
          </cell>
          <cell r="E1965">
            <v>6</v>
          </cell>
          <cell r="F1965">
            <v>37677</v>
          </cell>
          <cell r="G1965">
            <v>0</v>
          </cell>
          <cell r="H1965">
            <v>0</v>
          </cell>
          <cell r="I1965" t="str">
            <v>0          0</v>
          </cell>
          <cell r="J1965">
            <v>0</v>
          </cell>
          <cell r="K1965">
            <v>0</v>
          </cell>
          <cell r="L1965">
            <v>2003</v>
          </cell>
          <cell r="M1965" t="str">
            <v>No Trade</v>
          </cell>
          <cell r="N1965" t="str">
            <v/>
          </cell>
          <cell r="O1965" t="str">
            <v/>
          </cell>
          <cell r="P1965" t="str">
            <v/>
          </cell>
        </row>
        <row r="1966">
          <cell r="A1966" t="str">
            <v>ON</v>
          </cell>
          <cell r="B1966">
            <v>3</v>
          </cell>
          <cell r="C1966">
            <v>3</v>
          </cell>
          <cell r="D1966" t="str">
            <v>C</v>
          </cell>
          <cell r="E1966">
            <v>6.05</v>
          </cell>
          <cell r="F1966">
            <v>37677</v>
          </cell>
          <cell r="G1966">
            <v>0.05</v>
          </cell>
          <cell r="H1966">
            <v>0.04</v>
          </cell>
          <cell r="I1966" t="str">
            <v>3          0</v>
          </cell>
          <cell r="J1966">
            <v>0</v>
          </cell>
          <cell r="K1966">
            <v>0</v>
          </cell>
          <cell r="L1966">
            <v>2003</v>
          </cell>
          <cell r="M1966" t="str">
            <v>No Trade</v>
          </cell>
          <cell r="N1966" t="str">
            <v>NG33</v>
          </cell>
          <cell r="O1966">
            <v>46</v>
          </cell>
          <cell r="P1966">
            <v>1</v>
          </cell>
        </row>
        <row r="1967">
          <cell r="A1967" t="str">
            <v>ON</v>
          </cell>
          <cell r="B1967">
            <v>3</v>
          </cell>
          <cell r="C1967">
            <v>3</v>
          </cell>
          <cell r="D1967" t="str">
            <v>C</v>
          </cell>
          <cell r="E1967">
            <v>6.1</v>
          </cell>
          <cell r="F1967">
            <v>37677</v>
          </cell>
          <cell r="G1967">
            <v>4.8000000000000001E-2</v>
          </cell>
          <cell r="H1967">
            <v>0.04</v>
          </cell>
          <cell r="I1967" t="str">
            <v>1          0</v>
          </cell>
          <cell r="J1967">
            <v>0</v>
          </cell>
          <cell r="K1967">
            <v>0</v>
          </cell>
          <cell r="L1967">
            <v>2003</v>
          </cell>
          <cell r="M1967" t="str">
            <v>No Trade</v>
          </cell>
          <cell r="N1967" t="str">
            <v>NG33</v>
          </cell>
          <cell r="O1967">
            <v>46</v>
          </cell>
          <cell r="P1967">
            <v>1</v>
          </cell>
        </row>
        <row r="1968">
          <cell r="A1968" t="str">
            <v>ON</v>
          </cell>
          <cell r="B1968">
            <v>3</v>
          </cell>
          <cell r="C1968">
            <v>3</v>
          </cell>
          <cell r="D1968" t="str">
            <v>P</v>
          </cell>
          <cell r="E1968">
            <v>6.1</v>
          </cell>
          <cell r="F1968">
            <v>37677</v>
          </cell>
          <cell r="G1968">
            <v>0</v>
          </cell>
          <cell r="H1968">
            <v>0</v>
          </cell>
          <cell r="I1968" t="str">
            <v>0          0</v>
          </cell>
          <cell r="J1968">
            <v>0</v>
          </cell>
          <cell r="K1968">
            <v>0</v>
          </cell>
          <cell r="L1968">
            <v>2003</v>
          </cell>
          <cell r="M1968" t="str">
            <v>No Trade</v>
          </cell>
          <cell r="N1968" t="str">
            <v/>
          </cell>
          <cell r="O1968" t="str">
            <v/>
          </cell>
          <cell r="P1968" t="str">
            <v/>
          </cell>
        </row>
        <row r="1969">
          <cell r="A1969" t="str">
            <v>ON</v>
          </cell>
          <cell r="B1969">
            <v>3</v>
          </cell>
          <cell r="C1969">
            <v>3</v>
          </cell>
          <cell r="D1969" t="str">
            <v>C</v>
          </cell>
          <cell r="E1969">
            <v>6.15</v>
          </cell>
          <cell r="F1969">
            <v>37677</v>
          </cell>
          <cell r="G1969">
            <v>4.5999999999999999E-2</v>
          </cell>
          <cell r="H1969">
            <v>0.03</v>
          </cell>
          <cell r="I1969" t="str">
            <v>9          0</v>
          </cell>
          <cell r="J1969">
            <v>0</v>
          </cell>
          <cell r="K1969">
            <v>0</v>
          </cell>
          <cell r="L1969">
            <v>2003</v>
          </cell>
          <cell r="M1969" t="str">
            <v>No Trade</v>
          </cell>
          <cell r="N1969" t="str">
            <v>NG33</v>
          </cell>
          <cell r="O1969">
            <v>46</v>
          </cell>
          <cell r="P1969">
            <v>1</v>
          </cell>
        </row>
        <row r="1970">
          <cell r="A1970" t="str">
            <v>ON</v>
          </cell>
          <cell r="B1970">
            <v>3</v>
          </cell>
          <cell r="C1970">
            <v>3</v>
          </cell>
          <cell r="D1970" t="str">
            <v>P</v>
          </cell>
          <cell r="E1970">
            <v>6.15</v>
          </cell>
          <cell r="F1970">
            <v>37677</v>
          </cell>
          <cell r="G1970">
            <v>0</v>
          </cell>
          <cell r="H1970">
            <v>0</v>
          </cell>
          <cell r="I1970" t="str">
            <v>0          0</v>
          </cell>
          <cell r="J1970">
            <v>0</v>
          </cell>
          <cell r="K1970">
            <v>0</v>
          </cell>
          <cell r="L1970">
            <v>2003</v>
          </cell>
          <cell r="M1970" t="str">
            <v>No Trade</v>
          </cell>
          <cell r="N1970" t="str">
            <v/>
          </cell>
          <cell r="O1970" t="str">
            <v/>
          </cell>
          <cell r="P1970" t="str">
            <v/>
          </cell>
        </row>
        <row r="1971">
          <cell r="A1971" t="str">
            <v>ON</v>
          </cell>
          <cell r="B1971">
            <v>3</v>
          </cell>
          <cell r="C1971">
            <v>3</v>
          </cell>
          <cell r="D1971" t="str">
            <v>C</v>
          </cell>
          <cell r="E1971">
            <v>6.2</v>
          </cell>
          <cell r="F1971">
            <v>37677</v>
          </cell>
          <cell r="G1971">
            <v>4.2999999999999997E-2</v>
          </cell>
          <cell r="H1971">
            <v>0.03</v>
          </cell>
          <cell r="I1971" t="str">
            <v>7          0</v>
          </cell>
          <cell r="J1971">
            <v>0</v>
          </cell>
          <cell r="K1971">
            <v>0</v>
          </cell>
          <cell r="L1971">
            <v>2003</v>
          </cell>
          <cell r="M1971" t="str">
            <v>No Trade</v>
          </cell>
          <cell r="N1971" t="str">
            <v>NG33</v>
          </cell>
          <cell r="O1971">
            <v>46</v>
          </cell>
          <cell r="P1971">
            <v>1</v>
          </cell>
        </row>
        <row r="1972">
          <cell r="A1972" t="str">
            <v>ON</v>
          </cell>
          <cell r="B1972">
            <v>3</v>
          </cell>
          <cell r="C1972">
            <v>3</v>
          </cell>
          <cell r="D1972" t="str">
            <v>P</v>
          </cell>
          <cell r="E1972">
            <v>6.2</v>
          </cell>
          <cell r="F1972">
            <v>37677</v>
          </cell>
          <cell r="G1972">
            <v>0</v>
          </cell>
          <cell r="H1972">
            <v>0</v>
          </cell>
          <cell r="I1972" t="str">
            <v>0          0</v>
          </cell>
          <cell r="J1972">
            <v>0</v>
          </cell>
          <cell r="K1972">
            <v>0</v>
          </cell>
          <cell r="L1972">
            <v>2003</v>
          </cell>
          <cell r="M1972" t="str">
            <v>No Trade</v>
          </cell>
          <cell r="N1972" t="str">
            <v/>
          </cell>
          <cell r="O1972" t="str">
            <v/>
          </cell>
          <cell r="P1972" t="str">
            <v/>
          </cell>
        </row>
        <row r="1973">
          <cell r="A1973" t="str">
            <v>ON</v>
          </cell>
          <cell r="B1973">
            <v>3</v>
          </cell>
          <cell r="C1973">
            <v>3</v>
          </cell>
          <cell r="D1973" t="str">
            <v>C</v>
          </cell>
          <cell r="E1973">
            <v>6.25</v>
          </cell>
          <cell r="F1973">
            <v>37677</v>
          </cell>
          <cell r="G1973">
            <v>4.1000000000000002E-2</v>
          </cell>
          <cell r="H1973">
            <v>0.03</v>
          </cell>
          <cell r="I1973" t="str">
            <v>6        300</v>
          </cell>
          <cell r="J1973">
            <v>0</v>
          </cell>
          <cell r="K1973">
            <v>0</v>
          </cell>
          <cell r="L1973">
            <v>2003</v>
          </cell>
          <cell r="M1973" t="str">
            <v>No Trade</v>
          </cell>
          <cell r="N1973" t="str">
            <v>NG33</v>
          </cell>
          <cell r="O1973">
            <v>46</v>
          </cell>
          <cell r="P1973">
            <v>1</v>
          </cell>
        </row>
        <row r="1974">
          <cell r="A1974" t="str">
            <v>ON</v>
          </cell>
          <cell r="B1974">
            <v>3</v>
          </cell>
          <cell r="C1974">
            <v>3</v>
          </cell>
          <cell r="D1974" t="str">
            <v>P</v>
          </cell>
          <cell r="E1974">
            <v>6.25</v>
          </cell>
          <cell r="F1974">
            <v>37677</v>
          </cell>
          <cell r="G1974">
            <v>0</v>
          </cell>
          <cell r="H1974">
            <v>0</v>
          </cell>
          <cell r="I1974" t="str">
            <v>0          0</v>
          </cell>
          <cell r="J1974">
            <v>0</v>
          </cell>
          <cell r="K1974">
            <v>0</v>
          </cell>
          <cell r="L1974">
            <v>2003</v>
          </cell>
          <cell r="M1974" t="str">
            <v>No Trade</v>
          </cell>
          <cell r="N1974" t="str">
            <v/>
          </cell>
          <cell r="O1974" t="str">
            <v/>
          </cell>
          <cell r="P1974" t="str">
            <v/>
          </cell>
        </row>
        <row r="1975">
          <cell r="A1975" t="str">
            <v>ON</v>
          </cell>
          <cell r="B1975">
            <v>3</v>
          </cell>
          <cell r="C1975">
            <v>3</v>
          </cell>
          <cell r="D1975" t="str">
            <v>C</v>
          </cell>
          <cell r="E1975">
            <v>6.3</v>
          </cell>
          <cell r="F1975">
            <v>37677</v>
          </cell>
          <cell r="G1975">
            <v>0.04</v>
          </cell>
          <cell r="H1975">
            <v>0.03</v>
          </cell>
          <cell r="I1975" t="str">
            <v>4          0</v>
          </cell>
          <cell r="J1975">
            <v>0</v>
          </cell>
          <cell r="K1975">
            <v>0</v>
          </cell>
          <cell r="L1975">
            <v>2003</v>
          </cell>
          <cell r="M1975" t="str">
            <v>No Trade</v>
          </cell>
          <cell r="N1975" t="str">
            <v>NG33</v>
          </cell>
          <cell r="O1975">
            <v>46</v>
          </cell>
          <cell r="P1975">
            <v>1</v>
          </cell>
        </row>
        <row r="1976">
          <cell r="A1976" t="str">
            <v>ON</v>
          </cell>
          <cell r="B1976">
            <v>3</v>
          </cell>
          <cell r="C1976">
            <v>3</v>
          </cell>
          <cell r="D1976" t="str">
            <v>P</v>
          </cell>
          <cell r="E1976">
            <v>6.3</v>
          </cell>
          <cell r="F1976">
            <v>37677</v>
          </cell>
          <cell r="G1976">
            <v>0</v>
          </cell>
          <cell r="H1976">
            <v>0</v>
          </cell>
          <cell r="I1976" t="str">
            <v>0          0</v>
          </cell>
          <cell r="J1976">
            <v>0</v>
          </cell>
          <cell r="K1976">
            <v>0</v>
          </cell>
          <cell r="L1976">
            <v>2003</v>
          </cell>
          <cell r="M1976" t="str">
            <v>No Trade</v>
          </cell>
          <cell r="N1976" t="str">
            <v/>
          </cell>
          <cell r="O1976" t="str">
            <v/>
          </cell>
          <cell r="P1976" t="str">
            <v/>
          </cell>
        </row>
        <row r="1977">
          <cell r="A1977" t="str">
            <v>ON</v>
          </cell>
          <cell r="B1977">
            <v>3</v>
          </cell>
          <cell r="C1977">
            <v>3</v>
          </cell>
          <cell r="D1977" t="str">
            <v>C</v>
          </cell>
          <cell r="E1977">
            <v>6.35</v>
          </cell>
          <cell r="F1977">
            <v>37677</v>
          </cell>
          <cell r="G1977">
            <v>3.7999999999999999E-2</v>
          </cell>
          <cell r="H1977">
            <v>0.03</v>
          </cell>
          <cell r="I1977" t="str">
            <v>2          0</v>
          </cell>
          <cell r="J1977">
            <v>0</v>
          </cell>
          <cell r="K1977">
            <v>0</v>
          </cell>
          <cell r="L1977">
            <v>2003</v>
          </cell>
          <cell r="M1977" t="str">
            <v>No Trade</v>
          </cell>
          <cell r="N1977" t="str">
            <v>NG33</v>
          </cell>
          <cell r="O1977">
            <v>46</v>
          </cell>
          <cell r="P1977">
            <v>1</v>
          </cell>
        </row>
        <row r="1978">
          <cell r="A1978" t="str">
            <v>ON</v>
          </cell>
          <cell r="B1978">
            <v>3</v>
          </cell>
          <cell r="C1978">
            <v>3</v>
          </cell>
          <cell r="D1978" t="str">
            <v>P</v>
          </cell>
          <cell r="E1978">
            <v>6.35</v>
          </cell>
          <cell r="F1978">
            <v>37677</v>
          </cell>
          <cell r="G1978">
            <v>0</v>
          </cell>
          <cell r="H1978">
            <v>0</v>
          </cell>
          <cell r="I1978" t="str">
            <v>0          0</v>
          </cell>
          <cell r="J1978">
            <v>0</v>
          </cell>
          <cell r="K1978">
            <v>0</v>
          </cell>
          <cell r="L1978">
            <v>2003</v>
          </cell>
          <cell r="M1978" t="str">
            <v>No Trade</v>
          </cell>
          <cell r="N1978" t="str">
            <v/>
          </cell>
          <cell r="O1978" t="str">
            <v/>
          </cell>
          <cell r="P1978" t="str">
            <v/>
          </cell>
        </row>
        <row r="1979">
          <cell r="A1979" t="str">
            <v>ON</v>
          </cell>
          <cell r="B1979">
            <v>3</v>
          </cell>
          <cell r="C1979">
            <v>3</v>
          </cell>
          <cell r="D1979" t="str">
            <v>C</v>
          </cell>
          <cell r="E1979">
            <v>6.4</v>
          </cell>
          <cell r="F1979">
            <v>37677</v>
          </cell>
          <cell r="G1979">
            <v>3.5999999999999997E-2</v>
          </cell>
          <cell r="H1979">
            <v>0.03</v>
          </cell>
          <cell r="I1979" t="str">
            <v>1          0</v>
          </cell>
          <cell r="J1979">
            <v>0</v>
          </cell>
          <cell r="K1979">
            <v>0</v>
          </cell>
          <cell r="L1979">
            <v>2003</v>
          </cell>
          <cell r="M1979" t="str">
            <v>No Trade</v>
          </cell>
          <cell r="N1979" t="str">
            <v>NG33</v>
          </cell>
          <cell r="O1979">
            <v>46</v>
          </cell>
          <cell r="P1979">
            <v>1</v>
          </cell>
        </row>
        <row r="1980">
          <cell r="A1980" t="str">
            <v>ON</v>
          </cell>
          <cell r="B1980">
            <v>3</v>
          </cell>
          <cell r="C1980">
            <v>3</v>
          </cell>
          <cell r="D1980" t="str">
            <v>P</v>
          </cell>
          <cell r="E1980">
            <v>6.4</v>
          </cell>
          <cell r="F1980">
            <v>37677</v>
          </cell>
          <cell r="G1980">
            <v>0</v>
          </cell>
          <cell r="H1980">
            <v>0</v>
          </cell>
          <cell r="I1980" t="str">
            <v>0          0</v>
          </cell>
          <cell r="J1980">
            <v>0</v>
          </cell>
          <cell r="K1980">
            <v>0</v>
          </cell>
          <cell r="L1980">
            <v>2003</v>
          </cell>
          <cell r="M1980" t="str">
            <v>No Trade</v>
          </cell>
          <cell r="N1980" t="str">
            <v/>
          </cell>
          <cell r="O1980" t="str">
            <v/>
          </cell>
          <cell r="P1980" t="str">
            <v/>
          </cell>
        </row>
        <row r="1981">
          <cell r="A1981" t="str">
            <v>ON</v>
          </cell>
          <cell r="B1981">
            <v>3</v>
          </cell>
          <cell r="C1981">
            <v>3</v>
          </cell>
          <cell r="D1981" t="str">
            <v>C</v>
          </cell>
          <cell r="E1981">
            <v>6.45</v>
          </cell>
          <cell r="F1981">
            <v>37677</v>
          </cell>
          <cell r="G1981">
            <v>3.5000000000000003E-2</v>
          </cell>
          <cell r="H1981">
            <v>0.03</v>
          </cell>
          <cell r="I1981" t="str">
            <v>0          0</v>
          </cell>
          <cell r="J1981">
            <v>0</v>
          </cell>
          <cell r="K1981">
            <v>0</v>
          </cell>
          <cell r="L1981">
            <v>2003</v>
          </cell>
          <cell r="M1981" t="str">
            <v>No Trade</v>
          </cell>
          <cell r="N1981" t="str">
            <v>NG33</v>
          </cell>
          <cell r="O1981">
            <v>46</v>
          </cell>
          <cell r="P1981">
            <v>1</v>
          </cell>
        </row>
        <row r="1982">
          <cell r="A1982" t="str">
            <v>ON</v>
          </cell>
          <cell r="B1982">
            <v>3</v>
          </cell>
          <cell r="C1982">
            <v>3</v>
          </cell>
          <cell r="D1982" t="str">
            <v>P</v>
          </cell>
          <cell r="E1982">
            <v>6.45</v>
          </cell>
          <cell r="F1982">
            <v>37677</v>
          </cell>
          <cell r="G1982">
            <v>0</v>
          </cell>
          <cell r="H1982">
            <v>0</v>
          </cell>
          <cell r="I1982" t="str">
            <v>0          0</v>
          </cell>
          <cell r="J1982">
            <v>0</v>
          </cell>
          <cell r="K1982">
            <v>0</v>
          </cell>
          <cell r="L1982">
            <v>2003</v>
          </cell>
          <cell r="M1982" t="str">
            <v>No Trade</v>
          </cell>
          <cell r="N1982" t="str">
            <v/>
          </cell>
          <cell r="O1982" t="str">
            <v/>
          </cell>
          <cell r="P1982" t="str">
            <v/>
          </cell>
        </row>
        <row r="1983">
          <cell r="A1983" t="str">
            <v>ON</v>
          </cell>
          <cell r="B1983">
            <v>3</v>
          </cell>
          <cell r="C1983">
            <v>3</v>
          </cell>
          <cell r="D1983" t="str">
            <v>C</v>
          </cell>
          <cell r="E1983">
            <v>6.5</v>
          </cell>
          <cell r="F1983">
            <v>37677</v>
          </cell>
          <cell r="G1983">
            <v>3.3000000000000002E-2</v>
          </cell>
          <cell r="H1983">
            <v>0.02</v>
          </cell>
          <cell r="I1983" t="str">
            <v>8          0</v>
          </cell>
          <cell r="J1983">
            <v>0</v>
          </cell>
          <cell r="K1983">
            <v>0</v>
          </cell>
          <cell r="L1983">
            <v>2003</v>
          </cell>
          <cell r="M1983" t="str">
            <v>No Trade</v>
          </cell>
          <cell r="N1983" t="str">
            <v>NG33</v>
          </cell>
          <cell r="O1983">
            <v>46</v>
          </cell>
          <cell r="P1983">
            <v>1</v>
          </cell>
        </row>
        <row r="1984">
          <cell r="A1984" t="str">
            <v>ON</v>
          </cell>
          <cell r="B1984">
            <v>3</v>
          </cell>
          <cell r="C1984">
            <v>3</v>
          </cell>
          <cell r="D1984" t="str">
            <v>P</v>
          </cell>
          <cell r="E1984">
            <v>6.5</v>
          </cell>
          <cell r="F1984">
            <v>37677</v>
          </cell>
          <cell r="G1984">
            <v>0</v>
          </cell>
          <cell r="H1984">
            <v>0</v>
          </cell>
          <cell r="I1984" t="str">
            <v>0          0</v>
          </cell>
          <cell r="J1984">
            <v>0</v>
          </cell>
          <cell r="K1984">
            <v>0</v>
          </cell>
          <cell r="L1984">
            <v>2003</v>
          </cell>
          <cell r="M1984" t="str">
            <v>No Trade</v>
          </cell>
          <cell r="N1984" t="str">
            <v/>
          </cell>
          <cell r="O1984" t="str">
            <v/>
          </cell>
          <cell r="P1984" t="str">
            <v/>
          </cell>
        </row>
        <row r="1985">
          <cell r="A1985" t="str">
            <v>ON</v>
          </cell>
          <cell r="B1985">
            <v>3</v>
          </cell>
          <cell r="C1985">
            <v>3</v>
          </cell>
          <cell r="D1985" t="str">
            <v>C</v>
          </cell>
          <cell r="E1985">
            <v>6.6</v>
          </cell>
          <cell r="F1985">
            <v>37677</v>
          </cell>
          <cell r="G1985">
            <v>0.03</v>
          </cell>
          <cell r="H1985">
            <v>0.02</v>
          </cell>
          <cell r="I1985" t="str">
            <v>6          0</v>
          </cell>
          <cell r="J1985">
            <v>0</v>
          </cell>
          <cell r="K1985">
            <v>0</v>
          </cell>
          <cell r="L1985">
            <v>2003</v>
          </cell>
          <cell r="M1985" t="str">
            <v>No Trade</v>
          </cell>
          <cell r="N1985" t="str">
            <v>NG33</v>
          </cell>
          <cell r="O1985">
            <v>46</v>
          </cell>
          <cell r="P1985">
            <v>1</v>
          </cell>
        </row>
        <row r="1986">
          <cell r="A1986" t="str">
            <v>ON</v>
          </cell>
          <cell r="B1986">
            <v>3</v>
          </cell>
          <cell r="C1986">
            <v>3</v>
          </cell>
          <cell r="D1986" t="str">
            <v>P</v>
          </cell>
          <cell r="E1986">
            <v>6.6</v>
          </cell>
          <cell r="F1986">
            <v>37677</v>
          </cell>
          <cell r="G1986">
            <v>0</v>
          </cell>
          <cell r="H1986">
            <v>0</v>
          </cell>
          <cell r="I1986" t="str">
            <v>0          0</v>
          </cell>
          <cell r="J1986">
            <v>0</v>
          </cell>
          <cell r="K1986">
            <v>0</v>
          </cell>
          <cell r="L1986">
            <v>2003</v>
          </cell>
          <cell r="M1986" t="str">
            <v>No Trade</v>
          </cell>
          <cell r="N1986" t="str">
            <v/>
          </cell>
          <cell r="O1986" t="str">
            <v/>
          </cell>
          <cell r="P1986" t="str">
            <v/>
          </cell>
        </row>
        <row r="1987">
          <cell r="A1987" t="str">
            <v>ON</v>
          </cell>
          <cell r="B1987">
            <v>3</v>
          </cell>
          <cell r="C1987">
            <v>3</v>
          </cell>
          <cell r="D1987" t="str">
            <v>C</v>
          </cell>
          <cell r="E1987">
            <v>6.75</v>
          </cell>
          <cell r="F1987">
            <v>37677</v>
          </cell>
          <cell r="G1987">
            <v>2.7E-2</v>
          </cell>
          <cell r="H1987">
            <v>0.02</v>
          </cell>
          <cell r="I1987" t="str">
            <v>3          0</v>
          </cell>
          <cell r="J1987">
            <v>0</v>
          </cell>
          <cell r="K1987">
            <v>0</v>
          </cell>
          <cell r="L1987">
            <v>2003</v>
          </cell>
          <cell r="M1987" t="str">
            <v>No Trade</v>
          </cell>
          <cell r="N1987" t="str">
            <v>NG33</v>
          </cell>
          <cell r="O1987">
            <v>46</v>
          </cell>
          <cell r="P1987">
            <v>1</v>
          </cell>
        </row>
        <row r="1988">
          <cell r="A1988" t="str">
            <v>ON</v>
          </cell>
          <cell r="B1988">
            <v>3</v>
          </cell>
          <cell r="C1988">
            <v>3</v>
          </cell>
          <cell r="D1988" t="str">
            <v>P</v>
          </cell>
          <cell r="E1988">
            <v>6.75</v>
          </cell>
          <cell r="F1988">
            <v>37677</v>
          </cell>
          <cell r="G1988">
            <v>0</v>
          </cell>
          <cell r="H1988">
            <v>0</v>
          </cell>
          <cell r="I1988" t="str">
            <v>0          0</v>
          </cell>
          <cell r="J1988">
            <v>0</v>
          </cell>
          <cell r="K1988">
            <v>0</v>
          </cell>
          <cell r="L1988">
            <v>2003</v>
          </cell>
          <cell r="M1988" t="str">
            <v>No Trade</v>
          </cell>
          <cell r="N1988" t="str">
            <v/>
          </cell>
          <cell r="O1988" t="str">
            <v/>
          </cell>
          <cell r="P1988" t="str">
            <v/>
          </cell>
        </row>
        <row r="1989">
          <cell r="A1989" t="str">
            <v>ON</v>
          </cell>
          <cell r="B1989">
            <v>3</v>
          </cell>
          <cell r="C1989">
            <v>3</v>
          </cell>
          <cell r="D1989" t="str">
            <v>C</v>
          </cell>
          <cell r="E1989">
            <v>6.8</v>
          </cell>
          <cell r="F1989">
            <v>37677</v>
          </cell>
          <cell r="G1989">
            <v>2.5999999999999999E-2</v>
          </cell>
          <cell r="H1989">
            <v>0.02</v>
          </cell>
          <cell r="I1989" t="str">
            <v>2          0</v>
          </cell>
          <cell r="J1989">
            <v>0</v>
          </cell>
          <cell r="K1989">
            <v>0</v>
          </cell>
          <cell r="L1989">
            <v>2003</v>
          </cell>
          <cell r="M1989" t="str">
            <v>No Trade</v>
          </cell>
          <cell r="N1989" t="str">
            <v>NG33</v>
          </cell>
          <cell r="O1989">
            <v>46</v>
          </cell>
          <cell r="P1989">
            <v>1</v>
          </cell>
        </row>
        <row r="1990">
          <cell r="A1990" t="str">
            <v>ON</v>
          </cell>
          <cell r="B1990">
            <v>3</v>
          </cell>
          <cell r="C1990">
            <v>3</v>
          </cell>
          <cell r="D1990" t="str">
            <v>P</v>
          </cell>
          <cell r="E1990">
            <v>6.8</v>
          </cell>
          <cell r="F1990">
            <v>37677</v>
          </cell>
          <cell r="G1990">
            <v>0</v>
          </cell>
          <cell r="H1990">
            <v>0</v>
          </cell>
          <cell r="I1990" t="str">
            <v>0          0</v>
          </cell>
          <cell r="J1990">
            <v>0</v>
          </cell>
          <cell r="K1990">
            <v>0</v>
          </cell>
          <cell r="L1990">
            <v>2003</v>
          </cell>
          <cell r="M1990" t="str">
            <v>No Trade</v>
          </cell>
          <cell r="N1990" t="str">
            <v/>
          </cell>
          <cell r="O1990" t="str">
            <v/>
          </cell>
          <cell r="P1990" t="str">
            <v/>
          </cell>
        </row>
        <row r="1991">
          <cell r="A1991" t="str">
            <v>ON</v>
          </cell>
          <cell r="B1991">
            <v>3</v>
          </cell>
          <cell r="C1991">
            <v>3</v>
          </cell>
          <cell r="D1991" t="str">
            <v>C</v>
          </cell>
          <cell r="E1991">
            <v>6.9</v>
          </cell>
          <cell r="F1991">
            <v>37677</v>
          </cell>
          <cell r="G1991">
            <v>2.4E-2</v>
          </cell>
          <cell r="H1991">
            <v>0.02</v>
          </cell>
          <cell r="I1991" t="str">
            <v>1          0</v>
          </cell>
          <cell r="J1991">
            <v>0</v>
          </cell>
          <cell r="K1991">
            <v>0</v>
          </cell>
          <cell r="L1991">
            <v>2003</v>
          </cell>
          <cell r="M1991" t="str">
            <v>No Trade</v>
          </cell>
          <cell r="N1991" t="str">
            <v>NG33</v>
          </cell>
          <cell r="O1991">
            <v>46</v>
          </cell>
          <cell r="P1991">
            <v>1</v>
          </cell>
        </row>
        <row r="1992">
          <cell r="A1992" t="str">
            <v>ON</v>
          </cell>
          <cell r="B1992">
            <v>3</v>
          </cell>
          <cell r="C1992">
            <v>3</v>
          </cell>
          <cell r="D1992" t="str">
            <v>P</v>
          </cell>
          <cell r="E1992">
            <v>6.9</v>
          </cell>
          <cell r="F1992">
            <v>37677</v>
          </cell>
          <cell r="G1992">
            <v>0</v>
          </cell>
          <cell r="H1992">
            <v>0</v>
          </cell>
          <cell r="I1992" t="str">
            <v>0          0</v>
          </cell>
          <cell r="J1992">
            <v>0</v>
          </cell>
          <cell r="K1992">
            <v>0</v>
          </cell>
          <cell r="L1992">
            <v>2003</v>
          </cell>
          <cell r="M1992" t="str">
            <v>No Trade</v>
          </cell>
          <cell r="N1992" t="str">
            <v/>
          </cell>
          <cell r="O1992" t="str">
            <v/>
          </cell>
          <cell r="P1992" t="str">
            <v/>
          </cell>
        </row>
        <row r="1993">
          <cell r="A1993" t="str">
            <v>ON</v>
          </cell>
          <cell r="B1993">
            <v>3</v>
          </cell>
          <cell r="C1993">
            <v>3</v>
          </cell>
          <cell r="D1993" t="str">
            <v>C</v>
          </cell>
          <cell r="E1993">
            <v>7</v>
          </cell>
          <cell r="F1993">
            <v>37677</v>
          </cell>
          <cell r="G1993">
            <v>2.1999999999999999E-2</v>
          </cell>
          <cell r="H1993">
            <v>0.01</v>
          </cell>
          <cell r="I1993" t="str">
            <v>9      2,105</v>
          </cell>
          <cell r="J1993">
            <v>1.7999999999999999E-2</v>
          </cell>
          <cell r="K1993">
            <v>1.7999999999999999E-2</v>
          </cell>
          <cell r="L1993">
            <v>2003</v>
          </cell>
          <cell r="M1993" t="str">
            <v>No Trade</v>
          </cell>
          <cell r="N1993" t="str">
            <v>NG33</v>
          </cell>
          <cell r="O1993">
            <v>46</v>
          </cell>
          <cell r="P1993">
            <v>1</v>
          </cell>
        </row>
        <row r="1994">
          <cell r="A1994" t="str">
            <v>ON</v>
          </cell>
          <cell r="B1994">
            <v>3</v>
          </cell>
          <cell r="C1994">
            <v>3</v>
          </cell>
          <cell r="D1994" t="str">
            <v>P</v>
          </cell>
          <cell r="E1994">
            <v>7</v>
          </cell>
          <cell r="F1994">
            <v>37677</v>
          </cell>
          <cell r="G1994">
            <v>0</v>
          </cell>
          <cell r="H1994">
            <v>0</v>
          </cell>
          <cell r="I1994" t="str">
            <v>0          0</v>
          </cell>
          <cell r="J1994">
            <v>0</v>
          </cell>
          <cell r="K1994">
            <v>0</v>
          </cell>
          <cell r="L1994">
            <v>2003</v>
          </cell>
          <cell r="M1994" t="str">
            <v>No Trade</v>
          </cell>
          <cell r="N1994" t="str">
            <v/>
          </cell>
          <cell r="O1994" t="str">
            <v/>
          </cell>
          <cell r="P1994" t="str">
            <v/>
          </cell>
        </row>
        <row r="1995">
          <cell r="A1995" t="str">
            <v>ON</v>
          </cell>
          <cell r="B1995">
            <v>3</v>
          </cell>
          <cell r="C1995">
            <v>3</v>
          </cell>
          <cell r="D1995" t="str">
            <v>C</v>
          </cell>
          <cell r="E1995">
            <v>7.1</v>
          </cell>
          <cell r="F1995">
            <v>37677</v>
          </cell>
          <cell r="G1995">
            <v>0.02</v>
          </cell>
          <cell r="H1995">
            <v>0.01</v>
          </cell>
          <cell r="I1995" t="str">
            <v>8          0</v>
          </cell>
          <cell r="J1995">
            <v>0</v>
          </cell>
          <cell r="K1995">
            <v>0</v>
          </cell>
          <cell r="L1995">
            <v>2003</v>
          </cell>
          <cell r="M1995" t="str">
            <v>No Trade</v>
          </cell>
          <cell r="N1995" t="str">
            <v>NG33</v>
          </cell>
          <cell r="O1995">
            <v>46</v>
          </cell>
          <cell r="P1995">
            <v>1</v>
          </cell>
        </row>
        <row r="1996">
          <cell r="A1996" t="str">
            <v>ON</v>
          </cell>
          <cell r="B1996">
            <v>3</v>
          </cell>
          <cell r="C1996">
            <v>3</v>
          </cell>
          <cell r="D1996" t="str">
            <v>P</v>
          </cell>
          <cell r="E1996">
            <v>7.1</v>
          </cell>
          <cell r="F1996">
            <v>37677</v>
          </cell>
          <cell r="G1996">
            <v>0</v>
          </cell>
          <cell r="H1996">
            <v>0</v>
          </cell>
          <cell r="I1996" t="str">
            <v>0          0</v>
          </cell>
          <cell r="J1996">
            <v>0</v>
          </cell>
          <cell r="K1996">
            <v>0</v>
          </cell>
          <cell r="L1996">
            <v>2003</v>
          </cell>
          <cell r="M1996" t="str">
            <v>No Trade</v>
          </cell>
          <cell r="N1996" t="str">
            <v/>
          </cell>
          <cell r="O1996" t="str">
            <v/>
          </cell>
          <cell r="P1996" t="str">
            <v/>
          </cell>
        </row>
        <row r="1997">
          <cell r="A1997" t="str">
            <v>ON</v>
          </cell>
          <cell r="B1997">
            <v>3</v>
          </cell>
          <cell r="C1997">
            <v>3</v>
          </cell>
          <cell r="D1997" t="str">
            <v>C</v>
          </cell>
          <cell r="E1997">
            <v>7.2</v>
          </cell>
          <cell r="F1997">
            <v>37677</v>
          </cell>
          <cell r="G1997">
            <v>1.9E-2</v>
          </cell>
          <cell r="H1997">
            <v>0.01</v>
          </cell>
          <cell r="I1997" t="str">
            <v>6          0</v>
          </cell>
          <cell r="J1997">
            <v>0</v>
          </cell>
          <cell r="K1997">
            <v>0</v>
          </cell>
          <cell r="L1997">
            <v>2003</v>
          </cell>
          <cell r="M1997" t="str">
            <v>No Trade</v>
          </cell>
          <cell r="N1997" t="str">
            <v>NG33</v>
          </cell>
          <cell r="O1997">
            <v>46</v>
          </cell>
          <cell r="P1997">
            <v>1</v>
          </cell>
        </row>
        <row r="1998">
          <cell r="A1998" t="str">
            <v>ON</v>
          </cell>
          <cell r="B1998">
            <v>3</v>
          </cell>
          <cell r="C1998">
            <v>3</v>
          </cell>
          <cell r="D1998" t="str">
            <v>P</v>
          </cell>
          <cell r="E1998">
            <v>7.2</v>
          </cell>
          <cell r="F1998">
            <v>37677</v>
          </cell>
          <cell r="G1998">
            <v>0</v>
          </cell>
          <cell r="H1998">
            <v>0</v>
          </cell>
          <cell r="I1998" t="str">
            <v>0          0</v>
          </cell>
          <cell r="J1998">
            <v>0</v>
          </cell>
          <cell r="K1998">
            <v>0</v>
          </cell>
          <cell r="L1998">
            <v>2003</v>
          </cell>
          <cell r="M1998" t="str">
            <v>No Trade</v>
          </cell>
          <cell r="N1998" t="str">
            <v/>
          </cell>
          <cell r="O1998" t="str">
            <v/>
          </cell>
          <cell r="P1998" t="str">
            <v/>
          </cell>
        </row>
        <row r="1999">
          <cell r="A1999" t="str">
            <v>ON</v>
          </cell>
          <cell r="B1999">
            <v>3</v>
          </cell>
          <cell r="C1999">
            <v>3</v>
          </cell>
          <cell r="D1999" t="str">
            <v>C</v>
          </cell>
          <cell r="E1999">
            <v>7.25</v>
          </cell>
          <cell r="F1999">
            <v>37677</v>
          </cell>
          <cell r="G1999">
            <v>1.7999999999999999E-2</v>
          </cell>
          <cell r="H1999">
            <v>0.01</v>
          </cell>
          <cell r="I1999" t="str">
            <v>6          0</v>
          </cell>
          <cell r="J1999">
            <v>0</v>
          </cell>
          <cell r="K1999">
            <v>0</v>
          </cell>
          <cell r="L1999">
            <v>2003</v>
          </cell>
          <cell r="M1999" t="str">
            <v>No Trade</v>
          </cell>
          <cell r="N1999" t="str">
            <v>NG33</v>
          </cell>
          <cell r="O1999">
            <v>46</v>
          </cell>
          <cell r="P1999">
            <v>1</v>
          </cell>
        </row>
        <row r="2000">
          <cell r="A2000" t="str">
            <v>ON</v>
          </cell>
          <cell r="B2000">
            <v>3</v>
          </cell>
          <cell r="C2000">
            <v>3</v>
          </cell>
          <cell r="D2000" t="str">
            <v>P</v>
          </cell>
          <cell r="E2000">
            <v>7.25</v>
          </cell>
          <cell r="F2000">
            <v>37677</v>
          </cell>
          <cell r="G2000">
            <v>0</v>
          </cell>
          <cell r="H2000">
            <v>0</v>
          </cell>
          <cell r="I2000" t="str">
            <v>0          0</v>
          </cell>
          <cell r="J2000">
            <v>0</v>
          </cell>
          <cell r="K2000">
            <v>0</v>
          </cell>
          <cell r="L2000">
            <v>2003</v>
          </cell>
          <cell r="M2000" t="str">
            <v>No Trade</v>
          </cell>
          <cell r="N2000" t="str">
            <v/>
          </cell>
          <cell r="O2000" t="str">
            <v/>
          </cell>
          <cell r="P2000" t="str">
            <v/>
          </cell>
        </row>
        <row r="2001">
          <cell r="A2001" t="str">
            <v>ON</v>
          </cell>
          <cell r="B2001">
            <v>3</v>
          </cell>
          <cell r="C2001">
            <v>3</v>
          </cell>
          <cell r="D2001" t="str">
            <v>C</v>
          </cell>
          <cell r="E2001">
            <v>7.5</v>
          </cell>
          <cell r="F2001">
            <v>37677</v>
          </cell>
          <cell r="G2001">
            <v>1.4999999999999999E-2</v>
          </cell>
          <cell r="H2001">
            <v>0.01</v>
          </cell>
          <cell r="I2001" t="str">
            <v>3          9</v>
          </cell>
          <cell r="J2001">
            <v>0.01</v>
          </cell>
          <cell r="K2001">
            <v>0.01</v>
          </cell>
          <cell r="L2001">
            <v>2003</v>
          </cell>
          <cell r="M2001" t="str">
            <v>No Trade</v>
          </cell>
          <cell r="N2001" t="str">
            <v>NG33</v>
          </cell>
          <cell r="O2001">
            <v>46</v>
          </cell>
          <cell r="P2001">
            <v>1</v>
          </cell>
        </row>
        <row r="2002">
          <cell r="A2002" t="str">
            <v>ON</v>
          </cell>
          <cell r="B2002">
            <v>3</v>
          </cell>
          <cell r="C2002">
            <v>3</v>
          </cell>
          <cell r="D2002" t="str">
            <v>P</v>
          </cell>
          <cell r="E2002">
            <v>7.5</v>
          </cell>
          <cell r="F2002">
            <v>37677</v>
          </cell>
          <cell r="G2002">
            <v>0</v>
          </cell>
          <cell r="H2002">
            <v>0</v>
          </cell>
          <cell r="I2002" t="str">
            <v>0          0</v>
          </cell>
          <cell r="J2002">
            <v>0</v>
          </cell>
          <cell r="K2002">
            <v>0</v>
          </cell>
          <cell r="L2002">
            <v>2003</v>
          </cell>
          <cell r="M2002" t="str">
            <v>No Trade</v>
          </cell>
          <cell r="N2002" t="str">
            <v/>
          </cell>
          <cell r="O2002" t="str">
            <v/>
          </cell>
          <cell r="P2002" t="str">
            <v/>
          </cell>
        </row>
        <row r="2003">
          <cell r="A2003" t="str">
            <v>ON</v>
          </cell>
          <cell r="B2003">
            <v>3</v>
          </cell>
          <cell r="C2003">
            <v>3</v>
          </cell>
          <cell r="D2003" t="str">
            <v>C</v>
          </cell>
          <cell r="E2003">
            <v>8</v>
          </cell>
          <cell r="F2003">
            <v>37677</v>
          </cell>
          <cell r="G2003">
            <v>1.0999999999999999E-2</v>
          </cell>
          <cell r="H2003">
            <v>0.01</v>
          </cell>
          <cell r="I2003" t="str">
            <v>0          0</v>
          </cell>
          <cell r="J2003">
            <v>0</v>
          </cell>
          <cell r="K2003">
            <v>0</v>
          </cell>
          <cell r="L2003">
            <v>2003</v>
          </cell>
          <cell r="M2003" t="str">
            <v>No Trade</v>
          </cell>
          <cell r="N2003" t="str">
            <v>NG33</v>
          </cell>
          <cell r="O2003">
            <v>46</v>
          </cell>
          <cell r="P2003">
            <v>1</v>
          </cell>
        </row>
        <row r="2004">
          <cell r="A2004" t="str">
            <v>ON</v>
          </cell>
          <cell r="B2004">
            <v>3</v>
          </cell>
          <cell r="C2004">
            <v>3</v>
          </cell>
          <cell r="D2004" t="str">
            <v>P</v>
          </cell>
          <cell r="E2004">
            <v>8</v>
          </cell>
          <cell r="F2004">
            <v>37677</v>
          </cell>
          <cell r="G2004">
            <v>0</v>
          </cell>
          <cell r="H2004">
            <v>0</v>
          </cell>
          <cell r="I2004" t="str">
            <v>0          0</v>
          </cell>
          <cell r="J2004">
            <v>0</v>
          </cell>
          <cell r="K2004">
            <v>0</v>
          </cell>
          <cell r="L2004">
            <v>2003</v>
          </cell>
          <cell r="M2004" t="str">
            <v>No Trade</v>
          </cell>
          <cell r="N2004" t="str">
            <v/>
          </cell>
          <cell r="O2004" t="str">
            <v/>
          </cell>
          <cell r="P2004" t="str">
            <v/>
          </cell>
        </row>
        <row r="2005">
          <cell r="A2005" t="str">
            <v>ON</v>
          </cell>
          <cell r="B2005">
            <v>3</v>
          </cell>
          <cell r="C2005">
            <v>3</v>
          </cell>
          <cell r="D2005" t="str">
            <v>C</v>
          </cell>
          <cell r="E2005">
            <v>9</v>
          </cell>
          <cell r="F2005">
            <v>37677</v>
          </cell>
          <cell r="G2005">
            <v>7.0000000000000001E-3</v>
          </cell>
          <cell r="H2005">
            <v>0</v>
          </cell>
          <cell r="I2005" t="str">
            <v>6          0</v>
          </cell>
          <cell r="J2005">
            <v>0</v>
          </cell>
          <cell r="K2005">
            <v>0</v>
          </cell>
          <cell r="L2005">
            <v>2003</v>
          </cell>
          <cell r="M2005" t="str">
            <v>No Trade</v>
          </cell>
          <cell r="N2005" t="str">
            <v>NG33</v>
          </cell>
          <cell r="O2005">
            <v>46</v>
          </cell>
          <cell r="P2005">
            <v>1</v>
          </cell>
        </row>
        <row r="2006">
          <cell r="A2006" t="str">
            <v>ON</v>
          </cell>
          <cell r="B2006">
            <v>3</v>
          </cell>
          <cell r="C2006">
            <v>3</v>
          </cell>
          <cell r="D2006" t="str">
            <v>P</v>
          </cell>
          <cell r="E2006">
            <v>9</v>
          </cell>
          <cell r="F2006">
            <v>37677</v>
          </cell>
          <cell r="G2006">
            <v>0</v>
          </cell>
          <cell r="H2006">
            <v>0</v>
          </cell>
          <cell r="I2006" t="str">
            <v>0          0</v>
          </cell>
          <cell r="J2006">
            <v>0</v>
          </cell>
          <cell r="K2006">
            <v>0</v>
          </cell>
          <cell r="L2006">
            <v>2003</v>
          </cell>
          <cell r="M2006" t="str">
            <v>No Trade</v>
          </cell>
          <cell r="N2006" t="str">
            <v/>
          </cell>
          <cell r="O2006" t="str">
            <v/>
          </cell>
          <cell r="P2006" t="str">
            <v/>
          </cell>
        </row>
        <row r="2007">
          <cell r="A2007" t="str">
            <v>ON</v>
          </cell>
          <cell r="B2007">
            <v>3</v>
          </cell>
          <cell r="C2007">
            <v>3</v>
          </cell>
          <cell r="D2007" t="str">
            <v>C</v>
          </cell>
          <cell r="E2007">
            <v>10</v>
          </cell>
          <cell r="F2007">
            <v>37677</v>
          </cell>
          <cell r="G2007">
            <v>5.0000000000000001E-3</v>
          </cell>
          <cell r="H2007">
            <v>0</v>
          </cell>
          <cell r="I2007" t="str">
            <v>5          0</v>
          </cell>
          <cell r="J2007">
            <v>0</v>
          </cell>
          <cell r="K2007">
            <v>0</v>
          </cell>
          <cell r="L2007">
            <v>2003</v>
          </cell>
          <cell r="M2007" t="str">
            <v>No Trade</v>
          </cell>
          <cell r="N2007" t="str">
            <v>NG33</v>
          </cell>
          <cell r="O2007">
            <v>46</v>
          </cell>
          <cell r="P2007">
            <v>1</v>
          </cell>
        </row>
        <row r="2008">
          <cell r="A2008" t="str">
            <v>ON</v>
          </cell>
          <cell r="B2008">
            <v>3</v>
          </cell>
          <cell r="C2008">
            <v>3</v>
          </cell>
          <cell r="D2008" t="str">
            <v>P</v>
          </cell>
          <cell r="E2008">
            <v>10</v>
          </cell>
          <cell r="F2008">
            <v>37677</v>
          </cell>
          <cell r="G2008">
            <v>0</v>
          </cell>
          <cell r="H2008">
            <v>0</v>
          </cell>
          <cell r="I2008" t="str">
            <v>0          0</v>
          </cell>
          <cell r="J2008">
            <v>0</v>
          </cell>
          <cell r="K2008">
            <v>0</v>
          </cell>
          <cell r="L2008">
            <v>2003</v>
          </cell>
          <cell r="M2008" t="str">
            <v>No Trade</v>
          </cell>
          <cell r="N2008" t="str">
            <v/>
          </cell>
          <cell r="O2008" t="str">
            <v/>
          </cell>
          <cell r="P2008" t="str">
            <v/>
          </cell>
        </row>
        <row r="2009">
          <cell r="A2009" t="str">
            <v>ON</v>
          </cell>
          <cell r="B2009">
            <v>3</v>
          </cell>
          <cell r="C2009">
            <v>3</v>
          </cell>
          <cell r="D2009" t="str">
            <v>C</v>
          </cell>
          <cell r="E2009">
            <v>12</v>
          </cell>
          <cell r="F2009">
            <v>37677</v>
          </cell>
          <cell r="G2009">
            <v>4.0000000000000001E-3</v>
          </cell>
          <cell r="H2009">
            <v>0</v>
          </cell>
          <cell r="I2009" t="str">
            <v>3          0</v>
          </cell>
          <cell r="J2009">
            <v>0</v>
          </cell>
          <cell r="K2009">
            <v>0</v>
          </cell>
          <cell r="L2009">
            <v>2003</v>
          </cell>
          <cell r="M2009" t="str">
            <v>No Trade</v>
          </cell>
          <cell r="N2009" t="str">
            <v>NG33</v>
          </cell>
          <cell r="O2009">
            <v>46</v>
          </cell>
          <cell r="P2009">
            <v>1</v>
          </cell>
        </row>
        <row r="2010">
          <cell r="A2010" t="str">
            <v>ON</v>
          </cell>
          <cell r="B2010">
            <v>3</v>
          </cell>
          <cell r="C2010">
            <v>3</v>
          </cell>
          <cell r="D2010" t="str">
            <v>P</v>
          </cell>
          <cell r="E2010">
            <v>12</v>
          </cell>
          <cell r="F2010">
            <v>37677</v>
          </cell>
          <cell r="G2010">
            <v>0</v>
          </cell>
          <cell r="H2010">
            <v>0</v>
          </cell>
          <cell r="I2010" t="str">
            <v>0          0</v>
          </cell>
          <cell r="J2010">
            <v>0</v>
          </cell>
          <cell r="K2010">
            <v>0</v>
          </cell>
          <cell r="L2010">
            <v>2003</v>
          </cell>
          <cell r="M2010" t="str">
            <v>No Trade</v>
          </cell>
          <cell r="N2010" t="str">
            <v/>
          </cell>
          <cell r="O2010" t="str">
            <v/>
          </cell>
          <cell r="P2010" t="str">
            <v/>
          </cell>
        </row>
        <row r="2011">
          <cell r="A2011" t="str">
            <v>ON</v>
          </cell>
          <cell r="B2011">
            <v>4</v>
          </cell>
          <cell r="C2011">
            <v>3</v>
          </cell>
          <cell r="D2011" t="str">
            <v>P</v>
          </cell>
          <cell r="E2011">
            <v>0.25</v>
          </cell>
          <cell r="F2011">
            <v>37706</v>
          </cell>
          <cell r="G2011">
            <v>0</v>
          </cell>
          <cell r="H2011">
            <v>0</v>
          </cell>
          <cell r="I2011" t="str">
            <v>0          0</v>
          </cell>
          <cell r="J2011">
            <v>0</v>
          </cell>
          <cell r="K2011">
            <v>0</v>
          </cell>
          <cell r="L2011">
            <v>2003</v>
          </cell>
          <cell r="M2011" t="str">
            <v>No Trade</v>
          </cell>
          <cell r="N2011" t="str">
            <v/>
          </cell>
          <cell r="O2011" t="str">
            <v/>
          </cell>
          <cell r="P2011" t="str">
            <v/>
          </cell>
        </row>
        <row r="2012">
          <cell r="A2012" t="str">
            <v>ON</v>
          </cell>
          <cell r="B2012">
            <v>4</v>
          </cell>
          <cell r="C2012">
            <v>3</v>
          </cell>
          <cell r="D2012" t="str">
            <v>C</v>
          </cell>
          <cell r="E2012">
            <v>0.5</v>
          </cell>
          <cell r="F2012">
            <v>37706</v>
          </cell>
          <cell r="G2012">
            <v>0</v>
          </cell>
          <cell r="H2012">
            <v>0</v>
          </cell>
          <cell r="I2012" t="str">
            <v>0          0</v>
          </cell>
          <cell r="J2012">
            <v>0</v>
          </cell>
          <cell r="K2012">
            <v>0</v>
          </cell>
          <cell r="L2012">
            <v>2003</v>
          </cell>
          <cell r="M2012" t="str">
            <v>No Trade</v>
          </cell>
          <cell r="N2012" t="str">
            <v/>
          </cell>
          <cell r="O2012" t="str">
            <v/>
          </cell>
          <cell r="P2012" t="str">
            <v/>
          </cell>
        </row>
        <row r="2013">
          <cell r="A2013" t="str">
            <v>ON</v>
          </cell>
          <cell r="B2013">
            <v>4</v>
          </cell>
          <cell r="C2013">
            <v>3</v>
          </cell>
          <cell r="D2013" t="str">
            <v>C</v>
          </cell>
          <cell r="E2013">
            <v>1</v>
          </cell>
          <cell r="F2013">
            <v>37706</v>
          </cell>
          <cell r="G2013">
            <v>0</v>
          </cell>
          <cell r="H2013">
            <v>0</v>
          </cell>
          <cell r="I2013" t="str">
            <v>0          0</v>
          </cell>
          <cell r="J2013">
            <v>0</v>
          </cell>
          <cell r="K2013">
            <v>0</v>
          </cell>
          <cell r="L2013">
            <v>2003</v>
          </cell>
          <cell r="M2013" t="str">
            <v>No Trade</v>
          </cell>
          <cell r="N2013" t="str">
            <v/>
          </cell>
          <cell r="O2013" t="str">
            <v/>
          </cell>
          <cell r="P2013" t="str">
            <v/>
          </cell>
        </row>
        <row r="2014">
          <cell r="A2014" t="str">
            <v>ON</v>
          </cell>
          <cell r="B2014">
            <v>4</v>
          </cell>
          <cell r="C2014">
            <v>3</v>
          </cell>
          <cell r="D2014" t="str">
            <v>P</v>
          </cell>
          <cell r="E2014">
            <v>2</v>
          </cell>
          <cell r="F2014">
            <v>37706</v>
          </cell>
          <cell r="G2014">
            <v>1E-3</v>
          </cell>
          <cell r="H2014">
            <v>0</v>
          </cell>
          <cell r="I2014" t="str">
            <v>1          0</v>
          </cell>
          <cell r="J2014">
            <v>0</v>
          </cell>
          <cell r="K2014">
            <v>0</v>
          </cell>
          <cell r="L2014">
            <v>2003</v>
          </cell>
          <cell r="M2014">
            <v>1.8264214604551692</v>
          </cell>
          <cell r="N2014" t="str">
            <v>NG43</v>
          </cell>
          <cell r="O2014">
            <v>59.02</v>
          </cell>
          <cell r="P2014">
            <v>2</v>
          </cell>
        </row>
        <row r="2015">
          <cell r="A2015" t="str">
            <v>ON</v>
          </cell>
          <cell r="B2015">
            <v>4</v>
          </cell>
          <cell r="C2015">
            <v>3</v>
          </cell>
          <cell r="D2015" t="str">
            <v>P</v>
          </cell>
          <cell r="E2015">
            <v>2.1</v>
          </cell>
          <cell r="F2015">
            <v>37706</v>
          </cell>
          <cell r="G2015">
            <v>1E-3</v>
          </cell>
          <cell r="H2015">
            <v>0</v>
          </cell>
          <cell r="I2015" t="str">
            <v>1          0</v>
          </cell>
          <cell r="J2015">
            <v>0</v>
          </cell>
          <cell r="K2015">
            <v>0</v>
          </cell>
          <cell r="L2015">
            <v>2003</v>
          </cell>
          <cell r="M2015">
            <v>1.798411693475128</v>
          </cell>
          <cell r="N2015" t="str">
            <v>NG43</v>
          </cell>
          <cell r="O2015">
            <v>59.02</v>
          </cell>
          <cell r="P2015">
            <v>2</v>
          </cell>
        </row>
        <row r="2016">
          <cell r="A2016" t="str">
            <v>ON</v>
          </cell>
          <cell r="B2016">
            <v>4</v>
          </cell>
          <cell r="C2016">
            <v>3</v>
          </cell>
          <cell r="D2016" t="str">
            <v>P</v>
          </cell>
          <cell r="E2016">
            <v>2.25</v>
          </cell>
          <cell r="F2016">
            <v>37706</v>
          </cell>
          <cell r="G2016">
            <v>1E-3</v>
          </cell>
          <cell r="H2016">
            <v>0</v>
          </cell>
          <cell r="I2016" t="str">
            <v>1          0</v>
          </cell>
          <cell r="J2016">
            <v>0</v>
          </cell>
          <cell r="K2016">
            <v>0</v>
          </cell>
          <cell r="L2016">
            <v>2003</v>
          </cell>
          <cell r="M2016">
            <v>1.758956134559529</v>
          </cell>
          <cell r="N2016" t="str">
            <v>NG43</v>
          </cell>
          <cell r="O2016">
            <v>59.02</v>
          </cell>
          <cell r="P2016">
            <v>2</v>
          </cell>
        </row>
        <row r="2017">
          <cell r="A2017" t="str">
            <v>ON</v>
          </cell>
          <cell r="B2017">
            <v>4</v>
          </cell>
          <cell r="C2017">
            <v>3</v>
          </cell>
          <cell r="D2017" t="str">
            <v>P</v>
          </cell>
          <cell r="E2017">
            <v>2.5</v>
          </cell>
          <cell r="F2017">
            <v>37706</v>
          </cell>
          <cell r="G2017">
            <v>3.0000000000000001E-3</v>
          </cell>
          <cell r="H2017">
            <v>0</v>
          </cell>
          <cell r="I2017" t="str">
            <v>4          0</v>
          </cell>
          <cell r="J2017">
            <v>0</v>
          </cell>
          <cell r="K2017">
            <v>0</v>
          </cell>
          <cell r="L2017">
            <v>2003</v>
          </cell>
          <cell r="M2017">
            <v>1.850106822190426</v>
          </cell>
          <cell r="N2017" t="str">
            <v>NG43</v>
          </cell>
          <cell r="O2017">
            <v>59.02</v>
          </cell>
          <cell r="P2017">
            <v>2</v>
          </cell>
        </row>
        <row r="2018">
          <cell r="A2018" t="str">
            <v>ON</v>
          </cell>
          <cell r="B2018">
            <v>4</v>
          </cell>
          <cell r="C2018">
            <v>3</v>
          </cell>
          <cell r="D2018" t="str">
            <v>P</v>
          </cell>
          <cell r="E2018">
            <v>2.65</v>
          </cell>
          <cell r="F2018">
            <v>37706</v>
          </cell>
          <cell r="G2018">
            <v>6.0000000000000001E-3</v>
          </cell>
          <cell r="H2018">
            <v>0</v>
          </cell>
          <cell r="I2018" t="str">
            <v>9          0</v>
          </cell>
          <cell r="J2018">
            <v>0</v>
          </cell>
          <cell r="K2018">
            <v>0</v>
          </cell>
          <cell r="L2018">
            <v>2003</v>
          </cell>
          <cell r="M2018">
            <v>1.9271088336782807</v>
          </cell>
          <cell r="N2018" t="str">
            <v>NG43</v>
          </cell>
          <cell r="O2018">
            <v>59.02</v>
          </cell>
          <cell r="P2018">
            <v>2</v>
          </cell>
        </row>
        <row r="2019">
          <cell r="A2019" t="str">
            <v>ON</v>
          </cell>
          <cell r="B2019">
            <v>4</v>
          </cell>
          <cell r="C2019">
            <v>3</v>
          </cell>
          <cell r="D2019" t="str">
            <v>P</v>
          </cell>
          <cell r="E2019">
            <v>2.7</v>
          </cell>
          <cell r="F2019">
            <v>37706</v>
          </cell>
          <cell r="G2019">
            <v>8.0000000000000002E-3</v>
          </cell>
          <cell r="H2019">
            <v>0.01</v>
          </cell>
          <cell r="I2019" t="str">
            <v>1          0</v>
          </cell>
          <cell r="J2019">
            <v>0</v>
          </cell>
          <cell r="K2019">
            <v>0</v>
          </cell>
          <cell r="L2019">
            <v>2003</v>
          </cell>
          <cell r="M2019">
            <v>1.9671014271977505</v>
          </cell>
          <cell r="N2019" t="str">
            <v>NG43</v>
          </cell>
          <cell r="O2019">
            <v>59.02</v>
          </cell>
          <cell r="P2019">
            <v>2</v>
          </cell>
        </row>
        <row r="2020">
          <cell r="A2020" t="str">
            <v>ON</v>
          </cell>
          <cell r="B2020">
            <v>4</v>
          </cell>
          <cell r="C2020">
            <v>3</v>
          </cell>
          <cell r="D2020" t="str">
            <v>P</v>
          </cell>
          <cell r="E2020">
            <v>2.75</v>
          </cell>
          <cell r="F2020">
            <v>37706</v>
          </cell>
          <cell r="G2020">
            <v>0.01</v>
          </cell>
          <cell r="H2020">
            <v>0.01</v>
          </cell>
          <cell r="I2020" t="str">
            <v>3          0</v>
          </cell>
          <cell r="J2020">
            <v>0</v>
          </cell>
          <cell r="K2020">
            <v>0</v>
          </cell>
          <cell r="L2020">
            <v>2003</v>
          </cell>
          <cell r="M2020">
            <v>1.9975814460024408</v>
          </cell>
          <cell r="N2020" t="str">
            <v>NG43</v>
          </cell>
          <cell r="O2020">
            <v>59.02</v>
          </cell>
          <cell r="P2020">
            <v>2</v>
          </cell>
        </row>
        <row r="2021">
          <cell r="A2021" t="str">
            <v>ON</v>
          </cell>
          <cell r="B2021">
            <v>4</v>
          </cell>
          <cell r="C2021">
            <v>3</v>
          </cell>
          <cell r="D2021" t="str">
            <v>P</v>
          </cell>
          <cell r="E2021">
            <v>2.8</v>
          </cell>
          <cell r="F2021">
            <v>37706</v>
          </cell>
          <cell r="G2021">
            <v>1.2E-2</v>
          </cell>
          <cell r="H2021">
            <v>0.01</v>
          </cell>
          <cell r="I2021" t="str">
            <v>6          0</v>
          </cell>
          <cell r="J2021">
            <v>0</v>
          </cell>
          <cell r="K2021">
            <v>0</v>
          </cell>
          <cell r="L2021">
            <v>2003</v>
          </cell>
          <cell r="M2021">
            <v>2.021756139130519</v>
          </cell>
          <cell r="N2021" t="str">
            <v>NG43</v>
          </cell>
          <cell r="O2021">
            <v>59.02</v>
          </cell>
          <cell r="P2021">
            <v>2</v>
          </cell>
        </row>
        <row r="2022">
          <cell r="A2022" t="str">
            <v>ON</v>
          </cell>
          <cell r="B2022">
            <v>4</v>
          </cell>
          <cell r="C2022">
            <v>3</v>
          </cell>
          <cell r="D2022" t="str">
            <v>C</v>
          </cell>
          <cell r="E2022">
            <v>3</v>
          </cell>
          <cell r="F2022">
            <v>37706</v>
          </cell>
          <cell r="G2022">
            <v>0</v>
          </cell>
          <cell r="H2022">
            <v>0</v>
          </cell>
          <cell r="I2022" t="str">
            <v>0          0</v>
          </cell>
          <cell r="J2022">
            <v>0</v>
          </cell>
          <cell r="K2022">
            <v>0</v>
          </cell>
          <cell r="L2022">
            <v>2003</v>
          </cell>
          <cell r="M2022" t="str">
            <v>No Trade</v>
          </cell>
          <cell r="N2022" t="str">
            <v/>
          </cell>
          <cell r="O2022" t="str">
            <v/>
          </cell>
          <cell r="P2022" t="str">
            <v/>
          </cell>
        </row>
        <row r="2023">
          <cell r="A2023" t="str">
            <v>ON</v>
          </cell>
          <cell r="B2023">
            <v>4</v>
          </cell>
          <cell r="C2023">
            <v>3</v>
          </cell>
          <cell r="D2023" t="str">
            <v>P</v>
          </cell>
          <cell r="E2023">
            <v>3</v>
          </cell>
          <cell r="F2023">
            <v>37706</v>
          </cell>
          <cell r="G2023">
            <v>2.7E-2</v>
          </cell>
          <cell r="H2023">
            <v>0.03</v>
          </cell>
          <cell r="I2023" t="str">
            <v>4          0</v>
          </cell>
          <cell r="J2023">
            <v>0</v>
          </cell>
          <cell r="K2023">
            <v>0</v>
          </cell>
          <cell r="L2023">
            <v>2003</v>
          </cell>
          <cell r="M2023">
            <v>2.155440455382843</v>
          </cell>
          <cell r="N2023" t="str">
            <v>NG43</v>
          </cell>
          <cell r="O2023">
            <v>59.02</v>
          </cell>
          <cell r="P2023">
            <v>2</v>
          </cell>
        </row>
        <row r="2024">
          <cell r="A2024" t="str">
            <v>ON</v>
          </cell>
          <cell r="B2024">
            <v>4</v>
          </cell>
          <cell r="C2024">
            <v>3</v>
          </cell>
          <cell r="D2024" t="str">
            <v>P</v>
          </cell>
          <cell r="E2024">
            <v>3.05</v>
          </cell>
          <cell r="F2024">
            <v>37706</v>
          </cell>
          <cell r="G2024">
            <v>3.2000000000000001E-2</v>
          </cell>
          <cell r="H2024">
            <v>0.04</v>
          </cell>
          <cell r="I2024" t="str">
            <v>0          0</v>
          </cell>
          <cell r="J2024">
            <v>0</v>
          </cell>
          <cell r="K2024">
            <v>0</v>
          </cell>
          <cell r="L2024">
            <v>2003</v>
          </cell>
          <cell r="M2024">
            <v>2.1862669475126935</v>
          </cell>
          <cell r="N2024" t="str">
            <v>NG43</v>
          </cell>
          <cell r="O2024">
            <v>59.02</v>
          </cell>
          <cell r="P2024">
            <v>2</v>
          </cell>
        </row>
        <row r="2025">
          <cell r="A2025" t="str">
            <v>ON</v>
          </cell>
          <cell r="B2025">
            <v>4</v>
          </cell>
          <cell r="C2025">
            <v>3</v>
          </cell>
          <cell r="D2025" t="str">
            <v>P</v>
          </cell>
          <cell r="E2025">
            <v>3.1</v>
          </cell>
          <cell r="F2025">
            <v>37706</v>
          </cell>
          <cell r="G2025">
            <v>3.6999999999999998E-2</v>
          </cell>
          <cell r="H2025">
            <v>0.04</v>
          </cell>
          <cell r="I2025" t="str">
            <v>7          0</v>
          </cell>
          <cell r="J2025">
            <v>0</v>
          </cell>
          <cell r="K2025">
            <v>0</v>
          </cell>
          <cell r="L2025">
            <v>2003</v>
          </cell>
          <cell r="M2025">
            <v>2.2122468748196558</v>
          </cell>
          <cell r="N2025" t="str">
            <v>NG43</v>
          </cell>
          <cell r="O2025">
            <v>59.02</v>
          </cell>
          <cell r="P2025">
            <v>2</v>
          </cell>
        </row>
        <row r="2026">
          <cell r="A2026" t="str">
            <v>ON</v>
          </cell>
          <cell r="B2026">
            <v>4</v>
          </cell>
          <cell r="C2026">
            <v>3</v>
          </cell>
          <cell r="D2026" t="str">
            <v>P</v>
          </cell>
          <cell r="E2026">
            <v>3.15</v>
          </cell>
          <cell r="F2026">
            <v>37706</v>
          </cell>
          <cell r="G2026">
            <v>4.3999999999999997E-2</v>
          </cell>
          <cell r="H2026">
            <v>0.05</v>
          </cell>
          <cell r="I2026" t="str">
            <v>5          0</v>
          </cell>
          <cell r="J2026">
            <v>0</v>
          </cell>
          <cell r="K2026">
            <v>0</v>
          </cell>
          <cell r="L2026">
            <v>2003</v>
          </cell>
          <cell r="M2026">
            <v>2.247851068359501</v>
          </cell>
          <cell r="N2026" t="str">
            <v>NG43</v>
          </cell>
          <cell r="O2026">
            <v>59.02</v>
          </cell>
          <cell r="P2026">
            <v>2</v>
          </cell>
        </row>
        <row r="2027">
          <cell r="A2027" t="str">
            <v>ON</v>
          </cell>
          <cell r="B2027">
            <v>4</v>
          </cell>
          <cell r="C2027">
            <v>3</v>
          </cell>
          <cell r="D2027" t="str">
            <v>P</v>
          </cell>
          <cell r="E2027">
            <v>3.2</v>
          </cell>
          <cell r="F2027">
            <v>37706</v>
          </cell>
          <cell r="G2027">
            <v>5.0999999999999997E-2</v>
          </cell>
          <cell r="H2027">
            <v>0.06</v>
          </cell>
          <cell r="I2027" t="str">
            <v>4          0</v>
          </cell>
          <cell r="J2027">
            <v>0</v>
          </cell>
          <cell r="K2027">
            <v>0</v>
          </cell>
          <cell r="L2027">
            <v>2003</v>
          </cell>
          <cell r="M2027">
            <v>2.2780774548847047</v>
          </cell>
          <cell r="N2027" t="str">
            <v>NG43</v>
          </cell>
          <cell r="O2027">
            <v>59.02</v>
          </cell>
          <cell r="P2027">
            <v>2</v>
          </cell>
        </row>
        <row r="2028">
          <cell r="A2028" t="str">
            <v>ON</v>
          </cell>
          <cell r="B2028">
            <v>4</v>
          </cell>
          <cell r="C2028">
            <v>3</v>
          </cell>
          <cell r="D2028" t="str">
            <v>C</v>
          </cell>
          <cell r="E2028">
            <v>3.25</v>
          </cell>
          <cell r="F2028">
            <v>37706</v>
          </cell>
          <cell r="G2028">
            <v>0.79200000000000004</v>
          </cell>
          <cell r="H2028">
            <v>0.79</v>
          </cell>
          <cell r="I2028" t="str">
            <v>2          0</v>
          </cell>
          <cell r="J2028">
            <v>0</v>
          </cell>
          <cell r="K2028">
            <v>0</v>
          </cell>
          <cell r="L2028">
            <v>2003</v>
          </cell>
          <cell r="M2028" t="str">
            <v>No Trade</v>
          </cell>
          <cell r="N2028" t="str">
            <v>NG43</v>
          </cell>
          <cell r="O2028">
            <v>59.02</v>
          </cell>
          <cell r="P2028">
            <v>1</v>
          </cell>
        </row>
        <row r="2029">
          <cell r="A2029" t="str">
            <v>ON</v>
          </cell>
          <cell r="B2029">
            <v>4</v>
          </cell>
          <cell r="C2029">
            <v>3</v>
          </cell>
          <cell r="D2029" t="str">
            <v>P</v>
          </cell>
          <cell r="E2029">
            <v>3.25</v>
          </cell>
          <cell r="F2029">
            <v>37706</v>
          </cell>
          <cell r="G2029">
            <v>5.8999999999999997E-2</v>
          </cell>
          <cell r="H2029">
            <v>7.0000000000000007E-2</v>
          </cell>
          <cell r="I2029" t="str">
            <v>3          0</v>
          </cell>
          <cell r="J2029">
            <v>0</v>
          </cell>
          <cell r="K2029">
            <v>0</v>
          </cell>
          <cell r="L2029">
            <v>2003</v>
          </cell>
          <cell r="M2029">
            <v>2.3095361798934535</v>
          </cell>
          <cell r="N2029" t="str">
            <v>NG43</v>
          </cell>
          <cell r="O2029">
            <v>59.02</v>
          </cell>
          <cell r="P2029">
            <v>2</v>
          </cell>
        </row>
        <row r="2030">
          <cell r="A2030" t="str">
            <v>ON</v>
          </cell>
          <cell r="B2030">
            <v>4</v>
          </cell>
          <cell r="C2030">
            <v>3</v>
          </cell>
          <cell r="D2030" t="str">
            <v>C</v>
          </cell>
          <cell r="E2030">
            <v>3.3</v>
          </cell>
          <cell r="F2030">
            <v>37706</v>
          </cell>
          <cell r="G2030">
            <v>0.878</v>
          </cell>
          <cell r="H2030">
            <v>0.77</v>
          </cell>
          <cell r="I2030" t="str">
            <v>9          0</v>
          </cell>
          <cell r="J2030">
            <v>0</v>
          </cell>
          <cell r="K2030">
            <v>0</v>
          </cell>
          <cell r="L2030">
            <v>2003</v>
          </cell>
          <cell r="M2030" t="str">
            <v>No Trade</v>
          </cell>
          <cell r="N2030" t="str">
            <v>NG43</v>
          </cell>
          <cell r="O2030">
            <v>59.02</v>
          </cell>
          <cell r="P2030">
            <v>1</v>
          </cell>
        </row>
        <row r="2031">
          <cell r="A2031" t="str">
            <v>ON</v>
          </cell>
          <cell r="B2031">
            <v>4</v>
          </cell>
          <cell r="C2031">
            <v>3</v>
          </cell>
          <cell r="D2031" t="str">
            <v>P</v>
          </cell>
          <cell r="E2031">
            <v>3.3</v>
          </cell>
          <cell r="F2031">
            <v>37706</v>
          </cell>
          <cell r="G2031">
            <v>6.8000000000000005E-2</v>
          </cell>
          <cell r="H2031">
            <v>0.08</v>
          </cell>
          <cell r="I2031" t="str">
            <v>4          0</v>
          </cell>
          <cell r="J2031">
            <v>0</v>
          </cell>
          <cell r="K2031">
            <v>0</v>
          </cell>
          <cell r="L2031">
            <v>2003</v>
          </cell>
          <cell r="M2031">
            <v>2.3416823308899768</v>
          </cell>
          <cell r="N2031" t="str">
            <v>NG43</v>
          </cell>
          <cell r="O2031">
            <v>59.02</v>
          </cell>
          <cell r="P2031">
            <v>2</v>
          </cell>
        </row>
        <row r="2032">
          <cell r="A2032" t="str">
            <v>ON</v>
          </cell>
          <cell r="B2032">
            <v>4</v>
          </cell>
          <cell r="C2032">
            <v>3</v>
          </cell>
          <cell r="D2032" t="str">
            <v>P</v>
          </cell>
          <cell r="E2032">
            <v>3.35</v>
          </cell>
          <cell r="F2032">
            <v>37706</v>
          </cell>
          <cell r="G2032">
            <v>7.8E-2</v>
          </cell>
          <cell r="H2032">
            <v>0.09</v>
          </cell>
          <cell r="I2032" t="str">
            <v>5          0</v>
          </cell>
          <cell r="J2032">
            <v>0</v>
          </cell>
          <cell r="K2032">
            <v>0</v>
          </cell>
          <cell r="L2032">
            <v>2003</v>
          </cell>
          <cell r="M2032">
            <v>2.3741395647076486</v>
          </cell>
          <cell r="N2032" t="str">
            <v>NG43</v>
          </cell>
          <cell r="O2032">
            <v>59.02</v>
          </cell>
          <cell r="P2032">
            <v>2</v>
          </cell>
        </row>
        <row r="2033">
          <cell r="A2033" t="str">
            <v>ON</v>
          </cell>
          <cell r="B2033">
            <v>4</v>
          </cell>
          <cell r="C2033">
            <v>3</v>
          </cell>
          <cell r="D2033" t="str">
            <v>C</v>
          </cell>
          <cell r="E2033">
            <v>3.4</v>
          </cell>
          <cell r="F2033">
            <v>37706</v>
          </cell>
          <cell r="G2033">
            <v>0.79900000000000004</v>
          </cell>
          <cell r="H2033">
            <v>0.7</v>
          </cell>
          <cell r="I2033" t="str">
            <v>4          0</v>
          </cell>
          <cell r="J2033">
            <v>0</v>
          </cell>
          <cell r="K2033">
            <v>0</v>
          </cell>
          <cell r="L2033">
            <v>2003</v>
          </cell>
          <cell r="M2033" t="str">
            <v>No Trade</v>
          </cell>
          <cell r="N2033" t="str">
            <v>NG43</v>
          </cell>
          <cell r="O2033">
            <v>59.02</v>
          </cell>
          <cell r="P2033">
            <v>1</v>
          </cell>
        </row>
        <row r="2034">
          <cell r="A2034" t="str">
            <v>ON</v>
          </cell>
          <cell r="B2034">
            <v>4</v>
          </cell>
          <cell r="C2034">
            <v>3</v>
          </cell>
          <cell r="D2034" t="str">
            <v>P</v>
          </cell>
          <cell r="E2034">
            <v>3.4</v>
          </cell>
          <cell r="F2034">
            <v>37706</v>
          </cell>
          <cell r="G2034">
            <v>8.7999999999999995E-2</v>
          </cell>
          <cell r="H2034">
            <v>0.1</v>
          </cell>
          <cell r="I2034" t="str">
            <v>8          0</v>
          </cell>
          <cell r="J2034">
            <v>0</v>
          </cell>
          <cell r="K2034">
            <v>0</v>
          </cell>
          <cell r="L2034">
            <v>2003</v>
          </cell>
          <cell r="M2034">
            <v>2.4026124747289752</v>
          </cell>
          <cell r="N2034" t="str">
            <v>NG43</v>
          </cell>
          <cell r="O2034">
            <v>59.02</v>
          </cell>
          <cell r="P2034">
            <v>2</v>
          </cell>
        </row>
        <row r="2035">
          <cell r="A2035" t="str">
            <v>ON</v>
          </cell>
          <cell r="B2035">
            <v>4</v>
          </cell>
          <cell r="C2035">
            <v>3</v>
          </cell>
          <cell r="D2035" t="str">
            <v>C</v>
          </cell>
          <cell r="E2035">
            <v>3.45</v>
          </cell>
          <cell r="F2035">
            <v>37706</v>
          </cell>
          <cell r="G2035">
            <v>0.76100000000000001</v>
          </cell>
          <cell r="H2035">
            <v>0.66</v>
          </cell>
          <cell r="I2035" t="str">
            <v>8          0</v>
          </cell>
          <cell r="J2035">
            <v>0</v>
          </cell>
          <cell r="K2035">
            <v>0</v>
          </cell>
          <cell r="L2035">
            <v>2003</v>
          </cell>
          <cell r="M2035" t="str">
            <v>No Trade</v>
          </cell>
          <cell r="N2035" t="str">
            <v>NG43</v>
          </cell>
          <cell r="O2035">
            <v>59.02</v>
          </cell>
          <cell r="P2035">
            <v>1</v>
          </cell>
        </row>
        <row r="2036">
          <cell r="A2036" t="str">
            <v>ON</v>
          </cell>
          <cell r="B2036">
            <v>4</v>
          </cell>
          <cell r="C2036">
            <v>3</v>
          </cell>
          <cell r="D2036" t="str">
            <v>P</v>
          </cell>
          <cell r="E2036">
            <v>3.45</v>
          </cell>
          <cell r="F2036">
            <v>37706</v>
          </cell>
          <cell r="G2036">
            <v>0.1</v>
          </cell>
          <cell r="H2036">
            <v>0.12</v>
          </cell>
          <cell r="I2036" t="str">
            <v>2          0</v>
          </cell>
          <cell r="J2036">
            <v>0</v>
          </cell>
          <cell r="K2036">
            <v>0</v>
          </cell>
          <cell r="L2036">
            <v>2003</v>
          </cell>
          <cell r="M2036">
            <v>2.4353438657260047</v>
          </cell>
          <cell r="N2036" t="str">
            <v>NG43</v>
          </cell>
          <cell r="O2036">
            <v>59.02</v>
          </cell>
          <cell r="P2036">
            <v>2</v>
          </cell>
        </row>
        <row r="2037">
          <cell r="A2037" t="str">
            <v>ON</v>
          </cell>
          <cell r="B2037">
            <v>4</v>
          </cell>
          <cell r="C2037">
            <v>3</v>
          </cell>
          <cell r="D2037" t="str">
            <v>C</v>
          </cell>
          <cell r="E2037">
            <v>3.5</v>
          </cell>
          <cell r="F2037">
            <v>37706</v>
          </cell>
          <cell r="G2037">
            <v>0.72399999999999998</v>
          </cell>
          <cell r="H2037">
            <v>0.63</v>
          </cell>
          <cell r="I2037" t="str">
            <v>3          0</v>
          </cell>
          <cell r="J2037">
            <v>0</v>
          </cell>
          <cell r="K2037">
            <v>0</v>
          </cell>
          <cell r="L2037">
            <v>2003</v>
          </cell>
          <cell r="M2037" t="str">
            <v>No Trade</v>
          </cell>
          <cell r="N2037" t="str">
            <v>NG43</v>
          </cell>
          <cell r="O2037">
            <v>59.02</v>
          </cell>
          <cell r="P2037">
            <v>1</v>
          </cell>
        </row>
        <row r="2038">
          <cell r="A2038" t="str">
            <v>ON</v>
          </cell>
          <cell r="B2038">
            <v>4</v>
          </cell>
          <cell r="C2038">
            <v>3</v>
          </cell>
          <cell r="D2038" t="str">
            <v>P</v>
          </cell>
          <cell r="E2038">
            <v>3.5</v>
          </cell>
          <cell r="F2038">
            <v>37706</v>
          </cell>
          <cell r="G2038">
            <v>0.113</v>
          </cell>
          <cell r="H2038">
            <v>0.13</v>
          </cell>
          <cell r="I2038" t="str">
            <v>7          0</v>
          </cell>
          <cell r="J2038">
            <v>0</v>
          </cell>
          <cell r="K2038">
            <v>0</v>
          </cell>
          <cell r="L2038">
            <v>2003</v>
          </cell>
          <cell r="M2038">
            <v>2.4678094565962594</v>
          </cell>
          <cell r="N2038" t="str">
            <v>NG43</v>
          </cell>
          <cell r="O2038">
            <v>59.02</v>
          </cell>
          <cell r="P2038">
            <v>2</v>
          </cell>
        </row>
        <row r="2039">
          <cell r="A2039" t="str">
            <v>ON</v>
          </cell>
          <cell r="B2039">
            <v>4</v>
          </cell>
          <cell r="C2039">
            <v>3</v>
          </cell>
          <cell r="D2039" t="str">
            <v>C</v>
          </cell>
          <cell r="E2039">
            <v>3.55</v>
          </cell>
          <cell r="F2039">
            <v>37706</v>
          </cell>
          <cell r="G2039">
            <v>0.68799999999999994</v>
          </cell>
          <cell r="H2039">
            <v>0.6</v>
          </cell>
          <cell r="I2039" t="str">
            <v>0          0</v>
          </cell>
          <cell r="J2039">
            <v>0</v>
          </cell>
          <cell r="K2039">
            <v>0</v>
          </cell>
          <cell r="L2039">
            <v>2003</v>
          </cell>
          <cell r="M2039" t="str">
            <v>No Trade</v>
          </cell>
          <cell r="N2039" t="str">
            <v>NG43</v>
          </cell>
          <cell r="O2039">
            <v>59.02</v>
          </cell>
          <cell r="P2039">
            <v>1</v>
          </cell>
        </row>
        <row r="2040">
          <cell r="A2040" t="str">
            <v>ON</v>
          </cell>
          <cell r="B2040">
            <v>4</v>
          </cell>
          <cell r="C2040">
            <v>3</v>
          </cell>
          <cell r="D2040" t="str">
            <v>P</v>
          </cell>
          <cell r="E2040">
            <v>3.55</v>
          </cell>
          <cell r="F2040">
            <v>37706</v>
          </cell>
          <cell r="G2040">
            <v>0.127</v>
          </cell>
          <cell r="H2040">
            <v>0.15</v>
          </cell>
          <cell r="I2040" t="str">
            <v>3          0</v>
          </cell>
          <cell r="J2040">
            <v>0</v>
          </cell>
          <cell r="K2040">
            <v>0</v>
          </cell>
          <cell r="L2040">
            <v>2003</v>
          </cell>
          <cell r="M2040">
            <v>2.499947832820903</v>
          </cell>
          <cell r="N2040" t="str">
            <v>NG43</v>
          </cell>
          <cell r="O2040">
            <v>59.02</v>
          </cell>
          <cell r="P2040">
            <v>2</v>
          </cell>
        </row>
        <row r="2041">
          <cell r="A2041" t="str">
            <v>ON</v>
          </cell>
          <cell r="B2041">
            <v>4</v>
          </cell>
          <cell r="C2041">
            <v>3</v>
          </cell>
          <cell r="D2041" t="str">
            <v>C</v>
          </cell>
          <cell r="E2041">
            <v>3.6</v>
          </cell>
          <cell r="F2041">
            <v>37706</v>
          </cell>
          <cell r="G2041">
            <v>0.65400000000000003</v>
          </cell>
          <cell r="H2041">
            <v>0.56000000000000005</v>
          </cell>
          <cell r="I2041" t="str">
            <v>8          0</v>
          </cell>
          <cell r="J2041">
            <v>0</v>
          </cell>
          <cell r="K2041">
            <v>0</v>
          </cell>
          <cell r="L2041">
            <v>2003</v>
          </cell>
          <cell r="M2041" t="str">
            <v>No Trade</v>
          </cell>
          <cell r="N2041" t="str">
            <v>NG43</v>
          </cell>
          <cell r="O2041">
            <v>59.02</v>
          </cell>
          <cell r="P2041">
            <v>1</v>
          </cell>
        </row>
        <row r="2042">
          <cell r="A2042" t="str">
            <v>ON</v>
          </cell>
          <cell r="B2042">
            <v>4</v>
          </cell>
          <cell r="C2042">
            <v>3</v>
          </cell>
          <cell r="D2042" t="str">
            <v>P</v>
          </cell>
          <cell r="E2042">
            <v>3.6</v>
          </cell>
          <cell r="F2042">
            <v>37706</v>
          </cell>
          <cell r="G2042">
            <v>0.14199999999999999</v>
          </cell>
          <cell r="H2042">
            <v>0.17</v>
          </cell>
          <cell r="I2042" t="str">
            <v>1          0</v>
          </cell>
          <cell r="J2042">
            <v>0</v>
          </cell>
          <cell r="K2042">
            <v>0</v>
          </cell>
          <cell r="L2042">
            <v>2003</v>
          </cell>
          <cell r="M2042">
            <v>2.5317252868375237</v>
          </cell>
          <cell r="N2042" t="str">
            <v>NG43</v>
          </cell>
          <cell r="O2042">
            <v>59.02</v>
          </cell>
          <cell r="P2042">
            <v>2</v>
          </cell>
        </row>
        <row r="2043">
          <cell r="A2043" t="str">
            <v>ON</v>
          </cell>
          <cell r="B2043">
            <v>4</v>
          </cell>
          <cell r="C2043">
            <v>3</v>
          </cell>
          <cell r="D2043" t="str">
            <v>C</v>
          </cell>
          <cell r="E2043">
            <v>3.65</v>
          </cell>
          <cell r="F2043">
            <v>37706</v>
          </cell>
          <cell r="G2043">
            <v>0.621</v>
          </cell>
          <cell r="H2043">
            <v>0.53</v>
          </cell>
          <cell r="I2043" t="str">
            <v>5          0</v>
          </cell>
          <cell r="J2043">
            <v>0</v>
          </cell>
          <cell r="K2043">
            <v>0</v>
          </cell>
          <cell r="L2043">
            <v>2003</v>
          </cell>
          <cell r="M2043" t="str">
            <v>No Trade</v>
          </cell>
          <cell r="N2043" t="str">
            <v>NG43</v>
          </cell>
          <cell r="O2043">
            <v>59.02</v>
          </cell>
          <cell r="P2043">
            <v>1</v>
          </cell>
        </row>
        <row r="2044">
          <cell r="A2044" t="str">
            <v>ON</v>
          </cell>
          <cell r="B2044">
            <v>4</v>
          </cell>
          <cell r="C2044">
            <v>3</v>
          </cell>
          <cell r="D2044" t="str">
            <v>P</v>
          </cell>
          <cell r="E2044">
            <v>3.65</v>
          </cell>
          <cell r="F2044">
            <v>37706</v>
          </cell>
          <cell r="G2044">
            <v>0.158</v>
          </cell>
          <cell r="H2044">
            <v>0.19</v>
          </cell>
          <cell r="I2044" t="str">
            <v>0          0</v>
          </cell>
          <cell r="J2044">
            <v>0</v>
          </cell>
          <cell r="K2044">
            <v>0</v>
          </cell>
          <cell r="L2044">
            <v>2003</v>
          </cell>
          <cell r="M2044">
            <v>2.5631269965928798</v>
          </cell>
          <cell r="N2044" t="str">
            <v>NG43</v>
          </cell>
          <cell r="O2044">
            <v>59.02</v>
          </cell>
          <cell r="P2044">
            <v>2</v>
          </cell>
        </row>
        <row r="2045">
          <cell r="A2045" t="str">
            <v>ON</v>
          </cell>
          <cell r="B2045">
            <v>4</v>
          </cell>
          <cell r="C2045">
            <v>3</v>
          </cell>
          <cell r="D2045" t="str">
            <v>C</v>
          </cell>
          <cell r="E2045">
            <v>3.7</v>
          </cell>
          <cell r="F2045">
            <v>37706</v>
          </cell>
          <cell r="G2045">
            <v>0.58899999999999997</v>
          </cell>
          <cell r="H2045">
            <v>0.5</v>
          </cell>
          <cell r="I2045" t="str">
            <v>7          0</v>
          </cell>
          <cell r="J2045">
            <v>0</v>
          </cell>
          <cell r="K2045">
            <v>0</v>
          </cell>
          <cell r="L2045">
            <v>2003</v>
          </cell>
          <cell r="M2045" t="str">
            <v>No Trade</v>
          </cell>
          <cell r="N2045" t="str">
            <v>NG43</v>
          </cell>
          <cell r="O2045">
            <v>59.02</v>
          </cell>
          <cell r="P2045">
            <v>1</v>
          </cell>
        </row>
        <row r="2046">
          <cell r="A2046" t="str">
            <v>ON</v>
          </cell>
          <cell r="B2046">
            <v>4</v>
          </cell>
          <cell r="C2046">
            <v>3</v>
          </cell>
          <cell r="D2046" t="str">
            <v>P</v>
          </cell>
          <cell r="E2046">
            <v>3.7</v>
          </cell>
          <cell r="F2046">
            <v>37706</v>
          </cell>
          <cell r="G2046">
            <v>0.17599999999999999</v>
          </cell>
          <cell r="H2046">
            <v>0.21</v>
          </cell>
          <cell r="I2046" t="str">
            <v>1          0</v>
          </cell>
          <cell r="J2046">
            <v>0</v>
          </cell>
          <cell r="K2046">
            <v>0</v>
          </cell>
          <cell r="L2046">
            <v>2003</v>
          </cell>
          <cell r="M2046">
            <v>2.5967300401582549</v>
          </cell>
          <cell r="N2046" t="str">
            <v>NG43</v>
          </cell>
          <cell r="O2046">
            <v>59.02</v>
          </cell>
          <cell r="P2046">
            <v>2</v>
          </cell>
        </row>
        <row r="2047">
          <cell r="A2047" t="str">
            <v>ON</v>
          </cell>
          <cell r="B2047">
            <v>4</v>
          </cell>
          <cell r="C2047">
            <v>3</v>
          </cell>
          <cell r="D2047" t="str">
            <v>C</v>
          </cell>
          <cell r="E2047">
            <v>3.75</v>
          </cell>
          <cell r="F2047">
            <v>37706</v>
          </cell>
          <cell r="G2047">
            <v>0.55600000000000005</v>
          </cell>
          <cell r="H2047">
            <v>0.47</v>
          </cell>
          <cell r="I2047" t="str">
            <v>9          0</v>
          </cell>
          <cell r="J2047">
            <v>0</v>
          </cell>
          <cell r="K2047">
            <v>0</v>
          </cell>
          <cell r="L2047">
            <v>2003</v>
          </cell>
          <cell r="M2047" t="str">
            <v>No Trade</v>
          </cell>
          <cell r="N2047" t="str">
            <v>NG43</v>
          </cell>
          <cell r="O2047">
            <v>59.02</v>
          </cell>
          <cell r="P2047">
            <v>1</v>
          </cell>
        </row>
        <row r="2048">
          <cell r="A2048" t="str">
            <v>ON</v>
          </cell>
          <cell r="B2048">
            <v>4</v>
          </cell>
          <cell r="C2048">
            <v>3</v>
          </cell>
          <cell r="D2048" t="str">
            <v>P</v>
          </cell>
          <cell r="E2048">
            <v>3.75</v>
          </cell>
          <cell r="F2048">
            <v>37706</v>
          </cell>
          <cell r="G2048">
            <v>0.19500000000000001</v>
          </cell>
          <cell r="H2048">
            <v>0.23</v>
          </cell>
          <cell r="I2048" t="str">
            <v>2         50</v>
          </cell>
          <cell r="J2048">
            <v>0</v>
          </cell>
          <cell r="K2048">
            <v>0</v>
          </cell>
          <cell r="L2048">
            <v>2003</v>
          </cell>
          <cell r="M2048">
            <v>2.6296467175029834</v>
          </cell>
          <cell r="N2048" t="str">
            <v>NG43</v>
          </cell>
          <cell r="O2048">
            <v>59.02</v>
          </cell>
          <cell r="P2048">
            <v>2</v>
          </cell>
        </row>
        <row r="2049">
          <cell r="A2049" t="str">
            <v>ON</v>
          </cell>
          <cell r="B2049">
            <v>4</v>
          </cell>
          <cell r="C2049">
            <v>3</v>
          </cell>
          <cell r="D2049" t="str">
            <v>C</v>
          </cell>
          <cell r="E2049">
            <v>3.8</v>
          </cell>
          <cell r="F2049">
            <v>37706</v>
          </cell>
          <cell r="G2049">
            <v>0.52800000000000002</v>
          </cell>
          <cell r="H2049">
            <v>0.45</v>
          </cell>
          <cell r="I2049" t="str">
            <v>2          0</v>
          </cell>
          <cell r="J2049">
            <v>0</v>
          </cell>
          <cell r="K2049">
            <v>0</v>
          </cell>
          <cell r="L2049">
            <v>2003</v>
          </cell>
          <cell r="M2049" t="str">
            <v>No Trade</v>
          </cell>
          <cell r="N2049" t="str">
            <v>NG43</v>
          </cell>
          <cell r="O2049">
            <v>59.02</v>
          </cell>
          <cell r="P2049">
            <v>1</v>
          </cell>
        </row>
        <row r="2050">
          <cell r="A2050" t="str">
            <v>ON</v>
          </cell>
          <cell r="B2050">
            <v>4</v>
          </cell>
          <cell r="C2050">
            <v>3</v>
          </cell>
          <cell r="D2050" t="str">
            <v>P</v>
          </cell>
          <cell r="E2050">
            <v>3.8</v>
          </cell>
          <cell r="F2050">
            <v>37706</v>
          </cell>
          <cell r="G2050">
            <v>0.216</v>
          </cell>
          <cell r="H2050">
            <v>0.25</v>
          </cell>
          <cell r="I2050" t="str">
            <v>5          0</v>
          </cell>
          <cell r="J2050">
            <v>0</v>
          </cell>
          <cell r="K2050">
            <v>0</v>
          </cell>
          <cell r="L2050">
            <v>2003</v>
          </cell>
          <cell r="M2050">
            <v>2.6642124658694089</v>
          </cell>
          <cell r="N2050" t="str">
            <v>NG43</v>
          </cell>
          <cell r="O2050">
            <v>59.02</v>
          </cell>
          <cell r="P2050">
            <v>2</v>
          </cell>
        </row>
        <row r="2051">
          <cell r="A2051" t="str">
            <v>ON</v>
          </cell>
          <cell r="B2051">
            <v>4</v>
          </cell>
          <cell r="C2051">
            <v>3</v>
          </cell>
          <cell r="D2051" t="str">
            <v>C</v>
          </cell>
          <cell r="E2051">
            <v>3.85</v>
          </cell>
          <cell r="F2051">
            <v>37706</v>
          </cell>
          <cell r="G2051">
            <v>0.499</v>
          </cell>
          <cell r="H2051">
            <v>0.42</v>
          </cell>
          <cell r="I2051" t="str">
            <v>7          0</v>
          </cell>
          <cell r="J2051">
            <v>0</v>
          </cell>
          <cell r="K2051">
            <v>0</v>
          </cell>
          <cell r="L2051">
            <v>2003</v>
          </cell>
          <cell r="M2051" t="str">
            <v>No Trade</v>
          </cell>
          <cell r="N2051" t="str">
            <v>NG43</v>
          </cell>
          <cell r="O2051">
            <v>59.02</v>
          </cell>
          <cell r="P2051">
            <v>1</v>
          </cell>
        </row>
        <row r="2052">
          <cell r="A2052" t="str">
            <v>ON</v>
          </cell>
          <cell r="B2052">
            <v>4</v>
          </cell>
          <cell r="C2052">
            <v>3</v>
          </cell>
          <cell r="D2052" t="str">
            <v>P</v>
          </cell>
          <cell r="E2052">
            <v>3.85</v>
          </cell>
          <cell r="F2052">
            <v>37706</v>
          </cell>
          <cell r="G2052">
            <v>0.23699999999999999</v>
          </cell>
          <cell r="H2052">
            <v>0.27</v>
          </cell>
          <cell r="I2052" t="str">
            <v>9          0</v>
          </cell>
          <cell r="J2052">
            <v>0</v>
          </cell>
          <cell r="K2052">
            <v>0</v>
          </cell>
          <cell r="L2052">
            <v>2003</v>
          </cell>
          <cell r="M2052">
            <v>2.6958193836089137</v>
          </cell>
          <cell r="N2052" t="str">
            <v>NG43</v>
          </cell>
          <cell r="O2052">
            <v>59.02</v>
          </cell>
          <cell r="P2052">
            <v>2</v>
          </cell>
        </row>
        <row r="2053">
          <cell r="A2053" t="str">
            <v>ON</v>
          </cell>
          <cell r="B2053">
            <v>4</v>
          </cell>
          <cell r="C2053">
            <v>3</v>
          </cell>
          <cell r="D2053" t="str">
            <v>C</v>
          </cell>
          <cell r="E2053">
            <v>3.9</v>
          </cell>
          <cell r="F2053">
            <v>37706</v>
          </cell>
          <cell r="G2053">
            <v>0.47299999999999998</v>
          </cell>
          <cell r="H2053">
            <v>0.4</v>
          </cell>
          <cell r="I2053" t="str">
            <v>3          0</v>
          </cell>
          <cell r="J2053">
            <v>0</v>
          </cell>
          <cell r="K2053">
            <v>0</v>
          </cell>
          <cell r="L2053">
            <v>2003</v>
          </cell>
          <cell r="M2053" t="str">
            <v>No Trade</v>
          </cell>
          <cell r="N2053" t="str">
            <v>NG43</v>
          </cell>
          <cell r="O2053">
            <v>59.02</v>
          </cell>
          <cell r="P2053">
            <v>1</v>
          </cell>
        </row>
        <row r="2054">
          <cell r="A2054" t="str">
            <v>ON</v>
          </cell>
          <cell r="B2054">
            <v>4</v>
          </cell>
          <cell r="C2054">
            <v>3</v>
          </cell>
          <cell r="D2054" t="str">
            <v>P</v>
          </cell>
          <cell r="E2054">
            <v>3.9</v>
          </cell>
          <cell r="F2054">
            <v>37706</v>
          </cell>
          <cell r="G2054">
            <v>0.26</v>
          </cell>
          <cell r="H2054">
            <v>0.3</v>
          </cell>
          <cell r="I2054" t="str">
            <v>4          0</v>
          </cell>
          <cell r="J2054">
            <v>0</v>
          </cell>
          <cell r="K2054">
            <v>0</v>
          </cell>
          <cell r="L2054">
            <v>2003</v>
          </cell>
          <cell r="M2054">
            <v>2.7289568778848525</v>
          </cell>
          <cell r="N2054" t="str">
            <v>NG43</v>
          </cell>
          <cell r="O2054">
            <v>59.02</v>
          </cell>
          <cell r="P2054">
            <v>2</v>
          </cell>
        </row>
        <row r="2055">
          <cell r="A2055" t="str">
            <v>ON</v>
          </cell>
          <cell r="B2055">
            <v>4</v>
          </cell>
          <cell r="C2055">
            <v>3</v>
          </cell>
          <cell r="D2055" t="str">
            <v>C</v>
          </cell>
          <cell r="E2055">
            <v>3.95</v>
          </cell>
          <cell r="F2055">
            <v>37706</v>
          </cell>
          <cell r="G2055">
            <v>0.44800000000000001</v>
          </cell>
          <cell r="H2055">
            <v>0.37</v>
          </cell>
          <cell r="I2055" t="str">
            <v>9          0</v>
          </cell>
          <cell r="J2055">
            <v>0</v>
          </cell>
          <cell r="K2055">
            <v>0</v>
          </cell>
          <cell r="L2055">
            <v>2003</v>
          </cell>
          <cell r="M2055" t="str">
            <v>No Trade</v>
          </cell>
          <cell r="N2055" t="str">
            <v>NG43</v>
          </cell>
          <cell r="O2055">
            <v>59.02</v>
          </cell>
          <cell r="P2055">
            <v>1</v>
          </cell>
        </row>
        <row r="2056">
          <cell r="A2056" t="str">
            <v>ON</v>
          </cell>
          <cell r="B2056">
            <v>4</v>
          </cell>
          <cell r="C2056">
            <v>3</v>
          </cell>
          <cell r="D2056" t="str">
            <v>P</v>
          </cell>
          <cell r="E2056">
            <v>3.95</v>
          </cell>
          <cell r="F2056">
            <v>37706</v>
          </cell>
          <cell r="G2056">
            <v>0.28399999999999997</v>
          </cell>
          <cell r="H2056">
            <v>0.33</v>
          </cell>
          <cell r="I2056" t="str">
            <v>0          0</v>
          </cell>
          <cell r="J2056">
            <v>0</v>
          </cell>
          <cell r="K2056">
            <v>0</v>
          </cell>
          <cell r="L2056">
            <v>2003</v>
          </cell>
          <cell r="M2056">
            <v>2.7614379397507678</v>
          </cell>
          <cell r="N2056" t="str">
            <v>NG43</v>
          </cell>
          <cell r="O2056">
            <v>59.02</v>
          </cell>
          <cell r="P2056">
            <v>2</v>
          </cell>
        </row>
        <row r="2057">
          <cell r="A2057" t="str">
            <v>ON</v>
          </cell>
          <cell r="B2057">
            <v>4</v>
          </cell>
          <cell r="C2057">
            <v>3</v>
          </cell>
          <cell r="D2057" t="str">
            <v>C</v>
          </cell>
          <cell r="E2057">
            <v>4</v>
          </cell>
          <cell r="F2057">
            <v>37706</v>
          </cell>
          <cell r="G2057">
            <v>0.42299999999999999</v>
          </cell>
          <cell r="H2057">
            <v>0.35</v>
          </cell>
          <cell r="I2057" t="str">
            <v>7        120</v>
          </cell>
          <cell r="J2057">
            <v>0</v>
          </cell>
          <cell r="K2057">
            <v>0</v>
          </cell>
          <cell r="L2057">
            <v>2003</v>
          </cell>
          <cell r="M2057" t="str">
            <v>No Trade</v>
          </cell>
          <cell r="N2057" t="str">
            <v>NG43</v>
          </cell>
          <cell r="O2057">
            <v>59.02</v>
          </cell>
          <cell r="P2057">
            <v>1</v>
          </cell>
        </row>
        <row r="2058">
          <cell r="A2058" t="str">
            <v>ON</v>
          </cell>
          <cell r="B2058">
            <v>4</v>
          </cell>
          <cell r="C2058">
            <v>3</v>
          </cell>
          <cell r="D2058" t="str">
            <v>P</v>
          </cell>
          <cell r="E2058">
            <v>4</v>
          </cell>
          <cell r="F2058">
            <v>37706</v>
          </cell>
          <cell r="G2058">
            <v>0.308</v>
          </cell>
          <cell r="H2058">
            <v>0.35</v>
          </cell>
          <cell r="I2058" t="str">
            <v>8        120</v>
          </cell>
          <cell r="J2058">
            <v>0</v>
          </cell>
          <cell r="K2058">
            <v>0</v>
          </cell>
          <cell r="L2058">
            <v>2003</v>
          </cell>
          <cell r="M2058">
            <v>2.7915033733461265</v>
          </cell>
          <cell r="N2058" t="str">
            <v>NG43</v>
          </cell>
          <cell r="O2058">
            <v>59.02</v>
          </cell>
          <cell r="P2058">
            <v>2</v>
          </cell>
        </row>
        <row r="2059">
          <cell r="A2059" t="str">
            <v>ON</v>
          </cell>
          <cell r="B2059">
            <v>4</v>
          </cell>
          <cell r="C2059">
            <v>3</v>
          </cell>
          <cell r="D2059" t="str">
            <v>C</v>
          </cell>
          <cell r="E2059">
            <v>4.05</v>
          </cell>
          <cell r="F2059">
            <v>37706</v>
          </cell>
          <cell r="G2059">
            <v>0.39900000000000002</v>
          </cell>
          <cell r="H2059">
            <v>0.33</v>
          </cell>
          <cell r="I2059" t="str">
            <v>6          0</v>
          </cell>
          <cell r="J2059">
            <v>0</v>
          </cell>
          <cell r="K2059">
            <v>0</v>
          </cell>
          <cell r="L2059">
            <v>2003</v>
          </cell>
          <cell r="M2059" t="str">
            <v>No Trade</v>
          </cell>
          <cell r="N2059" t="str">
            <v>NG43</v>
          </cell>
          <cell r="O2059">
            <v>59.02</v>
          </cell>
          <cell r="P2059">
            <v>1</v>
          </cell>
        </row>
        <row r="2060">
          <cell r="A2060" t="str">
            <v>ON</v>
          </cell>
          <cell r="B2060">
            <v>4</v>
          </cell>
          <cell r="C2060">
            <v>3</v>
          </cell>
          <cell r="D2060" t="str">
            <v>P</v>
          </cell>
          <cell r="E2060">
            <v>4.05</v>
          </cell>
          <cell r="F2060">
            <v>37706</v>
          </cell>
          <cell r="G2060">
            <v>0.33400000000000002</v>
          </cell>
          <cell r="H2060">
            <v>0.38</v>
          </cell>
          <cell r="I2060" t="str">
            <v>7          0</v>
          </cell>
          <cell r="J2060">
            <v>0</v>
          </cell>
          <cell r="K2060">
            <v>0</v>
          </cell>
          <cell r="L2060">
            <v>2003</v>
          </cell>
          <cell r="M2060">
            <v>2.8229624825976263</v>
          </cell>
          <cell r="N2060" t="str">
            <v>NG43</v>
          </cell>
          <cell r="O2060">
            <v>59.02</v>
          </cell>
          <cell r="P2060">
            <v>2</v>
          </cell>
        </row>
        <row r="2061">
          <cell r="A2061" t="str">
            <v>ON</v>
          </cell>
          <cell r="B2061">
            <v>4</v>
          </cell>
          <cell r="C2061">
            <v>3</v>
          </cell>
          <cell r="D2061" t="str">
            <v>C</v>
          </cell>
          <cell r="E2061">
            <v>4.0999999999999996</v>
          </cell>
          <cell r="F2061">
            <v>37706</v>
          </cell>
          <cell r="G2061">
            <v>0.37</v>
          </cell>
          <cell r="H2061">
            <v>0.31</v>
          </cell>
          <cell r="I2061" t="str">
            <v>7          0</v>
          </cell>
          <cell r="J2061">
            <v>0</v>
          </cell>
          <cell r="K2061">
            <v>0</v>
          </cell>
          <cell r="L2061">
            <v>2003</v>
          </cell>
          <cell r="M2061" t="str">
            <v>No Trade</v>
          </cell>
          <cell r="N2061" t="str">
            <v>NG43</v>
          </cell>
          <cell r="O2061">
            <v>59.02</v>
          </cell>
          <cell r="P2061">
            <v>1</v>
          </cell>
        </row>
        <row r="2062">
          <cell r="A2062" t="str">
            <v>ON</v>
          </cell>
          <cell r="B2062">
            <v>4</v>
          </cell>
          <cell r="C2062">
            <v>3</v>
          </cell>
          <cell r="D2062" t="str">
            <v>P</v>
          </cell>
          <cell r="E2062">
            <v>4.0999999999999996</v>
          </cell>
          <cell r="F2062">
            <v>37706</v>
          </cell>
          <cell r="G2062">
            <v>0.35499999999999998</v>
          </cell>
          <cell r="H2062">
            <v>0.41</v>
          </cell>
          <cell r="I2062" t="str">
            <v>8          0</v>
          </cell>
          <cell r="J2062">
            <v>0</v>
          </cell>
          <cell r="K2062">
            <v>0</v>
          </cell>
          <cell r="L2062">
            <v>2003</v>
          </cell>
          <cell r="M2062">
            <v>2.843873625924783</v>
          </cell>
          <cell r="N2062" t="str">
            <v>NG43</v>
          </cell>
          <cell r="O2062">
            <v>59.02</v>
          </cell>
          <cell r="P2062">
            <v>2</v>
          </cell>
        </row>
        <row r="2063">
          <cell r="A2063" t="str">
            <v>ON</v>
          </cell>
          <cell r="B2063">
            <v>4</v>
          </cell>
          <cell r="C2063">
            <v>3</v>
          </cell>
          <cell r="D2063" t="str">
            <v>C</v>
          </cell>
          <cell r="E2063">
            <v>4.1500000000000004</v>
          </cell>
          <cell r="F2063">
            <v>37706</v>
          </cell>
          <cell r="G2063">
            <v>0.35499999999999998</v>
          </cell>
          <cell r="H2063">
            <v>0.28999999999999998</v>
          </cell>
          <cell r="I2063" t="str">
            <v>8          0</v>
          </cell>
          <cell r="J2063">
            <v>0</v>
          </cell>
          <cell r="K2063">
            <v>0</v>
          </cell>
          <cell r="L2063">
            <v>2003</v>
          </cell>
          <cell r="M2063" t="str">
            <v>No Trade</v>
          </cell>
          <cell r="N2063" t="str">
            <v>NG43</v>
          </cell>
          <cell r="O2063">
            <v>59.02</v>
          </cell>
          <cell r="P2063">
            <v>1</v>
          </cell>
        </row>
        <row r="2064">
          <cell r="A2064" t="str">
            <v>ON</v>
          </cell>
          <cell r="B2064">
            <v>4</v>
          </cell>
          <cell r="C2064">
            <v>3</v>
          </cell>
          <cell r="D2064" t="str">
            <v>C</v>
          </cell>
          <cell r="E2064">
            <v>4.2</v>
          </cell>
          <cell r="F2064">
            <v>37706</v>
          </cell>
          <cell r="G2064">
            <v>0.33600000000000002</v>
          </cell>
          <cell r="H2064">
            <v>0.28000000000000003</v>
          </cell>
          <cell r="I2064" t="str">
            <v>0          0</v>
          </cell>
          <cell r="J2064">
            <v>0</v>
          </cell>
          <cell r="K2064">
            <v>0</v>
          </cell>
          <cell r="L2064">
            <v>2003</v>
          </cell>
          <cell r="M2064" t="str">
            <v>No Trade</v>
          </cell>
          <cell r="N2064" t="str">
            <v>NG43</v>
          </cell>
          <cell r="O2064">
            <v>59.02</v>
          </cell>
          <cell r="P2064">
            <v>1</v>
          </cell>
        </row>
        <row r="2065">
          <cell r="A2065" t="str">
            <v>ON</v>
          </cell>
          <cell r="B2065">
            <v>4</v>
          </cell>
          <cell r="C2065">
            <v>3</v>
          </cell>
          <cell r="D2065" t="str">
            <v>C</v>
          </cell>
          <cell r="E2065">
            <v>4.25</v>
          </cell>
          <cell r="F2065">
            <v>37706</v>
          </cell>
          <cell r="G2065">
            <v>0.317</v>
          </cell>
          <cell r="H2065">
            <v>0.26</v>
          </cell>
          <cell r="I2065" t="str">
            <v>4          0</v>
          </cell>
          <cell r="J2065">
            <v>0</v>
          </cell>
          <cell r="K2065">
            <v>0</v>
          </cell>
          <cell r="L2065">
            <v>2003</v>
          </cell>
          <cell r="M2065" t="str">
            <v>No Trade</v>
          </cell>
          <cell r="N2065" t="str">
            <v>NG43</v>
          </cell>
          <cell r="O2065">
            <v>59.02</v>
          </cell>
          <cell r="P2065">
            <v>1</v>
          </cell>
        </row>
        <row r="2066">
          <cell r="A2066" t="str">
            <v>ON</v>
          </cell>
          <cell r="B2066">
            <v>4</v>
          </cell>
          <cell r="C2066">
            <v>3</v>
          </cell>
          <cell r="D2066" t="str">
            <v>C</v>
          </cell>
          <cell r="E2066">
            <v>4.3</v>
          </cell>
          <cell r="F2066">
            <v>37706</v>
          </cell>
          <cell r="G2066">
            <v>0.29899999999999999</v>
          </cell>
          <cell r="H2066">
            <v>0.24</v>
          </cell>
          <cell r="I2066" t="str">
            <v>8          0</v>
          </cell>
          <cell r="J2066">
            <v>0</v>
          </cell>
          <cell r="K2066">
            <v>0</v>
          </cell>
          <cell r="L2066">
            <v>2003</v>
          </cell>
          <cell r="M2066" t="str">
            <v>No Trade</v>
          </cell>
          <cell r="N2066" t="str">
            <v>NG43</v>
          </cell>
          <cell r="O2066">
            <v>59.02</v>
          </cell>
          <cell r="P2066">
            <v>1</v>
          </cell>
        </row>
        <row r="2067">
          <cell r="A2067" t="str">
            <v>ON</v>
          </cell>
          <cell r="B2067">
            <v>4</v>
          </cell>
          <cell r="C2067">
            <v>3</v>
          </cell>
          <cell r="D2067" t="str">
            <v>C</v>
          </cell>
          <cell r="E2067">
            <v>4.3499999999999996</v>
          </cell>
          <cell r="F2067">
            <v>37706</v>
          </cell>
          <cell r="G2067">
            <v>0.28100000000000003</v>
          </cell>
          <cell r="H2067">
            <v>0.23</v>
          </cell>
          <cell r="I2067" t="str">
            <v>3          0</v>
          </cell>
          <cell r="J2067">
            <v>0</v>
          </cell>
          <cell r="K2067">
            <v>0</v>
          </cell>
          <cell r="L2067">
            <v>2003</v>
          </cell>
          <cell r="M2067" t="str">
            <v>No Trade</v>
          </cell>
          <cell r="N2067" t="str">
            <v>NG43</v>
          </cell>
          <cell r="O2067">
            <v>59.02</v>
          </cell>
          <cell r="P2067">
            <v>1</v>
          </cell>
        </row>
        <row r="2068">
          <cell r="A2068" t="str">
            <v>ON</v>
          </cell>
          <cell r="B2068">
            <v>4</v>
          </cell>
          <cell r="C2068">
            <v>3</v>
          </cell>
          <cell r="D2068" t="str">
            <v>C</v>
          </cell>
          <cell r="E2068">
            <v>4.4000000000000004</v>
          </cell>
          <cell r="F2068">
            <v>37706</v>
          </cell>
          <cell r="G2068">
            <v>0</v>
          </cell>
          <cell r="H2068">
            <v>0</v>
          </cell>
          <cell r="I2068" t="str">
            <v>0          0</v>
          </cell>
          <cell r="J2068">
            <v>0</v>
          </cell>
          <cell r="K2068">
            <v>0</v>
          </cell>
          <cell r="L2068">
            <v>2003</v>
          </cell>
          <cell r="M2068" t="str">
            <v>No Trade</v>
          </cell>
          <cell r="N2068" t="str">
            <v/>
          </cell>
          <cell r="O2068" t="str">
            <v/>
          </cell>
          <cell r="P2068" t="str">
            <v/>
          </cell>
        </row>
        <row r="2069">
          <cell r="A2069" t="str">
            <v>ON</v>
          </cell>
          <cell r="B2069">
            <v>4</v>
          </cell>
          <cell r="C2069">
            <v>3</v>
          </cell>
          <cell r="D2069" t="str">
            <v>C</v>
          </cell>
          <cell r="E2069">
            <v>4.5</v>
          </cell>
          <cell r="F2069">
            <v>37706</v>
          </cell>
          <cell r="G2069">
            <v>0.23599999999999999</v>
          </cell>
          <cell r="H2069">
            <v>0.19</v>
          </cell>
          <cell r="I2069" t="str">
            <v>3          0</v>
          </cell>
          <cell r="J2069">
            <v>0</v>
          </cell>
          <cell r="K2069">
            <v>0</v>
          </cell>
          <cell r="L2069">
            <v>2003</v>
          </cell>
          <cell r="M2069" t="str">
            <v>No Trade</v>
          </cell>
          <cell r="N2069" t="str">
            <v>NG43</v>
          </cell>
          <cell r="O2069">
            <v>59.02</v>
          </cell>
          <cell r="P2069">
            <v>1</v>
          </cell>
        </row>
        <row r="2070">
          <cell r="A2070" t="str">
            <v>ON</v>
          </cell>
          <cell r="B2070">
            <v>4</v>
          </cell>
          <cell r="C2070">
            <v>3</v>
          </cell>
          <cell r="D2070" t="str">
            <v>P</v>
          </cell>
          <cell r="E2070">
            <v>4.5</v>
          </cell>
          <cell r="F2070">
            <v>37706</v>
          </cell>
          <cell r="G2070">
            <v>0</v>
          </cell>
          <cell r="H2070">
            <v>0</v>
          </cell>
          <cell r="I2070" t="str">
            <v>0          0</v>
          </cell>
          <cell r="J2070">
            <v>0</v>
          </cell>
          <cell r="K2070">
            <v>0</v>
          </cell>
          <cell r="L2070">
            <v>2003</v>
          </cell>
          <cell r="M2070" t="str">
            <v>No Trade</v>
          </cell>
          <cell r="N2070" t="str">
            <v/>
          </cell>
          <cell r="O2070" t="str">
            <v/>
          </cell>
          <cell r="P2070" t="str">
            <v/>
          </cell>
        </row>
        <row r="2071">
          <cell r="A2071" t="str">
            <v>ON</v>
          </cell>
          <cell r="B2071">
            <v>4</v>
          </cell>
          <cell r="C2071">
            <v>3</v>
          </cell>
          <cell r="D2071" t="str">
            <v>C</v>
          </cell>
          <cell r="E2071">
            <v>4.6500000000000004</v>
          </cell>
          <cell r="F2071">
            <v>37706</v>
          </cell>
          <cell r="G2071">
            <v>0.19700000000000001</v>
          </cell>
          <cell r="H2071">
            <v>0.16</v>
          </cell>
          <cell r="I2071" t="str">
            <v>1          0</v>
          </cell>
          <cell r="J2071">
            <v>0</v>
          </cell>
          <cell r="K2071">
            <v>0</v>
          </cell>
          <cell r="L2071">
            <v>2003</v>
          </cell>
          <cell r="M2071" t="str">
            <v>No Trade</v>
          </cell>
          <cell r="N2071" t="str">
            <v>NG43</v>
          </cell>
          <cell r="O2071">
            <v>59.02</v>
          </cell>
          <cell r="P2071">
            <v>1</v>
          </cell>
        </row>
        <row r="2072">
          <cell r="A2072" t="str">
            <v>ON</v>
          </cell>
          <cell r="B2072">
            <v>4</v>
          </cell>
          <cell r="C2072">
            <v>3</v>
          </cell>
          <cell r="D2072" t="str">
            <v>C</v>
          </cell>
          <cell r="E2072">
            <v>4.7</v>
          </cell>
          <cell r="F2072">
            <v>37706</v>
          </cell>
          <cell r="G2072">
            <v>0.186</v>
          </cell>
          <cell r="H2072">
            <v>0.15</v>
          </cell>
          <cell r="I2072" t="str">
            <v>2          0</v>
          </cell>
          <cell r="J2072">
            <v>0</v>
          </cell>
          <cell r="K2072">
            <v>0</v>
          </cell>
          <cell r="L2072">
            <v>2003</v>
          </cell>
          <cell r="M2072" t="str">
            <v>No Trade</v>
          </cell>
          <cell r="N2072" t="str">
            <v>NG43</v>
          </cell>
          <cell r="O2072">
            <v>59.02</v>
          </cell>
          <cell r="P2072">
            <v>1</v>
          </cell>
        </row>
        <row r="2073">
          <cell r="A2073" t="str">
            <v>ON</v>
          </cell>
          <cell r="B2073">
            <v>4</v>
          </cell>
          <cell r="C2073">
            <v>3</v>
          </cell>
          <cell r="D2073" t="str">
            <v>C</v>
          </cell>
          <cell r="E2073">
            <v>4.75</v>
          </cell>
          <cell r="F2073">
            <v>37706</v>
          </cell>
          <cell r="G2073">
            <v>0.17499999999999999</v>
          </cell>
          <cell r="H2073">
            <v>0.14000000000000001</v>
          </cell>
          <cell r="I2073" t="str">
            <v>3          0</v>
          </cell>
          <cell r="J2073">
            <v>0</v>
          </cell>
          <cell r="K2073">
            <v>0</v>
          </cell>
          <cell r="L2073">
            <v>2003</v>
          </cell>
          <cell r="M2073" t="str">
            <v>No Trade</v>
          </cell>
          <cell r="N2073" t="str">
            <v>NG43</v>
          </cell>
          <cell r="O2073">
            <v>59.02</v>
          </cell>
          <cell r="P2073">
            <v>1</v>
          </cell>
        </row>
        <row r="2074">
          <cell r="A2074" t="str">
            <v>ON</v>
          </cell>
          <cell r="B2074">
            <v>4</v>
          </cell>
          <cell r="C2074">
            <v>3</v>
          </cell>
          <cell r="D2074" t="str">
            <v>C</v>
          </cell>
          <cell r="E2074">
            <v>4.8</v>
          </cell>
          <cell r="F2074">
            <v>37706</v>
          </cell>
          <cell r="G2074">
            <v>0.16600000000000001</v>
          </cell>
          <cell r="H2074">
            <v>0.13</v>
          </cell>
          <cell r="I2074" t="str">
            <v>4          0</v>
          </cell>
          <cell r="J2074">
            <v>0</v>
          </cell>
          <cell r="K2074">
            <v>0</v>
          </cell>
          <cell r="L2074">
            <v>2003</v>
          </cell>
          <cell r="M2074" t="str">
            <v>No Trade</v>
          </cell>
          <cell r="N2074" t="str">
            <v>NG43</v>
          </cell>
          <cell r="O2074">
            <v>59.02</v>
          </cell>
          <cell r="P2074">
            <v>1</v>
          </cell>
        </row>
        <row r="2075">
          <cell r="A2075" t="str">
            <v>ON</v>
          </cell>
          <cell r="B2075">
            <v>4</v>
          </cell>
          <cell r="C2075">
            <v>3</v>
          </cell>
          <cell r="D2075" t="str">
            <v>C</v>
          </cell>
          <cell r="E2075">
            <v>4.8499999999999996</v>
          </cell>
          <cell r="F2075">
            <v>37706</v>
          </cell>
          <cell r="G2075">
            <v>0.156</v>
          </cell>
          <cell r="H2075">
            <v>0.12</v>
          </cell>
          <cell r="I2075" t="str">
            <v>6          0</v>
          </cell>
          <cell r="J2075">
            <v>0</v>
          </cell>
          <cell r="K2075">
            <v>0</v>
          </cell>
          <cell r="L2075">
            <v>2003</v>
          </cell>
          <cell r="M2075" t="str">
            <v>No Trade</v>
          </cell>
          <cell r="N2075" t="str">
            <v>NG43</v>
          </cell>
          <cell r="O2075">
            <v>59.02</v>
          </cell>
          <cell r="P2075">
            <v>1</v>
          </cell>
        </row>
        <row r="2076">
          <cell r="A2076" t="str">
            <v>ON</v>
          </cell>
          <cell r="B2076">
            <v>4</v>
          </cell>
          <cell r="C2076">
            <v>3</v>
          </cell>
          <cell r="D2076" t="str">
            <v>C</v>
          </cell>
          <cell r="E2076">
            <v>4.9000000000000004</v>
          </cell>
          <cell r="F2076">
            <v>37706</v>
          </cell>
          <cell r="G2076">
            <v>0.14699999999999999</v>
          </cell>
          <cell r="H2076">
            <v>0.11</v>
          </cell>
          <cell r="I2076" t="str">
            <v>9          0</v>
          </cell>
          <cell r="J2076">
            <v>0</v>
          </cell>
          <cell r="K2076">
            <v>0</v>
          </cell>
          <cell r="L2076">
            <v>2003</v>
          </cell>
          <cell r="M2076" t="str">
            <v>No Trade</v>
          </cell>
          <cell r="N2076" t="str">
            <v>NG43</v>
          </cell>
          <cell r="O2076">
            <v>59.02</v>
          </cell>
          <cell r="P2076">
            <v>1</v>
          </cell>
        </row>
        <row r="2077">
          <cell r="A2077" t="str">
            <v>ON</v>
          </cell>
          <cell r="B2077">
            <v>4</v>
          </cell>
          <cell r="C2077">
            <v>3</v>
          </cell>
          <cell r="D2077" t="str">
            <v>C</v>
          </cell>
          <cell r="E2077">
            <v>4.95</v>
          </cell>
          <cell r="F2077">
            <v>37706</v>
          </cell>
          <cell r="G2077">
            <v>0.13900000000000001</v>
          </cell>
          <cell r="H2077">
            <v>0.11</v>
          </cell>
          <cell r="I2077" t="str">
            <v>2          0</v>
          </cell>
          <cell r="J2077">
            <v>0</v>
          </cell>
          <cell r="K2077">
            <v>0</v>
          </cell>
          <cell r="L2077">
            <v>2003</v>
          </cell>
          <cell r="M2077" t="str">
            <v>No Trade</v>
          </cell>
          <cell r="N2077" t="str">
            <v>NG43</v>
          </cell>
          <cell r="O2077">
            <v>59.02</v>
          </cell>
          <cell r="P2077">
            <v>1</v>
          </cell>
        </row>
        <row r="2078">
          <cell r="A2078" t="str">
            <v>ON</v>
          </cell>
          <cell r="B2078">
            <v>4</v>
          </cell>
          <cell r="C2078">
            <v>3</v>
          </cell>
          <cell r="D2078" t="str">
            <v>C</v>
          </cell>
          <cell r="E2078">
            <v>5</v>
          </cell>
          <cell r="F2078">
            <v>37706</v>
          </cell>
          <cell r="G2078">
            <v>0.13100000000000001</v>
          </cell>
          <cell r="H2078">
            <v>0.1</v>
          </cell>
          <cell r="I2078" t="str">
            <v>6        100</v>
          </cell>
          <cell r="J2078">
            <v>0.115</v>
          </cell>
          <cell r="K2078">
            <v>0.11</v>
          </cell>
          <cell r="L2078">
            <v>2003</v>
          </cell>
          <cell r="M2078" t="str">
            <v>No Trade</v>
          </cell>
          <cell r="N2078" t="str">
            <v>NG43</v>
          </cell>
          <cell r="O2078">
            <v>59.02</v>
          </cell>
          <cell r="P2078">
            <v>1</v>
          </cell>
        </row>
        <row r="2079">
          <cell r="A2079" t="str">
            <v>ON</v>
          </cell>
          <cell r="B2079">
            <v>4</v>
          </cell>
          <cell r="C2079">
            <v>3</v>
          </cell>
          <cell r="D2079" t="str">
            <v>C</v>
          </cell>
          <cell r="E2079">
            <v>5.05</v>
          </cell>
          <cell r="F2079">
            <v>37706</v>
          </cell>
          <cell r="G2079">
            <v>0.124</v>
          </cell>
          <cell r="H2079">
            <v>0.1</v>
          </cell>
          <cell r="I2079" t="str">
            <v>0          0</v>
          </cell>
          <cell r="J2079">
            <v>0</v>
          </cell>
          <cell r="K2079">
            <v>0</v>
          </cell>
          <cell r="L2079">
            <v>2003</v>
          </cell>
          <cell r="M2079" t="str">
            <v>No Trade</v>
          </cell>
          <cell r="N2079" t="str">
            <v>NG43</v>
          </cell>
          <cell r="O2079">
            <v>59.02</v>
          </cell>
          <cell r="P2079">
            <v>1</v>
          </cell>
        </row>
        <row r="2080">
          <cell r="A2080" t="str">
            <v>ON</v>
          </cell>
          <cell r="B2080">
            <v>4</v>
          </cell>
          <cell r="C2080">
            <v>3</v>
          </cell>
          <cell r="D2080" t="str">
            <v>C</v>
          </cell>
          <cell r="E2080">
            <v>5.0999999999999996</v>
          </cell>
          <cell r="F2080">
            <v>37706</v>
          </cell>
          <cell r="G2080">
            <v>0.11700000000000001</v>
          </cell>
          <cell r="H2080">
            <v>0.09</v>
          </cell>
          <cell r="I2080" t="str">
            <v>4          0</v>
          </cell>
          <cell r="J2080">
            <v>0</v>
          </cell>
          <cell r="K2080">
            <v>0</v>
          </cell>
          <cell r="L2080">
            <v>2003</v>
          </cell>
          <cell r="M2080" t="str">
            <v>No Trade</v>
          </cell>
          <cell r="N2080" t="str">
            <v>NG43</v>
          </cell>
          <cell r="O2080">
            <v>59.02</v>
          </cell>
          <cell r="P2080">
            <v>1</v>
          </cell>
        </row>
        <row r="2081">
          <cell r="A2081" t="str">
            <v>ON</v>
          </cell>
          <cell r="B2081">
            <v>4</v>
          </cell>
          <cell r="C2081">
            <v>3</v>
          </cell>
          <cell r="D2081" t="str">
            <v>C</v>
          </cell>
          <cell r="E2081">
            <v>5.15</v>
          </cell>
          <cell r="F2081">
            <v>37706</v>
          </cell>
          <cell r="G2081">
            <v>0.111</v>
          </cell>
          <cell r="H2081">
            <v>0.08</v>
          </cell>
          <cell r="I2081" t="str">
            <v>8          0</v>
          </cell>
          <cell r="J2081">
            <v>0</v>
          </cell>
          <cell r="K2081">
            <v>0</v>
          </cell>
          <cell r="L2081">
            <v>2003</v>
          </cell>
          <cell r="M2081" t="str">
            <v>No Trade</v>
          </cell>
          <cell r="N2081" t="str">
            <v>NG43</v>
          </cell>
          <cell r="O2081">
            <v>59.02</v>
          </cell>
          <cell r="P2081">
            <v>1</v>
          </cell>
        </row>
        <row r="2082">
          <cell r="A2082" t="str">
            <v>ON</v>
          </cell>
          <cell r="B2082">
            <v>4</v>
          </cell>
          <cell r="C2082">
            <v>3</v>
          </cell>
          <cell r="D2082" t="str">
            <v>C</v>
          </cell>
          <cell r="E2082">
            <v>5.2</v>
          </cell>
          <cell r="F2082">
            <v>37706</v>
          </cell>
          <cell r="G2082">
            <v>0.104</v>
          </cell>
          <cell r="H2082">
            <v>0.08</v>
          </cell>
          <cell r="I2082" t="str">
            <v>3          0</v>
          </cell>
          <cell r="J2082">
            <v>0</v>
          </cell>
          <cell r="K2082">
            <v>0</v>
          </cell>
          <cell r="L2082">
            <v>2003</v>
          </cell>
          <cell r="M2082" t="str">
            <v>No Trade</v>
          </cell>
          <cell r="N2082" t="str">
            <v>NG43</v>
          </cell>
          <cell r="O2082">
            <v>59.02</v>
          </cell>
          <cell r="P2082">
            <v>1</v>
          </cell>
        </row>
        <row r="2083">
          <cell r="A2083" t="str">
            <v>ON</v>
          </cell>
          <cell r="B2083">
            <v>4</v>
          </cell>
          <cell r="C2083">
            <v>3</v>
          </cell>
          <cell r="D2083" t="str">
            <v>C</v>
          </cell>
          <cell r="E2083">
            <v>5.25</v>
          </cell>
          <cell r="F2083">
            <v>37706</v>
          </cell>
          <cell r="G2083">
            <v>9.9000000000000005E-2</v>
          </cell>
          <cell r="H2083">
            <v>7.0000000000000007E-2</v>
          </cell>
          <cell r="I2083" t="str">
            <v>9          0</v>
          </cell>
          <cell r="J2083">
            <v>0</v>
          </cell>
          <cell r="K2083">
            <v>0</v>
          </cell>
          <cell r="L2083">
            <v>2003</v>
          </cell>
          <cell r="M2083" t="str">
            <v>No Trade</v>
          </cell>
          <cell r="N2083" t="str">
            <v>NG43</v>
          </cell>
          <cell r="O2083">
            <v>59.02</v>
          </cell>
          <cell r="P2083">
            <v>1</v>
          </cell>
        </row>
        <row r="2084">
          <cell r="A2084" t="str">
            <v>ON</v>
          </cell>
          <cell r="B2084">
            <v>4</v>
          </cell>
          <cell r="C2084">
            <v>3</v>
          </cell>
          <cell r="D2084" t="str">
            <v>C</v>
          </cell>
          <cell r="E2084">
            <v>5.3</v>
          </cell>
          <cell r="F2084">
            <v>37706</v>
          </cell>
          <cell r="G2084">
            <v>9.2999999999999999E-2</v>
          </cell>
          <cell r="H2084">
            <v>7.0000000000000007E-2</v>
          </cell>
          <cell r="I2084" t="str">
            <v>4          0</v>
          </cell>
          <cell r="J2084">
            <v>0</v>
          </cell>
          <cell r="K2084">
            <v>0</v>
          </cell>
          <cell r="L2084">
            <v>2003</v>
          </cell>
          <cell r="M2084" t="str">
            <v>No Trade</v>
          </cell>
          <cell r="N2084" t="str">
            <v>NG43</v>
          </cell>
          <cell r="O2084">
            <v>59.02</v>
          </cell>
          <cell r="P2084">
            <v>1</v>
          </cell>
        </row>
        <row r="2085">
          <cell r="A2085" t="str">
            <v>ON</v>
          </cell>
          <cell r="B2085">
            <v>4</v>
          </cell>
          <cell r="C2085">
            <v>3</v>
          </cell>
          <cell r="D2085" t="str">
            <v>C</v>
          </cell>
          <cell r="E2085">
            <v>5.35</v>
          </cell>
          <cell r="F2085">
            <v>37706</v>
          </cell>
          <cell r="G2085">
            <v>8.7999999999999995E-2</v>
          </cell>
          <cell r="H2085">
            <v>7.0000000000000007E-2</v>
          </cell>
          <cell r="I2085" t="str">
            <v>0          0</v>
          </cell>
          <cell r="J2085">
            <v>0</v>
          </cell>
          <cell r="K2085">
            <v>0</v>
          </cell>
          <cell r="L2085">
            <v>2003</v>
          </cell>
          <cell r="M2085" t="str">
            <v>No Trade</v>
          </cell>
          <cell r="N2085" t="str">
            <v>NG43</v>
          </cell>
          <cell r="O2085">
            <v>59.02</v>
          </cell>
          <cell r="P2085">
            <v>1</v>
          </cell>
        </row>
        <row r="2086">
          <cell r="A2086" t="str">
            <v>ON</v>
          </cell>
          <cell r="B2086">
            <v>4</v>
          </cell>
          <cell r="C2086">
            <v>3</v>
          </cell>
          <cell r="D2086" t="str">
            <v>C</v>
          </cell>
          <cell r="E2086">
            <v>5.4</v>
          </cell>
          <cell r="F2086">
            <v>37706</v>
          </cell>
          <cell r="G2086">
            <v>8.3000000000000004E-2</v>
          </cell>
          <cell r="H2086">
            <v>0.06</v>
          </cell>
          <cell r="I2086" t="str">
            <v>6          0</v>
          </cell>
          <cell r="J2086">
            <v>0</v>
          </cell>
          <cell r="K2086">
            <v>0</v>
          </cell>
          <cell r="L2086">
            <v>2003</v>
          </cell>
          <cell r="M2086" t="str">
            <v>No Trade</v>
          </cell>
          <cell r="N2086" t="str">
            <v>NG43</v>
          </cell>
          <cell r="O2086">
            <v>59.02</v>
          </cell>
          <cell r="P2086">
            <v>1</v>
          </cell>
        </row>
        <row r="2087">
          <cell r="A2087" t="str">
            <v>ON</v>
          </cell>
          <cell r="B2087">
            <v>4</v>
          </cell>
          <cell r="C2087">
            <v>3</v>
          </cell>
          <cell r="D2087" t="str">
            <v>C</v>
          </cell>
          <cell r="E2087">
            <v>5.45</v>
          </cell>
          <cell r="F2087">
            <v>37706</v>
          </cell>
          <cell r="G2087">
            <v>7.9000000000000001E-2</v>
          </cell>
          <cell r="H2087">
            <v>0.06</v>
          </cell>
          <cell r="I2087" t="str">
            <v>3          0</v>
          </cell>
          <cell r="J2087">
            <v>0</v>
          </cell>
          <cell r="K2087">
            <v>0</v>
          </cell>
          <cell r="L2087">
            <v>2003</v>
          </cell>
          <cell r="M2087" t="str">
            <v>No Trade</v>
          </cell>
          <cell r="N2087" t="str">
            <v>NG43</v>
          </cell>
          <cell r="O2087">
            <v>59.02</v>
          </cell>
          <cell r="P2087">
            <v>1</v>
          </cell>
        </row>
        <row r="2088">
          <cell r="A2088" t="str">
            <v>ON</v>
          </cell>
          <cell r="B2088">
            <v>4</v>
          </cell>
          <cell r="C2088">
            <v>3</v>
          </cell>
          <cell r="D2088" t="str">
            <v>C</v>
          </cell>
          <cell r="E2088">
            <v>5.5</v>
          </cell>
          <cell r="F2088">
            <v>37706</v>
          </cell>
          <cell r="G2088">
            <v>7.4999999999999997E-2</v>
          </cell>
          <cell r="H2088">
            <v>0.05</v>
          </cell>
          <cell r="I2088" t="str">
            <v>9      1,450</v>
          </cell>
          <cell r="J2088">
            <v>0</v>
          </cell>
          <cell r="K2088">
            <v>0</v>
          </cell>
          <cell r="L2088">
            <v>2003</v>
          </cell>
          <cell r="M2088" t="str">
            <v>No Trade</v>
          </cell>
          <cell r="N2088" t="str">
            <v>NG43</v>
          </cell>
          <cell r="O2088">
            <v>59.02</v>
          </cell>
          <cell r="P2088">
            <v>1</v>
          </cell>
        </row>
        <row r="2089">
          <cell r="A2089" t="str">
            <v>ON</v>
          </cell>
          <cell r="B2089">
            <v>4</v>
          </cell>
          <cell r="C2089">
            <v>3</v>
          </cell>
          <cell r="D2089" t="str">
            <v>P</v>
          </cell>
          <cell r="E2089">
            <v>5.5</v>
          </cell>
          <cell r="F2089">
            <v>37706</v>
          </cell>
          <cell r="G2089">
            <v>0</v>
          </cell>
          <cell r="H2089">
            <v>0</v>
          </cell>
          <cell r="I2089" t="str">
            <v>0          0</v>
          </cell>
          <cell r="J2089">
            <v>0</v>
          </cell>
          <cell r="K2089">
            <v>0</v>
          </cell>
          <cell r="L2089">
            <v>2003</v>
          </cell>
          <cell r="M2089" t="str">
            <v>No Trade</v>
          </cell>
          <cell r="N2089" t="str">
            <v/>
          </cell>
          <cell r="O2089" t="str">
            <v/>
          </cell>
          <cell r="P2089" t="str">
            <v/>
          </cell>
        </row>
        <row r="2090">
          <cell r="A2090" t="str">
            <v>ON</v>
          </cell>
          <cell r="B2090">
            <v>4</v>
          </cell>
          <cell r="C2090">
            <v>3</v>
          </cell>
          <cell r="D2090" t="str">
            <v>C</v>
          </cell>
          <cell r="E2090">
            <v>5.6</v>
          </cell>
          <cell r="F2090">
            <v>37706</v>
          </cell>
          <cell r="G2090">
            <v>6.7000000000000004E-2</v>
          </cell>
          <cell r="H2090">
            <v>0.05</v>
          </cell>
          <cell r="I2090" t="str">
            <v>3          0</v>
          </cell>
          <cell r="J2090">
            <v>0</v>
          </cell>
          <cell r="K2090">
            <v>0</v>
          </cell>
          <cell r="L2090">
            <v>2003</v>
          </cell>
          <cell r="M2090" t="str">
            <v>No Trade</v>
          </cell>
          <cell r="N2090" t="str">
            <v>NG43</v>
          </cell>
          <cell r="O2090">
            <v>59.02</v>
          </cell>
          <cell r="P2090">
            <v>1</v>
          </cell>
        </row>
        <row r="2091">
          <cell r="A2091" t="str">
            <v>ON</v>
          </cell>
          <cell r="B2091">
            <v>4</v>
          </cell>
          <cell r="C2091">
            <v>3</v>
          </cell>
          <cell r="D2091" t="str">
            <v>P</v>
          </cell>
          <cell r="E2091">
            <v>5.6</v>
          </cell>
          <cell r="F2091">
            <v>37706</v>
          </cell>
          <cell r="G2091">
            <v>0</v>
          </cell>
          <cell r="H2091">
            <v>0</v>
          </cell>
          <cell r="I2091" t="str">
            <v>0          0</v>
          </cell>
          <cell r="J2091">
            <v>0</v>
          </cell>
          <cell r="K2091">
            <v>0</v>
          </cell>
          <cell r="L2091">
            <v>2003</v>
          </cell>
          <cell r="M2091" t="str">
            <v>No Trade</v>
          </cell>
          <cell r="N2091" t="str">
            <v/>
          </cell>
          <cell r="O2091" t="str">
            <v/>
          </cell>
          <cell r="P2091" t="str">
            <v/>
          </cell>
        </row>
        <row r="2092">
          <cell r="A2092" t="str">
            <v>ON</v>
          </cell>
          <cell r="B2092">
            <v>4</v>
          </cell>
          <cell r="C2092">
            <v>3</v>
          </cell>
          <cell r="D2092" t="str">
            <v>C</v>
          </cell>
          <cell r="E2092">
            <v>5.7</v>
          </cell>
          <cell r="F2092">
            <v>37706</v>
          </cell>
          <cell r="G2092">
            <v>0.06</v>
          </cell>
          <cell r="H2092">
            <v>0.04</v>
          </cell>
          <cell r="I2092" t="str">
            <v>8          0</v>
          </cell>
          <cell r="J2092">
            <v>0</v>
          </cell>
          <cell r="K2092">
            <v>0</v>
          </cell>
          <cell r="L2092">
            <v>2003</v>
          </cell>
          <cell r="M2092" t="str">
            <v>No Trade</v>
          </cell>
          <cell r="N2092" t="str">
            <v>NG43</v>
          </cell>
          <cell r="O2092">
            <v>59.02</v>
          </cell>
          <cell r="P2092">
            <v>1</v>
          </cell>
        </row>
        <row r="2093">
          <cell r="A2093" t="str">
            <v>ON</v>
          </cell>
          <cell r="B2093">
            <v>4</v>
          </cell>
          <cell r="C2093">
            <v>3</v>
          </cell>
          <cell r="D2093" t="str">
            <v>C</v>
          </cell>
          <cell r="E2093">
            <v>5.8</v>
          </cell>
          <cell r="F2093">
            <v>37706</v>
          </cell>
          <cell r="G2093">
            <v>5.3999999999999999E-2</v>
          </cell>
          <cell r="H2093">
            <v>0.04</v>
          </cell>
          <cell r="I2093" t="str">
            <v>3          0</v>
          </cell>
          <cell r="J2093">
            <v>0</v>
          </cell>
          <cell r="K2093">
            <v>0</v>
          </cell>
          <cell r="L2093">
            <v>2003</v>
          </cell>
          <cell r="M2093" t="str">
            <v>No Trade</v>
          </cell>
          <cell r="N2093" t="str">
            <v>NG43</v>
          </cell>
          <cell r="O2093">
            <v>59.02</v>
          </cell>
          <cell r="P2093">
            <v>1</v>
          </cell>
        </row>
        <row r="2094">
          <cell r="A2094" t="str">
            <v>ON</v>
          </cell>
          <cell r="B2094">
            <v>4</v>
          </cell>
          <cell r="C2094">
            <v>3</v>
          </cell>
          <cell r="D2094" t="str">
            <v>P</v>
          </cell>
          <cell r="E2094">
            <v>5.8</v>
          </cell>
          <cell r="F2094">
            <v>37706</v>
          </cell>
          <cell r="G2094">
            <v>5.2999999999999999E-2</v>
          </cell>
          <cell r="H2094">
            <v>0.05</v>
          </cell>
          <cell r="I2094" t="str">
            <v>3          0</v>
          </cell>
          <cell r="J2094">
            <v>0</v>
          </cell>
          <cell r="K2094">
            <v>0</v>
          </cell>
          <cell r="L2094">
            <v>2003</v>
          </cell>
          <cell r="M2094">
            <v>1.7929035675998215</v>
          </cell>
          <cell r="N2094" t="str">
            <v>NG43</v>
          </cell>
          <cell r="O2094">
            <v>59.02</v>
          </cell>
          <cell r="P2094">
            <v>2</v>
          </cell>
        </row>
        <row r="2095">
          <cell r="A2095" t="str">
            <v>ON</v>
          </cell>
          <cell r="B2095">
            <v>4</v>
          </cell>
          <cell r="C2095">
            <v>3</v>
          </cell>
          <cell r="D2095" t="str">
            <v>C</v>
          </cell>
          <cell r="E2095">
            <v>5.9</v>
          </cell>
          <cell r="F2095">
            <v>37706</v>
          </cell>
          <cell r="G2095">
            <v>4.9000000000000002E-2</v>
          </cell>
          <cell r="H2095">
            <v>0.03</v>
          </cell>
          <cell r="I2095" t="str">
            <v>8          0</v>
          </cell>
          <cell r="J2095">
            <v>0</v>
          </cell>
          <cell r="K2095">
            <v>0</v>
          </cell>
          <cell r="L2095">
            <v>2003</v>
          </cell>
          <cell r="M2095" t="str">
            <v>No Trade</v>
          </cell>
          <cell r="N2095" t="str">
            <v>NG43</v>
          </cell>
          <cell r="O2095">
            <v>59.02</v>
          </cell>
          <cell r="P2095">
            <v>1</v>
          </cell>
        </row>
        <row r="2096">
          <cell r="A2096" t="str">
            <v>ON</v>
          </cell>
          <cell r="B2096">
            <v>4</v>
          </cell>
          <cell r="C2096">
            <v>3</v>
          </cell>
          <cell r="D2096" t="str">
            <v>P</v>
          </cell>
          <cell r="E2096">
            <v>5.9</v>
          </cell>
          <cell r="F2096">
            <v>37706</v>
          </cell>
          <cell r="G2096">
            <v>0</v>
          </cell>
          <cell r="H2096">
            <v>0</v>
          </cell>
          <cell r="I2096" t="str">
            <v>0          0</v>
          </cell>
          <cell r="J2096">
            <v>0</v>
          </cell>
          <cell r="K2096">
            <v>0</v>
          </cell>
          <cell r="L2096">
            <v>2003</v>
          </cell>
          <cell r="M2096" t="str">
            <v>No Trade</v>
          </cell>
          <cell r="N2096" t="str">
            <v/>
          </cell>
          <cell r="O2096" t="str">
            <v/>
          </cell>
          <cell r="P2096" t="str">
            <v/>
          </cell>
        </row>
        <row r="2097">
          <cell r="A2097" t="str">
            <v>ON</v>
          </cell>
          <cell r="B2097">
            <v>4</v>
          </cell>
          <cell r="C2097">
            <v>3</v>
          </cell>
          <cell r="D2097" t="str">
            <v>C</v>
          </cell>
          <cell r="E2097">
            <v>5.95</v>
          </cell>
          <cell r="F2097">
            <v>37706</v>
          </cell>
          <cell r="G2097">
            <v>4.5999999999999999E-2</v>
          </cell>
          <cell r="H2097">
            <v>0.03</v>
          </cell>
          <cell r="I2097" t="str">
            <v>6          0</v>
          </cell>
          <cell r="J2097">
            <v>0</v>
          </cell>
          <cell r="K2097">
            <v>0</v>
          </cell>
          <cell r="L2097">
            <v>2003</v>
          </cell>
          <cell r="M2097" t="str">
            <v>No Trade</v>
          </cell>
          <cell r="N2097" t="str">
            <v>NG43</v>
          </cell>
          <cell r="O2097">
            <v>59.02</v>
          </cell>
          <cell r="P2097">
            <v>1</v>
          </cell>
        </row>
        <row r="2098">
          <cell r="A2098" t="str">
            <v>ON</v>
          </cell>
          <cell r="B2098">
            <v>4</v>
          </cell>
          <cell r="C2098">
            <v>3</v>
          </cell>
          <cell r="D2098" t="str">
            <v>P</v>
          </cell>
          <cell r="E2098">
            <v>5.95</v>
          </cell>
          <cell r="F2098">
            <v>37706</v>
          </cell>
          <cell r="G2098">
            <v>0</v>
          </cell>
          <cell r="H2098">
            <v>0</v>
          </cell>
          <cell r="I2098" t="str">
            <v>0          0</v>
          </cell>
          <cell r="J2098">
            <v>0</v>
          </cell>
          <cell r="K2098">
            <v>0</v>
          </cell>
          <cell r="L2098">
            <v>2003</v>
          </cell>
          <cell r="M2098" t="str">
            <v>No Trade</v>
          </cell>
          <cell r="N2098" t="str">
            <v/>
          </cell>
          <cell r="O2098" t="str">
            <v/>
          </cell>
          <cell r="P2098" t="str">
            <v/>
          </cell>
        </row>
        <row r="2099">
          <cell r="A2099" t="str">
            <v>ON</v>
          </cell>
          <cell r="B2099">
            <v>4</v>
          </cell>
          <cell r="C2099">
            <v>3</v>
          </cell>
          <cell r="D2099" t="str">
            <v>C</v>
          </cell>
          <cell r="E2099">
            <v>6</v>
          </cell>
          <cell r="F2099">
            <v>37706</v>
          </cell>
          <cell r="G2099">
            <v>4.4999999999999998E-2</v>
          </cell>
          <cell r="H2099">
            <v>0.03</v>
          </cell>
          <cell r="I2099" t="str">
            <v>5      2,108</v>
          </cell>
          <cell r="J2099">
            <v>3.5999999999999997E-2</v>
          </cell>
          <cell r="K2099">
            <v>3.5000000000000003E-2</v>
          </cell>
          <cell r="L2099">
            <v>2003</v>
          </cell>
          <cell r="M2099" t="str">
            <v>No Trade</v>
          </cell>
          <cell r="N2099" t="str">
            <v>NG43</v>
          </cell>
          <cell r="O2099">
            <v>59.02</v>
          </cell>
          <cell r="P2099">
            <v>1</v>
          </cell>
        </row>
        <row r="2100">
          <cell r="A2100" t="str">
            <v>ON</v>
          </cell>
          <cell r="B2100">
            <v>4</v>
          </cell>
          <cell r="C2100">
            <v>3</v>
          </cell>
          <cell r="D2100" t="str">
            <v>P</v>
          </cell>
          <cell r="E2100">
            <v>6</v>
          </cell>
          <cell r="F2100">
            <v>37706</v>
          </cell>
          <cell r="G2100">
            <v>0</v>
          </cell>
          <cell r="H2100">
            <v>0</v>
          </cell>
          <cell r="I2100" t="str">
            <v>0          0</v>
          </cell>
          <cell r="J2100">
            <v>0</v>
          </cell>
          <cell r="K2100">
            <v>0</v>
          </cell>
          <cell r="L2100">
            <v>2003</v>
          </cell>
          <cell r="M2100" t="str">
            <v>No Trade</v>
          </cell>
          <cell r="N2100" t="str">
            <v/>
          </cell>
          <cell r="O2100" t="str">
            <v/>
          </cell>
          <cell r="P2100" t="str">
            <v/>
          </cell>
        </row>
        <row r="2101">
          <cell r="A2101" t="str">
            <v>ON</v>
          </cell>
          <cell r="B2101">
            <v>4</v>
          </cell>
          <cell r="C2101">
            <v>3</v>
          </cell>
          <cell r="D2101" t="str">
            <v>C</v>
          </cell>
          <cell r="E2101">
            <v>6.1</v>
          </cell>
          <cell r="F2101">
            <v>37706</v>
          </cell>
          <cell r="G2101">
            <v>0.04</v>
          </cell>
          <cell r="H2101">
            <v>0.03</v>
          </cell>
          <cell r="I2101" t="str">
            <v>1          0</v>
          </cell>
          <cell r="J2101">
            <v>0</v>
          </cell>
          <cell r="K2101">
            <v>0</v>
          </cell>
          <cell r="L2101">
            <v>2003</v>
          </cell>
          <cell r="M2101" t="str">
            <v>No Trade</v>
          </cell>
          <cell r="N2101" t="str">
            <v>NG43</v>
          </cell>
          <cell r="O2101">
            <v>59.02</v>
          </cell>
          <cell r="P2101">
            <v>1</v>
          </cell>
        </row>
        <row r="2102">
          <cell r="A2102" t="str">
            <v>ON</v>
          </cell>
          <cell r="B2102">
            <v>4</v>
          </cell>
          <cell r="C2102">
            <v>3</v>
          </cell>
          <cell r="D2102" t="str">
            <v>P</v>
          </cell>
          <cell r="E2102">
            <v>6.1</v>
          </cell>
          <cell r="F2102">
            <v>37706</v>
          </cell>
          <cell r="G2102">
            <v>0</v>
          </cell>
          <cell r="H2102">
            <v>0</v>
          </cell>
          <cell r="I2102" t="str">
            <v>0          0</v>
          </cell>
          <cell r="J2102">
            <v>0</v>
          </cell>
          <cell r="K2102">
            <v>0</v>
          </cell>
          <cell r="L2102">
            <v>2003</v>
          </cell>
          <cell r="M2102" t="str">
            <v>No Trade</v>
          </cell>
          <cell r="N2102" t="str">
            <v/>
          </cell>
          <cell r="O2102" t="str">
            <v/>
          </cell>
          <cell r="P2102" t="str">
            <v/>
          </cell>
        </row>
        <row r="2103">
          <cell r="A2103" t="str">
            <v>ON</v>
          </cell>
          <cell r="B2103">
            <v>4</v>
          </cell>
          <cell r="C2103">
            <v>3</v>
          </cell>
          <cell r="D2103" t="str">
            <v>C</v>
          </cell>
          <cell r="E2103">
            <v>6.15</v>
          </cell>
          <cell r="F2103">
            <v>37706</v>
          </cell>
          <cell r="G2103">
            <v>3.7999999999999999E-2</v>
          </cell>
          <cell r="H2103">
            <v>0.03</v>
          </cell>
          <cell r="I2103" t="str">
            <v>0          0</v>
          </cell>
          <cell r="J2103">
            <v>0</v>
          </cell>
          <cell r="K2103">
            <v>0</v>
          </cell>
          <cell r="L2103">
            <v>2003</v>
          </cell>
          <cell r="M2103" t="str">
            <v>No Trade</v>
          </cell>
          <cell r="N2103" t="str">
            <v>NG43</v>
          </cell>
          <cell r="O2103">
            <v>59.02</v>
          </cell>
          <cell r="P2103">
            <v>1</v>
          </cell>
        </row>
        <row r="2104">
          <cell r="A2104" t="str">
            <v>ON</v>
          </cell>
          <cell r="B2104">
            <v>4</v>
          </cell>
          <cell r="C2104">
            <v>3</v>
          </cell>
          <cell r="D2104" t="str">
            <v>C</v>
          </cell>
          <cell r="E2104">
            <v>6.2</v>
          </cell>
          <cell r="F2104">
            <v>37706</v>
          </cell>
          <cell r="G2104">
            <v>3.5999999999999997E-2</v>
          </cell>
          <cell r="H2104">
            <v>0.02</v>
          </cell>
          <cell r="I2104" t="str">
            <v>8          0</v>
          </cell>
          <cell r="J2104">
            <v>0</v>
          </cell>
          <cell r="K2104">
            <v>0</v>
          </cell>
          <cell r="L2104">
            <v>2003</v>
          </cell>
          <cell r="M2104" t="str">
            <v>No Trade</v>
          </cell>
          <cell r="N2104" t="str">
            <v>NG43</v>
          </cell>
          <cell r="O2104">
            <v>59.02</v>
          </cell>
          <cell r="P2104">
            <v>1</v>
          </cell>
        </row>
        <row r="2105">
          <cell r="A2105" t="str">
            <v>ON</v>
          </cell>
          <cell r="B2105">
            <v>4</v>
          </cell>
          <cell r="C2105">
            <v>3</v>
          </cell>
          <cell r="D2105" t="str">
            <v>P</v>
          </cell>
          <cell r="E2105">
            <v>6.2</v>
          </cell>
          <cell r="F2105">
            <v>37706</v>
          </cell>
          <cell r="G2105">
            <v>0</v>
          </cell>
          <cell r="H2105">
            <v>0</v>
          </cell>
          <cell r="I2105" t="str">
            <v>0          0</v>
          </cell>
          <cell r="J2105">
            <v>0</v>
          </cell>
          <cell r="K2105">
            <v>0</v>
          </cell>
          <cell r="L2105">
            <v>2003</v>
          </cell>
          <cell r="M2105" t="str">
            <v>No Trade</v>
          </cell>
          <cell r="N2105" t="str">
            <v/>
          </cell>
          <cell r="O2105" t="str">
            <v/>
          </cell>
          <cell r="P2105" t="str">
            <v/>
          </cell>
        </row>
        <row r="2106">
          <cell r="A2106" t="str">
            <v>ON</v>
          </cell>
          <cell r="B2106">
            <v>4</v>
          </cell>
          <cell r="C2106">
            <v>3</v>
          </cell>
          <cell r="D2106" t="str">
            <v>C</v>
          </cell>
          <cell r="E2106">
            <v>6.25</v>
          </cell>
          <cell r="F2106">
            <v>37706</v>
          </cell>
          <cell r="G2106">
            <v>3.5000000000000003E-2</v>
          </cell>
          <cell r="H2106">
            <v>0.02</v>
          </cell>
          <cell r="I2106" t="str">
            <v>7          0</v>
          </cell>
          <cell r="J2106">
            <v>0</v>
          </cell>
          <cell r="K2106">
            <v>0</v>
          </cell>
          <cell r="L2106">
            <v>2003</v>
          </cell>
          <cell r="M2106" t="str">
            <v>No Trade</v>
          </cell>
          <cell r="N2106" t="str">
            <v>NG43</v>
          </cell>
          <cell r="O2106">
            <v>59.02</v>
          </cell>
          <cell r="P2106">
            <v>1</v>
          </cell>
        </row>
        <row r="2107">
          <cell r="A2107" t="str">
            <v>ON</v>
          </cell>
          <cell r="B2107">
            <v>4</v>
          </cell>
          <cell r="C2107">
            <v>3</v>
          </cell>
          <cell r="D2107" t="str">
            <v>P</v>
          </cell>
          <cell r="E2107">
            <v>6.25</v>
          </cell>
          <cell r="F2107">
            <v>37706</v>
          </cell>
          <cell r="G2107">
            <v>0</v>
          </cell>
          <cell r="H2107">
            <v>0</v>
          </cell>
          <cell r="I2107" t="str">
            <v>0          0</v>
          </cell>
          <cell r="J2107">
            <v>0</v>
          </cell>
          <cell r="K2107">
            <v>0</v>
          </cell>
          <cell r="L2107">
            <v>2003</v>
          </cell>
          <cell r="M2107" t="str">
            <v>No Trade</v>
          </cell>
          <cell r="N2107" t="str">
            <v/>
          </cell>
          <cell r="O2107" t="str">
            <v/>
          </cell>
          <cell r="P2107" t="str">
            <v/>
          </cell>
        </row>
        <row r="2108">
          <cell r="A2108" t="str">
            <v>ON</v>
          </cell>
          <cell r="B2108">
            <v>4</v>
          </cell>
          <cell r="C2108">
            <v>3</v>
          </cell>
          <cell r="D2108" t="str">
            <v>C</v>
          </cell>
          <cell r="E2108">
            <v>6.3</v>
          </cell>
          <cell r="F2108">
            <v>37706</v>
          </cell>
          <cell r="G2108">
            <v>3.3000000000000002E-2</v>
          </cell>
          <cell r="H2108">
            <v>0.02</v>
          </cell>
          <cell r="I2108" t="str">
            <v>6          0</v>
          </cell>
          <cell r="J2108">
            <v>0</v>
          </cell>
          <cell r="K2108">
            <v>0</v>
          </cell>
          <cell r="L2108">
            <v>2003</v>
          </cell>
          <cell r="M2108" t="str">
            <v>No Trade</v>
          </cell>
          <cell r="N2108" t="str">
            <v>NG43</v>
          </cell>
          <cell r="O2108">
            <v>59.02</v>
          </cell>
          <cell r="P2108">
            <v>1</v>
          </cell>
        </row>
        <row r="2109">
          <cell r="A2109" t="str">
            <v>ON</v>
          </cell>
          <cell r="B2109">
            <v>4</v>
          </cell>
          <cell r="C2109">
            <v>3</v>
          </cell>
          <cell r="D2109" t="str">
            <v>P</v>
          </cell>
          <cell r="E2109">
            <v>6.3</v>
          </cell>
          <cell r="F2109">
            <v>37706</v>
          </cell>
          <cell r="G2109">
            <v>0</v>
          </cell>
          <cell r="H2109">
            <v>0</v>
          </cell>
          <cell r="I2109" t="str">
            <v>0          0</v>
          </cell>
          <cell r="J2109">
            <v>0</v>
          </cell>
          <cell r="K2109">
            <v>0</v>
          </cell>
          <cell r="L2109">
            <v>2003</v>
          </cell>
          <cell r="M2109" t="str">
            <v>No Trade</v>
          </cell>
          <cell r="N2109" t="str">
            <v/>
          </cell>
          <cell r="O2109" t="str">
            <v/>
          </cell>
          <cell r="P2109" t="str">
            <v/>
          </cell>
        </row>
        <row r="2110">
          <cell r="A2110" t="str">
            <v>ON</v>
          </cell>
          <cell r="B2110">
            <v>4</v>
          </cell>
          <cell r="C2110">
            <v>3</v>
          </cell>
          <cell r="D2110" t="str">
            <v>C</v>
          </cell>
          <cell r="E2110">
            <v>6.35</v>
          </cell>
          <cell r="F2110">
            <v>37706</v>
          </cell>
          <cell r="G2110">
            <v>3.1E-2</v>
          </cell>
          <cell r="H2110">
            <v>0.02</v>
          </cell>
          <cell r="I2110" t="str">
            <v>4          0</v>
          </cell>
          <cell r="J2110">
            <v>0</v>
          </cell>
          <cell r="K2110">
            <v>0</v>
          </cell>
          <cell r="L2110">
            <v>2003</v>
          </cell>
          <cell r="M2110" t="str">
            <v>No Trade</v>
          </cell>
          <cell r="N2110" t="str">
            <v>NG43</v>
          </cell>
          <cell r="O2110">
            <v>59.02</v>
          </cell>
          <cell r="P2110">
            <v>1</v>
          </cell>
        </row>
        <row r="2111">
          <cell r="A2111" t="str">
            <v>ON</v>
          </cell>
          <cell r="B2111">
            <v>4</v>
          </cell>
          <cell r="C2111">
            <v>3</v>
          </cell>
          <cell r="D2111" t="str">
            <v>P</v>
          </cell>
          <cell r="E2111">
            <v>6.35</v>
          </cell>
          <cell r="F2111">
            <v>37706</v>
          </cell>
          <cell r="G2111">
            <v>0</v>
          </cell>
          <cell r="H2111">
            <v>0</v>
          </cell>
          <cell r="I2111" t="str">
            <v>0          0</v>
          </cell>
          <cell r="J2111">
            <v>0</v>
          </cell>
          <cell r="K2111">
            <v>0</v>
          </cell>
          <cell r="L2111">
            <v>2003</v>
          </cell>
          <cell r="M2111" t="str">
            <v>No Trade</v>
          </cell>
          <cell r="N2111" t="str">
            <v/>
          </cell>
          <cell r="O2111" t="str">
            <v/>
          </cell>
          <cell r="P2111" t="str">
            <v/>
          </cell>
        </row>
        <row r="2112">
          <cell r="A2112" t="str">
            <v>ON</v>
          </cell>
          <cell r="B2112">
            <v>4</v>
          </cell>
          <cell r="C2112">
            <v>3</v>
          </cell>
          <cell r="D2112" t="str">
            <v>C</v>
          </cell>
          <cell r="E2112">
            <v>6.4</v>
          </cell>
          <cell r="F2112">
            <v>37706</v>
          </cell>
          <cell r="G2112">
            <v>0.03</v>
          </cell>
          <cell r="H2112">
            <v>0.02</v>
          </cell>
          <cell r="I2112" t="str">
            <v>3          0</v>
          </cell>
          <cell r="J2112">
            <v>0</v>
          </cell>
          <cell r="K2112">
            <v>0</v>
          </cell>
          <cell r="L2112">
            <v>2003</v>
          </cell>
          <cell r="M2112" t="str">
            <v>No Trade</v>
          </cell>
          <cell r="N2112" t="str">
            <v>NG43</v>
          </cell>
          <cell r="O2112">
            <v>59.02</v>
          </cell>
          <cell r="P2112">
            <v>1</v>
          </cell>
        </row>
        <row r="2113">
          <cell r="A2113" t="str">
            <v>ON</v>
          </cell>
          <cell r="B2113">
            <v>4</v>
          </cell>
          <cell r="C2113">
            <v>3</v>
          </cell>
          <cell r="D2113" t="str">
            <v>P</v>
          </cell>
          <cell r="E2113">
            <v>6.4</v>
          </cell>
          <cell r="F2113">
            <v>37706</v>
          </cell>
          <cell r="G2113">
            <v>0</v>
          </cell>
          <cell r="H2113">
            <v>0</v>
          </cell>
          <cell r="I2113" t="str">
            <v>0          0</v>
          </cell>
          <cell r="J2113">
            <v>0</v>
          </cell>
          <cell r="K2113">
            <v>0</v>
          </cell>
          <cell r="L2113">
            <v>2003</v>
          </cell>
          <cell r="M2113" t="str">
            <v>No Trade</v>
          </cell>
          <cell r="N2113" t="str">
            <v/>
          </cell>
          <cell r="O2113" t="str">
            <v/>
          </cell>
          <cell r="P2113" t="str">
            <v/>
          </cell>
        </row>
        <row r="2114">
          <cell r="A2114" t="str">
            <v>ON</v>
          </cell>
          <cell r="B2114">
            <v>4</v>
          </cell>
          <cell r="C2114">
            <v>3</v>
          </cell>
          <cell r="D2114" t="str">
            <v>C</v>
          </cell>
          <cell r="E2114">
            <v>6.45</v>
          </cell>
          <cell r="F2114">
            <v>37706</v>
          </cell>
          <cell r="G2114">
            <v>2.9000000000000001E-2</v>
          </cell>
          <cell r="H2114">
            <v>0.02</v>
          </cell>
          <cell r="I2114" t="str">
            <v>2          0</v>
          </cell>
          <cell r="J2114">
            <v>0</v>
          </cell>
          <cell r="K2114">
            <v>0</v>
          </cell>
          <cell r="L2114">
            <v>2003</v>
          </cell>
          <cell r="M2114" t="str">
            <v>No Trade</v>
          </cell>
          <cell r="N2114" t="str">
            <v>NG43</v>
          </cell>
          <cell r="O2114">
            <v>59.02</v>
          </cell>
          <cell r="P2114">
            <v>1</v>
          </cell>
        </row>
        <row r="2115">
          <cell r="A2115" t="str">
            <v>ON</v>
          </cell>
          <cell r="B2115">
            <v>4</v>
          </cell>
          <cell r="C2115">
            <v>3</v>
          </cell>
          <cell r="D2115" t="str">
            <v>P</v>
          </cell>
          <cell r="E2115">
            <v>6.45</v>
          </cell>
          <cell r="F2115">
            <v>37706</v>
          </cell>
          <cell r="G2115">
            <v>0</v>
          </cell>
          <cell r="H2115">
            <v>0</v>
          </cell>
          <cell r="I2115" t="str">
            <v>0          0</v>
          </cell>
          <cell r="J2115">
            <v>0</v>
          </cell>
          <cell r="K2115">
            <v>0</v>
          </cell>
          <cell r="L2115">
            <v>2003</v>
          </cell>
          <cell r="M2115" t="str">
            <v>No Trade</v>
          </cell>
          <cell r="N2115" t="str">
            <v/>
          </cell>
          <cell r="O2115" t="str">
            <v/>
          </cell>
          <cell r="P2115" t="str">
            <v/>
          </cell>
        </row>
        <row r="2116">
          <cell r="A2116" t="str">
            <v>ON</v>
          </cell>
          <cell r="B2116">
            <v>4</v>
          </cell>
          <cell r="C2116">
            <v>3</v>
          </cell>
          <cell r="D2116" t="str">
            <v>C</v>
          </cell>
          <cell r="E2116">
            <v>6.5</v>
          </cell>
          <cell r="F2116">
            <v>37706</v>
          </cell>
          <cell r="G2116">
            <v>2.7E-2</v>
          </cell>
          <cell r="H2116">
            <v>0.02</v>
          </cell>
          <cell r="I2116" t="str">
            <v>1         16</v>
          </cell>
          <cell r="J2116">
            <v>2.1999999999999999E-2</v>
          </cell>
          <cell r="K2116">
            <v>2.1999999999999999E-2</v>
          </cell>
          <cell r="L2116">
            <v>2003</v>
          </cell>
          <cell r="M2116" t="str">
            <v>No Trade</v>
          </cell>
          <cell r="N2116" t="str">
            <v>NG43</v>
          </cell>
          <cell r="O2116">
            <v>59.02</v>
          </cell>
          <cell r="P2116">
            <v>1</v>
          </cell>
        </row>
        <row r="2117">
          <cell r="A2117" t="str">
            <v>ON</v>
          </cell>
          <cell r="B2117">
            <v>4</v>
          </cell>
          <cell r="C2117">
            <v>3</v>
          </cell>
          <cell r="D2117" t="str">
            <v>P</v>
          </cell>
          <cell r="E2117">
            <v>6.5</v>
          </cell>
          <cell r="F2117">
            <v>37706</v>
          </cell>
          <cell r="G2117">
            <v>0</v>
          </cell>
          <cell r="H2117">
            <v>0</v>
          </cell>
          <cell r="I2117" t="str">
            <v>0          0</v>
          </cell>
          <cell r="J2117">
            <v>0</v>
          </cell>
          <cell r="K2117">
            <v>0</v>
          </cell>
          <cell r="L2117">
            <v>2003</v>
          </cell>
          <cell r="M2117" t="str">
            <v>No Trade</v>
          </cell>
          <cell r="N2117" t="str">
            <v/>
          </cell>
          <cell r="O2117" t="str">
            <v/>
          </cell>
          <cell r="P2117" t="str">
            <v/>
          </cell>
        </row>
        <row r="2118">
          <cell r="A2118" t="str">
            <v>ON</v>
          </cell>
          <cell r="B2118">
            <v>4</v>
          </cell>
          <cell r="C2118">
            <v>3</v>
          </cell>
          <cell r="D2118" t="str">
            <v>C</v>
          </cell>
          <cell r="E2118">
            <v>6.6</v>
          </cell>
          <cell r="F2118">
            <v>37706</v>
          </cell>
          <cell r="G2118">
            <v>2.5000000000000001E-2</v>
          </cell>
          <cell r="H2118">
            <v>0.01</v>
          </cell>
          <cell r="I2118" t="str">
            <v>9          0</v>
          </cell>
          <cell r="J2118">
            <v>0</v>
          </cell>
          <cell r="K2118">
            <v>0</v>
          </cell>
          <cell r="L2118">
            <v>2003</v>
          </cell>
          <cell r="M2118" t="str">
            <v>No Trade</v>
          </cell>
          <cell r="N2118" t="str">
            <v>NG43</v>
          </cell>
          <cell r="O2118">
            <v>59.02</v>
          </cell>
          <cell r="P2118">
            <v>1</v>
          </cell>
        </row>
        <row r="2119">
          <cell r="A2119" t="str">
            <v>ON</v>
          </cell>
          <cell r="B2119">
            <v>4</v>
          </cell>
          <cell r="C2119">
            <v>3</v>
          </cell>
          <cell r="D2119" t="str">
            <v>C</v>
          </cell>
          <cell r="E2119">
            <v>6.7</v>
          </cell>
          <cell r="F2119">
            <v>37706</v>
          </cell>
          <cell r="G2119">
            <v>2.3E-2</v>
          </cell>
          <cell r="H2119">
            <v>0.01</v>
          </cell>
          <cell r="I2119" t="str">
            <v>8          0</v>
          </cell>
          <cell r="J2119">
            <v>0</v>
          </cell>
          <cell r="K2119">
            <v>0</v>
          </cell>
          <cell r="L2119">
            <v>2003</v>
          </cell>
          <cell r="M2119" t="str">
            <v>No Trade</v>
          </cell>
          <cell r="N2119" t="str">
            <v>NG43</v>
          </cell>
          <cell r="O2119">
            <v>59.02</v>
          </cell>
          <cell r="P2119">
            <v>1</v>
          </cell>
        </row>
        <row r="2120">
          <cell r="A2120" t="str">
            <v>ON</v>
          </cell>
          <cell r="B2120">
            <v>4</v>
          </cell>
          <cell r="C2120">
            <v>3</v>
          </cell>
          <cell r="D2120" t="str">
            <v>C</v>
          </cell>
          <cell r="E2120">
            <v>7</v>
          </cell>
          <cell r="F2120">
            <v>37706</v>
          </cell>
          <cell r="G2120">
            <v>1.7999999999999999E-2</v>
          </cell>
          <cell r="H2120">
            <v>0.01</v>
          </cell>
          <cell r="I2120" t="str">
            <v>4      1,293</v>
          </cell>
          <cell r="J2120">
            <v>1.6E-2</v>
          </cell>
          <cell r="K2120">
            <v>1.6E-2</v>
          </cell>
          <cell r="L2120">
            <v>2003</v>
          </cell>
          <cell r="M2120" t="str">
            <v>No Trade</v>
          </cell>
          <cell r="N2120" t="str">
            <v>NG43</v>
          </cell>
          <cell r="O2120">
            <v>59.02</v>
          </cell>
          <cell r="P2120">
            <v>1</v>
          </cell>
        </row>
        <row r="2121">
          <cell r="A2121" t="str">
            <v>ON</v>
          </cell>
          <cell r="B2121">
            <v>4</v>
          </cell>
          <cell r="C2121">
            <v>3</v>
          </cell>
          <cell r="D2121" t="str">
            <v>C</v>
          </cell>
          <cell r="E2121">
            <v>7.5</v>
          </cell>
          <cell r="F2121">
            <v>37706</v>
          </cell>
          <cell r="G2121">
            <v>1.2E-2</v>
          </cell>
          <cell r="H2121">
            <v>0</v>
          </cell>
          <cell r="I2121" t="str">
            <v>9          0</v>
          </cell>
          <cell r="J2121">
            <v>0</v>
          </cell>
          <cell r="K2121">
            <v>0</v>
          </cell>
          <cell r="L2121">
            <v>2003</v>
          </cell>
          <cell r="M2121" t="str">
            <v>No Trade</v>
          </cell>
          <cell r="N2121" t="str">
            <v>NG43</v>
          </cell>
          <cell r="O2121">
            <v>59.02</v>
          </cell>
          <cell r="P2121">
            <v>1</v>
          </cell>
        </row>
        <row r="2122">
          <cell r="A2122" t="str">
            <v>ON</v>
          </cell>
          <cell r="B2122">
            <v>4</v>
          </cell>
          <cell r="C2122">
            <v>3</v>
          </cell>
          <cell r="D2122" t="str">
            <v>C</v>
          </cell>
          <cell r="E2122">
            <v>8</v>
          </cell>
          <cell r="F2122">
            <v>37706</v>
          </cell>
          <cell r="G2122">
            <v>8.9999999999999993E-3</v>
          </cell>
          <cell r="H2122">
            <v>0</v>
          </cell>
          <cell r="I2122" t="str">
            <v>7          0</v>
          </cell>
          <cell r="J2122">
            <v>0</v>
          </cell>
          <cell r="K2122">
            <v>0</v>
          </cell>
          <cell r="L2122">
            <v>2003</v>
          </cell>
          <cell r="M2122" t="str">
            <v>No Trade</v>
          </cell>
          <cell r="N2122" t="str">
            <v>NG43</v>
          </cell>
          <cell r="O2122">
            <v>59.02</v>
          </cell>
          <cell r="P2122">
            <v>1</v>
          </cell>
        </row>
        <row r="2123">
          <cell r="A2123" t="str">
            <v>ON</v>
          </cell>
          <cell r="B2123">
            <v>4</v>
          </cell>
          <cell r="C2123">
            <v>3</v>
          </cell>
          <cell r="D2123" t="str">
            <v>C</v>
          </cell>
          <cell r="E2123">
            <v>10</v>
          </cell>
          <cell r="F2123">
            <v>37706</v>
          </cell>
          <cell r="G2123">
            <v>3.0000000000000001E-3</v>
          </cell>
          <cell r="H2123">
            <v>0</v>
          </cell>
          <cell r="I2123" t="str">
            <v>3          0</v>
          </cell>
          <cell r="J2123">
            <v>0</v>
          </cell>
          <cell r="K2123">
            <v>0</v>
          </cell>
          <cell r="L2123">
            <v>2003</v>
          </cell>
          <cell r="M2123" t="str">
            <v>No Trade</v>
          </cell>
          <cell r="N2123" t="str">
            <v>NG43</v>
          </cell>
          <cell r="O2123">
            <v>59.02</v>
          </cell>
          <cell r="P2123">
            <v>1</v>
          </cell>
        </row>
        <row r="2124">
          <cell r="A2124" t="str">
            <v>ON</v>
          </cell>
          <cell r="B2124">
            <v>5</v>
          </cell>
          <cell r="C2124">
            <v>3</v>
          </cell>
          <cell r="D2124" t="str">
            <v>C</v>
          </cell>
          <cell r="E2124">
            <v>1</v>
          </cell>
          <cell r="F2124">
            <v>37736</v>
          </cell>
          <cell r="G2124">
            <v>0</v>
          </cell>
          <cell r="H2124">
            <v>0</v>
          </cell>
          <cell r="I2124" t="str">
            <v>0          0</v>
          </cell>
          <cell r="J2124">
            <v>0</v>
          </cell>
          <cell r="K2124">
            <v>0</v>
          </cell>
          <cell r="L2124">
            <v>2003</v>
          </cell>
          <cell r="M2124" t="str">
            <v>No Trade</v>
          </cell>
          <cell r="N2124" t="str">
            <v/>
          </cell>
          <cell r="O2124" t="str">
            <v/>
          </cell>
          <cell r="P2124" t="str">
            <v/>
          </cell>
        </row>
        <row r="2125">
          <cell r="A2125" t="str">
            <v>ON</v>
          </cell>
          <cell r="B2125">
            <v>5</v>
          </cell>
          <cell r="C2125">
            <v>3</v>
          </cell>
          <cell r="D2125" t="str">
            <v>P</v>
          </cell>
          <cell r="E2125">
            <v>2</v>
          </cell>
          <cell r="F2125">
            <v>37736</v>
          </cell>
          <cell r="G2125">
            <v>1E-3</v>
          </cell>
          <cell r="H2125">
            <v>0</v>
          </cell>
          <cell r="I2125" t="str">
            <v>1          0</v>
          </cell>
          <cell r="J2125">
            <v>0</v>
          </cell>
          <cell r="K2125">
            <v>0</v>
          </cell>
          <cell r="L2125">
            <v>2003</v>
          </cell>
          <cell r="M2125">
            <v>1.6253561031787063</v>
          </cell>
          <cell r="N2125" t="str">
            <v>NG53</v>
          </cell>
          <cell r="O2125">
            <v>59.02</v>
          </cell>
          <cell r="P2125">
            <v>2</v>
          </cell>
        </row>
        <row r="2126">
          <cell r="A2126" t="str">
            <v>ON</v>
          </cell>
          <cell r="B2126">
            <v>5</v>
          </cell>
          <cell r="C2126">
            <v>3</v>
          </cell>
          <cell r="D2126" t="str">
            <v>P</v>
          </cell>
          <cell r="E2126">
            <v>2.1</v>
          </cell>
          <cell r="F2126">
            <v>37736</v>
          </cell>
          <cell r="G2126">
            <v>1E-3</v>
          </cell>
          <cell r="H2126">
            <v>0</v>
          </cell>
          <cell r="I2126" t="str">
            <v>1          0</v>
          </cell>
          <cell r="J2126">
            <v>0</v>
          </cell>
          <cell r="K2126">
            <v>0</v>
          </cell>
          <cell r="L2126">
            <v>2003</v>
          </cell>
          <cell r="M2126">
            <v>1.6004370442589988</v>
          </cell>
          <cell r="N2126" t="str">
            <v>NG53</v>
          </cell>
          <cell r="O2126">
            <v>59.02</v>
          </cell>
          <cell r="P2126">
            <v>2</v>
          </cell>
        </row>
        <row r="2127">
          <cell r="A2127" t="str">
            <v>ON</v>
          </cell>
          <cell r="B2127">
            <v>5</v>
          </cell>
          <cell r="C2127">
            <v>3</v>
          </cell>
          <cell r="D2127" t="str">
            <v>P</v>
          </cell>
          <cell r="E2127">
            <v>2.25</v>
          </cell>
          <cell r="F2127">
            <v>37736</v>
          </cell>
          <cell r="G2127">
            <v>1E-3</v>
          </cell>
          <cell r="H2127">
            <v>0</v>
          </cell>
          <cell r="I2127" t="str">
            <v>2          0</v>
          </cell>
          <cell r="J2127">
            <v>0</v>
          </cell>
          <cell r="K2127">
            <v>0</v>
          </cell>
          <cell r="L2127">
            <v>2003</v>
          </cell>
          <cell r="M2127">
            <v>1.5653352027097129</v>
          </cell>
          <cell r="N2127" t="str">
            <v>NG53</v>
          </cell>
          <cell r="O2127">
            <v>59.02</v>
          </cell>
          <cell r="P2127">
            <v>2</v>
          </cell>
        </row>
        <row r="2128">
          <cell r="A2128" t="str">
            <v>ON</v>
          </cell>
          <cell r="B2128">
            <v>5</v>
          </cell>
          <cell r="C2128">
            <v>3</v>
          </cell>
          <cell r="D2128" t="str">
            <v>P</v>
          </cell>
          <cell r="E2128">
            <v>2.5</v>
          </cell>
          <cell r="F2128">
            <v>37736</v>
          </cell>
          <cell r="G2128">
            <v>5.0000000000000001E-3</v>
          </cell>
          <cell r="H2128">
            <v>0</v>
          </cell>
          <cell r="I2128" t="str">
            <v>6          0</v>
          </cell>
          <cell r="J2128">
            <v>0</v>
          </cell>
          <cell r="K2128">
            <v>0</v>
          </cell>
          <cell r="L2128">
            <v>2003</v>
          </cell>
          <cell r="M2128">
            <v>1.7208332549251797</v>
          </cell>
          <cell r="N2128" t="str">
            <v>NG53</v>
          </cell>
          <cell r="O2128">
            <v>59.02</v>
          </cell>
          <cell r="P2128">
            <v>2</v>
          </cell>
        </row>
        <row r="2129">
          <cell r="A2129" t="str">
            <v>ON</v>
          </cell>
          <cell r="B2129">
            <v>5</v>
          </cell>
          <cell r="C2129">
            <v>3</v>
          </cell>
          <cell r="D2129" t="str">
            <v>P</v>
          </cell>
          <cell r="E2129">
            <v>2.5499999999999998</v>
          </cell>
          <cell r="F2129">
            <v>37736</v>
          </cell>
          <cell r="G2129">
            <v>0</v>
          </cell>
          <cell r="H2129">
            <v>0</v>
          </cell>
          <cell r="I2129" t="str">
            <v>0          0</v>
          </cell>
          <cell r="J2129">
            <v>0</v>
          </cell>
          <cell r="K2129">
            <v>0</v>
          </cell>
          <cell r="L2129">
            <v>2003</v>
          </cell>
          <cell r="M2129" t="str">
            <v>No Trade</v>
          </cell>
          <cell r="N2129" t="str">
            <v/>
          </cell>
          <cell r="O2129" t="str">
            <v/>
          </cell>
          <cell r="P2129" t="str">
            <v/>
          </cell>
        </row>
        <row r="2130">
          <cell r="A2130" t="str">
            <v>ON</v>
          </cell>
          <cell r="B2130">
            <v>5</v>
          </cell>
          <cell r="C2130">
            <v>3</v>
          </cell>
          <cell r="D2130" t="str">
            <v>P</v>
          </cell>
          <cell r="E2130">
            <v>2.7</v>
          </cell>
          <cell r="F2130">
            <v>37736</v>
          </cell>
          <cell r="G2130">
            <v>0</v>
          </cell>
          <cell r="H2130">
            <v>0</v>
          </cell>
          <cell r="I2130" t="str">
            <v>0          0</v>
          </cell>
          <cell r="J2130">
            <v>0</v>
          </cell>
          <cell r="K2130">
            <v>0</v>
          </cell>
          <cell r="L2130">
            <v>2003</v>
          </cell>
          <cell r="M2130" t="str">
            <v>No Trade</v>
          </cell>
          <cell r="N2130" t="str">
            <v/>
          </cell>
          <cell r="O2130" t="str">
            <v/>
          </cell>
          <cell r="P2130" t="str">
            <v/>
          </cell>
        </row>
        <row r="2131">
          <cell r="A2131" t="str">
            <v>ON</v>
          </cell>
          <cell r="B2131">
            <v>5</v>
          </cell>
          <cell r="C2131">
            <v>3</v>
          </cell>
          <cell r="D2131" t="str">
            <v>P</v>
          </cell>
          <cell r="E2131">
            <v>2.75</v>
          </cell>
          <cell r="F2131">
            <v>37736</v>
          </cell>
          <cell r="G2131">
            <v>1.4999999999999999E-2</v>
          </cell>
          <cell r="H2131">
            <v>0.01</v>
          </cell>
          <cell r="I2131" t="str">
            <v>8          0</v>
          </cell>
          <cell r="J2131">
            <v>0</v>
          </cell>
          <cell r="K2131">
            <v>0</v>
          </cell>
          <cell r="L2131">
            <v>2003</v>
          </cell>
          <cell r="M2131">
            <v>1.8534191633277242</v>
          </cell>
          <cell r="N2131" t="str">
            <v>NG53</v>
          </cell>
          <cell r="O2131">
            <v>59.02</v>
          </cell>
          <cell r="P2131">
            <v>2</v>
          </cell>
        </row>
        <row r="2132">
          <cell r="A2132" t="str">
            <v>ON</v>
          </cell>
          <cell r="B2132">
            <v>5</v>
          </cell>
          <cell r="C2132">
            <v>3</v>
          </cell>
          <cell r="D2132" t="str">
            <v>P</v>
          </cell>
          <cell r="E2132">
            <v>2.8</v>
          </cell>
          <cell r="F2132">
            <v>37736</v>
          </cell>
          <cell r="G2132">
            <v>1.7999999999999999E-2</v>
          </cell>
          <cell r="H2132">
            <v>0.02</v>
          </cell>
          <cell r="I2132" t="str">
            <v>2          0</v>
          </cell>
          <cell r="J2132">
            <v>0</v>
          </cell>
          <cell r="K2132">
            <v>0</v>
          </cell>
          <cell r="L2132">
            <v>2003</v>
          </cell>
          <cell r="M2132">
            <v>1.8782171552410283</v>
          </cell>
          <cell r="N2132" t="str">
            <v>NG53</v>
          </cell>
          <cell r="O2132">
            <v>59.02</v>
          </cell>
          <cell r="P2132">
            <v>2</v>
          </cell>
        </row>
        <row r="2133">
          <cell r="A2133" t="str">
            <v>ON</v>
          </cell>
          <cell r="B2133">
            <v>5</v>
          </cell>
          <cell r="C2133">
            <v>3</v>
          </cell>
          <cell r="D2133" t="str">
            <v>P</v>
          </cell>
          <cell r="E2133">
            <v>2.85</v>
          </cell>
          <cell r="F2133">
            <v>37736</v>
          </cell>
          <cell r="G2133">
            <v>2.1000000000000001E-2</v>
          </cell>
          <cell r="H2133">
            <v>0.02</v>
          </cell>
          <cell r="I2133" t="str">
            <v>6          0</v>
          </cell>
          <cell r="J2133">
            <v>0</v>
          </cell>
          <cell r="K2133">
            <v>0</v>
          </cell>
          <cell r="L2133">
            <v>2003</v>
          </cell>
          <cell r="M2133">
            <v>1.8986000378255627</v>
          </cell>
          <cell r="N2133" t="str">
            <v>NG53</v>
          </cell>
          <cell r="O2133">
            <v>59.02</v>
          </cell>
          <cell r="P2133">
            <v>2</v>
          </cell>
        </row>
        <row r="2134">
          <cell r="A2134" t="str">
            <v>ON</v>
          </cell>
          <cell r="B2134">
            <v>5</v>
          </cell>
          <cell r="C2134">
            <v>3</v>
          </cell>
          <cell r="D2134" t="str">
            <v>P</v>
          </cell>
          <cell r="E2134">
            <v>2.9</v>
          </cell>
          <cell r="F2134">
            <v>37736</v>
          </cell>
          <cell r="G2134">
            <v>0</v>
          </cell>
          <cell r="H2134">
            <v>0</v>
          </cell>
          <cell r="I2134" t="str">
            <v>0          0</v>
          </cell>
          <cell r="J2134">
            <v>0</v>
          </cell>
          <cell r="K2134">
            <v>0</v>
          </cell>
          <cell r="L2134">
            <v>2003</v>
          </cell>
          <cell r="M2134" t="str">
            <v>No Trade</v>
          </cell>
          <cell r="N2134" t="str">
            <v/>
          </cell>
          <cell r="O2134" t="str">
            <v/>
          </cell>
          <cell r="P2134" t="str">
            <v/>
          </cell>
        </row>
        <row r="2135">
          <cell r="A2135" t="str">
            <v>ON</v>
          </cell>
          <cell r="B2135">
            <v>5</v>
          </cell>
          <cell r="C2135">
            <v>3</v>
          </cell>
          <cell r="D2135" t="str">
            <v>P</v>
          </cell>
          <cell r="E2135">
            <v>2.95</v>
          </cell>
          <cell r="F2135">
            <v>37736</v>
          </cell>
          <cell r="G2135">
            <v>0.03</v>
          </cell>
          <cell r="H2135">
            <v>0.03</v>
          </cell>
          <cell r="I2135" t="str">
            <v>7          0</v>
          </cell>
          <cell r="J2135">
            <v>0</v>
          </cell>
          <cell r="K2135">
            <v>0</v>
          </cell>
          <cell r="L2135">
            <v>2003</v>
          </cell>
          <cell r="M2135">
            <v>1.9543976278748929</v>
          </cell>
          <cell r="N2135" t="str">
            <v>NG53</v>
          </cell>
          <cell r="O2135">
            <v>59.02</v>
          </cell>
          <cell r="P2135">
            <v>2</v>
          </cell>
        </row>
        <row r="2136">
          <cell r="A2136" t="str">
            <v>ON</v>
          </cell>
          <cell r="B2136">
            <v>5</v>
          </cell>
          <cell r="C2136">
            <v>3</v>
          </cell>
          <cell r="D2136" t="str">
            <v>C</v>
          </cell>
          <cell r="E2136">
            <v>3</v>
          </cell>
          <cell r="F2136">
            <v>37736</v>
          </cell>
          <cell r="G2136">
            <v>0.91</v>
          </cell>
          <cell r="H2136">
            <v>0.91</v>
          </cell>
          <cell r="I2136" t="str">
            <v>0          0</v>
          </cell>
          <cell r="J2136">
            <v>0</v>
          </cell>
          <cell r="K2136">
            <v>0</v>
          </cell>
          <cell r="L2136">
            <v>2003</v>
          </cell>
          <cell r="M2136" t="str">
            <v>No Trade</v>
          </cell>
          <cell r="N2136" t="str">
            <v>NG53</v>
          </cell>
          <cell r="O2136">
            <v>59.02</v>
          </cell>
          <cell r="P2136">
            <v>1</v>
          </cell>
        </row>
        <row r="2137">
          <cell r="A2137" t="str">
            <v>ON</v>
          </cell>
          <cell r="B2137">
            <v>5</v>
          </cell>
          <cell r="C2137">
            <v>3</v>
          </cell>
          <cell r="D2137" t="str">
            <v>P</v>
          </cell>
          <cell r="E2137">
            <v>3</v>
          </cell>
          <cell r="F2137">
            <v>37736</v>
          </cell>
          <cell r="G2137">
            <v>3.5999999999999997E-2</v>
          </cell>
          <cell r="H2137">
            <v>0.04</v>
          </cell>
          <cell r="I2137" t="str">
            <v>3          0</v>
          </cell>
          <cell r="J2137">
            <v>0</v>
          </cell>
          <cell r="K2137">
            <v>0</v>
          </cell>
          <cell r="L2137">
            <v>2003</v>
          </cell>
          <cell r="M2137">
            <v>1.9861010615366499</v>
          </cell>
          <cell r="N2137" t="str">
            <v>NG53</v>
          </cell>
          <cell r="O2137">
            <v>59.02</v>
          </cell>
          <cell r="P2137">
            <v>2</v>
          </cell>
        </row>
        <row r="2138">
          <cell r="A2138" t="str">
            <v>ON</v>
          </cell>
          <cell r="B2138">
            <v>5</v>
          </cell>
          <cell r="C2138">
            <v>3</v>
          </cell>
          <cell r="D2138" t="str">
            <v>P</v>
          </cell>
          <cell r="E2138">
            <v>3.1</v>
          </cell>
          <cell r="F2138">
            <v>37736</v>
          </cell>
          <cell r="G2138">
            <v>4.9000000000000002E-2</v>
          </cell>
          <cell r="H2138">
            <v>0.05</v>
          </cell>
          <cell r="I2138" t="str">
            <v>9          0</v>
          </cell>
          <cell r="J2138">
            <v>0</v>
          </cell>
          <cell r="K2138">
            <v>0</v>
          </cell>
          <cell r="L2138">
            <v>2003</v>
          </cell>
          <cell r="M2138">
            <v>2.0409838542429402</v>
          </cell>
          <cell r="N2138" t="str">
            <v>NG53</v>
          </cell>
          <cell r="O2138">
            <v>59.02</v>
          </cell>
          <cell r="P2138">
            <v>2</v>
          </cell>
        </row>
        <row r="2139">
          <cell r="A2139" t="str">
            <v>ON</v>
          </cell>
          <cell r="B2139">
            <v>5</v>
          </cell>
          <cell r="C2139">
            <v>3</v>
          </cell>
          <cell r="D2139" t="str">
            <v>P</v>
          </cell>
          <cell r="E2139">
            <v>3.15</v>
          </cell>
          <cell r="F2139">
            <v>37736</v>
          </cell>
          <cell r="G2139">
            <v>5.7000000000000002E-2</v>
          </cell>
          <cell r="H2139">
            <v>0.06</v>
          </cell>
          <cell r="I2139" t="str">
            <v>8          0</v>
          </cell>
          <cell r="J2139">
            <v>0</v>
          </cell>
          <cell r="K2139">
            <v>0</v>
          </cell>
          <cell r="L2139">
            <v>2003</v>
          </cell>
          <cell r="M2139">
            <v>2.0702138422753711</v>
          </cell>
          <cell r="N2139" t="str">
            <v>NG53</v>
          </cell>
          <cell r="O2139">
            <v>59.02</v>
          </cell>
          <cell r="P2139">
            <v>2</v>
          </cell>
        </row>
        <row r="2140">
          <cell r="A2140" t="str">
            <v>ON</v>
          </cell>
          <cell r="B2140">
            <v>5</v>
          </cell>
          <cell r="C2140">
            <v>3</v>
          </cell>
          <cell r="D2140" t="str">
            <v>P</v>
          </cell>
          <cell r="E2140">
            <v>3.2</v>
          </cell>
          <cell r="F2140">
            <v>37736</v>
          </cell>
          <cell r="G2140">
            <v>6.5000000000000002E-2</v>
          </cell>
          <cell r="H2140">
            <v>7.0000000000000007E-2</v>
          </cell>
          <cell r="I2140" t="str">
            <v>8          0</v>
          </cell>
          <cell r="J2140">
            <v>0</v>
          </cell>
          <cell r="K2140">
            <v>0</v>
          </cell>
          <cell r="L2140">
            <v>2003</v>
          </cell>
          <cell r="M2140">
            <v>2.0954459043089941</v>
          </cell>
          <cell r="N2140" t="str">
            <v>NG53</v>
          </cell>
          <cell r="O2140">
            <v>59.02</v>
          </cell>
          <cell r="P2140">
            <v>2</v>
          </cell>
        </row>
        <row r="2141">
          <cell r="A2141" t="str">
            <v>ON</v>
          </cell>
          <cell r="B2141">
            <v>5</v>
          </cell>
          <cell r="C2141">
            <v>3</v>
          </cell>
          <cell r="D2141" t="str">
            <v>C</v>
          </cell>
          <cell r="E2141">
            <v>3.25</v>
          </cell>
          <cell r="F2141">
            <v>37736</v>
          </cell>
          <cell r="G2141">
            <v>0.88300000000000001</v>
          </cell>
          <cell r="H2141">
            <v>0.88</v>
          </cell>
          <cell r="I2141" t="str">
            <v>3          0</v>
          </cell>
          <cell r="J2141">
            <v>0</v>
          </cell>
          <cell r="K2141">
            <v>0</v>
          </cell>
          <cell r="L2141">
            <v>2003</v>
          </cell>
          <cell r="M2141" t="str">
            <v>No Trade</v>
          </cell>
          <cell r="N2141" t="str">
            <v>NG53</v>
          </cell>
          <cell r="O2141">
            <v>59.02</v>
          </cell>
          <cell r="P2141">
            <v>1</v>
          </cell>
        </row>
        <row r="2142">
          <cell r="A2142" t="str">
            <v>ON</v>
          </cell>
          <cell r="B2142">
            <v>5</v>
          </cell>
          <cell r="C2142">
            <v>3</v>
          </cell>
          <cell r="D2142" t="str">
            <v>P</v>
          </cell>
          <cell r="E2142">
            <v>3.25</v>
          </cell>
          <cell r="F2142">
            <v>37736</v>
          </cell>
          <cell r="G2142">
            <v>7.4999999999999997E-2</v>
          </cell>
          <cell r="H2142">
            <v>0.08</v>
          </cell>
          <cell r="I2142" t="str">
            <v>9          0</v>
          </cell>
          <cell r="J2142">
            <v>0</v>
          </cell>
          <cell r="K2142">
            <v>0</v>
          </cell>
          <cell r="L2142">
            <v>2003</v>
          </cell>
          <cell r="M2142">
            <v>2.1257297592783684</v>
          </cell>
          <cell r="N2142" t="str">
            <v>NG53</v>
          </cell>
          <cell r="O2142">
            <v>59.02</v>
          </cell>
          <cell r="P2142">
            <v>2</v>
          </cell>
        </row>
        <row r="2143">
          <cell r="A2143" t="str">
            <v>ON</v>
          </cell>
          <cell r="B2143">
            <v>5</v>
          </cell>
          <cell r="C2143">
            <v>3</v>
          </cell>
          <cell r="D2143" t="str">
            <v>P</v>
          </cell>
          <cell r="E2143">
            <v>3.3</v>
          </cell>
          <cell r="F2143">
            <v>37736</v>
          </cell>
          <cell r="G2143">
            <v>8.5000000000000006E-2</v>
          </cell>
          <cell r="H2143">
            <v>0.1</v>
          </cell>
          <cell r="I2143" t="str">
            <v>0          0</v>
          </cell>
          <cell r="J2143">
            <v>0</v>
          </cell>
          <cell r="K2143">
            <v>0</v>
          </cell>
          <cell r="L2143">
            <v>2003</v>
          </cell>
          <cell r="M2143">
            <v>2.1521711956003973</v>
          </cell>
          <cell r="N2143" t="str">
            <v>NG53</v>
          </cell>
          <cell r="O2143">
            <v>59.02</v>
          </cell>
          <cell r="P2143">
            <v>2</v>
          </cell>
        </row>
        <row r="2144">
          <cell r="A2144" t="str">
            <v>ON</v>
          </cell>
          <cell r="B2144">
            <v>5</v>
          </cell>
          <cell r="C2144">
            <v>3</v>
          </cell>
          <cell r="D2144" t="str">
            <v>P</v>
          </cell>
          <cell r="E2144">
            <v>3.35</v>
          </cell>
          <cell r="F2144">
            <v>37736</v>
          </cell>
          <cell r="G2144">
            <v>9.6000000000000002E-2</v>
          </cell>
          <cell r="H2144">
            <v>0.11</v>
          </cell>
          <cell r="I2144" t="str">
            <v>3          0</v>
          </cell>
          <cell r="J2144">
            <v>0</v>
          </cell>
          <cell r="K2144">
            <v>0</v>
          </cell>
          <cell r="L2144">
            <v>2003</v>
          </cell>
          <cell r="M2144">
            <v>2.1789801662762942</v>
          </cell>
          <cell r="N2144" t="str">
            <v>NG53</v>
          </cell>
          <cell r="O2144">
            <v>59.02</v>
          </cell>
          <cell r="P2144">
            <v>2</v>
          </cell>
        </row>
        <row r="2145">
          <cell r="A2145" t="str">
            <v>ON</v>
          </cell>
          <cell r="B2145">
            <v>5</v>
          </cell>
          <cell r="C2145">
            <v>3</v>
          </cell>
          <cell r="D2145" t="str">
            <v>P</v>
          </cell>
          <cell r="E2145">
            <v>3.4</v>
          </cell>
          <cell r="F2145">
            <v>37736</v>
          </cell>
          <cell r="G2145">
            <v>0.109</v>
          </cell>
          <cell r="H2145">
            <v>0.12</v>
          </cell>
          <cell r="I2145" t="str">
            <v>7          0</v>
          </cell>
          <cell r="J2145">
            <v>0</v>
          </cell>
          <cell r="K2145">
            <v>0</v>
          </cell>
          <cell r="L2145">
            <v>2003</v>
          </cell>
          <cell r="M2145">
            <v>2.2091384874267983</v>
          </cell>
          <cell r="N2145" t="str">
            <v>NG53</v>
          </cell>
          <cell r="O2145">
            <v>59.02</v>
          </cell>
          <cell r="P2145">
            <v>2</v>
          </cell>
        </row>
        <row r="2146">
          <cell r="A2146" t="str">
            <v>ON</v>
          </cell>
          <cell r="B2146">
            <v>5</v>
          </cell>
          <cell r="C2146">
            <v>3</v>
          </cell>
          <cell r="D2146" t="str">
            <v>P</v>
          </cell>
          <cell r="E2146">
            <v>3.45</v>
          </cell>
          <cell r="F2146">
            <v>37736</v>
          </cell>
          <cell r="G2146">
            <v>0.122</v>
          </cell>
          <cell r="H2146">
            <v>0.14000000000000001</v>
          </cell>
          <cell r="I2146" t="str">
            <v>3          0</v>
          </cell>
          <cell r="J2146">
            <v>0</v>
          </cell>
          <cell r="K2146">
            <v>0</v>
          </cell>
          <cell r="L2146">
            <v>2003</v>
          </cell>
          <cell r="M2146">
            <v>2.2359330796959238</v>
          </cell>
          <cell r="N2146" t="str">
            <v>NG53</v>
          </cell>
          <cell r="O2146">
            <v>59.02</v>
          </cell>
          <cell r="P2146">
            <v>2</v>
          </cell>
        </row>
        <row r="2147">
          <cell r="A2147" t="str">
            <v>ON</v>
          </cell>
          <cell r="B2147">
            <v>5</v>
          </cell>
          <cell r="C2147">
            <v>3</v>
          </cell>
          <cell r="D2147" t="str">
            <v>C</v>
          </cell>
          <cell r="E2147">
            <v>3.5</v>
          </cell>
          <cell r="F2147">
            <v>37736</v>
          </cell>
          <cell r="G2147">
            <v>0.68300000000000005</v>
          </cell>
          <cell r="H2147">
            <v>0.6</v>
          </cell>
          <cell r="I2147" t="str">
            <v>3          0</v>
          </cell>
          <cell r="J2147">
            <v>0</v>
          </cell>
          <cell r="K2147">
            <v>0</v>
          </cell>
          <cell r="L2147">
            <v>2003</v>
          </cell>
          <cell r="M2147" t="str">
            <v>No Trade</v>
          </cell>
          <cell r="N2147" t="str">
            <v>NG53</v>
          </cell>
          <cell r="O2147">
            <v>59.02</v>
          </cell>
          <cell r="P2147">
            <v>1</v>
          </cell>
        </row>
        <row r="2148">
          <cell r="A2148" t="str">
            <v>ON</v>
          </cell>
          <cell r="B2148">
            <v>5</v>
          </cell>
          <cell r="C2148">
            <v>3</v>
          </cell>
          <cell r="D2148" t="str">
            <v>P</v>
          </cell>
          <cell r="E2148">
            <v>3.5</v>
          </cell>
          <cell r="F2148">
            <v>37736</v>
          </cell>
          <cell r="G2148">
            <v>0.13600000000000001</v>
          </cell>
          <cell r="H2148">
            <v>0.16</v>
          </cell>
          <cell r="I2148" t="str">
            <v>0          0</v>
          </cell>
          <cell r="J2148">
            <v>0</v>
          </cell>
          <cell r="K2148">
            <v>0</v>
          </cell>
          <cell r="L2148">
            <v>2003</v>
          </cell>
          <cell r="M2148">
            <v>2.2626993137921789</v>
          </cell>
          <cell r="N2148" t="str">
            <v>NG53</v>
          </cell>
          <cell r="O2148">
            <v>59.02</v>
          </cell>
          <cell r="P2148">
            <v>2</v>
          </cell>
        </row>
        <row r="2149">
          <cell r="A2149" t="str">
            <v>ON</v>
          </cell>
          <cell r="B2149">
            <v>5</v>
          </cell>
          <cell r="C2149">
            <v>3</v>
          </cell>
          <cell r="D2149" t="str">
            <v>C</v>
          </cell>
          <cell r="E2149">
            <v>3.55</v>
          </cell>
          <cell r="F2149">
            <v>37736</v>
          </cell>
          <cell r="G2149">
            <v>0.65</v>
          </cell>
          <cell r="H2149">
            <v>0.56999999999999995</v>
          </cell>
          <cell r="I2149" t="str">
            <v>2          0</v>
          </cell>
          <cell r="J2149">
            <v>0</v>
          </cell>
          <cell r="K2149">
            <v>0</v>
          </cell>
          <cell r="L2149">
            <v>2003</v>
          </cell>
          <cell r="M2149" t="str">
            <v>No Trade</v>
          </cell>
          <cell r="N2149" t="str">
            <v>NG53</v>
          </cell>
          <cell r="O2149">
            <v>59.02</v>
          </cell>
          <cell r="P2149">
            <v>1</v>
          </cell>
        </row>
        <row r="2150">
          <cell r="A2150" t="str">
            <v>ON</v>
          </cell>
          <cell r="B2150">
            <v>5</v>
          </cell>
          <cell r="C2150">
            <v>3</v>
          </cell>
          <cell r="D2150" t="str">
            <v>P</v>
          </cell>
          <cell r="E2150">
            <v>3.55</v>
          </cell>
          <cell r="F2150">
            <v>37736</v>
          </cell>
          <cell r="G2150">
            <v>0.152</v>
          </cell>
          <cell r="H2150">
            <v>0.17</v>
          </cell>
          <cell r="I2150" t="str">
            <v>8          0</v>
          </cell>
          <cell r="J2150">
            <v>0</v>
          </cell>
          <cell r="K2150">
            <v>0</v>
          </cell>
          <cell r="L2150">
            <v>2003</v>
          </cell>
          <cell r="M2150">
            <v>2.2919194855646263</v>
          </cell>
          <cell r="N2150" t="str">
            <v>NG53</v>
          </cell>
          <cell r="O2150">
            <v>59.02</v>
          </cell>
          <cell r="P2150">
            <v>2</v>
          </cell>
        </row>
        <row r="2151">
          <cell r="A2151" t="str">
            <v>ON</v>
          </cell>
          <cell r="B2151">
            <v>5</v>
          </cell>
          <cell r="C2151">
            <v>3</v>
          </cell>
          <cell r="D2151" t="str">
            <v>C</v>
          </cell>
          <cell r="E2151">
            <v>3.6</v>
          </cell>
          <cell r="F2151">
            <v>37736</v>
          </cell>
          <cell r="G2151">
            <v>0.61799999999999999</v>
          </cell>
          <cell r="H2151">
            <v>0.54</v>
          </cell>
          <cell r="I2151" t="str">
            <v>4          0</v>
          </cell>
          <cell r="J2151">
            <v>0</v>
          </cell>
          <cell r="K2151">
            <v>0</v>
          </cell>
          <cell r="L2151">
            <v>2003</v>
          </cell>
          <cell r="M2151" t="str">
            <v>No Trade</v>
          </cell>
          <cell r="N2151" t="str">
            <v>NG53</v>
          </cell>
          <cell r="O2151">
            <v>59.02</v>
          </cell>
          <cell r="P2151">
            <v>1</v>
          </cell>
        </row>
        <row r="2152">
          <cell r="A2152" t="str">
            <v>ON</v>
          </cell>
          <cell r="B2152">
            <v>5</v>
          </cell>
          <cell r="C2152">
            <v>3</v>
          </cell>
          <cell r="D2152" t="str">
            <v>P</v>
          </cell>
          <cell r="E2152">
            <v>3.6</v>
          </cell>
          <cell r="F2152">
            <v>37736</v>
          </cell>
          <cell r="G2152">
            <v>0.16900000000000001</v>
          </cell>
          <cell r="H2152">
            <v>0.19</v>
          </cell>
          <cell r="I2152" t="str">
            <v>7          0</v>
          </cell>
          <cell r="J2152">
            <v>0</v>
          </cell>
          <cell r="K2152">
            <v>0</v>
          </cell>
          <cell r="L2152">
            <v>2003</v>
          </cell>
          <cell r="M2152">
            <v>2.3206719066159427</v>
          </cell>
          <cell r="N2152" t="str">
            <v>NG53</v>
          </cell>
          <cell r="O2152">
            <v>59.02</v>
          </cell>
          <cell r="P2152">
            <v>2</v>
          </cell>
        </row>
        <row r="2153">
          <cell r="A2153" t="str">
            <v>ON</v>
          </cell>
          <cell r="B2153">
            <v>5</v>
          </cell>
          <cell r="C2153">
            <v>3</v>
          </cell>
          <cell r="D2153" t="str">
            <v>C</v>
          </cell>
          <cell r="E2153">
            <v>3.65</v>
          </cell>
          <cell r="F2153">
            <v>37736</v>
          </cell>
          <cell r="G2153">
            <v>0.58699999999999997</v>
          </cell>
          <cell r="H2153">
            <v>0.51</v>
          </cell>
          <cell r="I2153" t="str">
            <v>5          0</v>
          </cell>
          <cell r="J2153">
            <v>0</v>
          </cell>
          <cell r="K2153">
            <v>0</v>
          </cell>
          <cell r="L2153">
            <v>2003</v>
          </cell>
          <cell r="M2153" t="str">
            <v>No Trade</v>
          </cell>
          <cell r="N2153" t="str">
            <v>NG53</v>
          </cell>
          <cell r="O2153">
            <v>59.02</v>
          </cell>
          <cell r="P2153">
            <v>1</v>
          </cell>
        </row>
        <row r="2154">
          <cell r="A2154" t="str">
            <v>ON</v>
          </cell>
          <cell r="B2154">
            <v>5</v>
          </cell>
          <cell r="C2154">
            <v>3</v>
          </cell>
          <cell r="D2154" t="str">
            <v>P</v>
          </cell>
          <cell r="E2154">
            <v>3.65</v>
          </cell>
          <cell r="F2154">
            <v>37736</v>
          </cell>
          <cell r="G2154">
            <v>0.188</v>
          </cell>
          <cell r="H2154">
            <v>0.21</v>
          </cell>
          <cell r="I2154" t="str">
            <v>8          0</v>
          </cell>
          <cell r="J2154">
            <v>0</v>
          </cell>
          <cell r="K2154">
            <v>0</v>
          </cell>
          <cell r="L2154">
            <v>2003</v>
          </cell>
          <cell r="M2154">
            <v>2.3512093711621356</v>
          </cell>
          <cell r="N2154" t="str">
            <v>NG53</v>
          </cell>
          <cell r="O2154">
            <v>59.02</v>
          </cell>
          <cell r="P2154">
            <v>2</v>
          </cell>
        </row>
        <row r="2155">
          <cell r="A2155" t="str">
            <v>ON</v>
          </cell>
          <cell r="B2155">
            <v>5</v>
          </cell>
          <cell r="C2155">
            <v>3</v>
          </cell>
          <cell r="D2155" t="str">
            <v>C</v>
          </cell>
          <cell r="E2155">
            <v>3.7</v>
          </cell>
          <cell r="F2155">
            <v>37736</v>
          </cell>
          <cell r="G2155">
            <v>0.55000000000000004</v>
          </cell>
          <cell r="H2155">
            <v>0.47</v>
          </cell>
          <cell r="I2155" t="str">
            <v>7          4</v>
          </cell>
          <cell r="J2155">
            <v>0.48099999999999998</v>
          </cell>
          <cell r="K2155">
            <v>0.48</v>
          </cell>
          <cell r="L2155">
            <v>2003</v>
          </cell>
          <cell r="M2155" t="str">
            <v>No Trade</v>
          </cell>
          <cell r="N2155" t="str">
            <v>NG53</v>
          </cell>
          <cell r="O2155">
            <v>59.02</v>
          </cell>
          <cell r="P2155">
            <v>1</v>
          </cell>
        </row>
        <row r="2156">
          <cell r="A2156" t="str">
            <v>ON</v>
          </cell>
          <cell r="B2156">
            <v>5</v>
          </cell>
          <cell r="C2156">
            <v>3</v>
          </cell>
          <cell r="D2156" t="str">
            <v>P</v>
          </cell>
          <cell r="E2156">
            <v>3.7</v>
          </cell>
          <cell r="F2156">
            <v>37736</v>
          </cell>
          <cell r="G2156">
            <v>0.19700000000000001</v>
          </cell>
          <cell r="H2156">
            <v>0.23</v>
          </cell>
          <cell r="I2156" t="str">
            <v>0          2</v>
          </cell>
          <cell r="J2156">
            <v>0.23100000000000001</v>
          </cell>
          <cell r="K2156">
            <v>0.23</v>
          </cell>
          <cell r="L2156">
            <v>2003</v>
          </cell>
          <cell r="M2156">
            <v>2.3577370471336425</v>
          </cell>
          <cell r="N2156" t="str">
            <v>NG53</v>
          </cell>
          <cell r="O2156">
            <v>59.02</v>
          </cell>
          <cell r="P2156">
            <v>2</v>
          </cell>
        </row>
        <row r="2157">
          <cell r="A2157" t="str">
            <v>ON</v>
          </cell>
          <cell r="B2157">
            <v>5</v>
          </cell>
          <cell r="C2157">
            <v>3</v>
          </cell>
          <cell r="D2157" t="str">
            <v>C</v>
          </cell>
          <cell r="E2157">
            <v>3.75</v>
          </cell>
          <cell r="F2157">
            <v>37736</v>
          </cell>
          <cell r="G2157">
            <v>0.52100000000000002</v>
          </cell>
          <cell r="H2157">
            <v>0.45</v>
          </cell>
          <cell r="I2157" t="str">
            <v>0          0</v>
          </cell>
          <cell r="J2157">
            <v>0</v>
          </cell>
          <cell r="K2157">
            <v>0</v>
          </cell>
          <cell r="L2157">
            <v>2003</v>
          </cell>
          <cell r="M2157" t="str">
            <v>No Trade</v>
          </cell>
          <cell r="N2157" t="str">
            <v>NG53</v>
          </cell>
          <cell r="O2157">
            <v>59.02</v>
          </cell>
          <cell r="P2157">
            <v>1</v>
          </cell>
        </row>
        <row r="2158">
          <cell r="A2158" t="str">
            <v>ON</v>
          </cell>
          <cell r="B2158">
            <v>5</v>
          </cell>
          <cell r="C2158">
            <v>3</v>
          </cell>
          <cell r="D2158" t="str">
            <v>P</v>
          </cell>
          <cell r="E2158">
            <v>3.75</v>
          </cell>
          <cell r="F2158">
            <v>37736</v>
          </cell>
          <cell r="G2158">
            <v>0.218</v>
          </cell>
          <cell r="H2158">
            <v>0.25</v>
          </cell>
          <cell r="I2158" t="str">
            <v>3         50</v>
          </cell>
          <cell r="J2158">
            <v>0</v>
          </cell>
          <cell r="K2158">
            <v>0</v>
          </cell>
          <cell r="L2158">
            <v>2003</v>
          </cell>
          <cell r="M2158">
            <v>2.388354943184368</v>
          </cell>
          <cell r="N2158" t="str">
            <v>NG53</v>
          </cell>
          <cell r="O2158">
            <v>59.02</v>
          </cell>
          <cell r="P2158">
            <v>2</v>
          </cell>
        </row>
        <row r="2159">
          <cell r="A2159" t="str">
            <v>ON</v>
          </cell>
          <cell r="B2159">
            <v>5</v>
          </cell>
          <cell r="C2159">
            <v>3</v>
          </cell>
          <cell r="D2159" t="str">
            <v>C</v>
          </cell>
          <cell r="E2159">
            <v>3.8</v>
          </cell>
          <cell r="F2159">
            <v>37736</v>
          </cell>
          <cell r="G2159">
            <v>0.502</v>
          </cell>
          <cell r="H2159">
            <v>0.43</v>
          </cell>
          <cell r="I2159" t="str">
            <v>5          0</v>
          </cell>
          <cell r="J2159">
            <v>0</v>
          </cell>
          <cell r="K2159">
            <v>0</v>
          </cell>
          <cell r="L2159">
            <v>2003</v>
          </cell>
          <cell r="M2159" t="str">
            <v>No Trade</v>
          </cell>
          <cell r="N2159" t="str">
            <v>NG53</v>
          </cell>
          <cell r="O2159">
            <v>59.02</v>
          </cell>
          <cell r="P2159">
            <v>1</v>
          </cell>
        </row>
        <row r="2160">
          <cell r="A2160" t="str">
            <v>ON</v>
          </cell>
          <cell r="B2160">
            <v>5</v>
          </cell>
          <cell r="C2160">
            <v>3</v>
          </cell>
          <cell r="D2160" t="str">
            <v>P</v>
          </cell>
          <cell r="E2160">
            <v>3.8</v>
          </cell>
          <cell r="F2160">
            <v>37736</v>
          </cell>
          <cell r="G2160">
            <v>0.25</v>
          </cell>
          <cell r="H2160">
            <v>0.28000000000000003</v>
          </cell>
          <cell r="I2160" t="str">
            <v>7          0</v>
          </cell>
          <cell r="J2160">
            <v>0</v>
          </cell>
          <cell r="K2160">
            <v>0</v>
          </cell>
          <cell r="L2160">
            <v>2003</v>
          </cell>
          <cell r="M2160">
            <v>2.4371462445632526</v>
          </cell>
          <cell r="N2160" t="str">
            <v>NG53</v>
          </cell>
          <cell r="O2160">
            <v>59.02</v>
          </cell>
          <cell r="P2160">
            <v>2</v>
          </cell>
        </row>
        <row r="2161">
          <cell r="A2161" t="str">
            <v>ON</v>
          </cell>
          <cell r="B2161">
            <v>5</v>
          </cell>
          <cell r="C2161">
            <v>3</v>
          </cell>
          <cell r="D2161" t="str">
            <v>C</v>
          </cell>
          <cell r="E2161">
            <v>3.85</v>
          </cell>
          <cell r="F2161">
            <v>37736</v>
          </cell>
          <cell r="G2161">
            <v>0.47599999999999998</v>
          </cell>
          <cell r="H2161">
            <v>0.41</v>
          </cell>
          <cell r="I2161" t="str">
            <v>2          0</v>
          </cell>
          <cell r="J2161">
            <v>0</v>
          </cell>
          <cell r="K2161">
            <v>0</v>
          </cell>
          <cell r="L2161">
            <v>2003</v>
          </cell>
          <cell r="M2161" t="str">
            <v>No Trade</v>
          </cell>
          <cell r="N2161" t="str">
            <v>NG53</v>
          </cell>
          <cell r="O2161">
            <v>59.02</v>
          </cell>
          <cell r="P2161">
            <v>1</v>
          </cell>
        </row>
        <row r="2162">
          <cell r="A2162" t="str">
            <v>ON</v>
          </cell>
          <cell r="B2162">
            <v>5</v>
          </cell>
          <cell r="C2162">
            <v>3</v>
          </cell>
          <cell r="D2162" t="str">
            <v>P</v>
          </cell>
          <cell r="E2162">
            <v>3.85</v>
          </cell>
          <cell r="F2162">
            <v>37736</v>
          </cell>
          <cell r="G2162">
            <v>0.27300000000000002</v>
          </cell>
          <cell r="H2162">
            <v>0.31</v>
          </cell>
          <cell r="I2162" t="str">
            <v>3          0</v>
          </cell>
          <cell r="J2162">
            <v>0</v>
          </cell>
          <cell r="K2162">
            <v>0</v>
          </cell>
          <cell r="L2162">
            <v>2003</v>
          </cell>
          <cell r="M2162">
            <v>2.4654505713133439</v>
          </cell>
          <cell r="N2162" t="str">
            <v>NG53</v>
          </cell>
          <cell r="O2162">
            <v>59.02</v>
          </cell>
          <cell r="P2162">
            <v>2</v>
          </cell>
        </row>
        <row r="2163">
          <cell r="A2163" t="str">
            <v>ON</v>
          </cell>
          <cell r="B2163">
            <v>5</v>
          </cell>
          <cell r="C2163">
            <v>3</v>
          </cell>
          <cell r="D2163" t="str">
            <v>C</v>
          </cell>
          <cell r="E2163">
            <v>3.9</v>
          </cell>
          <cell r="F2163">
            <v>37736</v>
          </cell>
          <cell r="G2163">
            <v>0.45100000000000001</v>
          </cell>
          <cell r="H2163">
            <v>0.38</v>
          </cell>
          <cell r="I2163" t="str">
            <v>8          0</v>
          </cell>
          <cell r="J2163">
            <v>0</v>
          </cell>
          <cell r="K2163">
            <v>0</v>
          </cell>
          <cell r="L2163">
            <v>2003</v>
          </cell>
          <cell r="M2163" t="str">
            <v>No Trade</v>
          </cell>
          <cell r="N2163" t="str">
            <v>NG53</v>
          </cell>
          <cell r="O2163">
            <v>59.02</v>
          </cell>
          <cell r="P2163">
            <v>1</v>
          </cell>
        </row>
        <row r="2164">
          <cell r="A2164" t="str">
            <v>ON</v>
          </cell>
          <cell r="B2164">
            <v>5</v>
          </cell>
          <cell r="C2164">
            <v>3</v>
          </cell>
          <cell r="D2164" t="str">
            <v>P</v>
          </cell>
          <cell r="E2164">
            <v>3.9</v>
          </cell>
          <cell r="F2164">
            <v>37736</v>
          </cell>
          <cell r="G2164">
            <v>0.29699999999999999</v>
          </cell>
          <cell r="H2164">
            <v>0.33</v>
          </cell>
          <cell r="I2164" t="str">
            <v>9          0</v>
          </cell>
          <cell r="J2164">
            <v>0</v>
          </cell>
          <cell r="K2164">
            <v>0</v>
          </cell>
          <cell r="L2164">
            <v>2003</v>
          </cell>
          <cell r="M2164">
            <v>2.493303302090387</v>
          </cell>
          <cell r="N2164" t="str">
            <v>NG53</v>
          </cell>
          <cell r="O2164">
            <v>59.02</v>
          </cell>
          <cell r="P2164">
            <v>2</v>
          </cell>
        </row>
        <row r="2165">
          <cell r="A2165" t="str">
            <v>ON</v>
          </cell>
          <cell r="B2165">
            <v>5</v>
          </cell>
          <cell r="C2165">
            <v>3</v>
          </cell>
          <cell r="D2165" t="str">
            <v>C</v>
          </cell>
          <cell r="E2165">
            <v>3.95</v>
          </cell>
          <cell r="F2165">
            <v>37736</v>
          </cell>
          <cell r="G2165">
            <v>0.42799999999999999</v>
          </cell>
          <cell r="H2165">
            <v>0.36</v>
          </cell>
          <cell r="I2165" t="str">
            <v>6          0</v>
          </cell>
          <cell r="J2165">
            <v>0</v>
          </cell>
          <cell r="K2165">
            <v>0</v>
          </cell>
          <cell r="L2165">
            <v>2003</v>
          </cell>
          <cell r="M2165" t="str">
            <v>No Trade</v>
          </cell>
          <cell r="N2165" t="str">
            <v>NG53</v>
          </cell>
          <cell r="O2165">
            <v>59.02</v>
          </cell>
          <cell r="P2165">
            <v>1</v>
          </cell>
        </row>
        <row r="2166">
          <cell r="A2166" t="str">
            <v>ON</v>
          </cell>
          <cell r="B2166">
            <v>5</v>
          </cell>
          <cell r="C2166">
            <v>3</v>
          </cell>
          <cell r="D2166" t="str">
            <v>P</v>
          </cell>
          <cell r="E2166">
            <v>3.95</v>
          </cell>
          <cell r="F2166">
            <v>37736</v>
          </cell>
          <cell r="G2166">
            <v>0.32300000000000001</v>
          </cell>
          <cell r="H2166">
            <v>0.36</v>
          </cell>
          <cell r="I2166" t="str">
            <v>7          0</v>
          </cell>
          <cell r="J2166">
            <v>0</v>
          </cell>
          <cell r="K2166">
            <v>0</v>
          </cell>
          <cell r="L2166">
            <v>2003</v>
          </cell>
          <cell r="M2166">
            <v>2.5223562140823748</v>
          </cell>
          <cell r="N2166" t="str">
            <v>NG53</v>
          </cell>
          <cell r="O2166">
            <v>59.02</v>
          </cell>
          <cell r="P2166">
            <v>2</v>
          </cell>
        </row>
        <row r="2167">
          <cell r="A2167" t="str">
            <v>ON</v>
          </cell>
          <cell r="B2167">
            <v>5</v>
          </cell>
          <cell r="C2167">
            <v>3</v>
          </cell>
          <cell r="D2167" t="str">
            <v>C</v>
          </cell>
          <cell r="E2167">
            <v>4</v>
          </cell>
          <cell r="F2167">
            <v>37736</v>
          </cell>
          <cell r="G2167">
            <v>0.40400000000000003</v>
          </cell>
          <cell r="H2167">
            <v>0.34</v>
          </cell>
          <cell r="I2167" t="str">
            <v>5          8</v>
          </cell>
          <cell r="J2167">
            <v>0</v>
          </cell>
          <cell r="K2167">
            <v>0</v>
          </cell>
          <cell r="L2167">
            <v>2003</v>
          </cell>
          <cell r="M2167" t="str">
            <v>No Trade</v>
          </cell>
          <cell r="N2167" t="str">
            <v>NG53</v>
          </cell>
          <cell r="O2167">
            <v>59.02</v>
          </cell>
          <cell r="P2167">
            <v>1</v>
          </cell>
        </row>
        <row r="2168">
          <cell r="A2168" t="str">
            <v>ON</v>
          </cell>
          <cell r="B2168">
            <v>5</v>
          </cell>
          <cell r="C2168">
            <v>3</v>
          </cell>
          <cell r="D2168" t="str">
            <v>P</v>
          </cell>
          <cell r="E2168">
            <v>4</v>
          </cell>
          <cell r="F2168">
            <v>37736</v>
          </cell>
          <cell r="G2168">
            <v>0.34899999999999998</v>
          </cell>
          <cell r="H2168">
            <v>0.39</v>
          </cell>
          <cell r="I2168" t="str">
            <v>6         50</v>
          </cell>
          <cell r="J2168">
            <v>0.35699999999999998</v>
          </cell>
          <cell r="K2168">
            <v>0.35699999999999998</v>
          </cell>
          <cell r="L2168">
            <v>2003</v>
          </cell>
          <cell r="M2168">
            <v>2.5493665391720772</v>
          </cell>
          <cell r="N2168" t="str">
            <v>NG53</v>
          </cell>
          <cell r="O2168">
            <v>59.02</v>
          </cell>
          <cell r="P2168">
            <v>2</v>
          </cell>
        </row>
        <row r="2169">
          <cell r="A2169" t="str">
            <v>ON</v>
          </cell>
          <cell r="B2169">
            <v>5</v>
          </cell>
          <cell r="C2169">
            <v>3</v>
          </cell>
          <cell r="D2169" t="str">
            <v>C</v>
          </cell>
          <cell r="E2169">
            <v>4.0999999999999996</v>
          </cell>
          <cell r="F2169">
            <v>37736</v>
          </cell>
          <cell r="G2169">
            <v>0.36099999999999999</v>
          </cell>
          <cell r="H2169">
            <v>0.3</v>
          </cell>
          <cell r="I2169" t="str">
            <v>7          0</v>
          </cell>
          <cell r="J2169">
            <v>0</v>
          </cell>
          <cell r="K2169">
            <v>0</v>
          </cell>
          <cell r="L2169">
            <v>2003</v>
          </cell>
          <cell r="M2169" t="str">
            <v>No Trade</v>
          </cell>
          <cell r="N2169" t="str">
            <v>NG53</v>
          </cell>
          <cell r="O2169">
            <v>59.02</v>
          </cell>
          <cell r="P2169">
            <v>1</v>
          </cell>
        </row>
        <row r="2170">
          <cell r="A2170" t="str">
            <v>ON</v>
          </cell>
          <cell r="B2170">
            <v>5</v>
          </cell>
          <cell r="C2170">
            <v>3</v>
          </cell>
          <cell r="D2170" t="str">
            <v>P</v>
          </cell>
          <cell r="E2170">
            <v>4.0999999999999996</v>
          </cell>
          <cell r="F2170">
            <v>37736</v>
          </cell>
          <cell r="G2170">
            <v>0.40600000000000003</v>
          </cell>
          <cell r="H2170">
            <v>0.45</v>
          </cell>
          <cell r="I2170" t="str">
            <v>7          0</v>
          </cell>
          <cell r="J2170">
            <v>0</v>
          </cell>
          <cell r="K2170">
            <v>0</v>
          </cell>
          <cell r="L2170">
            <v>2003</v>
          </cell>
          <cell r="M2170">
            <v>2.6052735236055669</v>
          </cell>
          <cell r="N2170" t="str">
            <v>NG53</v>
          </cell>
          <cell r="O2170">
            <v>59.02</v>
          </cell>
          <cell r="P2170">
            <v>2</v>
          </cell>
        </row>
        <row r="2171">
          <cell r="A2171" t="str">
            <v>ON</v>
          </cell>
          <cell r="B2171">
            <v>5</v>
          </cell>
          <cell r="C2171">
            <v>3</v>
          </cell>
          <cell r="D2171" t="str">
            <v>C</v>
          </cell>
          <cell r="E2171">
            <v>4.25</v>
          </cell>
          <cell r="F2171">
            <v>37736</v>
          </cell>
          <cell r="G2171">
            <v>0.30499999999999999</v>
          </cell>
          <cell r="H2171">
            <v>0.25</v>
          </cell>
          <cell r="I2171" t="str">
            <v>7          0</v>
          </cell>
          <cell r="J2171">
            <v>0</v>
          </cell>
          <cell r="K2171">
            <v>0</v>
          </cell>
          <cell r="L2171">
            <v>2003</v>
          </cell>
          <cell r="M2171" t="str">
            <v>No Trade</v>
          </cell>
          <cell r="N2171" t="str">
            <v>NG53</v>
          </cell>
          <cell r="O2171">
            <v>59.02</v>
          </cell>
          <cell r="P2171">
            <v>1</v>
          </cell>
        </row>
        <row r="2172">
          <cell r="A2172" t="str">
            <v>ON</v>
          </cell>
          <cell r="B2172">
            <v>5</v>
          </cell>
          <cell r="C2172">
            <v>3</v>
          </cell>
          <cell r="D2172" t="str">
            <v>C</v>
          </cell>
          <cell r="E2172">
            <v>4.4000000000000004</v>
          </cell>
          <cell r="F2172">
            <v>37736</v>
          </cell>
          <cell r="G2172">
            <v>0.25700000000000001</v>
          </cell>
          <cell r="H2172">
            <v>0.21</v>
          </cell>
          <cell r="I2172" t="str">
            <v>5          0</v>
          </cell>
          <cell r="J2172">
            <v>0</v>
          </cell>
          <cell r="K2172">
            <v>0</v>
          </cell>
          <cell r="L2172">
            <v>2003</v>
          </cell>
          <cell r="M2172" t="str">
            <v>No Trade</v>
          </cell>
          <cell r="N2172" t="str">
            <v>NG53</v>
          </cell>
          <cell r="O2172">
            <v>59.02</v>
          </cell>
          <cell r="P2172">
            <v>1</v>
          </cell>
        </row>
        <row r="2173">
          <cell r="A2173" t="str">
            <v>ON</v>
          </cell>
          <cell r="B2173">
            <v>5</v>
          </cell>
          <cell r="C2173">
            <v>3</v>
          </cell>
          <cell r="D2173" t="str">
            <v>C</v>
          </cell>
          <cell r="E2173">
            <v>4.5</v>
          </cell>
          <cell r="F2173">
            <v>37736</v>
          </cell>
          <cell r="G2173">
            <v>0.22900000000000001</v>
          </cell>
          <cell r="H2173">
            <v>0.19</v>
          </cell>
          <cell r="I2173" t="str">
            <v>1          0</v>
          </cell>
          <cell r="J2173">
            <v>0</v>
          </cell>
          <cell r="K2173">
            <v>0</v>
          </cell>
          <cell r="L2173">
            <v>2003</v>
          </cell>
          <cell r="M2173" t="str">
            <v>No Trade</v>
          </cell>
          <cell r="N2173" t="str">
            <v>NG53</v>
          </cell>
          <cell r="O2173">
            <v>59.02</v>
          </cell>
          <cell r="P2173">
            <v>1</v>
          </cell>
        </row>
        <row r="2174">
          <cell r="A2174" t="str">
            <v>ON</v>
          </cell>
          <cell r="B2174">
            <v>5</v>
          </cell>
          <cell r="C2174">
            <v>3</v>
          </cell>
          <cell r="D2174" t="str">
            <v>C</v>
          </cell>
          <cell r="E2174">
            <v>4.6500000000000004</v>
          </cell>
          <cell r="F2174">
            <v>37736</v>
          </cell>
          <cell r="G2174">
            <v>0.19400000000000001</v>
          </cell>
          <cell r="H2174">
            <v>0.16</v>
          </cell>
          <cell r="I2174" t="str">
            <v>0          0</v>
          </cell>
          <cell r="J2174">
            <v>0</v>
          </cell>
          <cell r="K2174">
            <v>0</v>
          </cell>
          <cell r="L2174">
            <v>2003</v>
          </cell>
          <cell r="M2174" t="str">
            <v>No Trade</v>
          </cell>
          <cell r="N2174" t="str">
            <v>NG53</v>
          </cell>
          <cell r="O2174">
            <v>59.02</v>
          </cell>
          <cell r="P2174">
            <v>1</v>
          </cell>
        </row>
        <row r="2175">
          <cell r="A2175" t="str">
            <v>ON</v>
          </cell>
          <cell r="B2175">
            <v>5</v>
          </cell>
          <cell r="C2175">
            <v>3</v>
          </cell>
          <cell r="D2175" t="str">
            <v>C</v>
          </cell>
          <cell r="E2175">
            <v>4.7</v>
          </cell>
          <cell r="F2175">
            <v>37736</v>
          </cell>
          <cell r="G2175">
            <v>0.183</v>
          </cell>
          <cell r="H2175">
            <v>0.15</v>
          </cell>
          <cell r="I2175" t="str">
            <v>1          0</v>
          </cell>
          <cell r="J2175">
            <v>0</v>
          </cell>
          <cell r="K2175">
            <v>0</v>
          </cell>
          <cell r="L2175">
            <v>2003</v>
          </cell>
          <cell r="M2175" t="str">
            <v>No Trade</v>
          </cell>
          <cell r="N2175" t="str">
            <v>NG53</v>
          </cell>
          <cell r="O2175">
            <v>59.02</v>
          </cell>
          <cell r="P2175">
            <v>1</v>
          </cell>
        </row>
        <row r="2176">
          <cell r="A2176" t="str">
            <v>ON</v>
          </cell>
          <cell r="B2176">
            <v>5</v>
          </cell>
          <cell r="C2176">
            <v>3</v>
          </cell>
          <cell r="D2176" t="str">
            <v>C</v>
          </cell>
          <cell r="E2176">
            <v>4.75</v>
          </cell>
          <cell r="F2176">
            <v>37736</v>
          </cell>
          <cell r="G2176">
            <v>0.17299999999999999</v>
          </cell>
          <cell r="H2176">
            <v>0.14000000000000001</v>
          </cell>
          <cell r="I2176" t="str">
            <v>3          0</v>
          </cell>
          <cell r="J2176">
            <v>0</v>
          </cell>
          <cell r="K2176">
            <v>0</v>
          </cell>
          <cell r="L2176">
            <v>2003</v>
          </cell>
          <cell r="M2176" t="str">
            <v>No Trade</v>
          </cell>
          <cell r="N2176" t="str">
            <v>NG53</v>
          </cell>
          <cell r="O2176">
            <v>59.02</v>
          </cell>
          <cell r="P2176">
            <v>1</v>
          </cell>
        </row>
        <row r="2177">
          <cell r="A2177" t="str">
            <v>ON</v>
          </cell>
          <cell r="B2177">
            <v>5</v>
          </cell>
          <cell r="C2177">
            <v>3</v>
          </cell>
          <cell r="D2177" t="str">
            <v>C</v>
          </cell>
          <cell r="E2177">
            <v>4.8499999999999996</v>
          </cell>
          <cell r="F2177">
            <v>37736</v>
          </cell>
          <cell r="G2177">
            <v>0.155</v>
          </cell>
          <cell r="H2177">
            <v>0.12</v>
          </cell>
          <cell r="I2177" t="str">
            <v>7          0</v>
          </cell>
          <cell r="J2177">
            <v>0</v>
          </cell>
          <cell r="K2177">
            <v>0</v>
          </cell>
          <cell r="L2177">
            <v>2003</v>
          </cell>
          <cell r="M2177" t="str">
            <v>No Trade</v>
          </cell>
          <cell r="N2177" t="str">
            <v>NG53</v>
          </cell>
          <cell r="O2177">
            <v>59.02</v>
          </cell>
          <cell r="P2177">
            <v>1</v>
          </cell>
        </row>
        <row r="2178">
          <cell r="A2178" t="str">
            <v>ON</v>
          </cell>
          <cell r="B2178">
            <v>5</v>
          </cell>
          <cell r="C2178">
            <v>3</v>
          </cell>
          <cell r="D2178" t="str">
            <v>C</v>
          </cell>
          <cell r="E2178">
            <v>4.9000000000000004</v>
          </cell>
          <cell r="F2178">
            <v>37736</v>
          </cell>
          <cell r="G2178">
            <v>0.14699999999999999</v>
          </cell>
          <cell r="H2178">
            <v>0.12</v>
          </cell>
          <cell r="I2178" t="str">
            <v>0          0</v>
          </cell>
          <cell r="J2178">
            <v>0</v>
          </cell>
          <cell r="K2178">
            <v>0</v>
          </cell>
          <cell r="L2178">
            <v>2003</v>
          </cell>
          <cell r="M2178" t="str">
            <v>No Trade</v>
          </cell>
          <cell r="N2178" t="str">
            <v>NG53</v>
          </cell>
          <cell r="O2178">
            <v>59.02</v>
          </cell>
          <cell r="P2178">
            <v>1</v>
          </cell>
        </row>
        <row r="2179">
          <cell r="A2179" t="str">
            <v>ON</v>
          </cell>
          <cell r="B2179">
            <v>5</v>
          </cell>
          <cell r="C2179">
            <v>3</v>
          </cell>
          <cell r="D2179" t="str">
            <v>C</v>
          </cell>
          <cell r="E2179">
            <v>5</v>
          </cell>
          <cell r="F2179">
            <v>37736</v>
          </cell>
          <cell r="G2179">
            <v>0.13600000000000001</v>
          </cell>
          <cell r="H2179">
            <v>0.11</v>
          </cell>
          <cell r="I2179" t="str">
            <v>1         33</v>
          </cell>
          <cell r="J2179">
            <v>0.12</v>
          </cell>
          <cell r="K2179">
            <v>0.115</v>
          </cell>
          <cell r="L2179">
            <v>2003</v>
          </cell>
          <cell r="M2179" t="str">
            <v>No Trade</v>
          </cell>
          <cell r="N2179" t="str">
            <v>NG53</v>
          </cell>
          <cell r="O2179">
            <v>59.02</v>
          </cell>
          <cell r="P2179">
            <v>1</v>
          </cell>
        </row>
        <row r="2180">
          <cell r="A2180" t="str">
            <v>ON</v>
          </cell>
          <cell r="B2180">
            <v>5</v>
          </cell>
          <cell r="C2180">
            <v>3</v>
          </cell>
          <cell r="D2180" t="str">
            <v>C</v>
          </cell>
          <cell r="E2180">
            <v>5.2</v>
          </cell>
          <cell r="F2180">
            <v>37736</v>
          </cell>
          <cell r="G2180">
            <v>0.106</v>
          </cell>
          <cell r="H2180">
            <v>0.08</v>
          </cell>
          <cell r="I2180" t="str">
            <v>6          0</v>
          </cell>
          <cell r="J2180">
            <v>0</v>
          </cell>
          <cell r="K2180">
            <v>0</v>
          </cell>
          <cell r="L2180">
            <v>2003</v>
          </cell>
          <cell r="M2180" t="str">
            <v>No Trade</v>
          </cell>
          <cell r="N2180" t="str">
            <v>NG53</v>
          </cell>
          <cell r="O2180">
            <v>59.02</v>
          </cell>
          <cell r="P2180">
            <v>1</v>
          </cell>
        </row>
        <row r="2181">
          <cell r="A2181" t="str">
            <v>ON</v>
          </cell>
          <cell r="B2181">
            <v>5</v>
          </cell>
          <cell r="C2181">
            <v>3</v>
          </cell>
          <cell r="D2181" t="str">
            <v>C</v>
          </cell>
          <cell r="E2181">
            <v>5.35</v>
          </cell>
          <cell r="F2181">
            <v>37736</v>
          </cell>
          <cell r="G2181">
            <v>0.09</v>
          </cell>
          <cell r="H2181">
            <v>7.0000000000000007E-2</v>
          </cell>
          <cell r="I2181" t="str">
            <v>3          0</v>
          </cell>
          <cell r="J2181">
            <v>0</v>
          </cell>
          <cell r="K2181">
            <v>0</v>
          </cell>
          <cell r="L2181">
            <v>2003</v>
          </cell>
          <cell r="M2181" t="str">
            <v>No Trade</v>
          </cell>
          <cell r="N2181" t="str">
            <v>NG53</v>
          </cell>
          <cell r="O2181">
            <v>59.02</v>
          </cell>
          <cell r="P2181">
            <v>1</v>
          </cell>
        </row>
        <row r="2182">
          <cell r="A2182" t="str">
            <v>ON</v>
          </cell>
          <cell r="B2182">
            <v>5</v>
          </cell>
          <cell r="C2182">
            <v>3</v>
          </cell>
          <cell r="D2182" t="str">
            <v>C</v>
          </cell>
          <cell r="E2182">
            <v>5.4</v>
          </cell>
          <cell r="F2182">
            <v>37736</v>
          </cell>
          <cell r="G2182">
            <v>8.5999999999999993E-2</v>
          </cell>
          <cell r="H2182">
            <v>0.06</v>
          </cell>
          <cell r="I2182" t="str">
            <v>9          0</v>
          </cell>
          <cell r="J2182">
            <v>0</v>
          </cell>
          <cell r="K2182">
            <v>0</v>
          </cell>
          <cell r="L2182">
            <v>2003</v>
          </cell>
          <cell r="M2182" t="str">
            <v>No Trade</v>
          </cell>
          <cell r="N2182" t="str">
            <v>NG53</v>
          </cell>
          <cell r="O2182">
            <v>59.02</v>
          </cell>
          <cell r="P2182">
            <v>1</v>
          </cell>
        </row>
        <row r="2183">
          <cell r="A2183" t="str">
            <v>ON</v>
          </cell>
          <cell r="B2183">
            <v>5</v>
          </cell>
          <cell r="C2183">
            <v>3</v>
          </cell>
          <cell r="D2183" t="str">
            <v>C</v>
          </cell>
          <cell r="E2183">
            <v>5.45</v>
          </cell>
          <cell r="F2183">
            <v>37736</v>
          </cell>
          <cell r="G2183">
            <v>8.1000000000000003E-2</v>
          </cell>
          <cell r="H2183">
            <v>0.06</v>
          </cell>
          <cell r="I2183" t="str">
            <v>5          0</v>
          </cell>
          <cell r="J2183">
            <v>0</v>
          </cell>
          <cell r="K2183">
            <v>0</v>
          </cell>
          <cell r="L2183">
            <v>2003</v>
          </cell>
          <cell r="M2183" t="str">
            <v>No Trade</v>
          </cell>
          <cell r="N2183" t="str">
            <v>NG53</v>
          </cell>
          <cell r="O2183">
            <v>59.02</v>
          </cell>
          <cell r="P2183">
            <v>1</v>
          </cell>
        </row>
        <row r="2184">
          <cell r="A2184" t="str">
            <v>ON</v>
          </cell>
          <cell r="B2184">
            <v>5</v>
          </cell>
          <cell r="C2184">
            <v>3</v>
          </cell>
          <cell r="D2184" t="str">
            <v>C</v>
          </cell>
          <cell r="E2184">
            <v>5.5</v>
          </cell>
          <cell r="F2184">
            <v>37736</v>
          </cell>
          <cell r="G2184">
            <v>7.6999999999999999E-2</v>
          </cell>
          <cell r="H2184">
            <v>0.06</v>
          </cell>
          <cell r="I2184" t="str">
            <v>2          0</v>
          </cell>
          <cell r="J2184">
            <v>0</v>
          </cell>
          <cell r="K2184">
            <v>0</v>
          </cell>
          <cell r="L2184">
            <v>2003</v>
          </cell>
          <cell r="M2184" t="str">
            <v>No Trade</v>
          </cell>
          <cell r="N2184" t="str">
            <v>NG53</v>
          </cell>
          <cell r="O2184">
            <v>59.02</v>
          </cell>
          <cell r="P2184">
            <v>1</v>
          </cell>
        </row>
        <row r="2185">
          <cell r="A2185" t="str">
            <v>ON</v>
          </cell>
          <cell r="B2185">
            <v>5</v>
          </cell>
          <cell r="C2185">
            <v>3</v>
          </cell>
          <cell r="D2185" t="str">
            <v>C</v>
          </cell>
          <cell r="E2185">
            <v>5.55</v>
          </cell>
          <cell r="F2185">
            <v>37736</v>
          </cell>
          <cell r="G2185">
            <v>7.2999999999999995E-2</v>
          </cell>
          <cell r="H2185">
            <v>0.05</v>
          </cell>
          <cell r="I2185" t="str">
            <v>9          0</v>
          </cell>
          <cell r="J2185">
            <v>0</v>
          </cell>
          <cell r="K2185">
            <v>0</v>
          </cell>
          <cell r="L2185">
            <v>2003</v>
          </cell>
          <cell r="M2185" t="str">
            <v>No Trade</v>
          </cell>
          <cell r="N2185" t="str">
            <v>NG53</v>
          </cell>
          <cell r="O2185">
            <v>59.02</v>
          </cell>
          <cell r="P2185">
            <v>1</v>
          </cell>
        </row>
        <row r="2186">
          <cell r="A2186" t="str">
            <v>ON</v>
          </cell>
          <cell r="B2186">
            <v>5</v>
          </cell>
          <cell r="C2186">
            <v>3</v>
          </cell>
          <cell r="D2186" t="str">
            <v>C</v>
          </cell>
          <cell r="E2186">
            <v>5.6</v>
          </cell>
          <cell r="F2186">
            <v>37736</v>
          </cell>
          <cell r="G2186">
            <v>7.0000000000000007E-2</v>
          </cell>
          <cell r="H2186">
            <v>0.05</v>
          </cell>
          <cell r="I2186" t="str">
            <v>6          0</v>
          </cell>
          <cell r="J2186">
            <v>0</v>
          </cell>
          <cell r="K2186">
            <v>0</v>
          </cell>
          <cell r="L2186">
            <v>2003</v>
          </cell>
          <cell r="M2186" t="str">
            <v>No Trade</v>
          </cell>
          <cell r="N2186" t="str">
            <v>NG53</v>
          </cell>
          <cell r="O2186">
            <v>59.02</v>
          </cell>
          <cell r="P2186">
            <v>1</v>
          </cell>
        </row>
        <row r="2187">
          <cell r="A2187" t="str">
            <v>ON</v>
          </cell>
          <cell r="B2187">
            <v>5</v>
          </cell>
          <cell r="C2187">
            <v>3</v>
          </cell>
          <cell r="D2187" t="str">
            <v>C</v>
          </cell>
          <cell r="E2187">
            <v>5.65</v>
          </cell>
          <cell r="F2187">
            <v>37736</v>
          </cell>
          <cell r="G2187">
            <v>6.6000000000000003E-2</v>
          </cell>
          <cell r="H2187">
            <v>0.05</v>
          </cell>
          <cell r="I2187" t="str">
            <v>3          0</v>
          </cell>
          <cell r="J2187">
            <v>0</v>
          </cell>
          <cell r="K2187">
            <v>0</v>
          </cell>
          <cell r="L2187">
            <v>2003</v>
          </cell>
          <cell r="M2187" t="str">
            <v>No Trade</v>
          </cell>
          <cell r="N2187" t="str">
            <v>NG53</v>
          </cell>
          <cell r="O2187">
            <v>59.02</v>
          </cell>
          <cell r="P2187">
            <v>1</v>
          </cell>
        </row>
        <row r="2188">
          <cell r="A2188" t="str">
            <v>ON</v>
          </cell>
          <cell r="B2188">
            <v>5</v>
          </cell>
          <cell r="C2188">
            <v>3</v>
          </cell>
          <cell r="D2188" t="str">
            <v>C</v>
          </cell>
          <cell r="E2188">
            <v>5.75</v>
          </cell>
          <cell r="F2188">
            <v>37736</v>
          </cell>
          <cell r="G2188">
            <v>0.06</v>
          </cell>
          <cell r="H2188">
            <v>0.04</v>
          </cell>
          <cell r="I2188" t="str">
            <v>8          0</v>
          </cell>
          <cell r="J2188">
            <v>0</v>
          </cell>
          <cell r="K2188">
            <v>0</v>
          </cell>
          <cell r="L2188">
            <v>2003</v>
          </cell>
          <cell r="M2188" t="str">
            <v>No Trade</v>
          </cell>
          <cell r="N2188" t="str">
            <v>NG53</v>
          </cell>
          <cell r="O2188">
            <v>59.02</v>
          </cell>
          <cell r="P2188">
            <v>1</v>
          </cell>
        </row>
        <row r="2189">
          <cell r="A2189" t="str">
            <v>ON</v>
          </cell>
          <cell r="B2189">
            <v>5</v>
          </cell>
          <cell r="C2189">
            <v>3</v>
          </cell>
          <cell r="D2189" t="str">
            <v>C</v>
          </cell>
          <cell r="E2189">
            <v>6</v>
          </cell>
          <cell r="F2189">
            <v>37736</v>
          </cell>
          <cell r="G2189">
            <v>4.9000000000000002E-2</v>
          </cell>
          <cell r="H2189">
            <v>0.03</v>
          </cell>
          <cell r="I2189" t="str">
            <v>7        755</v>
          </cell>
          <cell r="J2189">
            <v>4.2999999999999997E-2</v>
          </cell>
          <cell r="K2189">
            <v>0.04</v>
          </cell>
          <cell r="L2189">
            <v>2003</v>
          </cell>
          <cell r="M2189" t="str">
            <v>No Trade</v>
          </cell>
          <cell r="N2189" t="str">
            <v>NG53</v>
          </cell>
          <cell r="O2189">
            <v>59.02</v>
          </cell>
          <cell r="P2189">
            <v>1</v>
          </cell>
        </row>
        <row r="2190">
          <cell r="A2190" t="str">
            <v>ON</v>
          </cell>
          <cell r="B2190">
            <v>5</v>
          </cell>
          <cell r="C2190">
            <v>3</v>
          </cell>
          <cell r="D2190" t="str">
            <v>C</v>
          </cell>
          <cell r="E2190">
            <v>6.5</v>
          </cell>
          <cell r="F2190">
            <v>37736</v>
          </cell>
          <cell r="G2190">
            <v>0.03</v>
          </cell>
          <cell r="H2190">
            <v>0.02</v>
          </cell>
          <cell r="I2190" t="str">
            <v>3          0</v>
          </cell>
          <cell r="J2190">
            <v>0</v>
          </cell>
          <cell r="K2190">
            <v>0</v>
          </cell>
          <cell r="L2190">
            <v>2003</v>
          </cell>
          <cell r="M2190" t="str">
            <v>No Trade</v>
          </cell>
          <cell r="N2190" t="str">
            <v>NG53</v>
          </cell>
          <cell r="O2190">
            <v>59.02</v>
          </cell>
          <cell r="P2190">
            <v>1</v>
          </cell>
        </row>
        <row r="2191">
          <cell r="A2191" t="str">
            <v>ON</v>
          </cell>
          <cell r="B2191">
            <v>5</v>
          </cell>
          <cell r="C2191">
            <v>3</v>
          </cell>
          <cell r="D2191" t="str">
            <v>C</v>
          </cell>
          <cell r="E2191">
            <v>7</v>
          </cell>
          <cell r="F2191">
            <v>37736</v>
          </cell>
          <cell r="G2191">
            <v>1.9E-2</v>
          </cell>
          <cell r="H2191">
            <v>0.01</v>
          </cell>
          <cell r="I2191" t="str">
            <v>9      1,450</v>
          </cell>
          <cell r="J2191">
            <v>1.7999999999999999E-2</v>
          </cell>
          <cell r="K2191">
            <v>1.7999999999999999E-2</v>
          </cell>
          <cell r="L2191">
            <v>2003</v>
          </cell>
          <cell r="M2191" t="str">
            <v>No Trade</v>
          </cell>
          <cell r="N2191" t="str">
            <v>NG53</v>
          </cell>
          <cell r="O2191">
            <v>59.02</v>
          </cell>
          <cell r="P2191">
            <v>1</v>
          </cell>
        </row>
        <row r="2192">
          <cell r="A2192" t="str">
            <v>ON</v>
          </cell>
          <cell r="B2192">
            <v>5</v>
          </cell>
          <cell r="C2192">
            <v>3</v>
          </cell>
          <cell r="D2192" t="str">
            <v>C</v>
          </cell>
          <cell r="E2192">
            <v>8</v>
          </cell>
          <cell r="F2192">
            <v>37736</v>
          </cell>
          <cell r="G2192">
            <v>0.01</v>
          </cell>
          <cell r="H2192">
            <v>0</v>
          </cell>
          <cell r="I2192" t="str">
            <v>8          0</v>
          </cell>
          <cell r="J2192">
            <v>0</v>
          </cell>
          <cell r="K2192">
            <v>0</v>
          </cell>
          <cell r="L2192">
            <v>2003</v>
          </cell>
          <cell r="M2192" t="str">
            <v>No Trade</v>
          </cell>
          <cell r="N2192" t="str">
            <v>NG53</v>
          </cell>
          <cell r="O2192">
            <v>59.02</v>
          </cell>
          <cell r="P2192">
            <v>1</v>
          </cell>
        </row>
        <row r="2193">
          <cell r="A2193" t="str">
            <v>ON</v>
          </cell>
          <cell r="B2193">
            <v>5</v>
          </cell>
          <cell r="C2193">
            <v>3</v>
          </cell>
          <cell r="D2193" t="str">
            <v>C</v>
          </cell>
          <cell r="E2193">
            <v>10</v>
          </cell>
          <cell r="F2193">
            <v>37736</v>
          </cell>
          <cell r="G2193">
            <v>4.0000000000000001E-3</v>
          </cell>
          <cell r="H2193">
            <v>0</v>
          </cell>
          <cell r="I2193" t="str">
            <v>3          0</v>
          </cell>
          <cell r="J2193">
            <v>0</v>
          </cell>
          <cell r="K2193">
            <v>0</v>
          </cell>
          <cell r="L2193">
            <v>2003</v>
          </cell>
          <cell r="M2193" t="str">
            <v>No Trade</v>
          </cell>
          <cell r="N2193" t="str">
            <v>NG53</v>
          </cell>
          <cell r="O2193">
            <v>59.02</v>
          </cell>
          <cell r="P2193">
            <v>1</v>
          </cell>
        </row>
        <row r="2194">
          <cell r="A2194" t="str">
            <v>ON</v>
          </cell>
          <cell r="B2194">
            <v>6</v>
          </cell>
          <cell r="C2194">
            <v>3</v>
          </cell>
          <cell r="D2194" t="str">
            <v>P</v>
          </cell>
          <cell r="E2194">
            <v>0.25</v>
          </cell>
          <cell r="F2194">
            <v>37768</v>
          </cell>
          <cell r="G2194">
            <v>0</v>
          </cell>
          <cell r="H2194">
            <v>0</v>
          </cell>
          <cell r="I2194" t="str">
            <v>0          0</v>
          </cell>
          <cell r="J2194">
            <v>0</v>
          </cell>
          <cell r="K2194">
            <v>0</v>
          </cell>
          <cell r="L2194">
            <v>2003</v>
          </cell>
          <cell r="M2194" t="str">
            <v>No Trade</v>
          </cell>
          <cell r="N2194" t="str">
            <v/>
          </cell>
          <cell r="O2194" t="str">
            <v/>
          </cell>
          <cell r="P2194" t="str">
            <v/>
          </cell>
        </row>
        <row r="2195">
          <cell r="A2195" t="str">
            <v>ON</v>
          </cell>
          <cell r="B2195">
            <v>6</v>
          </cell>
          <cell r="C2195">
            <v>3</v>
          </cell>
          <cell r="D2195" t="str">
            <v>C</v>
          </cell>
          <cell r="E2195">
            <v>1</v>
          </cell>
          <cell r="F2195">
            <v>37768</v>
          </cell>
          <cell r="G2195">
            <v>2.536</v>
          </cell>
          <cell r="H2195">
            <v>2.5299999999999998</v>
          </cell>
          <cell r="I2195" t="str">
            <v>6          0</v>
          </cell>
          <cell r="J2195">
            <v>0</v>
          </cell>
          <cell r="K2195">
            <v>0</v>
          </cell>
          <cell r="L2195">
            <v>2003</v>
          </cell>
          <cell r="M2195" t="str">
            <v>No Trade</v>
          </cell>
          <cell r="N2195" t="str">
            <v>NG63</v>
          </cell>
          <cell r="O2195">
            <v>38.49</v>
          </cell>
          <cell r="P2195">
            <v>1</v>
          </cell>
        </row>
        <row r="2196">
          <cell r="A2196" t="str">
            <v>ON</v>
          </cell>
          <cell r="B2196">
            <v>6</v>
          </cell>
          <cell r="C2196">
            <v>3</v>
          </cell>
          <cell r="D2196" t="str">
            <v>P</v>
          </cell>
          <cell r="E2196">
            <v>1</v>
          </cell>
          <cell r="F2196">
            <v>37768</v>
          </cell>
          <cell r="G2196">
            <v>1E-3</v>
          </cell>
          <cell r="H2196">
            <v>0</v>
          </cell>
          <cell r="I2196" t="str">
            <v>1          0</v>
          </cell>
          <cell r="J2196">
            <v>0</v>
          </cell>
          <cell r="K2196">
            <v>0</v>
          </cell>
          <cell r="L2196">
            <v>2003</v>
          </cell>
          <cell r="M2196">
            <v>1.6420061074044974</v>
          </cell>
          <cell r="N2196" t="str">
            <v>NG63</v>
          </cell>
          <cell r="O2196">
            <v>38.49</v>
          </cell>
          <cell r="P2196">
            <v>2</v>
          </cell>
        </row>
        <row r="2197">
          <cell r="A2197" t="str">
            <v>ON</v>
          </cell>
          <cell r="B2197">
            <v>6</v>
          </cell>
          <cell r="C2197">
            <v>3</v>
          </cell>
          <cell r="D2197" t="str">
            <v>C</v>
          </cell>
          <cell r="E2197">
            <v>1.5</v>
          </cell>
          <cell r="F2197">
            <v>37768</v>
          </cell>
          <cell r="G2197">
            <v>0</v>
          </cell>
          <cell r="H2197">
            <v>0</v>
          </cell>
          <cell r="I2197" t="str">
            <v>0          0</v>
          </cell>
          <cell r="J2197">
            <v>0</v>
          </cell>
          <cell r="K2197">
            <v>0</v>
          </cell>
          <cell r="L2197">
            <v>2003</v>
          </cell>
          <cell r="M2197" t="str">
            <v>No Trade</v>
          </cell>
          <cell r="N2197" t="str">
            <v/>
          </cell>
          <cell r="O2197" t="str">
            <v/>
          </cell>
          <cell r="P2197" t="str">
            <v/>
          </cell>
        </row>
        <row r="2198">
          <cell r="A2198" t="str">
            <v>ON</v>
          </cell>
          <cell r="B2198">
            <v>6</v>
          </cell>
          <cell r="C2198">
            <v>3</v>
          </cell>
          <cell r="D2198" t="str">
            <v>P</v>
          </cell>
          <cell r="E2198">
            <v>1.5</v>
          </cell>
          <cell r="F2198">
            <v>37768</v>
          </cell>
          <cell r="G2198">
            <v>0</v>
          </cell>
          <cell r="H2198">
            <v>0</v>
          </cell>
          <cell r="I2198" t="str">
            <v>0          0</v>
          </cell>
          <cell r="J2198">
            <v>0</v>
          </cell>
          <cell r="K2198">
            <v>0</v>
          </cell>
          <cell r="L2198">
            <v>2003</v>
          </cell>
          <cell r="M2198" t="str">
            <v>No Trade</v>
          </cell>
          <cell r="N2198" t="str">
            <v/>
          </cell>
          <cell r="O2198" t="str">
            <v/>
          </cell>
          <cell r="P2198" t="str">
            <v/>
          </cell>
        </row>
        <row r="2199">
          <cell r="A2199" t="str">
            <v>ON</v>
          </cell>
          <cell r="B2199">
            <v>6</v>
          </cell>
          <cell r="C2199">
            <v>3</v>
          </cell>
          <cell r="D2199" t="str">
            <v>P</v>
          </cell>
          <cell r="E2199">
            <v>2</v>
          </cell>
          <cell r="F2199">
            <v>37768</v>
          </cell>
          <cell r="G2199">
            <v>1E-3</v>
          </cell>
          <cell r="H2199">
            <v>0</v>
          </cell>
          <cell r="I2199" t="str">
            <v>1          0</v>
          </cell>
          <cell r="J2199">
            <v>0</v>
          </cell>
          <cell r="K2199">
            <v>0</v>
          </cell>
          <cell r="L2199">
            <v>2003</v>
          </cell>
          <cell r="M2199">
            <v>1.3121383848617132</v>
          </cell>
          <cell r="N2199" t="str">
            <v>NG63</v>
          </cell>
          <cell r="O2199">
            <v>38.49</v>
          </cell>
          <cell r="P2199">
            <v>2</v>
          </cell>
        </row>
        <row r="2200">
          <cell r="A2200" t="str">
            <v>ON</v>
          </cell>
          <cell r="B2200">
            <v>6</v>
          </cell>
          <cell r="C2200">
            <v>3</v>
          </cell>
          <cell r="D2200" t="str">
            <v>P</v>
          </cell>
          <cell r="E2200">
            <v>2.1</v>
          </cell>
          <cell r="F2200">
            <v>37768</v>
          </cell>
          <cell r="G2200">
            <v>1E-3</v>
          </cell>
          <cell r="H2200">
            <v>0</v>
          </cell>
          <cell r="I2200" t="str">
            <v>1          0</v>
          </cell>
          <cell r="J2200">
            <v>0</v>
          </cell>
          <cell r="K2200">
            <v>0</v>
          </cell>
          <cell r="L2200">
            <v>2003</v>
          </cell>
          <cell r="M2200">
            <v>1.2894945263224635</v>
          </cell>
          <cell r="N2200" t="str">
            <v>NG63</v>
          </cell>
          <cell r="O2200">
            <v>38.49</v>
          </cell>
          <cell r="P2200">
            <v>2</v>
          </cell>
        </row>
        <row r="2201">
          <cell r="A2201" t="str">
            <v>ON</v>
          </cell>
          <cell r="B2201">
            <v>6</v>
          </cell>
          <cell r="C2201">
            <v>3</v>
          </cell>
          <cell r="D2201" t="str">
            <v>P</v>
          </cell>
          <cell r="E2201">
            <v>2.25</v>
          </cell>
          <cell r="F2201">
            <v>37768</v>
          </cell>
          <cell r="G2201">
            <v>2E-3</v>
          </cell>
          <cell r="H2201">
            <v>0</v>
          </cell>
          <cell r="I2201" t="str">
            <v>3          0</v>
          </cell>
          <cell r="J2201">
            <v>0</v>
          </cell>
          <cell r="K2201">
            <v>0</v>
          </cell>
          <cell r="L2201">
            <v>2003</v>
          </cell>
          <cell r="M2201">
            <v>1.3281763940685032</v>
          </cell>
          <cell r="N2201" t="str">
            <v>NG63</v>
          </cell>
          <cell r="O2201">
            <v>38.49</v>
          </cell>
          <cell r="P2201">
            <v>2</v>
          </cell>
        </row>
        <row r="2202">
          <cell r="A2202" t="str">
            <v>ON</v>
          </cell>
          <cell r="B2202">
            <v>6</v>
          </cell>
          <cell r="C2202">
            <v>3</v>
          </cell>
          <cell r="D2202" t="str">
            <v>P</v>
          </cell>
          <cell r="E2202">
            <v>2.4500000000000002</v>
          </cell>
          <cell r="F2202">
            <v>37768</v>
          </cell>
          <cell r="G2202">
            <v>0</v>
          </cell>
          <cell r="H2202">
            <v>0</v>
          </cell>
          <cell r="I2202" t="str">
            <v>0          0</v>
          </cell>
          <cell r="J2202">
            <v>0</v>
          </cell>
          <cell r="K2202">
            <v>0</v>
          </cell>
          <cell r="L2202">
            <v>2003</v>
          </cell>
          <cell r="M2202" t="str">
            <v>No Trade</v>
          </cell>
          <cell r="N2202" t="str">
            <v/>
          </cell>
          <cell r="O2202" t="str">
            <v/>
          </cell>
          <cell r="P2202" t="str">
            <v/>
          </cell>
        </row>
        <row r="2203">
          <cell r="A2203" t="str">
            <v>ON</v>
          </cell>
          <cell r="B2203">
            <v>6</v>
          </cell>
          <cell r="C2203">
            <v>3</v>
          </cell>
          <cell r="D2203" t="str">
            <v>C</v>
          </cell>
          <cell r="E2203">
            <v>2.5</v>
          </cell>
          <cell r="F2203">
            <v>37768</v>
          </cell>
          <cell r="G2203">
            <v>1.56</v>
          </cell>
          <cell r="H2203">
            <v>1.45</v>
          </cell>
          <cell r="I2203" t="str">
            <v>7          0</v>
          </cell>
          <cell r="J2203">
            <v>0</v>
          </cell>
          <cell r="K2203">
            <v>0</v>
          </cell>
          <cell r="L2203">
            <v>2003</v>
          </cell>
          <cell r="M2203" t="str">
            <v>No Trade</v>
          </cell>
          <cell r="N2203" t="str">
            <v>NG63</v>
          </cell>
          <cell r="O2203">
            <v>38.49</v>
          </cell>
          <cell r="P2203">
            <v>1</v>
          </cell>
        </row>
        <row r="2204">
          <cell r="A2204" t="str">
            <v>ON</v>
          </cell>
          <cell r="B2204">
            <v>6</v>
          </cell>
          <cell r="C2204">
            <v>3</v>
          </cell>
          <cell r="D2204" t="str">
            <v>P</v>
          </cell>
          <cell r="E2204">
            <v>2.5</v>
          </cell>
          <cell r="F2204">
            <v>37768</v>
          </cell>
          <cell r="G2204">
            <v>8.0000000000000002E-3</v>
          </cell>
          <cell r="H2204">
            <v>0.01</v>
          </cell>
          <cell r="I2204" t="str">
            <v>0          0</v>
          </cell>
          <cell r="J2204">
            <v>0</v>
          </cell>
          <cell r="K2204">
            <v>0</v>
          </cell>
          <cell r="L2204">
            <v>2003</v>
          </cell>
          <cell r="M2204">
            <v>1.4483388767306569</v>
          </cell>
          <cell r="N2204" t="str">
            <v>NG63</v>
          </cell>
          <cell r="O2204">
            <v>38.49</v>
          </cell>
          <cell r="P2204">
            <v>2</v>
          </cell>
        </row>
        <row r="2205">
          <cell r="A2205" t="str">
            <v>ON</v>
          </cell>
          <cell r="B2205">
            <v>6</v>
          </cell>
          <cell r="C2205">
            <v>3</v>
          </cell>
          <cell r="D2205" t="str">
            <v>P</v>
          </cell>
          <cell r="E2205">
            <v>2.7</v>
          </cell>
          <cell r="F2205">
            <v>37768</v>
          </cell>
          <cell r="G2205">
            <v>1.7999999999999999E-2</v>
          </cell>
          <cell r="H2205">
            <v>0.02</v>
          </cell>
          <cell r="I2205" t="str">
            <v>2          0</v>
          </cell>
          <cell r="J2205">
            <v>0</v>
          </cell>
          <cell r="K2205">
            <v>0</v>
          </cell>
          <cell r="L2205">
            <v>2003</v>
          </cell>
          <cell r="M2205">
            <v>1.5338147585183655</v>
          </cell>
          <cell r="N2205" t="str">
            <v>NG63</v>
          </cell>
          <cell r="O2205">
            <v>38.49</v>
          </cell>
          <cell r="P2205">
            <v>2</v>
          </cell>
        </row>
        <row r="2206">
          <cell r="A2206" t="str">
            <v>ON</v>
          </cell>
          <cell r="B2206">
            <v>6</v>
          </cell>
          <cell r="C2206">
            <v>3</v>
          </cell>
          <cell r="D2206" t="str">
            <v>C</v>
          </cell>
          <cell r="E2206">
            <v>2.75</v>
          </cell>
          <cell r="F2206">
            <v>37768</v>
          </cell>
          <cell r="G2206">
            <v>1.0580000000000001</v>
          </cell>
          <cell r="H2206">
            <v>1.05</v>
          </cell>
          <cell r="I2206" t="str">
            <v>8          0</v>
          </cell>
          <cell r="J2206">
            <v>0</v>
          </cell>
          <cell r="K2206">
            <v>0</v>
          </cell>
          <cell r="L2206">
            <v>2003</v>
          </cell>
          <cell r="M2206" t="str">
            <v>No Trade</v>
          </cell>
          <cell r="N2206" t="str">
            <v>NG63</v>
          </cell>
          <cell r="O2206">
            <v>38.49</v>
          </cell>
          <cell r="P2206">
            <v>1</v>
          </cell>
        </row>
        <row r="2207">
          <cell r="A2207" t="str">
            <v>ON</v>
          </cell>
          <cell r="B2207">
            <v>6</v>
          </cell>
          <cell r="C2207">
            <v>3</v>
          </cell>
          <cell r="D2207" t="str">
            <v>P</v>
          </cell>
          <cell r="E2207">
            <v>2.75</v>
          </cell>
          <cell r="F2207">
            <v>37768</v>
          </cell>
          <cell r="G2207">
            <v>2.1999999999999999E-2</v>
          </cell>
          <cell r="H2207">
            <v>0.02</v>
          </cell>
          <cell r="I2207" t="str">
            <v>6          0</v>
          </cell>
          <cell r="J2207">
            <v>0</v>
          </cell>
          <cell r="K2207">
            <v>0</v>
          </cell>
          <cell r="L2207">
            <v>2003</v>
          </cell>
          <cell r="M2207">
            <v>1.5589524869311466</v>
          </cell>
          <cell r="N2207" t="str">
            <v>NG63</v>
          </cell>
          <cell r="O2207">
            <v>38.49</v>
          </cell>
          <cell r="P2207">
            <v>2</v>
          </cell>
        </row>
        <row r="2208">
          <cell r="A2208" t="str">
            <v>ON</v>
          </cell>
          <cell r="B2208">
            <v>6</v>
          </cell>
          <cell r="C2208">
            <v>3</v>
          </cell>
          <cell r="D2208" t="str">
            <v>C</v>
          </cell>
          <cell r="E2208">
            <v>2.8</v>
          </cell>
          <cell r="F2208">
            <v>37768</v>
          </cell>
          <cell r="G2208">
            <v>1.2709999999999999</v>
          </cell>
          <cell r="H2208">
            <v>1.17</v>
          </cell>
          <cell r="I2208" t="str">
            <v>6          0</v>
          </cell>
          <cell r="J2208">
            <v>0</v>
          </cell>
          <cell r="K2208">
            <v>0</v>
          </cell>
          <cell r="L2208">
            <v>2003</v>
          </cell>
          <cell r="M2208" t="str">
            <v>No Trade</v>
          </cell>
          <cell r="N2208" t="str">
            <v>NG63</v>
          </cell>
          <cell r="O2208">
            <v>38.49</v>
          </cell>
          <cell r="P2208">
            <v>1</v>
          </cell>
        </row>
        <row r="2209">
          <cell r="A2209" t="str">
            <v>ON</v>
          </cell>
          <cell r="B2209">
            <v>6</v>
          </cell>
          <cell r="C2209">
            <v>3</v>
          </cell>
          <cell r="D2209" t="str">
            <v>P</v>
          </cell>
          <cell r="E2209">
            <v>2.8</v>
          </cell>
          <cell r="F2209">
            <v>37768</v>
          </cell>
          <cell r="G2209">
            <v>2.5999999999999999E-2</v>
          </cell>
          <cell r="H2209">
            <v>0.03</v>
          </cell>
          <cell r="I2209" t="str">
            <v>1          0</v>
          </cell>
          <cell r="J2209">
            <v>0</v>
          </cell>
          <cell r="K2209">
            <v>0</v>
          </cell>
          <cell r="L2209">
            <v>2003</v>
          </cell>
          <cell r="M2209">
            <v>1.5794088748232802</v>
          </cell>
          <cell r="N2209" t="str">
            <v>NG63</v>
          </cell>
          <cell r="O2209">
            <v>38.49</v>
          </cell>
          <cell r="P2209">
            <v>2</v>
          </cell>
        </row>
        <row r="2210">
          <cell r="A2210" t="str">
            <v>ON</v>
          </cell>
          <cell r="B2210">
            <v>6</v>
          </cell>
          <cell r="C2210">
            <v>3</v>
          </cell>
          <cell r="D2210" t="str">
            <v>P</v>
          </cell>
          <cell r="E2210">
            <v>2.85</v>
          </cell>
          <cell r="F2210">
            <v>37768</v>
          </cell>
          <cell r="G2210">
            <v>0</v>
          </cell>
          <cell r="H2210">
            <v>0</v>
          </cell>
          <cell r="I2210" t="str">
            <v>0          0</v>
          </cell>
          <cell r="J2210">
            <v>0</v>
          </cell>
          <cell r="K2210">
            <v>0</v>
          </cell>
          <cell r="L2210">
            <v>2003</v>
          </cell>
          <cell r="M2210" t="str">
            <v>No Trade</v>
          </cell>
          <cell r="N2210" t="str">
            <v/>
          </cell>
          <cell r="O2210" t="str">
            <v/>
          </cell>
          <cell r="P2210" t="str">
            <v/>
          </cell>
        </row>
        <row r="2211">
          <cell r="A2211" t="str">
            <v>ON</v>
          </cell>
          <cell r="B2211">
            <v>6</v>
          </cell>
          <cell r="C2211">
            <v>3</v>
          </cell>
          <cell r="D2211" t="str">
            <v>C</v>
          </cell>
          <cell r="E2211">
            <v>2.9</v>
          </cell>
          <cell r="F2211">
            <v>37768</v>
          </cell>
          <cell r="G2211">
            <v>1.1879999999999999</v>
          </cell>
          <cell r="H2211">
            <v>1.08</v>
          </cell>
          <cell r="I2211" t="str">
            <v>8          0</v>
          </cell>
          <cell r="J2211">
            <v>0</v>
          </cell>
          <cell r="K2211">
            <v>0</v>
          </cell>
          <cell r="L2211">
            <v>2003</v>
          </cell>
          <cell r="M2211" t="str">
            <v>No Trade</v>
          </cell>
          <cell r="N2211" t="str">
            <v>NG63</v>
          </cell>
          <cell r="O2211">
            <v>38.49</v>
          </cell>
          <cell r="P2211">
            <v>1</v>
          </cell>
        </row>
        <row r="2212">
          <cell r="A2212" t="str">
            <v>ON</v>
          </cell>
          <cell r="B2212">
            <v>6</v>
          </cell>
          <cell r="C2212">
            <v>3</v>
          </cell>
          <cell r="D2212" t="str">
            <v>P</v>
          </cell>
          <cell r="E2212">
            <v>2.9</v>
          </cell>
          <cell r="F2212">
            <v>37768</v>
          </cell>
          <cell r="G2212">
            <v>3.5999999999999997E-2</v>
          </cell>
          <cell r="H2212">
            <v>0.04</v>
          </cell>
          <cell r="I2212" t="str">
            <v>2          0</v>
          </cell>
          <cell r="J2212">
            <v>0</v>
          </cell>
          <cell r="K2212">
            <v>0</v>
          </cell>
          <cell r="L2212">
            <v>2003</v>
          </cell>
          <cell r="M2212">
            <v>1.6227940011243731</v>
          </cell>
          <cell r="N2212" t="str">
            <v>NG63</v>
          </cell>
          <cell r="O2212">
            <v>38.49</v>
          </cell>
          <cell r="P2212">
            <v>2</v>
          </cell>
        </row>
        <row r="2213">
          <cell r="A2213" t="str">
            <v>ON</v>
          </cell>
          <cell r="B2213">
            <v>6</v>
          </cell>
          <cell r="C2213">
            <v>3</v>
          </cell>
          <cell r="D2213" t="str">
            <v>C</v>
          </cell>
          <cell r="E2213">
            <v>2.95</v>
          </cell>
          <cell r="F2213">
            <v>37768</v>
          </cell>
          <cell r="G2213">
            <v>1.1439999999999999</v>
          </cell>
          <cell r="H2213">
            <v>1.04</v>
          </cell>
          <cell r="I2213" t="str">
            <v>5          0</v>
          </cell>
          <cell r="J2213">
            <v>0</v>
          </cell>
          <cell r="K2213">
            <v>0</v>
          </cell>
          <cell r="L2213">
            <v>2003</v>
          </cell>
          <cell r="M2213" t="str">
            <v>No Trade</v>
          </cell>
          <cell r="N2213" t="str">
            <v>NG63</v>
          </cell>
          <cell r="O2213">
            <v>38.49</v>
          </cell>
          <cell r="P2213">
            <v>1</v>
          </cell>
        </row>
        <row r="2214">
          <cell r="A2214" t="str">
            <v>ON</v>
          </cell>
          <cell r="B2214">
            <v>6</v>
          </cell>
          <cell r="C2214">
            <v>3</v>
          </cell>
          <cell r="D2214" t="str">
            <v>P</v>
          </cell>
          <cell r="E2214">
            <v>2.95</v>
          </cell>
          <cell r="F2214">
            <v>37768</v>
          </cell>
          <cell r="G2214">
            <v>4.2000000000000003E-2</v>
          </cell>
          <cell r="H2214">
            <v>0.04</v>
          </cell>
          <cell r="I2214" t="str">
            <v>9          0</v>
          </cell>
          <cell r="J2214">
            <v>0</v>
          </cell>
          <cell r="K2214">
            <v>0</v>
          </cell>
          <cell r="L2214">
            <v>2003</v>
          </cell>
          <cell r="M2214">
            <v>1.6448282385806685</v>
          </cell>
          <cell r="N2214" t="str">
            <v>NG63</v>
          </cell>
          <cell r="O2214">
            <v>38.49</v>
          </cell>
          <cell r="P2214">
            <v>2</v>
          </cell>
        </row>
        <row r="2215">
          <cell r="A2215" t="str">
            <v>ON</v>
          </cell>
          <cell r="B2215">
            <v>6</v>
          </cell>
          <cell r="C2215">
            <v>3</v>
          </cell>
          <cell r="D2215" t="str">
            <v>C</v>
          </cell>
          <cell r="E2215">
            <v>3</v>
          </cell>
          <cell r="F2215">
            <v>37768</v>
          </cell>
          <cell r="G2215">
            <v>0.74299999999999999</v>
          </cell>
          <cell r="H2215">
            <v>0.74</v>
          </cell>
          <cell r="I2215" t="str">
            <v>3          0</v>
          </cell>
          <cell r="J2215">
            <v>0</v>
          </cell>
          <cell r="K2215">
            <v>0</v>
          </cell>
          <cell r="L2215">
            <v>2003</v>
          </cell>
          <cell r="M2215" t="str">
            <v>No Trade</v>
          </cell>
          <cell r="N2215" t="str">
            <v>NG63</v>
          </cell>
          <cell r="O2215">
            <v>38.49</v>
          </cell>
          <cell r="P2215">
            <v>1</v>
          </cell>
        </row>
        <row r="2216">
          <cell r="A2216" t="str">
            <v>ON</v>
          </cell>
          <cell r="B2216">
            <v>6</v>
          </cell>
          <cell r="C2216">
            <v>3</v>
          </cell>
          <cell r="D2216" t="str">
            <v>P</v>
          </cell>
          <cell r="E2216">
            <v>3</v>
          </cell>
          <cell r="F2216">
            <v>37768</v>
          </cell>
          <cell r="G2216">
            <v>4.9000000000000002E-2</v>
          </cell>
          <cell r="H2216">
            <v>0.05</v>
          </cell>
          <cell r="I2216" t="str">
            <v>6          0</v>
          </cell>
          <cell r="J2216">
            <v>0</v>
          </cell>
          <cell r="K2216">
            <v>0</v>
          </cell>
          <cell r="L2216">
            <v>2003</v>
          </cell>
          <cell r="M2216">
            <v>1.66834125334848</v>
          </cell>
          <cell r="N2216" t="str">
            <v>NG63</v>
          </cell>
          <cell r="O2216">
            <v>38.49</v>
          </cell>
          <cell r="P2216">
            <v>2</v>
          </cell>
        </row>
        <row r="2217">
          <cell r="A2217" t="str">
            <v>ON</v>
          </cell>
          <cell r="B2217">
            <v>6</v>
          </cell>
          <cell r="C2217">
            <v>3</v>
          </cell>
          <cell r="D2217" t="str">
            <v>P</v>
          </cell>
          <cell r="E2217">
            <v>3.05</v>
          </cell>
          <cell r="F2217">
            <v>37768</v>
          </cell>
          <cell r="G2217">
            <v>0</v>
          </cell>
          <cell r="H2217">
            <v>0</v>
          </cell>
          <cell r="I2217" t="str">
            <v>0          0</v>
          </cell>
          <cell r="J2217">
            <v>0</v>
          </cell>
          <cell r="K2217">
            <v>0</v>
          </cell>
          <cell r="L2217">
            <v>2003</v>
          </cell>
          <cell r="M2217" t="str">
            <v>No Trade</v>
          </cell>
          <cell r="N2217" t="str">
            <v/>
          </cell>
          <cell r="O2217" t="str">
            <v/>
          </cell>
          <cell r="P2217" t="str">
            <v/>
          </cell>
        </row>
        <row r="2218">
          <cell r="A2218" t="str">
            <v>ON</v>
          </cell>
          <cell r="B2218">
            <v>6</v>
          </cell>
          <cell r="C2218">
            <v>3</v>
          </cell>
          <cell r="D2218" t="str">
            <v>C</v>
          </cell>
          <cell r="E2218">
            <v>3.1</v>
          </cell>
          <cell r="F2218">
            <v>37768</v>
          </cell>
          <cell r="G2218">
            <v>1.0089999999999999</v>
          </cell>
          <cell r="H2218">
            <v>0.92</v>
          </cell>
          <cell r="I2218" t="str">
            <v>1          0</v>
          </cell>
          <cell r="J2218">
            <v>0</v>
          </cell>
          <cell r="K2218">
            <v>0</v>
          </cell>
          <cell r="L2218">
            <v>2003</v>
          </cell>
          <cell r="M2218" t="str">
            <v>No Trade</v>
          </cell>
          <cell r="N2218" t="str">
            <v>NG63</v>
          </cell>
          <cell r="O2218">
            <v>38.49</v>
          </cell>
          <cell r="P2218">
            <v>1</v>
          </cell>
        </row>
        <row r="2219">
          <cell r="A2219" t="str">
            <v>ON</v>
          </cell>
          <cell r="B2219">
            <v>6</v>
          </cell>
          <cell r="C2219">
            <v>3</v>
          </cell>
          <cell r="D2219" t="str">
            <v>P</v>
          </cell>
          <cell r="E2219">
            <v>3.1</v>
          </cell>
          <cell r="F2219">
            <v>37768</v>
          </cell>
          <cell r="G2219">
            <v>6.4000000000000001E-2</v>
          </cell>
          <cell r="H2219">
            <v>7.0000000000000007E-2</v>
          </cell>
          <cell r="I2219" t="str">
            <v>4          0</v>
          </cell>
          <cell r="J2219">
            <v>0</v>
          </cell>
          <cell r="K2219">
            <v>0</v>
          </cell>
          <cell r="L2219">
            <v>2003</v>
          </cell>
          <cell r="M2219">
            <v>1.7097568679382058</v>
          </cell>
          <cell r="N2219" t="str">
            <v>NG63</v>
          </cell>
          <cell r="O2219">
            <v>38.49</v>
          </cell>
          <cell r="P2219">
            <v>2</v>
          </cell>
        </row>
        <row r="2220">
          <cell r="A2220" t="str">
            <v>ON</v>
          </cell>
          <cell r="B2220">
            <v>6</v>
          </cell>
          <cell r="C2220">
            <v>3</v>
          </cell>
          <cell r="D2220" t="str">
            <v>C</v>
          </cell>
          <cell r="E2220">
            <v>3.15</v>
          </cell>
          <cell r="F2220">
            <v>37768</v>
          </cell>
          <cell r="G2220">
            <v>0.96799999999999997</v>
          </cell>
          <cell r="H2220">
            <v>0.88</v>
          </cell>
          <cell r="I2220" t="str">
            <v>2          0</v>
          </cell>
          <cell r="J2220">
            <v>0</v>
          </cell>
          <cell r="K2220">
            <v>0</v>
          </cell>
          <cell r="L2220">
            <v>2003</v>
          </cell>
          <cell r="M2220" t="str">
            <v>No Trade</v>
          </cell>
          <cell r="N2220" t="str">
            <v>NG63</v>
          </cell>
          <cell r="O2220">
            <v>38.49</v>
          </cell>
          <cell r="P2220">
            <v>1</v>
          </cell>
        </row>
        <row r="2221">
          <cell r="A2221" t="str">
            <v>ON</v>
          </cell>
          <cell r="B2221">
            <v>6</v>
          </cell>
          <cell r="C2221">
            <v>3</v>
          </cell>
          <cell r="D2221" t="str">
            <v>P</v>
          </cell>
          <cell r="E2221">
            <v>3.15</v>
          </cell>
          <cell r="F2221">
            <v>37768</v>
          </cell>
          <cell r="G2221">
            <v>7.2999999999999995E-2</v>
          </cell>
          <cell r="H2221">
            <v>0.08</v>
          </cell>
          <cell r="I2221" t="str">
            <v>4          0</v>
          </cell>
          <cell r="J2221">
            <v>0</v>
          </cell>
          <cell r="K2221">
            <v>0</v>
          </cell>
          <cell r="L2221">
            <v>2003</v>
          </cell>
          <cell r="M2221">
            <v>1.7319229007306844</v>
          </cell>
          <cell r="N2221" t="str">
            <v>NG63</v>
          </cell>
          <cell r="O2221">
            <v>38.49</v>
          </cell>
          <cell r="P2221">
            <v>2</v>
          </cell>
        </row>
        <row r="2222">
          <cell r="A2222" t="str">
            <v>ON</v>
          </cell>
          <cell r="B2222">
            <v>6</v>
          </cell>
          <cell r="C2222">
            <v>3</v>
          </cell>
          <cell r="D2222" t="str">
            <v>C</v>
          </cell>
          <cell r="E2222">
            <v>3.2</v>
          </cell>
          <cell r="F2222">
            <v>37768</v>
          </cell>
          <cell r="G2222">
            <v>0.61</v>
          </cell>
          <cell r="H2222">
            <v>0.61</v>
          </cell>
          <cell r="I2222" t="str">
            <v>0          0</v>
          </cell>
          <cell r="J2222">
            <v>0</v>
          </cell>
          <cell r="K2222">
            <v>0</v>
          </cell>
          <cell r="L2222">
            <v>2003</v>
          </cell>
          <cell r="M2222" t="str">
            <v>No Trade</v>
          </cell>
          <cell r="N2222" t="str">
            <v>NG63</v>
          </cell>
          <cell r="O2222">
            <v>38.49</v>
          </cell>
          <cell r="P2222">
            <v>1</v>
          </cell>
        </row>
        <row r="2223">
          <cell r="A2223" t="str">
            <v>ON</v>
          </cell>
          <cell r="B2223">
            <v>6</v>
          </cell>
          <cell r="C2223">
            <v>3</v>
          </cell>
          <cell r="D2223" t="str">
            <v>P</v>
          </cell>
          <cell r="E2223">
            <v>3.2</v>
          </cell>
          <cell r="F2223">
            <v>37768</v>
          </cell>
          <cell r="G2223">
            <v>8.3000000000000004E-2</v>
          </cell>
          <cell r="H2223">
            <v>0.09</v>
          </cell>
          <cell r="I2223" t="str">
            <v>5          0</v>
          </cell>
          <cell r="J2223">
            <v>0</v>
          </cell>
          <cell r="K2223">
            <v>0</v>
          </cell>
          <cell r="L2223">
            <v>2003</v>
          </cell>
          <cell r="M2223">
            <v>1.7546044743959555</v>
          </cell>
          <cell r="N2223" t="str">
            <v>NG63</v>
          </cell>
          <cell r="O2223">
            <v>38.49</v>
          </cell>
          <cell r="P2223">
            <v>2</v>
          </cell>
        </row>
        <row r="2224">
          <cell r="A2224" t="str">
            <v>ON</v>
          </cell>
          <cell r="B2224">
            <v>6</v>
          </cell>
          <cell r="C2224">
            <v>3</v>
          </cell>
          <cell r="D2224" t="str">
            <v>C</v>
          </cell>
          <cell r="E2224">
            <v>3.25</v>
          </cell>
          <cell r="F2224">
            <v>37768</v>
          </cell>
          <cell r="G2224">
            <v>0.57199999999999995</v>
          </cell>
          <cell r="H2224">
            <v>0.56999999999999995</v>
          </cell>
          <cell r="I2224" t="str">
            <v>2          0</v>
          </cell>
          <cell r="J2224">
            <v>0</v>
          </cell>
          <cell r="K2224">
            <v>0</v>
          </cell>
          <cell r="L2224">
            <v>2003</v>
          </cell>
          <cell r="M2224" t="str">
            <v>No Trade</v>
          </cell>
          <cell r="N2224" t="str">
            <v>NG63</v>
          </cell>
          <cell r="O2224">
            <v>38.49</v>
          </cell>
          <cell r="P2224">
            <v>1</v>
          </cell>
        </row>
        <row r="2225">
          <cell r="A2225" t="str">
            <v>ON</v>
          </cell>
          <cell r="B2225">
            <v>6</v>
          </cell>
          <cell r="C2225">
            <v>3</v>
          </cell>
          <cell r="D2225" t="str">
            <v>P</v>
          </cell>
          <cell r="E2225">
            <v>3.25</v>
          </cell>
          <cell r="F2225">
            <v>37768</v>
          </cell>
          <cell r="G2225">
            <v>9.4E-2</v>
          </cell>
          <cell r="H2225">
            <v>0.1</v>
          </cell>
          <cell r="I2225" t="str">
            <v>7          0</v>
          </cell>
          <cell r="J2225">
            <v>0</v>
          </cell>
          <cell r="K2225">
            <v>0</v>
          </cell>
          <cell r="L2225">
            <v>2003</v>
          </cell>
          <cell r="M2225">
            <v>1.7775769426096624</v>
          </cell>
          <cell r="N2225" t="str">
            <v>NG63</v>
          </cell>
          <cell r="O2225">
            <v>38.49</v>
          </cell>
          <cell r="P2225">
            <v>2</v>
          </cell>
        </row>
        <row r="2226">
          <cell r="A2226" t="str">
            <v>ON</v>
          </cell>
          <cell r="B2226">
            <v>6</v>
          </cell>
          <cell r="C2226">
            <v>3</v>
          </cell>
          <cell r="D2226" t="str">
            <v>C</v>
          </cell>
          <cell r="E2226">
            <v>3.3</v>
          </cell>
          <cell r="F2226">
            <v>37768</v>
          </cell>
          <cell r="G2226">
            <v>0.85199999999999998</v>
          </cell>
          <cell r="H2226">
            <v>0.76</v>
          </cell>
          <cell r="I2226" t="str">
            <v>9          0</v>
          </cell>
          <cell r="J2226">
            <v>0</v>
          </cell>
          <cell r="K2226">
            <v>0</v>
          </cell>
          <cell r="L2226">
            <v>2003</v>
          </cell>
          <cell r="M2226" t="str">
            <v>No Trade</v>
          </cell>
          <cell r="N2226" t="str">
            <v>NG63</v>
          </cell>
          <cell r="O2226">
            <v>38.49</v>
          </cell>
          <cell r="P2226">
            <v>1</v>
          </cell>
        </row>
        <row r="2227">
          <cell r="A2227" t="str">
            <v>ON</v>
          </cell>
          <cell r="B2227">
            <v>6</v>
          </cell>
          <cell r="C2227">
            <v>3</v>
          </cell>
          <cell r="D2227" t="str">
            <v>P</v>
          </cell>
          <cell r="E2227">
            <v>3.3</v>
          </cell>
          <cell r="F2227">
            <v>37768</v>
          </cell>
          <cell r="G2227">
            <v>0.105</v>
          </cell>
          <cell r="H2227">
            <v>0.12</v>
          </cell>
          <cell r="I2227" t="str">
            <v>0          0</v>
          </cell>
          <cell r="J2227">
            <v>0</v>
          </cell>
          <cell r="K2227">
            <v>0</v>
          </cell>
          <cell r="L2227">
            <v>2003</v>
          </cell>
          <cell r="M2227">
            <v>1.797859040492666</v>
          </cell>
          <cell r="N2227" t="str">
            <v>NG63</v>
          </cell>
          <cell r="O2227">
            <v>38.49</v>
          </cell>
          <cell r="P2227">
            <v>2</v>
          </cell>
        </row>
        <row r="2228">
          <cell r="A2228" t="str">
            <v>ON</v>
          </cell>
          <cell r="B2228">
            <v>6</v>
          </cell>
          <cell r="C2228">
            <v>3</v>
          </cell>
          <cell r="D2228" t="str">
            <v>C</v>
          </cell>
          <cell r="E2228">
            <v>3.35</v>
          </cell>
          <cell r="F2228">
            <v>37768</v>
          </cell>
          <cell r="G2228">
            <v>0.81599999999999995</v>
          </cell>
          <cell r="H2228">
            <v>0.73</v>
          </cell>
          <cell r="I2228" t="str">
            <v>3          0</v>
          </cell>
          <cell r="J2228">
            <v>0</v>
          </cell>
          <cell r="K2228">
            <v>0</v>
          </cell>
          <cell r="L2228">
            <v>2003</v>
          </cell>
          <cell r="M2228" t="str">
            <v>No Trade</v>
          </cell>
          <cell r="N2228" t="str">
            <v>NG63</v>
          </cell>
          <cell r="O2228">
            <v>38.49</v>
          </cell>
          <cell r="P2228">
            <v>1</v>
          </cell>
        </row>
        <row r="2229">
          <cell r="A2229" t="str">
            <v>ON</v>
          </cell>
          <cell r="B2229">
            <v>6</v>
          </cell>
          <cell r="C2229">
            <v>3</v>
          </cell>
          <cell r="D2229" t="str">
            <v>P</v>
          </cell>
          <cell r="E2229">
            <v>3.35</v>
          </cell>
          <cell r="F2229">
            <v>37768</v>
          </cell>
          <cell r="G2229">
            <v>0.11799999999999999</v>
          </cell>
          <cell r="H2229">
            <v>0.13</v>
          </cell>
          <cell r="I2229" t="str">
            <v>4          0</v>
          </cell>
          <cell r="J2229">
            <v>0</v>
          </cell>
          <cell r="K2229">
            <v>0</v>
          </cell>
          <cell r="L2229">
            <v>2003</v>
          </cell>
          <cell r="M2229">
            <v>1.8211913288270005</v>
          </cell>
          <cell r="N2229" t="str">
            <v>NG63</v>
          </cell>
          <cell r="O2229">
            <v>38.49</v>
          </cell>
          <cell r="P2229">
            <v>2</v>
          </cell>
        </row>
        <row r="2230">
          <cell r="A2230" t="str">
            <v>ON</v>
          </cell>
          <cell r="B2230">
            <v>6</v>
          </cell>
          <cell r="C2230">
            <v>3</v>
          </cell>
          <cell r="D2230" t="str">
            <v>C</v>
          </cell>
          <cell r="E2230">
            <v>3.4</v>
          </cell>
          <cell r="F2230">
            <v>37768</v>
          </cell>
          <cell r="G2230">
            <v>0.78</v>
          </cell>
          <cell r="H2230">
            <v>0.69</v>
          </cell>
          <cell r="I2230" t="str">
            <v>9          0</v>
          </cell>
          <cell r="J2230">
            <v>0</v>
          </cell>
          <cell r="K2230">
            <v>0</v>
          </cell>
          <cell r="L2230">
            <v>2003</v>
          </cell>
          <cell r="M2230" t="str">
            <v>No Trade</v>
          </cell>
          <cell r="N2230" t="str">
            <v>NG63</v>
          </cell>
          <cell r="O2230">
            <v>38.49</v>
          </cell>
          <cell r="P2230">
            <v>1</v>
          </cell>
        </row>
        <row r="2231">
          <cell r="A2231" t="str">
            <v>ON</v>
          </cell>
          <cell r="B2231">
            <v>6</v>
          </cell>
          <cell r="C2231">
            <v>3</v>
          </cell>
          <cell r="D2231" t="str">
            <v>P</v>
          </cell>
          <cell r="E2231">
            <v>3.4</v>
          </cell>
          <cell r="F2231">
            <v>37768</v>
          </cell>
          <cell r="G2231">
            <v>0.13100000000000001</v>
          </cell>
          <cell r="H2231">
            <v>0.14000000000000001</v>
          </cell>
          <cell r="I2231" t="str">
            <v>9          0</v>
          </cell>
          <cell r="J2231">
            <v>0</v>
          </cell>
          <cell r="K2231">
            <v>0</v>
          </cell>
          <cell r="L2231">
            <v>2003</v>
          </cell>
          <cell r="M2231">
            <v>1.8420002905025861</v>
          </cell>
          <cell r="N2231" t="str">
            <v>NG63</v>
          </cell>
          <cell r="O2231">
            <v>38.49</v>
          </cell>
          <cell r="P2231">
            <v>2</v>
          </cell>
        </row>
        <row r="2232">
          <cell r="A2232" t="str">
            <v>ON</v>
          </cell>
          <cell r="B2232">
            <v>6</v>
          </cell>
          <cell r="C2232">
            <v>3</v>
          </cell>
          <cell r="D2232" t="str">
            <v>C</v>
          </cell>
          <cell r="E2232">
            <v>3.45</v>
          </cell>
          <cell r="F2232">
            <v>37768</v>
          </cell>
          <cell r="G2232">
            <v>0.745</v>
          </cell>
          <cell r="H2232">
            <v>0.66</v>
          </cell>
          <cell r="I2232" t="str">
            <v>5          0</v>
          </cell>
          <cell r="J2232">
            <v>0</v>
          </cell>
          <cell r="K2232">
            <v>0</v>
          </cell>
          <cell r="L2232">
            <v>2003</v>
          </cell>
          <cell r="M2232" t="str">
            <v>No Trade</v>
          </cell>
          <cell r="N2232" t="str">
            <v>NG63</v>
          </cell>
          <cell r="O2232">
            <v>38.49</v>
          </cell>
          <cell r="P2232">
            <v>1</v>
          </cell>
        </row>
        <row r="2233">
          <cell r="A2233" t="str">
            <v>ON</v>
          </cell>
          <cell r="B2233">
            <v>6</v>
          </cell>
          <cell r="C2233">
            <v>3</v>
          </cell>
          <cell r="D2233" t="str">
            <v>P</v>
          </cell>
          <cell r="E2233">
            <v>3.45</v>
          </cell>
          <cell r="F2233">
            <v>37768</v>
          </cell>
          <cell r="G2233">
            <v>0.14499999999999999</v>
          </cell>
          <cell r="H2233">
            <v>0.16</v>
          </cell>
          <cell r="I2233" t="str">
            <v>6          0</v>
          </cell>
          <cell r="J2233">
            <v>0</v>
          </cell>
          <cell r="K2233">
            <v>0</v>
          </cell>
          <cell r="L2233">
            <v>2003</v>
          </cell>
          <cell r="M2233">
            <v>1.8630009574893236</v>
          </cell>
          <cell r="N2233" t="str">
            <v>NG63</v>
          </cell>
          <cell r="O2233">
            <v>38.49</v>
          </cell>
          <cell r="P2233">
            <v>2</v>
          </cell>
        </row>
        <row r="2234">
          <cell r="A2234" t="str">
            <v>ON</v>
          </cell>
          <cell r="B2234">
            <v>6</v>
          </cell>
          <cell r="C2234">
            <v>3</v>
          </cell>
          <cell r="D2234" t="str">
            <v>C</v>
          </cell>
          <cell r="E2234">
            <v>3.5</v>
          </cell>
          <cell r="F2234">
            <v>37768</v>
          </cell>
          <cell r="G2234">
            <v>0.71199999999999997</v>
          </cell>
          <cell r="H2234">
            <v>0.63</v>
          </cell>
          <cell r="I2234" t="str">
            <v>3          0</v>
          </cell>
          <cell r="J2234">
            <v>0</v>
          </cell>
          <cell r="K2234">
            <v>0</v>
          </cell>
          <cell r="L2234">
            <v>2003</v>
          </cell>
          <cell r="M2234" t="str">
            <v>No Trade</v>
          </cell>
          <cell r="N2234" t="str">
            <v>NG63</v>
          </cell>
          <cell r="O2234">
            <v>38.49</v>
          </cell>
          <cell r="P2234">
            <v>1</v>
          </cell>
        </row>
        <row r="2235">
          <cell r="A2235" t="str">
            <v>ON</v>
          </cell>
          <cell r="B2235">
            <v>6</v>
          </cell>
          <cell r="C2235">
            <v>3</v>
          </cell>
          <cell r="D2235" t="str">
            <v>P</v>
          </cell>
          <cell r="E2235">
            <v>3.5</v>
          </cell>
          <cell r="F2235">
            <v>37768</v>
          </cell>
          <cell r="G2235">
            <v>0.161</v>
          </cell>
          <cell r="H2235">
            <v>0.18</v>
          </cell>
          <cell r="I2235" t="str">
            <v>4          0</v>
          </cell>
          <cell r="J2235">
            <v>0</v>
          </cell>
          <cell r="K2235">
            <v>0</v>
          </cell>
          <cell r="L2235">
            <v>2003</v>
          </cell>
          <cell r="M2235">
            <v>1.8862638328586794</v>
          </cell>
          <cell r="N2235" t="str">
            <v>NG63</v>
          </cell>
          <cell r="O2235">
            <v>38.49</v>
          </cell>
          <cell r="P2235">
            <v>2</v>
          </cell>
        </row>
        <row r="2236">
          <cell r="A2236" t="str">
            <v>ON</v>
          </cell>
          <cell r="B2236">
            <v>6</v>
          </cell>
          <cell r="C2236">
            <v>3</v>
          </cell>
          <cell r="D2236" t="str">
            <v>C</v>
          </cell>
          <cell r="E2236">
            <v>3.55</v>
          </cell>
          <cell r="F2236">
            <v>37768</v>
          </cell>
          <cell r="G2236">
            <v>0.67900000000000005</v>
          </cell>
          <cell r="H2236">
            <v>0.6</v>
          </cell>
          <cell r="I2236" t="str">
            <v>3          0</v>
          </cell>
          <cell r="J2236">
            <v>0</v>
          </cell>
          <cell r="K2236">
            <v>0</v>
          </cell>
          <cell r="L2236">
            <v>2003</v>
          </cell>
          <cell r="M2236" t="str">
            <v>No Trade</v>
          </cell>
          <cell r="N2236" t="str">
            <v>NG63</v>
          </cell>
          <cell r="O2236">
            <v>38.49</v>
          </cell>
          <cell r="P2236">
            <v>1</v>
          </cell>
        </row>
        <row r="2237">
          <cell r="A2237" t="str">
            <v>ON</v>
          </cell>
          <cell r="B2237">
            <v>6</v>
          </cell>
          <cell r="C2237">
            <v>3</v>
          </cell>
          <cell r="D2237" t="str">
            <v>P</v>
          </cell>
          <cell r="E2237">
            <v>3.55</v>
          </cell>
          <cell r="F2237">
            <v>37768</v>
          </cell>
          <cell r="G2237">
            <v>0.17699999999999999</v>
          </cell>
          <cell r="H2237">
            <v>0.2</v>
          </cell>
          <cell r="I2237" t="str">
            <v>3          0</v>
          </cell>
          <cell r="J2237">
            <v>0</v>
          </cell>
          <cell r="K2237">
            <v>0</v>
          </cell>
          <cell r="L2237">
            <v>2003</v>
          </cell>
          <cell r="M2237">
            <v>1.9073018756204507</v>
          </cell>
          <cell r="N2237" t="str">
            <v>NG63</v>
          </cell>
          <cell r="O2237">
            <v>38.49</v>
          </cell>
          <cell r="P2237">
            <v>2</v>
          </cell>
        </row>
        <row r="2238">
          <cell r="A2238" t="str">
            <v>ON</v>
          </cell>
          <cell r="B2238">
            <v>6</v>
          </cell>
          <cell r="C2238">
            <v>3</v>
          </cell>
          <cell r="D2238" t="str">
            <v>C</v>
          </cell>
          <cell r="E2238">
            <v>3.6</v>
          </cell>
          <cell r="F2238">
            <v>37768</v>
          </cell>
          <cell r="G2238">
            <v>0.64900000000000002</v>
          </cell>
          <cell r="H2238">
            <v>0.56999999999999995</v>
          </cell>
          <cell r="I2238" t="str">
            <v>4          0</v>
          </cell>
          <cell r="J2238">
            <v>0</v>
          </cell>
          <cell r="K2238">
            <v>0</v>
          </cell>
          <cell r="L2238">
            <v>2003</v>
          </cell>
          <cell r="M2238" t="str">
            <v>No Trade</v>
          </cell>
          <cell r="N2238" t="str">
            <v>NG63</v>
          </cell>
          <cell r="O2238">
            <v>38.49</v>
          </cell>
          <cell r="P2238">
            <v>1</v>
          </cell>
        </row>
        <row r="2239">
          <cell r="A2239" t="str">
            <v>ON</v>
          </cell>
          <cell r="B2239">
            <v>6</v>
          </cell>
          <cell r="C2239">
            <v>3</v>
          </cell>
          <cell r="D2239" t="str">
            <v>P</v>
          </cell>
          <cell r="E2239">
            <v>3.6</v>
          </cell>
          <cell r="F2239">
            <v>37768</v>
          </cell>
          <cell r="G2239">
            <v>0.19600000000000001</v>
          </cell>
          <cell r="H2239">
            <v>0.22</v>
          </cell>
          <cell r="I2239" t="str">
            <v>3          0</v>
          </cell>
          <cell r="J2239">
            <v>0</v>
          </cell>
          <cell r="K2239">
            <v>0</v>
          </cell>
          <cell r="L2239">
            <v>2003</v>
          </cell>
          <cell r="M2239">
            <v>1.9321747896405428</v>
          </cell>
          <cell r="N2239" t="str">
            <v>NG63</v>
          </cell>
          <cell r="O2239">
            <v>38.49</v>
          </cell>
          <cell r="P2239">
            <v>2</v>
          </cell>
        </row>
        <row r="2240">
          <cell r="A2240" t="str">
            <v>ON</v>
          </cell>
          <cell r="B2240">
            <v>6</v>
          </cell>
          <cell r="C2240">
            <v>3</v>
          </cell>
          <cell r="D2240" t="str">
            <v>C</v>
          </cell>
          <cell r="E2240">
            <v>3.65</v>
          </cell>
          <cell r="F2240">
            <v>37768</v>
          </cell>
          <cell r="G2240">
            <v>0.61899999999999999</v>
          </cell>
          <cell r="H2240">
            <v>0.54</v>
          </cell>
          <cell r="I2240" t="str">
            <v>6          0</v>
          </cell>
          <cell r="J2240">
            <v>0</v>
          </cell>
          <cell r="K2240">
            <v>0</v>
          </cell>
          <cell r="L2240">
            <v>2003</v>
          </cell>
          <cell r="M2240" t="str">
            <v>No Trade</v>
          </cell>
          <cell r="N2240" t="str">
            <v>NG63</v>
          </cell>
          <cell r="O2240">
            <v>38.49</v>
          </cell>
          <cell r="P2240">
            <v>1</v>
          </cell>
        </row>
        <row r="2241">
          <cell r="A2241" t="str">
            <v>ON</v>
          </cell>
          <cell r="B2241">
            <v>6</v>
          </cell>
          <cell r="C2241">
            <v>3</v>
          </cell>
          <cell r="D2241" t="str">
            <v>P</v>
          </cell>
          <cell r="E2241">
            <v>3.65</v>
          </cell>
          <cell r="F2241">
            <v>37768</v>
          </cell>
          <cell r="G2241">
            <v>0.215</v>
          </cell>
          <cell r="H2241">
            <v>0.24</v>
          </cell>
          <cell r="I2241" t="str">
            <v>4          0</v>
          </cell>
          <cell r="J2241">
            <v>0</v>
          </cell>
          <cell r="K2241">
            <v>0</v>
          </cell>
          <cell r="L2241">
            <v>2003</v>
          </cell>
          <cell r="M2241">
            <v>1.9548216668241039</v>
          </cell>
          <cell r="N2241" t="str">
            <v>NG63</v>
          </cell>
          <cell r="O2241">
            <v>38.49</v>
          </cell>
          <cell r="P2241">
            <v>2</v>
          </cell>
        </row>
        <row r="2242">
          <cell r="A2242" t="str">
            <v>ON</v>
          </cell>
          <cell r="B2242">
            <v>6</v>
          </cell>
          <cell r="C2242">
            <v>3</v>
          </cell>
          <cell r="D2242" t="str">
            <v>C</v>
          </cell>
          <cell r="E2242">
            <v>3.7</v>
          </cell>
          <cell r="F2242">
            <v>37768</v>
          </cell>
          <cell r="G2242">
            <v>0.59099999999999997</v>
          </cell>
          <cell r="H2242">
            <v>0.51</v>
          </cell>
          <cell r="I2242" t="str">
            <v>9          0</v>
          </cell>
          <cell r="J2242">
            <v>0</v>
          </cell>
          <cell r="K2242">
            <v>0</v>
          </cell>
          <cell r="L2242">
            <v>2003</v>
          </cell>
          <cell r="M2242" t="str">
            <v>No Trade</v>
          </cell>
          <cell r="N2242" t="str">
            <v>NG63</v>
          </cell>
          <cell r="O2242">
            <v>38.49</v>
          </cell>
          <cell r="P2242">
            <v>1</v>
          </cell>
        </row>
        <row r="2243">
          <cell r="A2243" t="str">
            <v>ON</v>
          </cell>
          <cell r="B2243">
            <v>6</v>
          </cell>
          <cell r="C2243">
            <v>3</v>
          </cell>
          <cell r="D2243" t="str">
            <v>P</v>
          </cell>
          <cell r="E2243">
            <v>3.7</v>
          </cell>
          <cell r="F2243">
            <v>37768</v>
          </cell>
          <cell r="G2243">
            <v>0.23599999999999999</v>
          </cell>
          <cell r="H2243">
            <v>0.26</v>
          </cell>
          <cell r="I2243" t="str">
            <v>7          0</v>
          </cell>
          <cell r="J2243">
            <v>0</v>
          </cell>
          <cell r="K2243">
            <v>0</v>
          </cell>
          <cell r="L2243">
            <v>2003</v>
          </cell>
          <cell r="M2243">
            <v>1.9789716875405685</v>
          </cell>
          <cell r="N2243" t="str">
            <v>NG63</v>
          </cell>
          <cell r="O2243">
            <v>38.49</v>
          </cell>
          <cell r="P2243">
            <v>2</v>
          </cell>
        </row>
        <row r="2244">
          <cell r="A2244" t="str">
            <v>ON</v>
          </cell>
          <cell r="B2244">
            <v>6</v>
          </cell>
          <cell r="C2244">
            <v>3</v>
          </cell>
          <cell r="D2244" t="str">
            <v>C</v>
          </cell>
          <cell r="E2244">
            <v>3.75</v>
          </cell>
          <cell r="F2244">
            <v>37768</v>
          </cell>
          <cell r="G2244">
            <v>0.56299999999999994</v>
          </cell>
          <cell r="H2244">
            <v>0.49</v>
          </cell>
          <cell r="I2244" t="str">
            <v>3          0</v>
          </cell>
          <cell r="J2244">
            <v>0</v>
          </cell>
          <cell r="K2244">
            <v>0</v>
          </cell>
          <cell r="L2244">
            <v>2003</v>
          </cell>
          <cell r="M2244" t="str">
            <v>No Trade</v>
          </cell>
          <cell r="N2244" t="str">
            <v>NG63</v>
          </cell>
          <cell r="O2244">
            <v>38.49</v>
          </cell>
          <cell r="P2244">
            <v>1</v>
          </cell>
        </row>
        <row r="2245">
          <cell r="A2245" t="str">
            <v>ON</v>
          </cell>
          <cell r="B2245">
            <v>6</v>
          </cell>
          <cell r="C2245">
            <v>3</v>
          </cell>
          <cell r="D2245" t="str">
            <v>P</v>
          </cell>
          <cell r="E2245">
            <v>3.75</v>
          </cell>
          <cell r="F2245">
            <v>37768</v>
          </cell>
          <cell r="G2245">
            <v>0.25700000000000001</v>
          </cell>
          <cell r="H2245">
            <v>0.28999999999999998</v>
          </cell>
          <cell r="I2245" t="str">
            <v>0         50</v>
          </cell>
          <cell r="J2245">
            <v>0</v>
          </cell>
          <cell r="K2245">
            <v>0</v>
          </cell>
          <cell r="L2245">
            <v>2003</v>
          </cell>
          <cell r="M2245">
            <v>2.0011454941887714</v>
          </cell>
          <cell r="N2245" t="str">
            <v>NG63</v>
          </cell>
          <cell r="O2245">
            <v>38.49</v>
          </cell>
          <cell r="P2245">
            <v>2</v>
          </cell>
        </row>
        <row r="2246">
          <cell r="A2246" t="str">
            <v>ON</v>
          </cell>
          <cell r="B2246">
            <v>6</v>
          </cell>
          <cell r="C2246">
            <v>3</v>
          </cell>
          <cell r="D2246" t="str">
            <v>C</v>
          </cell>
          <cell r="E2246">
            <v>3.8</v>
          </cell>
          <cell r="F2246">
            <v>37768</v>
          </cell>
          <cell r="G2246">
            <v>0.53700000000000003</v>
          </cell>
          <cell r="H2246">
            <v>0.46</v>
          </cell>
          <cell r="I2246" t="str">
            <v>8          0</v>
          </cell>
          <cell r="J2246">
            <v>0</v>
          </cell>
          <cell r="K2246">
            <v>0</v>
          </cell>
          <cell r="L2246">
            <v>2003</v>
          </cell>
          <cell r="M2246" t="str">
            <v>No Trade</v>
          </cell>
          <cell r="N2246" t="str">
            <v>NG63</v>
          </cell>
          <cell r="O2246">
            <v>38.49</v>
          </cell>
          <cell r="P2246">
            <v>1</v>
          </cell>
        </row>
        <row r="2247">
          <cell r="A2247" t="str">
            <v>ON</v>
          </cell>
          <cell r="B2247">
            <v>6</v>
          </cell>
          <cell r="C2247">
            <v>3</v>
          </cell>
          <cell r="D2247" t="str">
            <v>P</v>
          </cell>
          <cell r="E2247">
            <v>3.8</v>
          </cell>
          <cell r="F2247">
            <v>37768</v>
          </cell>
          <cell r="G2247">
            <v>0.28000000000000003</v>
          </cell>
          <cell r="H2247">
            <v>0.31</v>
          </cell>
          <cell r="I2247" t="str">
            <v>5          0</v>
          </cell>
          <cell r="J2247">
            <v>0</v>
          </cell>
          <cell r="K2247">
            <v>0</v>
          </cell>
          <cell r="L2247">
            <v>2003</v>
          </cell>
          <cell r="M2247">
            <v>2.024686454160785</v>
          </cell>
          <cell r="N2247" t="str">
            <v>NG63</v>
          </cell>
          <cell r="O2247">
            <v>38.49</v>
          </cell>
          <cell r="P2247">
            <v>2</v>
          </cell>
        </row>
        <row r="2248">
          <cell r="A2248" t="str">
            <v>ON</v>
          </cell>
          <cell r="B2248">
            <v>6</v>
          </cell>
          <cell r="C2248">
            <v>3</v>
          </cell>
          <cell r="D2248" t="str">
            <v>C</v>
          </cell>
          <cell r="E2248">
            <v>3.85</v>
          </cell>
          <cell r="F2248">
            <v>37768</v>
          </cell>
          <cell r="G2248">
            <v>0.51200000000000001</v>
          </cell>
          <cell r="H2248">
            <v>0.44</v>
          </cell>
          <cell r="I2248" t="str">
            <v>5          0</v>
          </cell>
          <cell r="J2248">
            <v>0</v>
          </cell>
          <cell r="K2248">
            <v>0</v>
          </cell>
          <cell r="L2248">
            <v>2003</v>
          </cell>
          <cell r="M2248" t="str">
            <v>No Trade</v>
          </cell>
          <cell r="N2248" t="str">
            <v>NG63</v>
          </cell>
          <cell r="O2248">
            <v>38.49</v>
          </cell>
          <cell r="P2248">
            <v>1</v>
          </cell>
        </row>
        <row r="2249">
          <cell r="A2249" t="str">
            <v>ON</v>
          </cell>
          <cell r="B2249">
            <v>6</v>
          </cell>
          <cell r="C2249">
            <v>3</v>
          </cell>
          <cell r="D2249" t="str">
            <v>P</v>
          </cell>
          <cell r="E2249">
            <v>3.85</v>
          </cell>
          <cell r="F2249">
            <v>37768</v>
          </cell>
          <cell r="G2249">
            <v>0.30399999999999999</v>
          </cell>
          <cell r="H2249">
            <v>0.34</v>
          </cell>
          <cell r="I2249" t="str">
            <v>1          0</v>
          </cell>
          <cell r="J2249">
            <v>0</v>
          </cell>
          <cell r="K2249">
            <v>0</v>
          </cell>
          <cell r="L2249">
            <v>2003</v>
          </cell>
          <cell r="M2249">
            <v>2.0479262907346554</v>
          </cell>
          <cell r="N2249" t="str">
            <v>NG63</v>
          </cell>
          <cell r="O2249">
            <v>38.49</v>
          </cell>
          <cell r="P2249">
            <v>2</v>
          </cell>
        </row>
        <row r="2250">
          <cell r="A2250" t="str">
            <v>ON</v>
          </cell>
          <cell r="B2250">
            <v>6</v>
          </cell>
          <cell r="C2250">
            <v>3</v>
          </cell>
          <cell r="D2250" t="str">
            <v>C</v>
          </cell>
          <cell r="E2250">
            <v>3.9</v>
          </cell>
          <cell r="F2250">
            <v>37768</v>
          </cell>
          <cell r="G2250">
            <v>0.48699999999999999</v>
          </cell>
          <cell r="H2250">
            <v>0.42</v>
          </cell>
          <cell r="I2250" t="str">
            <v>2          0</v>
          </cell>
          <cell r="J2250">
            <v>0</v>
          </cell>
          <cell r="K2250">
            <v>0</v>
          </cell>
          <cell r="L2250">
            <v>2003</v>
          </cell>
          <cell r="M2250" t="str">
            <v>No Trade</v>
          </cell>
          <cell r="N2250" t="str">
            <v>NG63</v>
          </cell>
          <cell r="O2250">
            <v>38.49</v>
          </cell>
          <cell r="P2250">
            <v>1</v>
          </cell>
        </row>
        <row r="2251">
          <cell r="A2251" t="str">
            <v>ON</v>
          </cell>
          <cell r="B2251">
            <v>6</v>
          </cell>
          <cell r="C2251">
            <v>3</v>
          </cell>
          <cell r="D2251" t="str">
            <v>P</v>
          </cell>
          <cell r="E2251">
            <v>3.9</v>
          </cell>
          <cell r="F2251">
            <v>37768</v>
          </cell>
          <cell r="G2251">
            <v>0.32800000000000001</v>
          </cell>
          <cell r="H2251">
            <v>0.36</v>
          </cell>
          <cell r="I2251" t="str">
            <v>8          0</v>
          </cell>
          <cell r="J2251">
            <v>0</v>
          </cell>
          <cell r="K2251">
            <v>0</v>
          </cell>
          <cell r="L2251">
            <v>2003</v>
          </cell>
          <cell r="M2251">
            <v>2.0694928763358611</v>
          </cell>
          <cell r="N2251" t="str">
            <v>NG63</v>
          </cell>
          <cell r="O2251">
            <v>38.49</v>
          </cell>
          <cell r="P2251">
            <v>2</v>
          </cell>
        </row>
        <row r="2252">
          <cell r="A2252" t="str">
            <v>ON</v>
          </cell>
          <cell r="B2252">
            <v>6</v>
          </cell>
          <cell r="C2252">
            <v>3</v>
          </cell>
          <cell r="D2252" t="str">
            <v>C</v>
          </cell>
          <cell r="E2252">
            <v>3.95</v>
          </cell>
          <cell r="F2252">
            <v>37768</v>
          </cell>
          <cell r="G2252">
            <v>0.46400000000000002</v>
          </cell>
          <cell r="H2252">
            <v>0.39</v>
          </cell>
          <cell r="I2252" t="str">
            <v>9          0</v>
          </cell>
          <cell r="J2252">
            <v>0</v>
          </cell>
          <cell r="K2252">
            <v>0</v>
          </cell>
          <cell r="L2252">
            <v>2003</v>
          </cell>
          <cell r="M2252" t="str">
            <v>No Trade</v>
          </cell>
          <cell r="N2252" t="str">
            <v>NG63</v>
          </cell>
          <cell r="O2252">
            <v>38.49</v>
          </cell>
          <cell r="P2252">
            <v>1</v>
          </cell>
        </row>
        <row r="2253">
          <cell r="A2253" t="str">
            <v>ON</v>
          </cell>
          <cell r="B2253">
            <v>6</v>
          </cell>
          <cell r="C2253">
            <v>3</v>
          </cell>
          <cell r="D2253" t="str">
            <v>P</v>
          </cell>
          <cell r="E2253">
            <v>3.95</v>
          </cell>
          <cell r="F2253">
            <v>37768</v>
          </cell>
          <cell r="G2253">
            <v>0.35399999999999998</v>
          </cell>
          <cell r="H2253">
            <v>0.39</v>
          </cell>
          <cell r="I2253" t="str">
            <v>5          0</v>
          </cell>
          <cell r="J2253">
            <v>0</v>
          </cell>
          <cell r="K2253">
            <v>0</v>
          </cell>
          <cell r="L2253">
            <v>2003</v>
          </cell>
          <cell r="M2253">
            <v>2.0922784008228756</v>
          </cell>
          <cell r="N2253" t="str">
            <v>NG63</v>
          </cell>
          <cell r="O2253">
            <v>38.49</v>
          </cell>
          <cell r="P2253">
            <v>2</v>
          </cell>
        </row>
        <row r="2254">
          <cell r="A2254" t="str">
            <v>ON</v>
          </cell>
          <cell r="B2254">
            <v>6</v>
          </cell>
          <cell r="C2254">
            <v>3</v>
          </cell>
          <cell r="D2254" t="str">
            <v>C</v>
          </cell>
          <cell r="E2254">
            <v>4</v>
          </cell>
          <cell r="F2254">
            <v>37768</v>
          </cell>
          <cell r="G2254">
            <v>0.441</v>
          </cell>
          <cell r="H2254">
            <v>0.37</v>
          </cell>
          <cell r="I2254" t="str">
            <v>9          0</v>
          </cell>
          <cell r="J2254">
            <v>0</v>
          </cell>
          <cell r="K2254">
            <v>0</v>
          </cell>
          <cell r="L2254">
            <v>2003</v>
          </cell>
          <cell r="M2254" t="str">
            <v>No Trade</v>
          </cell>
          <cell r="N2254" t="str">
            <v>NG63</v>
          </cell>
          <cell r="O2254">
            <v>38.49</v>
          </cell>
          <cell r="P2254">
            <v>1</v>
          </cell>
        </row>
        <row r="2255">
          <cell r="A2255" t="str">
            <v>ON</v>
          </cell>
          <cell r="B2255">
            <v>6</v>
          </cell>
          <cell r="C2255">
            <v>3</v>
          </cell>
          <cell r="D2255" t="str">
            <v>P</v>
          </cell>
          <cell r="E2255">
            <v>4</v>
          </cell>
          <cell r="F2255">
            <v>37768</v>
          </cell>
          <cell r="G2255">
            <v>0.38100000000000001</v>
          </cell>
          <cell r="H2255">
            <v>0.42</v>
          </cell>
          <cell r="I2255" t="str">
            <v>5          0</v>
          </cell>
          <cell r="J2255">
            <v>0</v>
          </cell>
          <cell r="K2255">
            <v>0</v>
          </cell>
          <cell r="L2255">
            <v>2003</v>
          </cell>
          <cell r="M2255">
            <v>2.1148418586479552</v>
          </cell>
          <cell r="N2255" t="str">
            <v>NG63</v>
          </cell>
          <cell r="O2255">
            <v>38.49</v>
          </cell>
          <cell r="P2255">
            <v>2</v>
          </cell>
        </row>
        <row r="2256">
          <cell r="A2256" t="str">
            <v>ON</v>
          </cell>
          <cell r="B2256">
            <v>6</v>
          </cell>
          <cell r="C2256">
            <v>3</v>
          </cell>
          <cell r="D2256" t="str">
            <v>C</v>
          </cell>
          <cell r="E2256">
            <v>4.05</v>
          </cell>
          <cell r="F2256">
            <v>37768</v>
          </cell>
          <cell r="G2256">
            <v>0.41199999999999998</v>
          </cell>
          <cell r="I2256">
            <v>0</v>
          </cell>
          <cell r="J2256">
            <v>0</v>
          </cell>
          <cell r="K2256">
            <v>0</v>
          </cell>
          <cell r="L2256">
            <v>2003</v>
          </cell>
          <cell r="M2256" t="str">
            <v>No Trade</v>
          </cell>
          <cell r="N2256" t="str">
            <v>NG63</v>
          </cell>
          <cell r="O2256">
            <v>38.49</v>
          </cell>
          <cell r="P2256">
            <v>1</v>
          </cell>
        </row>
        <row r="2257">
          <cell r="A2257" t="str">
            <v>ON</v>
          </cell>
          <cell r="B2257">
            <v>6</v>
          </cell>
          <cell r="C2257">
            <v>3</v>
          </cell>
          <cell r="D2257" t="str">
            <v>P</v>
          </cell>
          <cell r="E2257">
            <v>4.05</v>
          </cell>
          <cell r="F2257">
            <v>37768</v>
          </cell>
          <cell r="G2257">
            <v>0.40300000000000002</v>
          </cell>
          <cell r="I2257">
            <v>0</v>
          </cell>
          <cell r="J2257">
            <v>0</v>
          </cell>
          <cell r="K2257">
            <v>0</v>
          </cell>
          <cell r="L2257">
            <v>2003</v>
          </cell>
          <cell r="M2257">
            <v>2.1297315315978946</v>
          </cell>
          <cell r="N2257" t="str">
            <v>NG63</v>
          </cell>
          <cell r="O2257">
            <v>38.49</v>
          </cell>
          <cell r="P2257">
            <v>2</v>
          </cell>
        </row>
        <row r="2258">
          <cell r="A2258" t="str">
            <v>ON</v>
          </cell>
          <cell r="B2258">
            <v>6</v>
          </cell>
          <cell r="C2258">
            <v>3</v>
          </cell>
          <cell r="D2258" t="str">
            <v>C</v>
          </cell>
          <cell r="E2258">
            <v>4.0999999999999996</v>
          </cell>
          <cell r="F2258">
            <v>37768</v>
          </cell>
          <cell r="G2258">
            <v>0.39800000000000002</v>
          </cell>
          <cell r="H2258">
            <v>0.34</v>
          </cell>
          <cell r="I2258" t="str">
            <v>1          0</v>
          </cell>
          <cell r="J2258">
            <v>0</v>
          </cell>
          <cell r="K2258">
            <v>0</v>
          </cell>
          <cell r="L2258">
            <v>2003</v>
          </cell>
          <cell r="M2258" t="str">
            <v>No Trade</v>
          </cell>
          <cell r="N2258" t="str">
            <v>NG63</v>
          </cell>
          <cell r="O2258">
            <v>38.49</v>
          </cell>
          <cell r="P2258">
            <v>1</v>
          </cell>
        </row>
        <row r="2259">
          <cell r="A2259" t="str">
            <v>ON</v>
          </cell>
          <cell r="B2259">
            <v>6</v>
          </cell>
          <cell r="C2259">
            <v>3</v>
          </cell>
          <cell r="D2259" t="str">
            <v>P</v>
          </cell>
          <cell r="E2259">
            <v>4.0999999999999996</v>
          </cell>
          <cell r="F2259">
            <v>37768</v>
          </cell>
          <cell r="G2259">
            <v>0.438</v>
          </cell>
          <cell r="H2259">
            <v>0.48</v>
          </cell>
          <cell r="I2259" t="str">
            <v>7          0</v>
          </cell>
          <cell r="J2259">
            <v>0</v>
          </cell>
          <cell r="K2259">
            <v>0</v>
          </cell>
          <cell r="L2259">
            <v>2003</v>
          </cell>
          <cell r="M2259">
            <v>2.1593973840692766</v>
          </cell>
          <cell r="N2259" t="str">
            <v>NG63</v>
          </cell>
          <cell r="O2259">
            <v>38.49</v>
          </cell>
          <cell r="P2259">
            <v>2</v>
          </cell>
        </row>
        <row r="2260">
          <cell r="A2260" t="str">
            <v>ON</v>
          </cell>
          <cell r="B2260">
            <v>6</v>
          </cell>
          <cell r="C2260">
            <v>3</v>
          </cell>
          <cell r="D2260" t="str">
            <v>C</v>
          </cell>
          <cell r="E2260">
            <v>4.25</v>
          </cell>
          <cell r="F2260">
            <v>37768</v>
          </cell>
          <cell r="G2260">
            <v>0.34200000000000003</v>
          </cell>
          <cell r="H2260">
            <v>0.28999999999999998</v>
          </cell>
          <cell r="I2260" t="str">
            <v>1          0</v>
          </cell>
          <cell r="J2260">
            <v>0</v>
          </cell>
          <cell r="K2260">
            <v>0</v>
          </cell>
          <cell r="L2260">
            <v>2003</v>
          </cell>
          <cell r="M2260" t="str">
            <v>No Trade</v>
          </cell>
          <cell r="N2260" t="str">
            <v>NG63</v>
          </cell>
          <cell r="O2260">
            <v>38.49</v>
          </cell>
          <cell r="P2260">
            <v>1</v>
          </cell>
        </row>
        <row r="2261">
          <cell r="A2261" t="str">
            <v>ON</v>
          </cell>
          <cell r="B2261">
            <v>6</v>
          </cell>
          <cell r="C2261">
            <v>3</v>
          </cell>
          <cell r="D2261" t="str">
            <v>C</v>
          </cell>
          <cell r="E2261">
            <v>4.3</v>
          </cell>
          <cell r="F2261">
            <v>37768</v>
          </cell>
          <cell r="G2261">
            <v>0</v>
          </cell>
          <cell r="H2261">
            <v>0</v>
          </cell>
          <cell r="I2261" t="str">
            <v>0          0</v>
          </cell>
          <cell r="J2261">
            <v>0</v>
          </cell>
          <cell r="K2261">
            <v>0</v>
          </cell>
          <cell r="L2261">
            <v>2003</v>
          </cell>
          <cell r="M2261" t="str">
            <v>No Trade</v>
          </cell>
          <cell r="N2261" t="str">
            <v/>
          </cell>
          <cell r="O2261" t="str">
            <v/>
          </cell>
          <cell r="P2261" t="str">
            <v/>
          </cell>
        </row>
        <row r="2262">
          <cell r="A2262" t="str">
            <v>ON</v>
          </cell>
          <cell r="B2262">
            <v>6</v>
          </cell>
          <cell r="C2262">
            <v>3</v>
          </cell>
          <cell r="D2262" t="str">
            <v>C</v>
          </cell>
          <cell r="E2262">
            <v>4.5</v>
          </cell>
          <cell r="F2262">
            <v>37768</v>
          </cell>
          <cell r="G2262">
            <v>0.26500000000000001</v>
          </cell>
          <cell r="H2262">
            <v>0.22</v>
          </cell>
          <cell r="I2262" t="str">
            <v>2          0</v>
          </cell>
          <cell r="J2262">
            <v>0</v>
          </cell>
          <cell r="K2262">
            <v>0</v>
          </cell>
          <cell r="L2262">
            <v>2003</v>
          </cell>
          <cell r="M2262" t="str">
            <v>No Trade</v>
          </cell>
          <cell r="N2262" t="str">
            <v>NG63</v>
          </cell>
          <cell r="O2262">
            <v>38.49</v>
          </cell>
          <cell r="P2262">
            <v>1</v>
          </cell>
        </row>
        <row r="2263">
          <cell r="A2263" t="str">
            <v>ON</v>
          </cell>
          <cell r="B2263">
            <v>6</v>
          </cell>
          <cell r="C2263">
            <v>3</v>
          </cell>
          <cell r="D2263" t="str">
            <v>P</v>
          </cell>
          <cell r="E2263">
            <v>4.5</v>
          </cell>
          <cell r="F2263">
            <v>37768</v>
          </cell>
          <cell r="G2263">
            <v>0</v>
          </cell>
          <cell r="H2263">
            <v>0</v>
          </cell>
          <cell r="I2263" t="str">
            <v>0          0</v>
          </cell>
          <cell r="J2263">
            <v>0</v>
          </cell>
          <cell r="K2263">
            <v>0</v>
          </cell>
          <cell r="L2263">
            <v>2003</v>
          </cell>
          <cell r="M2263" t="str">
            <v>No Trade</v>
          </cell>
          <cell r="N2263" t="str">
            <v/>
          </cell>
          <cell r="O2263" t="str">
            <v/>
          </cell>
          <cell r="P2263" t="str">
            <v/>
          </cell>
        </row>
        <row r="2264">
          <cell r="A2264" t="str">
            <v>ON</v>
          </cell>
          <cell r="B2264">
            <v>6</v>
          </cell>
          <cell r="C2264">
            <v>3</v>
          </cell>
          <cell r="D2264" t="str">
            <v>C</v>
          </cell>
          <cell r="E2264">
            <v>4.55</v>
          </cell>
          <cell r="F2264">
            <v>37768</v>
          </cell>
          <cell r="G2264">
            <v>0</v>
          </cell>
          <cell r="H2264">
            <v>0</v>
          </cell>
          <cell r="I2264" t="str">
            <v>0          0</v>
          </cell>
          <cell r="J2264">
            <v>0</v>
          </cell>
          <cell r="K2264">
            <v>0</v>
          </cell>
          <cell r="L2264">
            <v>2003</v>
          </cell>
          <cell r="M2264" t="str">
            <v>No Trade</v>
          </cell>
          <cell r="N2264" t="str">
            <v/>
          </cell>
          <cell r="O2264" t="str">
            <v/>
          </cell>
          <cell r="P2264" t="str">
            <v/>
          </cell>
        </row>
        <row r="2265">
          <cell r="A2265" t="str">
            <v>ON</v>
          </cell>
          <cell r="B2265">
            <v>6</v>
          </cell>
          <cell r="C2265">
            <v>3</v>
          </cell>
          <cell r="D2265" t="str">
            <v>C</v>
          </cell>
          <cell r="E2265">
            <v>4.75</v>
          </cell>
          <cell r="F2265">
            <v>37768</v>
          </cell>
          <cell r="G2265">
            <v>0.20599999999999999</v>
          </cell>
          <cell r="H2265">
            <v>0.17</v>
          </cell>
          <cell r="I2265" t="str">
            <v>1          0</v>
          </cell>
          <cell r="J2265">
            <v>0</v>
          </cell>
          <cell r="K2265">
            <v>0</v>
          </cell>
          <cell r="L2265">
            <v>2003</v>
          </cell>
          <cell r="M2265" t="str">
            <v>No Trade</v>
          </cell>
          <cell r="N2265" t="str">
            <v>NG63</v>
          </cell>
          <cell r="O2265">
            <v>38.49</v>
          </cell>
          <cell r="P2265">
            <v>1</v>
          </cell>
        </row>
        <row r="2266">
          <cell r="A2266" t="str">
            <v>ON</v>
          </cell>
          <cell r="B2266">
            <v>6</v>
          </cell>
          <cell r="C2266">
            <v>3</v>
          </cell>
          <cell r="D2266" t="str">
            <v>C</v>
          </cell>
          <cell r="E2266">
            <v>4.8</v>
          </cell>
          <cell r="F2266">
            <v>37768</v>
          </cell>
          <cell r="G2266">
            <v>0.19600000000000001</v>
          </cell>
          <cell r="H2266">
            <v>0.16</v>
          </cell>
          <cell r="I2266" t="str">
            <v>2          0</v>
          </cell>
          <cell r="J2266">
            <v>0</v>
          </cell>
          <cell r="K2266">
            <v>0</v>
          </cell>
          <cell r="L2266">
            <v>2003</v>
          </cell>
          <cell r="M2266" t="str">
            <v>No Trade</v>
          </cell>
          <cell r="N2266" t="str">
            <v>NG63</v>
          </cell>
          <cell r="O2266">
            <v>38.49</v>
          </cell>
          <cell r="P2266">
            <v>1</v>
          </cell>
        </row>
        <row r="2267">
          <cell r="A2267" t="str">
            <v>ON</v>
          </cell>
          <cell r="B2267">
            <v>6</v>
          </cell>
          <cell r="C2267">
            <v>3</v>
          </cell>
          <cell r="D2267" t="str">
            <v>C</v>
          </cell>
          <cell r="E2267">
            <v>4.8499999999999996</v>
          </cell>
          <cell r="F2267">
            <v>37768</v>
          </cell>
          <cell r="G2267">
            <v>0.186</v>
          </cell>
          <cell r="H2267">
            <v>0.15</v>
          </cell>
          <cell r="I2267" t="str">
            <v>4          0</v>
          </cell>
          <cell r="J2267">
            <v>0</v>
          </cell>
          <cell r="K2267">
            <v>0</v>
          </cell>
          <cell r="L2267">
            <v>2003</v>
          </cell>
          <cell r="M2267" t="str">
            <v>No Trade</v>
          </cell>
          <cell r="N2267" t="str">
            <v>NG63</v>
          </cell>
          <cell r="O2267">
            <v>38.49</v>
          </cell>
          <cell r="P2267">
            <v>1</v>
          </cell>
        </row>
        <row r="2268">
          <cell r="A2268" t="str">
            <v>ON</v>
          </cell>
          <cell r="B2268">
            <v>6</v>
          </cell>
          <cell r="C2268">
            <v>3</v>
          </cell>
          <cell r="D2268" t="str">
            <v>C</v>
          </cell>
          <cell r="E2268">
            <v>4.9000000000000004</v>
          </cell>
          <cell r="F2268">
            <v>37768</v>
          </cell>
          <cell r="G2268">
            <v>0</v>
          </cell>
          <cell r="H2268">
            <v>0</v>
          </cell>
          <cell r="I2268" t="str">
            <v>0          0</v>
          </cell>
          <cell r="J2268">
            <v>0</v>
          </cell>
          <cell r="K2268">
            <v>0</v>
          </cell>
          <cell r="L2268">
            <v>2003</v>
          </cell>
          <cell r="M2268" t="str">
            <v>No Trade</v>
          </cell>
          <cell r="N2268" t="str">
            <v/>
          </cell>
          <cell r="O2268" t="str">
            <v/>
          </cell>
          <cell r="P2268" t="str">
            <v/>
          </cell>
        </row>
        <row r="2269">
          <cell r="A2269" t="str">
            <v>ON</v>
          </cell>
          <cell r="B2269">
            <v>6</v>
          </cell>
          <cell r="C2269">
            <v>3</v>
          </cell>
          <cell r="D2269" t="str">
            <v>C</v>
          </cell>
          <cell r="E2269">
            <v>4.95</v>
          </cell>
          <cell r="F2269">
            <v>37768</v>
          </cell>
          <cell r="G2269">
            <v>0.16800000000000001</v>
          </cell>
          <cell r="H2269">
            <v>0.13</v>
          </cell>
          <cell r="I2269" t="str">
            <v>8          0</v>
          </cell>
          <cell r="J2269">
            <v>0</v>
          </cell>
          <cell r="K2269">
            <v>0</v>
          </cell>
          <cell r="L2269">
            <v>2003</v>
          </cell>
          <cell r="M2269" t="str">
            <v>No Trade</v>
          </cell>
          <cell r="N2269" t="str">
            <v>NG63</v>
          </cell>
          <cell r="O2269">
            <v>38.49</v>
          </cell>
          <cell r="P2269">
            <v>1</v>
          </cell>
        </row>
        <row r="2270">
          <cell r="A2270" t="str">
            <v>ON</v>
          </cell>
          <cell r="B2270">
            <v>6</v>
          </cell>
          <cell r="C2270">
            <v>3</v>
          </cell>
          <cell r="D2270" t="str">
            <v>C</v>
          </cell>
          <cell r="E2270">
            <v>5</v>
          </cell>
          <cell r="F2270">
            <v>37768</v>
          </cell>
          <cell r="G2270">
            <v>0.16</v>
          </cell>
          <cell r="H2270">
            <v>0.13</v>
          </cell>
          <cell r="I2270" t="str">
            <v>1          0</v>
          </cell>
          <cell r="J2270">
            <v>0</v>
          </cell>
          <cell r="K2270">
            <v>0</v>
          </cell>
          <cell r="L2270">
            <v>2003</v>
          </cell>
          <cell r="M2270" t="str">
            <v>No Trade</v>
          </cell>
          <cell r="N2270" t="str">
            <v>NG63</v>
          </cell>
          <cell r="O2270">
            <v>38.49</v>
          </cell>
          <cell r="P2270">
            <v>1</v>
          </cell>
        </row>
        <row r="2271">
          <cell r="A2271" t="str">
            <v>ON</v>
          </cell>
          <cell r="B2271">
            <v>6</v>
          </cell>
          <cell r="C2271">
            <v>3</v>
          </cell>
          <cell r="D2271" t="str">
            <v>C</v>
          </cell>
          <cell r="E2271">
            <v>5.3</v>
          </cell>
          <cell r="F2271">
            <v>37768</v>
          </cell>
          <cell r="G2271">
            <v>0.11899999999999999</v>
          </cell>
          <cell r="H2271">
            <v>0.09</v>
          </cell>
          <cell r="I2271" t="str">
            <v>7          0</v>
          </cell>
          <cell r="J2271">
            <v>0</v>
          </cell>
          <cell r="K2271">
            <v>0</v>
          </cell>
          <cell r="L2271">
            <v>2003</v>
          </cell>
          <cell r="M2271" t="str">
            <v>No Trade</v>
          </cell>
          <cell r="N2271" t="str">
            <v>NG63</v>
          </cell>
          <cell r="O2271">
            <v>38.49</v>
          </cell>
          <cell r="P2271">
            <v>1</v>
          </cell>
        </row>
        <row r="2272">
          <cell r="A2272" t="str">
            <v>ON</v>
          </cell>
          <cell r="B2272">
            <v>6</v>
          </cell>
          <cell r="C2272">
            <v>3</v>
          </cell>
          <cell r="D2272" t="str">
            <v>C</v>
          </cell>
          <cell r="E2272">
            <v>5.4</v>
          </cell>
          <cell r="F2272">
            <v>37768</v>
          </cell>
          <cell r="G2272">
            <v>0.109</v>
          </cell>
          <cell r="H2272">
            <v>0.08</v>
          </cell>
          <cell r="I2272" t="str">
            <v>8          0</v>
          </cell>
          <cell r="J2272">
            <v>0</v>
          </cell>
          <cell r="K2272">
            <v>0</v>
          </cell>
          <cell r="L2272">
            <v>2003</v>
          </cell>
          <cell r="M2272" t="str">
            <v>No Trade</v>
          </cell>
          <cell r="N2272" t="str">
            <v>NG63</v>
          </cell>
          <cell r="O2272">
            <v>38.49</v>
          </cell>
          <cell r="P2272">
            <v>1</v>
          </cell>
        </row>
        <row r="2273">
          <cell r="A2273" t="str">
            <v>ON</v>
          </cell>
          <cell r="B2273">
            <v>6</v>
          </cell>
          <cell r="C2273">
            <v>3</v>
          </cell>
          <cell r="D2273" t="str">
            <v>C</v>
          </cell>
          <cell r="E2273">
            <v>5.5</v>
          </cell>
          <cell r="F2273">
            <v>37768</v>
          </cell>
          <cell r="G2273">
            <v>9.9000000000000005E-2</v>
          </cell>
          <cell r="H2273">
            <v>0.08</v>
          </cell>
          <cell r="I2273" t="str">
            <v>0          0</v>
          </cell>
          <cell r="J2273">
            <v>0</v>
          </cell>
          <cell r="K2273">
            <v>0</v>
          </cell>
          <cell r="L2273">
            <v>2003</v>
          </cell>
          <cell r="M2273" t="str">
            <v>No Trade</v>
          </cell>
          <cell r="N2273" t="str">
            <v>NG63</v>
          </cell>
          <cell r="O2273">
            <v>38.49</v>
          </cell>
          <cell r="P2273">
            <v>1</v>
          </cell>
        </row>
        <row r="2274">
          <cell r="A2274" t="str">
            <v>ON</v>
          </cell>
          <cell r="B2274">
            <v>6</v>
          </cell>
          <cell r="C2274">
            <v>3</v>
          </cell>
          <cell r="D2274" t="str">
            <v>C</v>
          </cell>
          <cell r="E2274">
            <v>5.55</v>
          </cell>
          <cell r="F2274">
            <v>37768</v>
          </cell>
          <cell r="G2274">
            <v>9.5000000000000001E-2</v>
          </cell>
          <cell r="H2274">
            <v>7.0000000000000007E-2</v>
          </cell>
          <cell r="I2274" t="str">
            <v>6          0</v>
          </cell>
          <cell r="J2274">
            <v>0</v>
          </cell>
          <cell r="K2274">
            <v>0</v>
          </cell>
          <cell r="L2274">
            <v>2003</v>
          </cell>
          <cell r="M2274" t="str">
            <v>No Trade</v>
          </cell>
          <cell r="N2274" t="str">
            <v>NG63</v>
          </cell>
          <cell r="O2274">
            <v>38.49</v>
          </cell>
          <cell r="P2274">
            <v>1</v>
          </cell>
        </row>
        <row r="2275">
          <cell r="A2275" t="str">
            <v>ON</v>
          </cell>
          <cell r="B2275">
            <v>6</v>
          </cell>
          <cell r="C2275">
            <v>3</v>
          </cell>
          <cell r="D2275" t="str">
            <v>C</v>
          </cell>
          <cell r="E2275">
            <v>5.75</v>
          </cell>
          <cell r="F2275">
            <v>37768</v>
          </cell>
          <cell r="G2275">
            <v>7.9000000000000001E-2</v>
          </cell>
          <cell r="H2275">
            <v>0.06</v>
          </cell>
          <cell r="I2275" t="str">
            <v>3          0</v>
          </cell>
          <cell r="J2275">
            <v>0</v>
          </cell>
          <cell r="K2275">
            <v>0</v>
          </cell>
          <cell r="L2275">
            <v>2003</v>
          </cell>
          <cell r="M2275" t="str">
            <v>No Trade</v>
          </cell>
          <cell r="N2275" t="str">
            <v>NG63</v>
          </cell>
          <cell r="O2275">
            <v>38.49</v>
          </cell>
          <cell r="P2275">
            <v>1</v>
          </cell>
        </row>
        <row r="2276">
          <cell r="A2276" t="str">
            <v>ON</v>
          </cell>
          <cell r="B2276">
            <v>6</v>
          </cell>
          <cell r="C2276">
            <v>3</v>
          </cell>
          <cell r="D2276" t="str">
            <v>C</v>
          </cell>
          <cell r="E2276">
            <v>6</v>
          </cell>
          <cell r="F2276">
            <v>37768</v>
          </cell>
          <cell r="G2276">
            <v>6.4000000000000001E-2</v>
          </cell>
          <cell r="H2276">
            <v>0.05</v>
          </cell>
          <cell r="I2276" t="str">
            <v>1          5</v>
          </cell>
          <cell r="J2276">
            <v>0.05</v>
          </cell>
          <cell r="K2276">
            <v>0.05</v>
          </cell>
          <cell r="L2276">
            <v>2003</v>
          </cell>
          <cell r="M2276" t="str">
            <v>No Trade</v>
          </cell>
          <cell r="N2276" t="str">
            <v>NG63</v>
          </cell>
          <cell r="O2276">
            <v>38.49</v>
          </cell>
          <cell r="P2276">
            <v>1</v>
          </cell>
        </row>
        <row r="2277">
          <cell r="A2277" t="str">
            <v>ON</v>
          </cell>
          <cell r="B2277">
            <v>6</v>
          </cell>
          <cell r="C2277">
            <v>3</v>
          </cell>
          <cell r="D2277" t="str">
            <v>C</v>
          </cell>
          <cell r="E2277">
            <v>6.75</v>
          </cell>
          <cell r="F2277">
            <v>37768</v>
          </cell>
          <cell r="G2277">
            <v>0</v>
          </cell>
          <cell r="H2277">
            <v>0</v>
          </cell>
          <cell r="I2277" t="str">
            <v>0          0</v>
          </cell>
          <cell r="J2277">
            <v>0</v>
          </cell>
          <cell r="K2277">
            <v>0</v>
          </cell>
          <cell r="L2277">
            <v>2003</v>
          </cell>
          <cell r="M2277" t="str">
            <v>No Trade</v>
          </cell>
          <cell r="N2277" t="str">
            <v/>
          </cell>
          <cell r="O2277" t="str">
            <v/>
          </cell>
          <cell r="P2277" t="str">
            <v/>
          </cell>
        </row>
        <row r="2278">
          <cell r="A2278" t="str">
            <v>ON</v>
          </cell>
          <cell r="B2278">
            <v>6</v>
          </cell>
          <cell r="C2278">
            <v>3</v>
          </cell>
          <cell r="D2278" t="str">
            <v>C</v>
          </cell>
          <cell r="E2278">
            <v>7</v>
          </cell>
          <cell r="F2278">
            <v>37768</v>
          </cell>
          <cell r="G2278">
            <v>2.9000000000000001E-2</v>
          </cell>
          <cell r="H2278">
            <v>0.02</v>
          </cell>
          <cell r="I2278" t="str">
            <v>3          0</v>
          </cell>
          <cell r="J2278">
            <v>0</v>
          </cell>
          <cell r="K2278">
            <v>0</v>
          </cell>
          <cell r="L2278">
            <v>2003</v>
          </cell>
          <cell r="M2278" t="str">
            <v>No Trade</v>
          </cell>
          <cell r="N2278" t="str">
            <v>NG63</v>
          </cell>
          <cell r="O2278">
            <v>38.49</v>
          </cell>
          <cell r="P2278">
            <v>1</v>
          </cell>
        </row>
        <row r="2279">
          <cell r="A2279" t="str">
            <v>ON</v>
          </cell>
          <cell r="B2279">
            <v>6</v>
          </cell>
          <cell r="C2279">
            <v>3</v>
          </cell>
          <cell r="D2279" t="str">
            <v>C</v>
          </cell>
          <cell r="E2279">
            <v>8</v>
          </cell>
          <cell r="F2279">
            <v>37768</v>
          </cell>
          <cell r="G2279">
            <v>1.6E-2</v>
          </cell>
          <cell r="H2279">
            <v>0.01</v>
          </cell>
          <cell r="I2279" t="str">
            <v>2          0</v>
          </cell>
          <cell r="J2279">
            <v>0</v>
          </cell>
          <cell r="K2279">
            <v>0</v>
          </cell>
          <cell r="L2279">
            <v>2003</v>
          </cell>
          <cell r="M2279" t="str">
            <v>No Trade</v>
          </cell>
          <cell r="N2279" t="str">
            <v>NG63</v>
          </cell>
          <cell r="O2279">
            <v>38.49</v>
          </cell>
          <cell r="P2279">
            <v>1</v>
          </cell>
        </row>
        <row r="2280">
          <cell r="A2280" t="str">
            <v>ON</v>
          </cell>
          <cell r="B2280">
            <v>6</v>
          </cell>
          <cell r="C2280">
            <v>3</v>
          </cell>
          <cell r="D2280" t="str">
            <v>C</v>
          </cell>
          <cell r="E2280">
            <v>10</v>
          </cell>
          <cell r="F2280">
            <v>37768</v>
          </cell>
          <cell r="G2280">
            <v>7.0000000000000001E-3</v>
          </cell>
          <cell r="H2280">
            <v>0</v>
          </cell>
          <cell r="I2280" t="str">
            <v>5          0</v>
          </cell>
          <cell r="J2280">
            <v>0</v>
          </cell>
          <cell r="K2280">
            <v>0</v>
          </cell>
          <cell r="L2280">
            <v>2003</v>
          </cell>
          <cell r="M2280" t="str">
            <v>No Trade</v>
          </cell>
          <cell r="N2280" t="str">
            <v>NG63</v>
          </cell>
          <cell r="O2280">
            <v>38.49</v>
          </cell>
          <cell r="P2280">
            <v>1</v>
          </cell>
        </row>
        <row r="2281">
          <cell r="A2281" t="str">
            <v>ON</v>
          </cell>
          <cell r="B2281">
            <v>6</v>
          </cell>
          <cell r="C2281">
            <v>3</v>
          </cell>
          <cell r="D2281" t="str">
            <v>P</v>
          </cell>
          <cell r="E2281">
            <v>10</v>
          </cell>
          <cell r="F2281">
            <v>37768</v>
          </cell>
          <cell r="G2281">
            <v>6.157</v>
          </cell>
          <cell r="H2281">
            <v>6.15</v>
          </cell>
          <cell r="I2281" t="str">
            <v>7          0</v>
          </cell>
          <cell r="J2281">
            <v>0</v>
          </cell>
          <cell r="K2281">
            <v>0</v>
          </cell>
          <cell r="L2281">
            <v>2003</v>
          </cell>
          <cell r="M2281">
            <v>3.6325666575895137</v>
          </cell>
          <cell r="N2281" t="str">
            <v>NG63</v>
          </cell>
          <cell r="O2281">
            <v>38.49</v>
          </cell>
          <cell r="P2281">
            <v>2</v>
          </cell>
        </row>
        <row r="2282">
          <cell r="A2282" t="str">
            <v>ON</v>
          </cell>
          <cell r="B2282">
            <v>7</v>
          </cell>
          <cell r="C2282">
            <v>3</v>
          </cell>
          <cell r="D2282" t="str">
            <v>P</v>
          </cell>
          <cell r="E2282">
            <v>0.25</v>
          </cell>
          <cell r="F2282">
            <v>37797</v>
          </cell>
          <cell r="G2282">
            <v>0</v>
          </cell>
          <cell r="H2282">
            <v>0</v>
          </cell>
          <cell r="I2282" t="str">
            <v>0          0</v>
          </cell>
          <cell r="J2282">
            <v>0</v>
          </cell>
          <cell r="K2282">
            <v>0</v>
          </cell>
          <cell r="L2282">
            <v>2003</v>
          </cell>
          <cell r="M2282" t="str">
            <v>No Trade</v>
          </cell>
          <cell r="N2282" t="str">
            <v/>
          </cell>
          <cell r="O2282" t="str">
            <v/>
          </cell>
          <cell r="P2282" t="str">
            <v/>
          </cell>
        </row>
        <row r="2283">
          <cell r="A2283" t="str">
            <v>ON</v>
          </cell>
          <cell r="B2283">
            <v>7</v>
          </cell>
          <cell r="C2283">
            <v>3</v>
          </cell>
          <cell r="D2283" t="str">
            <v>P</v>
          </cell>
          <cell r="E2283">
            <v>0.5</v>
          </cell>
          <cell r="F2283">
            <v>37797</v>
          </cell>
          <cell r="G2283">
            <v>0</v>
          </cell>
          <cell r="H2283">
            <v>0</v>
          </cell>
          <cell r="I2283" t="str">
            <v>0          0</v>
          </cell>
          <cell r="J2283">
            <v>0</v>
          </cell>
          <cell r="K2283">
            <v>0</v>
          </cell>
          <cell r="L2283">
            <v>2003</v>
          </cell>
          <cell r="M2283" t="str">
            <v>No Trade</v>
          </cell>
          <cell r="N2283" t="str">
            <v/>
          </cell>
          <cell r="O2283" t="str">
            <v/>
          </cell>
          <cell r="P2283" t="str">
            <v/>
          </cell>
        </row>
        <row r="2284">
          <cell r="A2284" t="str">
            <v>ON</v>
          </cell>
          <cell r="B2284">
            <v>7</v>
          </cell>
          <cell r="C2284">
            <v>3</v>
          </cell>
          <cell r="D2284" t="str">
            <v>C</v>
          </cell>
          <cell r="E2284">
            <v>1</v>
          </cell>
          <cell r="F2284">
            <v>37797</v>
          </cell>
          <cell r="G2284">
            <v>0</v>
          </cell>
          <cell r="H2284">
            <v>0</v>
          </cell>
          <cell r="I2284" t="str">
            <v>0          0</v>
          </cell>
          <cell r="J2284">
            <v>0</v>
          </cell>
          <cell r="K2284">
            <v>0</v>
          </cell>
          <cell r="L2284">
            <v>2003</v>
          </cell>
          <cell r="M2284" t="str">
            <v>No Trade</v>
          </cell>
          <cell r="N2284" t="str">
            <v/>
          </cell>
          <cell r="O2284" t="str">
            <v/>
          </cell>
          <cell r="P2284" t="str">
            <v/>
          </cell>
        </row>
        <row r="2285">
          <cell r="A2285" t="str">
            <v>ON</v>
          </cell>
          <cell r="B2285">
            <v>7</v>
          </cell>
          <cell r="C2285">
            <v>3</v>
          </cell>
          <cell r="D2285" t="str">
            <v>C</v>
          </cell>
          <cell r="E2285">
            <v>1.75</v>
          </cell>
          <cell r="F2285">
            <v>37797</v>
          </cell>
          <cell r="G2285">
            <v>0.19700000000000001</v>
          </cell>
          <cell r="H2285">
            <v>0.19</v>
          </cell>
          <cell r="I2285" t="str">
            <v>7          0</v>
          </cell>
          <cell r="J2285">
            <v>0</v>
          </cell>
          <cell r="K2285">
            <v>0</v>
          </cell>
          <cell r="L2285">
            <v>2003</v>
          </cell>
          <cell r="M2285" t="str">
            <v>No Trade</v>
          </cell>
          <cell r="N2285" t="str">
            <v>NG73</v>
          </cell>
          <cell r="O2285">
            <v>38.49</v>
          </cell>
          <cell r="P2285">
            <v>1</v>
          </cell>
        </row>
        <row r="2286">
          <cell r="A2286" t="str">
            <v>ON</v>
          </cell>
          <cell r="B2286">
            <v>7</v>
          </cell>
          <cell r="C2286">
            <v>3</v>
          </cell>
          <cell r="D2286" t="str">
            <v>P</v>
          </cell>
          <cell r="E2286">
            <v>2</v>
          </cell>
          <cell r="F2286">
            <v>37797</v>
          </cell>
          <cell r="G2286">
            <v>1E-3</v>
          </cell>
          <cell r="H2286">
            <v>0</v>
          </cell>
          <cell r="I2286" t="str">
            <v>1          0</v>
          </cell>
          <cell r="J2286">
            <v>0</v>
          </cell>
          <cell r="K2286">
            <v>0</v>
          </cell>
          <cell r="L2286">
            <v>2003</v>
          </cell>
          <cell r="M2286">
            <v>1.2168118783283901</v>
          </cell>
          <cell r="N2286" t="str">
            <v>NG73</v>
          </cell>
          <cell r="O2286">
            <v>38.49</v>
          </cell>
          <cell r="P2286">
            <v>2</v>
          </cell>
        </row>
        <row r="2287">
          <cell r="A2287" t="str">
            <v>ON</v>
          </cell>
          <cell r="B2287">
            <v>7</v>
          </cell>
          <cell r="C2287">
            <v>3</v>
          </cell>
          <cell r="D2287" t="str">
            <v>P</v>
          </cell>
          <cell r="E2287">
            <v>2.1</v>
          </cell>
          <cell r="F2287">
            <v>37797</v>
          </cell>
          <cell r="G2287">
            <v>1E-3</v>
          </cell>
          <cell r="H2287">
            <v>0</v>
          </cell>
          <cell r="I2287" t="str">
            <v>1          0</v>
          </cell>
          <cell r="J2287">
            <v>0</v>
          </cell>
          <cell r="K2287">
            <v>0</v>
          </cell>
          <cell r="L2287">
            <v>2003</v>
          </cell>
          <cell r="M2287">
            <v>1.1958199283945428</v>
          </cell>
          <cell r="N2287" t="str">
            <v>NG73</v>
          </cell>
          <cell r="O2287">
            <v>38.49</v>
          </cell>
          <cell r="P2287">
            <v>2</v>
          </cell>
        </row>
        <row r="2288">
          <cell r="A2288" t="str">
            <v>ON</v>
          </cell>
          <cell r="B2288">
            <v>7</v>
          </cell>
          <cell r="C2288">
            <v>3</v>
          </cell>
          <cell r="D2288" t="str">
            <v>P</v>
          </cell>
          <cell r="E2288">
            <v>2.5</v>
          </cell>
          <cell r="F2288">
            <v>37797</v>
          </cell>
          <cell r="G2288">
            <v>0.01</v>
          </cell>
          <cell r="H2288">
            <v>0.01</v>
          </cell>
          <cell r="I2288" t="str">
            <v>1          0</v>
          </cell>
          <cell r="J2288">
            <v>0</v>
          </cell>
          <cell r="K2288">
            <v>0</v>
          </cell>
          <cell r="L2288">
            <v>2003</v>
          </cell>
          <cell r="M2288">
            <v>1.3743505328437162</v>
          </cell>
          <cell r="N2288" t="str">
            <v>NG73</v>
          </cell>
          <cell r="O2288">
            <v>38.49</v>
          </cell>
          <cell r="P2288">
            <v>2</v>
          </cell>
        </row>
        <row r="2289">
          <cell r="A2289" t="str">
            <v>ON</v>
          </cell>
          <cell r="B2289">
            <v>7</v>
          </cell>
          <cell r="C2289">
            <v>3</v>
          </cell>
          <cell r="D2289" t="str">
            <v>C</v>
          </cell>
          <cell r="E2289">
            <v>2.75</v>
          </cell>
          <cell r="F2289">
            <v>37797</v>
          </cell>
          <cell r="G2289">
            <v>1.286</v>
          </cell>
          <cell r="H2289">
            <v>1.28</v>
          </cell>
          <cell r="I2289" t="str">
            <v>6          0</v>
          </cell>
          <cell r="J2289">
            <v>0</v>
          </cell>
          <cell r="K2289">
            <v>0</v>
          </cell>
          <cell r="L2289">
            <v>2003</v>
          </cell>
          <cell r="M2289" t="str">
            <v>No Trade</v>
          </cell>
          <cell r="N2289" t="str">
            <v>NG73</v>
          </cell>
          <cell r="O2289">
            <v>38.49</v>
          </cell>
          <cell r="P2289">
            <v>1</v>
          </cell>
        </row>
        <row r="2290">
          <cell r="A2290" t="str">
            <v>ON</v>
          </cell>
          <cell r="B2290">
            <v>7</v>
          </cell>
          <cell r="C2290">
            <v>3</v>
          </cell>
          <cell r="D2290" t="str">
            <v>P</v>
          </cell>
          <cell r="E2290">
            <v>2.75</v>
          </cell>
          <cell r="F2290">
            <v>37797</v>
          </cell>
          <cell r="G2290">
            <v>2.5000000000000001E-2</v>
          </cell>
          <cell r="H2290">
            <v>0.02</v>
          </cell>
          <cell r="I2290" t="str">
            <v>9          0</v>
          </cell>
          <cell r="J2290">
            <v>0</v>
          </cell>
          <cell r="K2290">
            <v>0</v>
          </cell>
          <cell r="L2290">
            <v>2003</v>
          </cell>
          <cell r="M2290">
            <v>1.468377148056297</v>
          </cell>
          <cell r="N2290" t="str">
            <v>NG73</v>
          </cell>
          <cell r="O2290">
            <v>38.49</v>
          </cell>
          <cell r="P2290">
            <v>2</v>
          </cell>
        </row>
        <row r="2291">
          <cell r="A2291" t="str">
            <v>ON</v>
          </cell>
          <cell r="B2291">
            <v>7</v>
          </cell>
          <cell r="C2291">
            <v>3</v>
          </cell>
          <cell r="D2291" t="str">
            <v>C</v>
          </cell>
          <cell r="E2291">
            <v>2.9</v>
          </cell>
          <cell r="F2291">
            <v>37797</v>
          </cell>
          <cell r="G2291">
            <v>0.91800000000000004</v>
          </cell>
          <cell r="H2291">
            <v>0.91</v>
          </cell>
          <cell r="I2291" t="str">
            <v>8          0</v>
          </cell>
          <cell r="J2291">
            <v>0</v>
          </cell>
          <cell r="K2291">
            <v>0</v>
          </cell>
          <cell r="L2291">
            <v>2003</v>
          </cell>
          <cell r="M2291" t="str">
            <v>No Trade</v>
          </cell>
          <cell r="N2291" t="str">
            <v>NG73</v>
          </cell>
          <cell r="O2291">
            <v>38.49</v>
          </cell>
          <cell r="P2291">
            <v>1</v>
          </cell>
        </row>
        <row r="2292">
          <cell r="A2292" t="str">
            <v>ON</v>
          </cell>
          <cell r="B2292">
            <v>7</v>
          </cell>
          <cell r="C2292">
            <v>3</v>
          </cell>
          <cell r="D2292" t="str">
            <v>P</v>
          </cell>
          <cell r="E2292">
            <v>2.9</v>
          </cell>
          <cell r="F2292">
            <v>37797</v>
          </cell>
          <cell r="G2292">
            <v>4.1000000000000002E-2</v>
          </cell>
          <cell r="H2292">
            <v>0.04</v>
          </cell>
          <cell r="I2292" t="str">
            <v>6          0</v>
          </cell>
          <cell r="J2292">
            <v>0</v>
          </cell>
          <cell r="K2292">
            <v>0</v>
          </cell>
          <cell r="L2292">
            <v>2003</v>
          </cell>
          <cell r="M2292">
            <v>1.5313185411206149</v>
          </cell>
          <cell r="N2292" t="str">
            <v>NG73</v>
          </cell>
          <cell r="O2292">
            <v>38.49</v>
          </cell>
          <cell r="P2292">
            <v>2</v>
          </cell>
        </row>
        <row r="2293">
          <cell r="A2293" t="str">
            <v>ON</v>
          </cell>
          <cell r="B2293">
            <v>7</v>
          </cell>
          <cell r="C2293">
            <v>3</v>
          </cell>
          <cell r="D2293" t="str">
            <v>P</v>
          </cell>
          <cell r="E2293">
            <v>3</v>
          </cell>
          <cell r="F2293">
            <v>37797</v>
          </cell>
          <cell r="G2293">
            <v>5.5E-2</v>
          </cell>
          <cell r="H2293">
            <v>0.06</v>
          </cell>
          <cell r="I2293" t="str">
            <v>2          0</v>
          </cell>
          <cell r="J2293">
            <v>0</v>
          </cell>
          <cell r="K2293">
            <v>0</v>
          </cell>
          <cell r="L2293">
            <v>2003</v>
          </cell>
          <cell r="M2293">
            <v>1.5727842777705898</v>
          </cell>
          <cell r="N2293" t="str">
            <v>NG73</v>
          </cell>
          <cell r="O2293">
            <v>38.49</v>
          </cell>
          <cell r="P2293">
            <v>2</v>
          </cell>
        </row>
        <row r="2294">
          <cell r="A2294" t="str">
            <v>ON</v>
          </cell>
          <cell r="B2294">
            <v>7</v>
          </cell>
          <cell r="C2294">
            <v>3</v>
          </cell>
          <cell r="D2294" t="str">
            <v>P</v>
          </cell>
          <cell r="E2294">
            <v>3.1</v>
          </cell>
          <cell r="F2294">
            <v>37797</v>
          </cell>
          <cell r="G2294">
            <v>7.1999999999999995E-2</v>
          </cell>
          <cell r="H2294">
            <v>0.08</v>
          </cell>
          <cell r="I2294" t="str">
            <v>1          0</v>
          </cell>
          <cell r="J2294">
            <v>0</v>
          </cell>
          <cell r="K2294">
            <v>0</v>
          </cell>
          <cell r="L2294">
            <v>2003</v>
          </cell>
          <cell r="M2294">
            <v>1.6139317240917102</v>
          </cell>
          <cell r="N2294" t="str">
            <v>NG73</v>
          </cell>
          <cell r="O2294">
            <v>38.49</v>
          </cell>
          <cell r="P2294">
            <v>2</v>
          </cell>
        </row>
        <row r="2295">
          <cell r="A2295" t="str">
            <v>ON</v>
          </cell>
          <cell r="B2295">
            <v>7</v>
          </cell>
          <cell r="C2295">
            <v>3</v>
          </cell>
          <cell r="D2295" t="str">
            <v>P</v>
          </cell>
          <cell r="E2295">
            <v>3.15</v>
          </cell>
          <cell r="F2295">
            <v>37797</v>
          </cell>
          <cell r="G2295">
            <v>8.2000000000000003E-2</v>
          </cell>
          <cell r="H2295">
            <v>0.09</v>
          </cell>
          <cell r="I2295" t="str">
            <v>2          0</v>
          </cell>
          <cell r="J2295">
            <v>0</v>
          </cell>
          <cell r="K2295">
            <v>0</v>
          </cell>
          <cell r="L2295">
            <v>2003</v>
          </cell>
          <cell r="M2295">
            <v>1.6353174550476453</v>
          </cell>
          <cell r="N2295" t="str">
            <v>NG73</v>
          </cell>
          <cell r="O2295">
            <v>38.49</v>
          </cell>
          <cell r="P2295">
            <v>2</v>
          </cell>
        </row>
        <row r="2296">
          <cell r="A2296" t="str">
            <v>ON</v>
          </cell>
          <cell r="B2296">
            <v>7</v>
          </cell>
          <cell r="C2296">
            <v>3</v>
          </cell>
          <cell r="D2296" t="str">
            <v>P</v>
          </cell>
          <cell r="E2296">
            <v>3.2</v>
          </cell>
          <cell r="F2296">
            <v>37797</v>
          </cell>
          <cell r="G2296">
            <v>9.1999999999999998E-2</v>
          </cell>
          <cell r="H2296">
            <v>0.1</v>
          </cell>
          <cell r="I2296" t="str">
            <v>4          0</v>
          </cell>
          <cell r="J2296">
            <v>0</v>
          </cell>
          <cell r="K2296">
            <v>0</v>
          </cell>
          <cell r="L2296">
            <v>2003</v>
          </cell>
          <cell r="M2296">
            <v>1.6540647809205704</v>
          </cell>
          <cell r="N2296" t="str">
            <v>NG73</v>
          </cell>
          <cell r="O2296">
            <v>38.49</v>
          </cell>
          <cell r="P2296">
            <v>2</v>
          </cell>
        </row>
        <row r="2297">
          <cell r="A2297" t="str">
            <v>ON</v>
          </cell>
          <cell r="B2297">
            <v>7</v>
          </cell>
          <cell r="C2297">
            <v>3</v>
          </cell>
          <cell r="D2297" t="str">
            <v>P</v>
          </cell>
          <cell r="E2297">
            <v>3.25</v>
          </cell>
          <cell r="F2297">
            <v>37797</v>
          </cell>
          <cell r="G2297">
            <v>0.104</v>
          </cell>
          <cell r="H2297">
            <v>0.11</v>
          </cell>
          <cell r="I2297" t="str">
            <v>7          0</v>
          </cell>
          <cell r="J2297">
            <v>0</v>
          </cell>
          <cell r="K2297">
            <v>0</v>
          </cell>
          <cell r="L2297">
            <v>2003</v>
          </cell>
          <cell r="M2297">
            <v>1.6760061172041651</v>
          </cell>
          <cell r="N2297" t="str">
            <v>NG73</v>
          </cell>
          <cell r="O2297">
            <v>38.49</v>
          </cell>
          <cell r="P2297">
            <v>2</v>
          </cell>
        </row>
        <row r="2298">
          <cell r="A2298" t="str">
            <v>ON</v>
          </cell>
          <cell r="B2298">
            <v>7</v>
          </cell>
          <cell r="C2298">
            <v>3</v>
          </cell>
          <cell r="D2298" t="str">
            <v>P</v>
          </cell>
          <cell r="E2298">
            <v>3.3</v>
          </cell>
          <cell r="F2298">
            <v>37797</v>
          </cell>
          <cell r="G2298">
            <v>0.11600000000000001</v>
          </cell>
          <cell r="H2298">
            <v>0.13</v>
          </cell>
          <cell r="I2298" t="str">
            <v>0          0</v>
          </cell>
          <cell r="J2298">
            <v>0</v>
          </cell>
          <cell r="K2298">
            <v>0</v>
          </cell>
          <cell r="L2298">
            <v>2003</v>
          </cell>
          <cell r="M2298">
            <v>1.6954445385269468</v>
          </cell>
          <cell r="N2298" t="str">
            <v>NG73</v>
          </cell>
          <cell r="O2298">
            <v>38.49</v>
          </cell>
          <cell r="P2298">
            <v>2</v>
          </cell>
        </row>
        <row r="2299">
          <cell r="A2299" t="str">
            <v>ON</v>
          </cell>
          <cell r="B2299">
            <v>7</v>
          </cell>
          <cell r="C2299">
            <v>3</v>
          </cell>
          <cell r="D2299" t="str">
            <v>P</v>
          </cell>
          <cell r="E2299">
            <v>3.35</v>
          </cell>
          <cell r="F2299">
            <v>37797</v>
          </cell>
          <cell r="G2299">
            <v>0.13</v>
          </cell>
          <cell r="H2299">
            <v>0.14000000000000001</v>
          </cell>
          <cell r="I2299" t="str">
            <v>5          0</v>
          </cell>
          <cell r="J2299">
            <v>0</v>
          </cell>
          <cell r="K2299">
            <v>0</v>
          </cell>
          <cell r="L2299">
            <v>2003</v>
          </cell>
          <cell r="M2299">
            <v>1.7174330646985687</v>
          </cell>
          <cell r="N2299" t="str">
            <v>NG73</v>
          </cell>
          <cell r="O2299">
            <v>38.49</v>
          </cell>
          <cell r="P2299">
            <v>2</v>
          </cell>
        </row>
        <row r="2300">
          <cell r="A2300" t="str">
            <v>ON</v>
          </cell>
          <cell r="B2300">
            <v>7</v>
          </cell>
          <cell r="C2300">
            <v>3</v>
          </cell>
          <cell r="D2300" t="str">
            <v>P</v>
          </cell>
          <cell r="E2300">
            <v>3.4</v>
          </cell>
          <cell r="F2300">
            <v>37797</v>
          </cell>
          <cell r="G2300">
            <v>0.14399999999999999</v>
          </cell>
          <cell r="H2300">
            <v>0.16</v>
          </cell>
          <cell r="I2300" t="str">
            <v>1          0</v>
          </cell>
          <cell r="J2300">
            <v>0</v>
          </cell>
          <cell r="K2300">
            <v>0</v>
          </cell>
          <cell r="L2300">
            <v>2003</v>
          </cell>
          <cell r="M2300">
            <v>1.7371129501860436</v>
          </cell>
          <cell r="N2300" t="str">
            <v>NG73</v>
          </cell>
          <cell r="O2300">
            <v>38.49</v>
          </cell>
          <cell r="P2300">
            <v>2</v>
          </cell>
        </row>
        <row r="2301">
          <cell r="A2301" t="str">
            <v>ON</v>
          </cell>
          <cell r="B2301">
            <v>7</v>
          </cell>
          <cell r="C2301">
            <v>3</v>
          </cell>
          <cell r="D2301" t="str">
            <v>C</v>
          </cell>
          <cell r="E2301">
            <v>3.45</v>
          </cell>
          <cell r="F2301">
            <v>37797</v>
          </cell>
          <cell r="G2301">
            <v>0.77</v>
          </cell>
          <cell r="H2301">
            <v>0.77</v>
          </cell>
          <cell r="I2301" t="str">
            <v>0          0</v>
          </cell>
          <cell r="J2301">
            <v>0</v>
          </cell>
          <cell r="K2301">
            <v>0</v>
          </cell>
          <cell r="L2301">
            <v>2003</v>
          </cell>
          <cell r="M2301" t="str">
            <v>No Trade</v>
          </cell>
          <cell r="N2301" t="str">
            <v>NG73</v>
          </cell>
          <cell r="O2301">
            <v>38.49</v>
          </cell>
          <cell r="P2301">
            <v>1</v>
          </cell>
        </row>
        <row r="2302">
          <cell r="A2302" t="str">
            <v>ON</v>
          </cell>
          <cell r="B2302">
            <v>7</v>
          </cell>
          <cell r="C2302">
            <v>3</v>
          </cell>
          <cell r="D2302" t="str">
            <v>P</v>
          </cell>
          <cell r="E2302">
            <v>3.45</v>
          </cell>
          <cell r="F2302">
            <v>37797</v>
          </cell>
          <cell r="G2302">
            <v>0.159</v>
          </cell>
          <cell r="H2302">
            <v>0.17</v>
          </cell>
          <cell r="I2302" t="str">
            <v>8          0</v>
          </cell>
          <cell r="J2302">
            <v>0</v>
          </cell>
          <cell r="K2302">
            <v>0</v>
          </cell>
          <cell r="L2302">
            <v>2003</v>
          </cell>
          <cell r="M2302">
            <v>1.7568830662015762</v>
          </cell>
          <cell r="N2302" t="str">
            <v>NG73</v>
          </cell>
          <cell r="O2302">
            <v>38.49</v>
          </cell>
          <cell r="P2302">
            <v>2</v>
          </cell>
        </row>
        <row r="2303">
          <cell r="A2303" t="str">
            <v>ON</v>
          </cell>
          <cell r="B2303">
            <v>7</v>
          </cell>
          <cell r="C2303">
            <v>3</v>
          </cell>
          <cell r="D2303" t="str">
            <v>C</v>
          </cell>
          <cell r="E2303">
            <v>3.5</v>
          </cell>
          <cell r="F2303">
            <v>37797</v>
          </cell>
          <cell r="G2303">
            <v>0.748</v>
          </cell>
          <cell r="H2303">
            <v>0.66</v>
          </cell>
          <cell r="I2303" t="str">
            <v>8          0</v>
          </cell>
          <cell r="J2303">
            <v>0</v>
          </cell>
          <cell r="K2303">
            <v>0</v>
          </cell>
          <cell r="L2303">
            <v>2003</v>
          </cell>
          <cell r="M2303" t="str">
            <v>No Trade</v>
          </cell>
          <cell r="N2303" t="str">
            <v>NG73</v>
          </cell>
          <cell r="O2303">
            <v>38.49</v>
          </cell>
          <cell r="P2303">
            <v>1</v>
          </cell>
        </row>
        <row r="2304">
          <cell r="A2304" t="str">
            <v>ON</v>
          </cell>
          <cell r="B2304">
            <v>7</v>
          </cell>
          <cell r="C2304">
            <v>3</v>
          </cell>
          <cell r="D2304" t="str">
            <v>P</v>
          </cell>
          <cell r="E2304">
            <v>3.5</v>
          </cell>
          <cell r="F2304">
            <v>37797</v>
          </cell>
          <cell r="G2304">
            <v>0.17899999999999999</v>
          </cell>
          <cell r="H2304">
            <v>0.19</v>
          </cell>
          <cell r="I2304" t="str">
            <v>6          0</v>
          </cell>
          <cell r="J2304">
            <v>0</v>
          </cell>
          <cell r="K2304">
            <v>0</v>
          </cell>
          <cell r="L2304">
            <v>2003</v>
          </cell>
          <cell r="M2304">
            <v>1.7842600520699772</v>
          </cell>
          <cell r="N2304" t="str">
            <v>NG73</v>
          </cell>
          <cell r="O2304">
            <v>38.49</v>
          </cell>
          <cell r="P2304">
            <v>2</v>
          </cell>
        </row>
        <row r="2305">
          <cell r="A2305" t="str">
            <v>ON</v>
          </cell>
          <cell r="B2305">
            <v>7</v>
          </cell>
          <cell r="C2305">
            <v>3</v>
          </cell>
          <cell r="D2305" t="str">
            <v>C</v>
          </cell>
          <cell r="E2305">
            <v>3.55</v>
          </cell>
          <cell r="F2305">
            <v>37797</v>
          </cell>
          <cell r="G2305">
            <v>0.71299999999999997</v>
          </cell>
          <cell r="H2305">
            <v>0.63</v>
          </cell>
          <cell r="I2305" t="str">
            <v>8          0</v>
          </cell>
          <cell r="J2305">
            <v>0</v>
          </cell>
          <cell r="K2305">
            <v>0</v>
          </cell>
          <cell r="L2305">
            <v>2003</v>
          </cell>
          <cell r="M2305" t="str">
            <v>No Trade</v>
          </cell>
          <cell r="N2305" t="str">
            <v>NG73</v>
          </cell>
          <cell r="O2305">
            <v>38.49</v>
          </cell>
          <cell r="P2305">
            <v>1</v>
          </cell>
        </row>
        <row r="2306">
          <cell r="A2306" t="str">
            <v>ON</v>
          </cell>
          <cell r="B2306">
            <v>7</v>
          </cell>
          <cell r="C2306">
            <v>3</v>
          </cell>
          <cell r="D2306" t="str">
            <v>P</v>
          </cell>
          <cell r="E2306">
            <v>3.55</v>
          </cell>
          <cell r="F2306">
            <v>37797</v>
          </cell>
          <cell r="G2306">
            <v>0.193</v>
          </cell>
          <cell r="H2306">
            <v>0.21</v>
          </cell>
          <cell r="I2306" t="str">
            <v>5          0</v>
          </cell>
          <cell r="J2306">
            <v>0</v>
          </cell>
          <cell r="K2306">
            <v>0</v>
          </cell>
          <cell r="L2306">
            <v>2003</v>
          </cell>
          <cell r="M2306">
            <v>1.7982892139639339</v>
          </cell>
          <cell r="N2306" t="str">
            <v>NG73</v>
          </cell>
          <cell r="O2306">
            <v>38.49</v>
          </cell>
          <cell r="P2306">
            <v>2</v>
          </cell>
        </row>
        <row r="2307">
          <cell r="A2307" t="str">
            <v>ON</v>
          </cell>
          <cell r="B2307">
            <v>7</v>
          </cell>
          <cell r="C2307">
            <v>3</v>
          </cell>
          <cell r="D2307" t="str">
            <v>C</v>
          </cell>
          <cell r="E2307">
            <v>3.6</v>
          </cell>
          <cell r="F2307">
            <v>37797</v>
          </cell>
          <cell r="G2307">
            <v>0.68200000000000005</v>
          </cell>
          <cell r="H2307">
            <v>0.6</v>
          </cell>
          <cell r="I2307" t="str">
            <v>9          0</v>
          </cell>
          <cell r="J2307">
            <v>0</v>
          </cell>
          <cell r="K2307">
            <v>0</v>
          </cell>
          <cell r="L2307">
            <v>2003</v>
          </cell>
          <cell r="M2307" t="str">
            <v>No Trade</v>
          </cell>
          <cell r="N2307" t="str">
            <v>NG73</v>
          </cell>
          <cell r="O2307">
            <v>38.49</v>
          </cell>
          <cell r="P2307">
            <v>1</v>
          </cell>
        </row>
        <row r="2308">
          <cell r="A2308" t="str">
            <v>ON</v>
          </cell>
          <cell r="B2308">
            <v>7</v>
          </cell>
          <cell r="C2308">
            <v>3</v>
          </cell>
          <cell r="D2308" t="str">
            <v>P</v>
          </cell>
          <cell r="E2308">
            <v>3.6</v>
          </cell>
          <cell r="F2308">
            <v>37797</v>
          </cell>
          <cell r="G2308">
            <v>0.21099999999999999</v>
          </cell>
          <cell r="H2308">
            <v>0.23</v>
          </cell>
          <cell r="I2308" t="str">
            <v>5          0</v>
          </cell>
          <cell r="J2308">
            <v>0</v>
          </cell>
          <cell r="K2308">
            <v>0</v>
          </cell>
          <cell r="L2308">
            <v>2003</v>
          </cell>
          <cell r="M2308">
            <v>1.8179683376920974</v>
          </cell>
          <cell r="N2308" t="str">
            <v>NG73</v>
          </cell>
          <cell r="O2308">
            <v>38.49</v>
          </cell>
          <cell r="P2308">
            <v>2</v>
          </cell>
        </row>
        <row r="2309">
          <cell r="A2309" t="str">
            <v>ON</v>
          </cell>
          <cell r="B2309">
            <v>7</v>
          </cell>
          <cell r="C2309">
            <v>3</v>
          </cell>
          <cell r="D2309" t="str">
            <v>P</v>
          </cell>
          <cell r="E2309">
            <v>3.65</v>
          </cell>
          <cell r="F2309">
            <v>37797</v>
          </cell>
          <cell r="G2309">
            <v>0.23100000000000001</v>
          </cell>
          <cell r="H2309">
            <v>0.25</v>
          </cell>
          <cell r="I2309" t="str">
            <v>7          0</v>
          </cell>
          <cell r="J2309">
            <v>0</v>
          </cell>
          <cell r="K2309">
            <v>0</v>
          </cell>
          <cell r="L2309">
            <v>2003</v>
          </cell>
          <cell r="M2309">
            <v>1.8392172974145546</v>
          </cell>
          <cell r="N2309" t="str">
            <v>NG73</v>
          </cell>
          <cell r="O2309">
            <v>38.49</v>
          </cell>
          <cell r="P2309">
            <v>2</v>
          </cell>
        </row>
        <row r="2310">
          <cell r="A2310" t="str">
            <v>ON</v>
          </cell>
          <cell r="B2310">
            <v>7</v>
          </cell>
          <cell r="C2310">
            <v>3</v>
          </cell>
          <cell r="D2310" t="str">
            <v>C</v>
          </cell>
          <cell r="E2310">
            <v>3.7</v>
          </cell>
          <cell r="F2310">
            <v>37797</v>
          </cell>
          <cell r="G2310">
            <v>0.626</v>
          </cell>
          <cell r="H2310">
            <v>0.55000000000000004</v>
          </cell>
          <cell r="I2310" t="str">
            <v>4          0</v>
          </cell>
          <cell r="J2310">
            <v>0</v>
          </cell>
          <cell r="K2310">
            <v>0</v>
          </cell>
          <cell r="L2310">
            <v>2003</v>
          </cell>
          <cell r="M2310" t="str">
            <v>No Trade</v>
          </cell>
          <cell r="N2310" t="str">
            <v>NG73</v>
          </cell>
          <cell r="O2310">
            <v>38.49</v>
          </cell>
          <cell r="P2310">
            <v>1</v>
          </cell>
        </row>
        <row r="2311">
          <cell r="A2311" t="str">
            <v>ON</v>
          </cell>
          <cell r="B2311">
            <v>7</v>
          </cell>
          <cell r="C2311">
            <v>3</v>
          </cell>
          <cell r="D2311" t="str">
            <v>P</v>
          </cell>
          <cell r="E2311">
            <v>3.7</v>
          </cell>
          <cell r="F2311">
            <v>37797</v>
          </cell>
          <cell r="G2311">
            <v>0.252</v>
          </cell>
          <cell r="H2311">
            <v>0.28000000000000003</v>
          </cell>
          <cell r="I2311" t="str">
            <v>0          0</v>
          </cell>
          <cell r="J2311">
            <v>0</v>
          </cell>
          <cell r="K2311">
            <v>0</v>
          </cell>
          <cell r="L2311">
            <v>2003</v>
          </cell>
          <cell r="M2311">
            <v>1.8602545940125099</v>
          </cell>
          <cell r="N2311" t="str">
            <v>NG73</v>
          </cell>
          <cell r="O2311">
            <v>38.49</v>
          </cell>
          <cell r="P2311">
            <v>2</v>
          </cell>
        </row>
        <row r="2312">
          <cell r="A2312" t="str">
            <v>ON</v>
          </cell>
          <cell r="B2312">
            <v>7</v>
          </cell>
          <cell r="C2312">
            <v>3</v>
          </cell>
          <cell r="D2312" t="str">
            <v>C</v>
          </cell>
          <cell r="E2312">
            <v>3.75</v>
          </cell>
          <cell r="F2312">
            <v>37797</v>
          </cell>
          <cell r="G2312">
            <v>0.59899999999999998</v>
          </cell>
          <cell r="H2312">
            <v>0.52</v>
          </cell>
          <cell r="I2312" t="str">
            <v>8          0</v>
          </cell>
          <cell r="J2312">
            <v>0</v>
          </cell>
          <cell r="K2312">
            <v>0</v>
          </cell>
          <cell r="L2312">
            <v>2003</v>
          </cell>
          <cell r="M2312" t="str">
            <v>No Trade</v>
          </cell>
          <cell r="N2312" t="str">
            <v>NG73</v>
          </cell>
          <cell r="O2312">
            <v>38.49</v>
          </cell>
          <cell r="P2312">
            <v>1</v>
          </cell>
        </row>
        <row r="2313">
          <cell r="A2313" t="str">
            <v>ON</v>
          </cell>
          <cell r="B2313">
            <v>7</v>
          </cell>
          <cell r="C2313">
            <v>3</v>
          </cell>
          <cell r="D2313" t="str">
            <v>P</v>
          </cell>
          <cell r="E2313">
            <v>3.75</v>
          </cell>
          <cell r="F2313">
            <v>37797</v>
          </cell>
          <cell r="G2313">
            <v>0.27400000000000002</v>
          </cell>
          <cell r="H2313">
            <v>0.3</v>
          </cell>
          <cell r="I2313" t="str">
            <v>3         50</v>
          </cell>
          <cell r="J2313">
            <v>0</v>
          </cell>
          <cell r="K2313">
            <v>0</v>
          </cell>
          <cell r="L2313">
            <v>2003</v>
          </cell>
          <cell r="M2313">
            <v>1.8810945948400499</v>
          </cell>
          <cell r="N2313" t="str">
            <v>NG73</v>
          </cell>
          <cell r="O2313">
            <v>38.49</v>
          </cell>
          <cell r="P2313">
            <v>2</v>
          </cell>
        </row>
        <row r="2314">
          <cell r="A2314" t="str">
            <v>ON</v>
          </cell>
          <cell r="B2314">
            <v>7</v>
          </cell>
          <cell r="C2314">
            <v>3</v>
          </cell>
          <cell r="D2314" t="str">
            <v>C</v>
          </cell>
          <cell r="E2314">
            <v>3.8</v>
          </cell>
          <cell r="F2314">
            <v>37797</v>
          </cell>
          <cell r="G2314">
            <v>0.57299999999999995</v>
          </cell>
          <cell r="H2314">
            <v>0.5</v>
          </cell>
          <cell r="I2314" t="str">
            <v>4          0</v>
          </cell>
          <cell r="J2314">
            <v>0</v>
          </cell>
          <cell r="K2314">
            <v>0</v>
          </cell>
          <cell r="L2314">
            <v>2003</v>
          </cell>
          <cell r="M2314" t="str">
            <v>No Trade</v>
          </cell>
          <cell r="N2314" t="str">
            <v>NG73</v>
          </cell>
          <cell r="O2314">
            <v>38.49</v>
          </cell>
          <cell r="P2314">
            <v>1</v>
          </cell>
        </row>
        <row r="2315">
          <cell r="A2315" t="str">
            <v>ON</v>
          </cell>
          <cell r="B2315">
            <v>7</v>
          </cell>
          <cell r="C2315">
            <v>3</v>
          </cell>
          <cell r="D2315" t="str">
            <v>P</v>
          </cell>
          <cell r="E2315">
            <v>3.8</v>
          </cell>
          <cell r="F2315">
            <v>37797</v>
          </cell>
          <cell r="G2315">
            <v>0.29699999999999999</v>
          </cell>
          <cell r="H2315">
            <v>0.32</v>
          </cell>
          <cell r="I2315" t="str">
            <v>8          0</v>
          </cell>
          <cell r="J2315">
            <v>0</v>
          </cell>
          <cell r="K2315">
            <v>0</v>
          </cell>
          <cell r="L2315">
            <v>2003</v>
          </cell>
          <cell r="M2315">
            <v>1.9017519926663626</v>
          </cell>
          <cell r="N2315" t="str">
            <v>NG73</v>
          </cell>
          <cell r="O2315">
            <v>38.49</v>
          </cell>
          <cell r="P2315">
            <v>2</v>
          </cell>
        </row>
        <row r="2316">
          <cell r="A2316" t="str">
            <v>ON</v>
          </cell>
          <cell r="B2316">
            <v>7</v>
          </cell>
          <cell r="C2316">
            <v>3</v>
          </cell>
          <cell r="D2316" t="str">
            <v>C</v>
          </cell>
          <cell r="E2316">
            <v>3.85</v>
          </cell>
          <cell r="F2316">
            <v>37797</v>
          </cell>
          <cell r="G2316">
            <v>0.54800000000000004</v>
          </cell>
          <cell r="H2316">
            <v>0.48</v>
          </cell>
          <cell r="I2316" t="str">
            <v>0          0</v>
          </cell>
          <cell r="J2316">
            <v>0</v>
          </cell>
          <cell r="K2316">
            <v>0</v>
          </cell>
          <cell r="L2316">
            <v>2003</v>
          </cell>
          <cell r="M2316" t="str">
            <v>No Trade</v>
          </cell>
          <cell r="N2316" t="str">
            <v>NG73</v>
          </cell>
          <cell r="O2316">
            <v>38.49</v>
          </cell>
          <cell r="P2316">
            <v>1</v>
          </cell>
        </row>
        <row r="2317">
          <cell r="A2317" t="str">
            <v>ON</v>
          </cell>
          <cell r="B2317">
            <v>7</v>
          </cell>
          <cell r="C2317">
            <v>3</v>
          </cell>
          <cell r="D2317" t="str">
            <v>P</v>
          </cell>
          <cell r="E2317">
            <v>3.85</v>
          </cell>
          <cell r="F2317">
            <v>37797</v>
          </cell>
          <cell r="G2317">
            <v>0.32</v>
          </cell>
          <cell r="H2317">
            <v>0.35</v>
          </cell>
          <cell r="I2317" t="str">
            <v>3          0</v>
          </cell>
          <cell r="J2317">
            <v>0</v>
          </cell>
          <cell r="K2317">
            <v>0</v>
          </cell>
          <cell r="L2317">
            <v>2003</v>
          </cell>
          <cell r="M2317">
            <v>1.9209147938147764</v>
          </cell>
          <cell r="N2317" t="str">
            <v>NG73</v>
          </cell>
          <cell r="O2317">
            <v>38.49</v>
          </cell>
          <cell r="P2317">
            <v>2</v>
          </cell>
        </row>
        <row r="2318">
          <cell r="A2318" t="str">
            <v>ON</v>
          </cell>
          <cell r="B2318">
            <v>7</v>
          </cell>
          <cell r="C2318">
            <v>3</v>
          </cell>
          <cell r="D2318" t="str">
            <v>C</v>
          </cell>
          <cell r="E2318">
            <v>3.9</v>
          </cell>
          <cell r="F2318">
            <v>37797</v>
          </cell>
          <cell r="G2318">
            <v>0.52400000000000002</v>
          </cell>
          <cell r="H2318">
            <v>0.45</v>
          </cell>
          <cell r="I2318" t="str">
            <v>7          0</v>
          </cell>
          <cell r="J2318">
            <v>0</v>
          </cell>
          <cell r="K2318">
            <v>0</v>
          </cell>
          <cell r="L2318">
            <v>2003</v>
          </cell>
          <cell r="M2318" t="str">
            <v>No Trade</v>
          </cell>
          <cell r="N2318" t="str">
            <v>NG73</v>
          </cell>
          <cell r="O2318">
            <v>38.49</v>
          </cell>
          <cell r="P2318">
            <v>1</v>
          </cell>
        </row>
        <row r="2319">
          <cell r="A2319" t="str">
            <v>ON</v>
          </cell>
          <cell r="B2319">
            <v>7</v>
          </cell>
          <cell r="C2319">
            <v>3</v>
          </cell>
          <cell r="D2319" t="str">
            <v>P</v>
          </cell>
          <cell r="E2319">
            <v>3.9</v>
          </cell>
          <cell r="F2319">
            <v>37797</v>
          </cell>
          <cell r="G2319">
            <v>0.34499999999999997</v>
          </cell>
          <cell r="H2319">
            <v>0.38</v>
          </cell>
          <cell r="I2319" t="str">
            <v>0          0</v>
          </cell>
          <cell r="J2319">
            <v>0</v>
          </cell>
          <cell r="K2319">
            <v>0</v>
          </cell>
          <cell r="L2319">
            <v>2003</v>
          </cell>
          <cell r="M2319">
            <v>1.9413061956822313</v>
          </cell>
          <cell r="N2319" t="str">
            <v>NG73</v>
          </cell>
          <cell r="O2319">
            <v>38.49</v>
          </cell>
          <cell r="P2319">
            <v>2</v>
          </cell>
        </row>
        <row r="2320">
          <cell r="A2320" t="str">
            <v>ON</v>
          </cell>
          <cell r="B2320">
            <v>7</v>
          </cell>
          <cell r="C2320">
            <v>3</v>
          </cell>
          <cell r="D2320" t="str">
            <v>C</v>
          </cell>
          <cell r="E2320">
            <v>3.95</v>
          </cell>
          <cell r="F2320">
            <v>37797</v>
          </cell>
          <cell r="G2320">
            <v>0.501</v>
          </cell>
          <cell r="H2320">
            <v>0.43</v>
          </cell>
          <cell r="I2320" t="str">
            <v>5          0</v>
          </cell>
          <cell r="J2320">
            <v>0</v>
          </cell>
          <cell r="K2320">
            <v>0</v>
          </cell>
          <cell r="L2320">
            <v>2003</v>
          </cell>
          <cell r="M2320" t="str">
            <v>No Trade</v>
          </cell>
          <cell r="N2320" t="str">
            <v>NG73</v>
          </cell>
          <cell r="O2320">
            <v>38.49</v>
          </cell>
          <cell r="P2320">
            <v>1</v>
          </cell>
        </row>
        <row r="2321">
          <cell r="A2321" t="str">
            <v>ON</v>
          </cell>
          <cell r="B2321">
            <v>7</v>
          </cell>
          <cell r="C2321">
            <v>3</v>
          </cell>
          <cell r="D2321" t="str">
            <v>P</v>
          </cell>
          <cell r="E2321">
            <v>3.95</v>
          </cell>
          <cell r="F2321">
            <v>37797</v>
          </cell>
          <cell r="G2321">
            <v>0.371</v>
          </cell>
          <cell r="H2321">
            <v>0.4</v>
          </cell>
          <cell r="I2321" t="str">
            <v>8          0</v>
          </cell>
          <cell r="J2321">
            <v>0</v>
          </cell>
          <cell r="K2321">
            <v>0</v>
          </cell>
          <cell r="L2321">
            <v>2003</v>
          </cell>
          <cell r="M2321">
            <v>1.9615537216356709</v>
          </cell>
          <cell r="N2321" t="str">
            <v>NG73</v>
          </cell>
          <cell r="O2321">
            <v>38.49</v>
          </cell>
          <cell r="P2321">
            <v>2</v>
          </cell>
        </row>
        <row r="2322">
          <cell r="A2322" t="str">
            <v>ON</v>
          </cell>
          <cell r="B2322">
            <v>7</v>
          </cell>
          <cell r="C2322">
            <v>3</v>
          </cell>
          <cell r="D2322" t="str">
            <v>C</v>
          </cell>
          <cell r="E2322">
            <v>4</v>
          </cell>
          <cell r="F2322">
            <v>37797</v>
          </cell>
          <cell r="G2322">
            <v>0.47799999999999998</v>
          </cell>
          <cell r="H2322">
            <v>0.41</v>
          </cell>
          <cell r="I2322" t="str">
            <v>3          0</v>
          </cell>
          <cell r="J2322">
            <v>0</v>
          </cell>
          <cell r="K2322">
            <v>0</v>
          </cell>
          <cell r="L2322">
            <v>2003</v>
          </cell>
          <cell r="M2322" t="str">
            <v>No Trade</v>
          </cell>
          <cell r="N2322" t="str">
            <v>NG73</v>
          </cell>
          <cell r="O2322">
            <v>38.49</v>
          </cell>
          <cell r="P2322">
            <v>1</v>
          </cell>
        </row>
        <row r="2323">
          <cell r="A2323" t="str">
            <v>ON</v>
          </cell>
          <cell r="B2323">
            <v>7</v>
          </cell>
          <cell r="C2323">
            <v>3</v>
          </cell>
          <cell r="D2323" t="str">
            <v>P</v>
          </cell>
          <cell r="E2323">
            <v>4</v>
          </cell>
          <cell r="F2323">
            <v>37797</v>
          </cell>
          <cell r="G2323">
            <v>0.39800000000000002</v>
          </cell>
          <cell r="H2323">
            <v>0.43</v>
          </cell>
          <cell r="I2323" t="str">
            <v>6        100</v>
          </cell>
          <cell r="J2323">
            <v>0.40200000000000002</v>
          </cell>
          <cell r="K2323">
            <v>0.39500000000000002</v>
          </cell>
          <cell r="L2323">
            <v>2003</v>
          </cell>
          <cell r="M2323">
            <v>1.98167169074837</v>
          </cell>
          <cell r="N2323" t="str">
            <v>NG73</v>
          </cell>
          <cell r="O2323">
            <v>38.49</v>
          </cell>
          <cell r="P2323">
            <v>2</v>
          </cell>
        </row>
        <row r="2324">
          <cell r="A2324" t="str">
            <v>ON</v>
          </cell>
          <cell r="B2324">
            <v>7</v>
          </cell>
          <cell r="C2324">
            <v>3</v>
          </cell>
          <cell r="D2324" t="str">
            <v>C</v>
          </cell>
          <cell r="E2324">
            <v>4.05</v>
          </cell>
          <cell r="F2324">
            <v>37797</v>
          </cell>
          <cell r="G2324">
            <v>0.45500000000000002</v>
          </cell>
          <cell r="H2324">
            <v>0.39</v>
          </cell>
          <cell r="I2324" t="str">
            <v>4          0</v>
          </cell>
          <cell r="J2324">
            <v>0</v>
          </cell>
          <cell r="K2324">
            <v>0</v>
          </cell>
          <cell r="L2324">
            <v>2003</v>
          </cell>
          <cell r="M2324" t="str">
            <v>No Trade</v>
          </cell>
          <cell r="N2324" t="str">
            <v>NG73</v>
          </cell>
          <cell r="O2324">
            <v>38.49</v>
          </cell>
          <cell r="P2324">
            <v>1</v>
          </cell>
        </row>
        <row r="2325">
          <cell r="A2325" t="str">
            <v>ON</v>
          </cell>
          <cell r="B2325">
            <v>7</v>
          </cell>
          <cell r="C2325">
            <v>3</v>
          </cell>
          <cell r="D2325" t="str">
            <v>P</v>
          </cell>
          <cell r="E2325">
            <v>4.05</v>
          </cell>
          <cell r="F2325">
            <v>37797</v>
          </cell>
          <cell r="G2325">
            <v>0.42499999999999999</v>
          </cell>
          <cell r="H2325">
            <v>0.46</v>
          </cell>
          <cell r="I2325" t="str">
            <v>7          0</v>
          </cell>
          <cell r="J2325">
            <v>0</v>
          </cell>
          <cell r="K2325">
            <v>0</v>
          </cell>
          <cell r="L2325">
            <v>2003</v>
          </cell>
          <cell r="M2325">
            <v>2.0005409823872369</v>
          </cell>
          <cell r="N2325" t="str">
            <v>NG73</v>
          </cell>
          <cell r="O2325">
            <v>38.49</v>
          </cell>
          <cell r="P2325">
            <v>2</v>
          </cell>
        </row>
        <row r="2326">
          <cell r="A2326" t="str">
            <v>ON</v>
          </cell>
          <cell r="B2326">
            <v>7</v>
          </cell>
          <cell r="C2326">
            <v>3</v>
          </cell>
          <cell r="D2326" t="str">
            <v>C</v>
          </cell>
          <cell r="E2326">
            <v>4.0999999999999996</v>
          </cell>
          <cell r="F2326">
            <v>37797</v>
          </cell>
          <cell r="G2326">
            <v>0.434</v>
          </cell>
          <cell r="H2326">
            <v>0.37</v>
          </cell>
          <cell r="I2326" t="str">
            <v>5          0</v>
          </cell>
          <cell r="J2326">
            <v>0</v>
          </cell>
          <cell r="K2326">
            <v>0</v>
          </cell>
          <cell r="L2326">
            <v>2003</v>
          </cell>
          <cell r="M2326" t="str">
            <v>No Trade</v>
          </cell>
          <cell r="N2326" t="str">
            <v>NG73</v>
          </cell>
          <cell r="O2326">
            <v>38.49</v>
          </cell>
          <cell r="P2326">
            <v>1</v>
          </cell>
        </row>
        <row r="2327">
          <cell r="A2327" t="str">
            <v>ON</v>
          </cell>
          <cell r="B2327">
            <v>7</v>
          </cell>
          <cell r="C2327">
            <v>3</v>
          </cell>
          <cell r="D2327" t="str">
            <v>P</v>
          </cell>
          <cell r="E2327">
            <v>4.0999999999999996</v>
          </cell>
          <cell r="F2327">
            <v>37797</v>
          </cell>
          <cell r="G2327">
            <v>0.45400000000000001</v>
          </cell>
          <cell r="H2327">
            <v>0.49</v>
          </cell>
          <cell r="I2327" t="str">
            <v>8          0</v>
          </cell>
          <cell r="J2327">
            <v>0</v>
          </cell>
          <cell r="K2327">
            <v>0</v>
          </cell>
          <cell r="L2327">
            <v>2003</v>
          </cell>
          <cell r="M2327">
            <v>2.0204801643615697</v>
          </cell>
          <cell r="N2327" t="str">
            <v>NG73</v>
          </cell>
          <cell r="O2327">
            <v>38.49</v>
          </cell>
          <cell r="P2327">
            <v>2</v>
          </cell>
        </row>
        <row r="2328">
          <cell r="A2328" t="str">
            <v>ON</v>
          </cell>
          <cell r="B2328">
            <v>7</v>
          </cell>
          <cell r="C2328">
            <v>3</v>
          </cell>
          <cell r="D2328" t="str">
            <v>C</v>
          </cell>
          <cell r="E2328">
            <v>4.25</v>
          </cell>
          <cell r="F2328">
            <v>37797</v>
          </cell>
          <cell r="G2328">
            <v>0.377</v>
          </cell>
          <cell r="H2328">
            <v>0.32</v>
          </cell>
          <cell r="I2328" t="str">
            <v>3          0</v>
          </cell>
          <cell r="J2328">
            <v>0</v>
          </cell>
          <cell r="K2328">
            <v>0</v>
          </cell>
          <cell r="L2328">
            <v>2003</v>
          </cell>
          <cell r="M2328" t="str">
            <v>No Trade</v>
          </cell>
          <cell r="N2328" t="str">
            <v>NG73</v>
          </cell>
          <cell r="O2328">
            <v>38.49</v>
          </cell>
          <cell r="P2328">
            <v>1</v>
          </cell>
        </row>
        <row r="2329">
          <cell r="A2329" t="str">
            <v>ON</v>
          </cell>
          <cell r="B2329">
            <v>7</v>
          </cell>
          <cell r="C2329">
            <v>3</v>
          </cell>
          <cell r="D2329" t="str">
            <v>C</v>
          </cell>
          <cell r="E2329">
            <v>4.4000000000000004</v>
          </cell>
          <cell r="F2329">
            <v>37797</v>
          </cell>
          <cell r="G2329">
            <v>0.32700000000000001</v>
          </cell>
          <cell r="H2329">
            <v>0.27</v>
          </cell>
          <cell r="I2329" t="str">
            <v>8          0</v>
          </cell>
          <cell r="J2329">
            <v>0</v>
          </cell>
          <cell r="K2329">
            <v>0</v>
          </cell>
          <cell r="L2329">
            <v>2003</v>
          </cell>
          <cell r="M2329" t="str">
            <v>No Trade</v>
          </cell>
          <cell r="N2329" t="str">
            <v>NG73</v>
          </cell>
          <cell r="O2329">
            <v>38.49</v>
          </cell>
          <cell r="P2329">
            <v>1</v>
          </cell>
        </row>
        <row r="2330">
          <cell r="A2330" t="str">
            <v>ON</v>
          </cell>
          <cell r="B2330">
            <v>7</v>
          </cell>
          <cell r="C2330">
            <v>3</v>
          </cell>
          <cell r="D2330" t="str">
            <v>C</v>
          </cell>
          <cell r="E2330">
            <v>4.45</v>
          </cell>
          <cell r="F2330">
            <v>37797</v>
          </cell>
          <cell r="G2330">
            <v>0.312</v>
          </cell>
          <cell r="H2330">
            <v>0.26</v>
          </cell>
          <cell r="I2330" t="str">
            <v>5          0</v>
          </cell>
          <cell r="J2330">
            <v>0</v>
          </cell>
          <cell r="K2330">
            <v>0</v>
          </cell>
          <cell r="L2330">
            <v>2003</v>
          </cell>
          <cell r="M2330" t="str">
            <v>No Trade</v>
          </cell>
          <cell r="N2330" t="str">
            <v>NG73</v>
          </cell>
          <cell r="O2330">
            <v>38.49</v>
          </cell>
          <cell r="P2330">
            <v>1</v>
          </cell>
        </row>
        <row r="2331">
          <cell r="A2331" t="str">
            <v>ON</v>
          </cell>
          <cell r="B2331">
            <v>7</v>
          </cell>
          <cell r="C2331">
            <v>3</v>
          </cell>
          <cell r="D2331" t="str">
            <v>C</v>
          </cell>
          <cell r="E2331">
            <v>4.5</v>
          </cell>
          <cell r="F2331">
            <v>37797</v>
          </cell>
          <cell r="G2331">
            <v>0.29799999999999999</v>
          </cell>
          <cell r="H2331">
            <v>0.25</v>
          </cell>
          <cell r="I2331" t="str">
            <v>2          0</v>
          </cell>
          <cell r="J2331">
            <v>0</v>
          </cell>
          <cell r="K2331">
            <v>0</v>
          </cell>
          <cell r="L2331">
            <v>2003</v>
          </cell>
          <cell r="M2331" t="str">
            <v>No Trade</v>
          </cell>
          <cell r="N2331" t="str">
            <v>NG73</v>
          </cell>
          <cell r="O2331">
            <v>38.49</v>
          </cell>
          <cell r="P2331">
            <v>1</v>
          </cell>
        </row>
        <row r="2332">
          <cell r="A2332" t="str">
            <v>ON</v>
          </cell>
          <cell r="B2332">
            <v>7</v>
          </cell>
          <cell r="C2332">
            <v>3</v>
          </cell>
          <cell r="D2332" t="str">
            <v>C</v>
          </cell>
          <cell r="E2332">
            <v>4.55</v>
          </cell>
          <cell r="F2332">
            <v>37797</v>
          </cell>
          <cell r="G2332">
            <v>0.28399999999999997</v>
          </cell>
          <cell r="H2332">
            <v>0.24</v>
          </cell>
          <cell r="I2332" t="str">
            <v>0          0</v>
          </cell>
          <cell r="J2332">
            <v>0</v>
          </cell>
          <cell r="K2332">
            <v>0</v>
          </cell>
          <cell r="L2332">
            <v>2003</v>
          </cell>
          <cell r="M2332" t="str">
            <v>No Trade</v>
          </cell>
          <cell r="N2332" t="str">
            <v>NG73</v>
          </cell>
          <cell r="O2332">
            <v>38.49</v>
          </cell>
          <cell r="P2332">
            <v>1</v>
          </cell>
        </row>
        <row r="2333">
          <cell r="A2333" t="str">
            <v>ON</v>
          </cell>
          <cell r="B2333">
            <v>7</v>
          </cell>
          <cell r="C2333">
            <v>3</v>
          </cell>
          <cell r="D2333" t="str">
            <v>C</v>
          </cell>
          <cell r="E2333">
            <v>4.75</v>
          </cell>
          <cell r="F2333">
            <v>37797</v>
          </cell>
          <cell r="G2333">
            <v>0.23499999999999999</v>
          </cell>
          <cell r="H2333">
            <v>0.19</v>
          </cell>
          <cell r="I2333" t="str">
            <v>7          0</v>
          </cell>
          <cell r="J2333">
            <v>0</v>
          </cell>
          <cell r="K2333">
            <v>0</v>
          </cell>
          <cell r="L2333">
            <v>2003</v>
          </cell>
          <cell r="M2333" t="str">
            <v>No Trade</v>
          </cell>
          <cell r="N2333" t="str">
            <v>NG73</v>
          </cell>
          <cell r="O2333">
            <v>38.49</v>
          </cell>
          <cell r="P2333">
            <v>1</v>
          </cell>
        </row>
        <row r="2334">
          <cell r="A2334" t="str">
            <v>ON</v>
          </cell>
          <cell r="B2334">
            <v>7</v>
          </cell>
          <cell r="C2334">
            <v>3</v>
          </cell>
          <cell r="D2334" t="str">
            <v>C</v>
          </cell>
          <cell r="E2334">
            <v>4.8499999999999996</v>
          </cell>
          <cell r="F2334">
            <v>37797</v>
          </cell>
          <cell r="G2334">
            <v>0.214</v>
          </cell>
          <cell r="H2334">
            <v>0.17</v>
          </cell>
          <cell r="I2334" t="str">
            <v>8          0</v>
          </cell>
          <cell r="J2334">
            <v>0</v>
          </cell>
          <cell r="K2334">
            <v>0</v>
          </cell>
          <cell r="L2334">
            <v>2003</v>
          </cell>
          <cell r="M2334" t="str">
            <v>No Trade</v>
          </cell>
          <cell r="N2334" t="str">
            <v>NG73</v>
          </cell>
          <cell r="O2334">
            <v>38.49</v>
          </cell>
          <cell r="P2334">
            <v>1</v>
          </cell>
        </row>
        <row r="2335">
          <cell r="A2335" t="str">
            <v>ON</v>
          </cell>
          <cell r="B2335">
            <v>7</v>
          </cell>
          <cell r="C2335">
            <v>3</v>
          </cell>
          <cell r="D2335" t="str">
            <v>C</v>
          </cell>
          <cell r="E2335">
            <v>4.95</v>
          </cell>
          <cell r="F2335">
            <v>37797</v>
          </cell>
          <cell r="G2335">
            <v>0.19500000000000001</v>
          </cell>
          <cell r="H2335">
            <v>0.16</v>
          </cell>
          <cell r="I2335" t="str">
            <v>2          0</v>
          </cell>
          <cell r="J2335">
            <v>0</v>
          </cell>
          <cell r="K2335">
            <v>0</v>
          </cell>
          <cell r="L2335">
            <v>2003</v>
          </cell>
          <cell r="M2335" t="str">
            <v>No Trade</v>
          </cell>
          <cell r="N2335" t="str">
            <v>NG73</v>
          </cell>
          <cell r="O2335">
            <v>38.49</v>
          </cell>
          <cell r="P2335">
            <v>1</v>
          </cell>
        </row>
        <row r="2336">
          <cell r="A2336" t="str">
            <v>ON</v>
          </cell>
          <cell r="B2336">
            <v>7</v>
          </cell>
          <cell r="C2336">
            <v>3</v>
          </cell>
          <cell r="D2336" t="str">
            <v>C</v>
          </cell>
          <cell r="E2336">
            <v>5</v>
          </cell>
          <cell r="F2336">
            <v>37797</v>
          </cell>
          <cell r="G2336">
            <v>0.186</v>
          </cell>
          <cell r="H2336">
            <v>0.15</v>
          </cell>
          <cell r="I2336" t="str">
            <v>4          4</v>
          </cell>
          <cell r="J2336">
            <v>0.17</v>
          </cell>
          <cell r="K2336">
            <v>0.17</v>
          </cell>
          <cell r="L2336">
            <v>2003</v>
          </cell>
          <cell r="M2336" t="str">
            <v>No Trade</v>
          </cell>
          <cell r="N2336" t="str">
            <v>NG73</v>
          </cell>
          <cell r="O2336">
            <v>38.49</v>
          </cell>
          <cell r="P2336">
            <v>1</v>
          </cell>
        </row>
        <row r="2337">
          <cell r="A2337" t="str">
            <v>ON</v>
          </cell>
          <cell r="B2337">
            <v>7</v>
          </cell>
          <cell r="C2337">
            <v>3</v>
          </cell>
          <cell r="D2337" t="str">
            <v>P</v>
          </cell>
          <cell r="E2337">
            <v>5</v>
          </cell>
          <cell r="F2337">
            <v>37797</v>
          </cell>
          <cell r="G2337">
            <v>0</v>
          </cell>
          <cell r="H2337">
            <v>0</v>
          </cell>
          <cell r="I2337" t="str">
            <v>0          0</v>
          </cell>
          <cell r="J2337">
            <v>0</v>
          </cell>
          <cell r="K2337">
            <v>0</v>
          </cell>
          <cell r="L2337">
            <v>2003</v>
          </cell>
          <cell r="M2337" t="str">
            <v>No Trade</v>
          </cell>
          <cell r="N2337" t="str">
            <v/>
          </cell>
          <cell r="O2337" t="str">
            <v/>
          </cell>
          <cell r="P2337" t="str">
            <v/>
          </cell>
        </row>
        <row r="2338">
          <cell r="A2338" t="str">
            <v>ON</v>
          </cell>
          <cell r="B2338">
            <v>7</v>
          </cell>
          <cell r="C2338">
            <v>3</v>
          </cell>
          <cell r="D2338" t="str">
            <v>C</v>
          </cell>
          <cell r="E2338">
            <v>5.05</v>
          </cell>
          <cell r="F2338">
            <v>37797</v>
          </cell>
          <cell r="G2338">
            <v>0.17799999999999999</v>
          </cell>
          <cell r="H2338">
            <v>0.14000000000000001</v>
          </cell>
          <cell r="I2338" t="str">
            <v>7          0</v>
          </cell>
          <cell r="J2338">
            <v>0</v>
          </cell>
          <cell r="K2338">
            <v>0</v>
          </cell>
          <cell r="L2338">
            <v>2003</v>
          </cell>
          <cell r="M2338" t="str">
            <v>No Trade</v>
          </cell>
          <cell r="N2338" t="str">
            <v>NG73</v>
          </cell>
          <cell r="O2338">
            <v>38.49</v>
          </cell>
          <cell r="P2338">
            <v>1</v>
          </cell>
        </row>
        <row r="2339">
          <cell r="A2339" t="str">
            <v>ON</v>
          </cell>
          <cell r="B2339">
            <v>7</v>
          </cell>
          <cell r="C2339">
            <v>3</v>
          </cell>
          <cell r="D2339" t="str">
            <v>C</v>
          </cell>
          <cell r="E2339">
            <v>5.35</v>
          </cell>
          <cell r="F2339">
            <v>37797</v>
          </cell>
          <cell r="G2339">
            <v>0.13500000000000001</v>
          </cell>
          <cell r="H2339">
            <v>0.11</v>
          </cell>
          <cell r="I2339" t="str">
            <v>0          0</v>
          </cell>
          <cell r="J2339">
            <v>0</v>
          </cell>
          <cell r="K2339">
            <v>0</v>
          </cell>
          <cell r="L2339">
            <v>2003</v>
          </cell>
          <cell r="M2339" t="str">
            <v>No Trade</v>
          </cell>
          <cell r="N2339" t="str">
            <v>NG73</v>
          </cell>
          <cell r="O2339">
            <v>38.49</v>
          </cell>
          <cell r="P2339">
            <v>1</v>
          </cell>
        </row>
        <row r="2340">
          <cell r="A2340" t="str">
            <v>ON</v>
          </cell>
          <cell r="B2340">
            <v>7</v>
          </cell>
          <cell r="C2340">
            <v>3</v>
          </cell>
          <cell r="D2340" t="str">
            <v>C</v>
          </cell>
          <cell r="E2340">
            <v>5.5</v>
          </cell>
          <cell r="F2340">
            <v>37797</v>
          </cell>
          <cell r="G2340">
            <v>0.11799999999999999</v>
          </cell>
          <cell r="H2340">
            <v>0.09</v>
          </cell>
          <cell r="I2340" t="str">
            <v>6          0</v>
          </cell>
          <cell r="J2340">
            <v>0</v>
          </cell>
          <cell r="K2340">
            <v>0</v>
          </cell>
          <cell r="L2340">
            <v>2003</v>
          </cell>
          <cell r="M2340" t="str">
            <v>No Trade</v>
          </cell>
          <cell r="N2340" t="str">
            <v>NG73</v>
          </cell>
          <cell r="O2340">
            <v>38.49</v>
          </cell>
          <cell r="P2340">
            <v>1</v>
          </cell>
        </row>
        <row r="2341">
          <cell r="A2341" t="str">
            <v>ON</v>
          </cell>
          <cell r="B2341">
            <v>7</v>
          </cell>
          <cell r="C2341">
            <v>3</v>
          </cell>
          <cell r="D2341" t="str">
            <v>C</v>
          </cell>
          <cell r="E2341">
            <v>5.55</v>
          </cell>
          <cell r="F2341">
            <v>37797</v>
          </cell>
          <cell r="G2341">
            <v>0.113</v>
          </cell>
          <cell r="H2341">
            <v>0.09</v>
          </cell>
          <cell r="I2341" t="str">
            <v>1          0</v>
          </cell>
          <cell r="J2341">
            <v>0</v>
          </cell>
          <cell r="K2341">
            <v>0</v>
          </cell>
          <cell r="L2341">
            <v>2003</v>
          </cell>
          <cell r="M2341" t="str">
            <v>No Trade</v>
          </cell>
          <cell r="N2341" t="str">
            <v>NG73</v>
          </cell>
          <cell r="O2341">
            <v>38.49</v>
          </cell>
          <cell r="P2341">
            <v>1</v>
          </cell>
        </row>
        <row r="2342">
          <cell r="A2342" t="str">
            <v>ON</v>
          </cell>
          <cell r="B2342">
            <v>7</v>
          </cell>
          <cell r="C2342">
            <v>3</v>
          </cell>
          <cell r="D2342" t="str">
            <v>P</v>
          </cell>
          <cell r="E2342">
            <v>5.55</v>
          </cell>
          <cell r="F2342">
            <v>37797</v>
          </cell>
          <cell r="G2342">
            <v>0</v>
          </cell>
          <cell r="H2342">
            <v>0</v>
          </cell>
          <cell r="I2342" t="str">
            <v>0          0</v>
          </cell>
          <cell r="J2342">
            <v>0</v>
          </cell>
          <cell r="K2342">
            <v>0</v>
          </cell>
          <cell r="L2342">
            <v>2003</v>
          </cell>
          <cell r="M2342" t="str">
            <v>No Trade</v>
          </cell>
          <cell r="N2342" t="str">
            <v/>
          </cell>
          <cell r="O2342" t="str">
            <v/>
          </cell>
          <cell r="P2342" t="str">
            <v/>
          </cell>
        </row>
        <row r="2343">
          <cell r="A2343" t="str">
            <v>ON</v>
          </cell>
          <cell r="B2343">
            <v>7</v>
          </cell>
          <cell r="C2343">
            <v>3</v>
          </cell>
          <cell r="D2343" t="str">
            <v>C</v>
          </cell>
          <cell r="E2343">
            <v>6</v>
          </cell>
          <cell r="F2343">
            <v>37797</v>
          </cell>
          <cell r="G2343">
            <v>7.6999999999999999E-2</v>
          </cell>
          <cell r="H2343">
            <v>0.06</v>
          </cell>
          <cell r="I2343" t="str">
            <v>1          0</v>
          </cell>
          <cell r="J2343">
            <v>0</v>
          </cell>
          <cell r="K2343">
            <v>0</v>
          </cell>
          <cell r="L2343">
            <v>2003</v>
          </cell>
          <cell r="M2343" t="str">
            <v>No Trade</v>
          </cell>
          <cell r="N2343" t="str">
            <v>NG73</v>
          </cell>
          <cell r="O2343">
            <v>38.49</v>
          </cell>
          <cell r="P2343">
            <v>1</v>
          </cell>
        </row>
        <row r="2344">
          <cell r="A2344" t="str">
            <v>ON</v>
          </cell>
          <cell r="B2344">
            <v>7</v>
          </cell>
          <cell r="C2344">
            <v>3</v>
          </cell>
          <cell r="D2344" t="str">
            <v>C</v>
          </cell>
          <cell r="E2344">
            <v>7</v>
          </cell>
          <cell r="F2344">
            <v>37797</v>
          </cell>
          <cell r="G2344">
            <v>3.5999999999999997E-2</v>
          </cell>
          <cell r="H2344">
            <v>0.02</v>
          </cell>
          <cell r="I2344" t="str">
            <v>8        150</v>
          </cell>
          <cell r="J2344">
            <v>3.3000000000000002E-2</v>
          </cell>
          <cell r="K2344">
            <v>3.3000000000000002E-2</v>
          </cell>
          <cell r="L2344">
            <v>2003</v>
          </cell>
          <cell r="M2344" t="str">
            <v>No Trade</v>
          </cell>
          <cell r="N2344" t="str">
            <v>NG73</v>
          </cell>
          <cell r="O2344">
            <v>38.49</v>
          </cell>
          <cell r="P2344">
            <v>1</v>
          </cell>
        </row>
        <row r="2345">
          <cell r="A2345" t="str">
            <v>ON</v>
          </cell>
          <cell r="B2345">
            <v>7</v>
          </cell>
          <cell r="C2345">
            <v>3</v>
          </cell>
          <cell r="D2345" t="str">
            <v>C</v>
          </cell>
          <cell r="E2345">
            <v>8</v>
          </cell>
          <cell r="F2345">
            <v>37797</v>
          </cell>
          <cell r="G2345">
            <v>1.9E-2</v>
          </cell>
          <cell r="H2345">
            <v>0.01</v>
          </cell>
          <cell r="I2345" t="str">
            <v>4          0</v>
          </cell>
          <cell r="J2345">
            <v>0</v>
          </cell>
          <cell r="K2345">
            <v>0</v>
          </cell>
          <cell r="L2345">
            <v>2003</v>
          </cell>
          <cell r="M2345" t="str">
            <v>No Trade</v>
          </cell>
          <cell r="N2345" t="str">
            <v>NG73</v>
          </cell>
          <cell r="O2345">
            <v>38.49</v>
          </cell>
          <cell r="P2345">
            <v>1</v>
          </cell>
        </row>
        <row r="2346">
          <cell r="A2346" t="str">
            <v>ON</v>
          </cell>
          <cell r="B2346">
            <v>7</v>
          </cell>
          <cell r="C2346">
            <v>3</v>
          </cell>
          <cell r="D2346" t="str">
            <v>C</v>
          </cell>
          <cell r="E2346">
            <v>10</v>
          </cell>
          <cell r="F2346">
            <v>37797</v>
          </cell>
          <cell r="G2346">
            <v>8.0000000000000002E-3</v>
          </cell>
          <cell r="H2346">
            <v>0</v>
          </cell>
          <cell r="I2346" t="str">
            <v>6          0</v>
          </cell>
          <cell r="J2346">
            <v>0</v>
          </cell>
          <cell r="K2346">
            <v>0</v>
          </cell>
          <cell r="L2346">
            <v>2003</v>
          </cell>
          <cell r="M2346" t="str">
            <v>No Trade</v>
          </cell>
          <cell r="N2346" t="str">
            <v>NG73</v>
          </cell>
          <cell r="O2346">
            <v>38.49</v>
          </cell>
          <cell r="P2346">
            <v>1</v>
          </cell>
        </row>
        <row r="2347">
          <cell r="A2347" t="str">
            <v>ON</v>
          </cell>
          <cell r="B2347">
            <v>8</v>
          </cell>
          <cell r="C2347">
            <v>3</v>
          </cell>
          <cell r="D2347" t="str">
            <v>P</v>
          </cell>
          <cell r="E2347">
            <v>1.75</v>
          </cell>
          <cell r="F2347">
            <v>37830</v>
          </cell>
          <cell r="G2347">
            <v>0</v>
          </cell>
          <cell r="H2347">
            <v>0</v>
          </cell>
          <cell r="I2347" t="str">
            <v>0          0</v>
          </cell>
          <cell r="J2347">
            <v>0</v>
          </cell>
          <cell r="K2347">
            <v>0</v>
          </cell>
          <cell r="L2347">
            <v>2003</v>
          </cell>
          <cell r="M2347" t="str">
            <v>No Trade</v>
          </cell>
          <cell r="N2347" t="str">
            <v/>
          </cell>
          <cell r="O2347" t="str">
            <v/>
          </cell>
          <cell r="P2347" t="str">
            <v/>
          </cell>
        </row>
        <row r="2348">
          <cell r="A2348" t="str">
            <v>ON</v>
          </cell>
          <cell r="B2348">
            <v>8</v>
          </cell>
          <cell r="C2348">
            <v>3</v>
          </cell>
          <cell r="D2348" t="str">
            <v>P</v>
          </cell>
          <cell r="E2348">
            <v>2</v>
          </cell>
          <cell r="F2348">
            <v>37830</v>
          </cell>
          <cell r="G2348">
            <v>1E-3</v>
          </cell>
          <cell r="H2348">
            <v>0</v>
          </cell>
          <cell r="I2348" t="str">
            <v>1          0</v>
          </cell>
          <cell r="J2348">
            <v>0</v>
          </cell>
          <cell r="K2348">
            <v>0</v>
          </cell>
          <cell r="L2348">
            <v>2003</v>
          </cell>
          <cell r="M2348">
            <v>1.1274803003388718</v>
          </cell>
          <cell r="N2348" t="str">
            <v>NG83</v>
          </cell>
          <cell r="O2348">
            <v>38.49</v>
          </cell>
          <cell r="P2348">
            <v>2</v>
          </cell>
        </row>
        <row r="2349">
          <cell r="A2349" t="str">
            <v>ON</v>
          </cell>
          <cell r="B2349">
            <v>8</v>
          </cell>
          <cell r="C2349">
            <v>3</v>
          </cell>
          <cell r="D2349" t="str">
            <v>P</v>
          </cell>
          <cell r="E2349">
            <v>2.1</v>
          </cell>
          <cell r="F2349">
            <v>37830</v>
          </cell>
          <cell r="G2349">
            <v>1E-3</v>
          </cell>
          <cell r="H2349">
            <v>0</v>
          </cell>
          <cell r="I2349" t="str">
            <v>2          0</v>
          </cell>
          <cell r="J2349">
            <v>0</v>
          </cell>
          <cell r="K2349">
            <v>0</v>
          </cell>
          <cell r="L2349">
            <v>2003</v>
          </cell>
          <cell r="M2349">
            <v>1.1080369242430377</v>
          </cell>
          <cell r="N2349" t="str">
            <v>NG83</v>
          </cell>
          <cell r="O2349">
            <v>38.49</v>
          </cell>
          <cell r="P2349">
            <v>2</v>
          </cell>
        </row>
        <row r="2350">
          <cell r="A2350" t="str">
            <v>ON</v>
          </cell>
          <cell r="B2350">
            <v>8</v>
          </cell>
          <cell r="C2350">
            <v>3</v>
          </cell>
          <cell r="D2350" t="str">
            <v>P</v>
          </cell>
          <cell r="E2350">
            <v>2.25</v>
          </cell>
          <cell r="F2350">
            <v>37830</v>
          </cell>
          <cell r="G2350">
            <v>0</v>
          </cell>
          <cell r="H2350">
            <v>0</v>
          </cell>
          <cell r="I2350" t="str">
            <v>0          0</v>
          </cell>
          <cell r="J2350">
            <v>0</v>
          </cell>
          <cell r="K2350">
            <v>0</v>
          </cell>
          <cell r="L2350">
            <v>2003</v>
          </cell>
          <cell r="M2350" t="str">
            <v>No Trade</v>
          </cell>
          <cell r="N2350" t="str">
            <v/>
          </cell>
          <cell r="O2350" t="str">
            <v/>
          </cell>
          <cell r="P2350" t="str">
            <v/>
          </cell>
        </row>
        <row r="2351">
          <cell r="A2351" t="str">
            <v>ON</v>
          </cell>
          <cell r="B2351">
            <v>8</v>
          </cell>
          <cell r="C2351">
            <v>3</v>
          </cell>
          <cell r="D2351" t="str">
            <v>P</v>
          </cell>
          <cell r="E2351">
            <v>2.5</v>
          </cell>
          <cell r="F2351">
            <v>37830</v>
          </cell>
          <cell r="G2351">
            <v>1.0999999999999999E-2</v>
          </cell>
          <cell r="H2351">
            <v>0.01</v>
          </cell>
          <cell r="I2351" t="str">
            <v>3          0</v>
          </cell>
          <cell r="J2351">
            <v>0</v>
          </cell>
          <cell r="K2351">
            <v>0</v>
          </cell>
          <cell r="L2351">
            <v>2003</v>
          </cell>
          <cell r="M2351">
            <v>1.286394218673423</v>
          </cell>
          <cell r="N2351" t="str">
            <v>NG83</v>
          </cell>
          <cell r="O2351">
            <v>38.49</v>
          </cell>
          <cell r="P2351">
            <v>2</v>
          </cell>
        </row>
        <row r="2352">
          <cell r="A2352" t="str">
            <v>ON</v>
          </cell>
          <cell r="B2352">
            <v>8</v>
          </cell>
          <cell r="C2352">
            <v>3</v>
          </cell>
          <cell r="D2352" t="str">
            <v>C</v>
          </cell>
          <cell r="E2352">
            <v>2.75</v>
          </cell>
          <cell r="F2352">
            <v>37830</v>
          </cell>
          <cell r="G2352">
            <v>0</v>
          </cell>
          <cell r="H2352">
            <v>0</v>
          </cell>
          <cell r="I2352" t="str">
            <v>0          0</v>
          </cell>
          <cell r="J2352">
            <v>0</v>
          </cell>
          <cell r="K2352">
            <v>0</v>
          </cell>
          <cell r="L2352">
            <v>2003</v>
          </cell>
          <cell r="M2352" t="str">
            <v>No Trade</v>
          </cell>
          <cell r="N2352" t="str">
            <v/>
          </cell>
          <cell r="O2352" t="str">
            <v/>
          </cell>
          <cell r="P2352" t="str">
            <v/>
          </cell>
        </row>
        <row r="2353">
          <cell r="A2353" t="str">
            <v>ON</v>
          </cell>
          <cell r="B2353">
            <v>8</v>
          </cell>
          <cell r="C2353">
            <v>3</v>
          </cell>
          <cell r="D2353" t="str">
            <v>P</v>
          </cell>
          <cell r="E2353">
            <v>2.75</v>
          </cell>
          <cell r="F2353">
            <v>37830</v>
          </cell>
          <cell r="G2353">
            <v>2.8000000000000001E-2</v>
          </cell>
          <cell r="H2353">
            <v>0.03</v>
          </cell>
          <cell r="I2353" t="str">
            <v>3          0</v>
          </cell>
          <cell r="J2353">
            <v>0</v>
          </cell>
          <cell r="K2353">
            <v>0</v>
          </cell>
          <cell r="L2353">
            <v>2003</v>
          </cell>
          <cell r="M2353">
            <v>1.3799537567224323</v>
          </cell>
          <cell r="N2353" t="str">
            <v>NG83</v>
          </cell>
          <cell r="O2353">
            <v>38.49</v>
          </cell>
          <cell r="P2353">
            <v>2</v>
          </cell>
        </row>
        <row r="2354">
          <cell r="A2354" t="str">
            <v>ON</v>
          </cell>
          <cell r="B2354">
            <v>8</v>
          </cell>
          <cell r="C2354">
            <v>3</v>
          </cell>
          <cell r="D2354" t="str">
            <v>P</v>
          </cell>
          <cell r="E2354">
            <v>2.8</v>
          </cell>
          <cell r="F2354">
            <v>37830</v>
          </cell>
          <cell r="G2354">
            <v>0</v>
          </cell>
          <cell r="H2354">
            <v>0</v>
          </cell>
          <cell r="I2354" t="str">
            <v>0          0</v>
          </cell>
          <cell r="J2354">
            <v>0</v>
          </cell>
          <cell r="K2354">
            <v>0</v>
          </cell>
          <cell r="L2354">
            <v>2003</v>
          </cell>
          <cell r="M2354" t="str">
            <v>No Trade</v>
          </cell>
          <cell r="N2354" t="str">
            <v/>
          </cell>
          <cell r="O2354" t="str">
            <v/>
          </cell>
          <cell r="P2354" t="str">
            <v/>
          </cell>
        </row>
        <row r="2355">
          <cell r="A2355" t="str">
            <v>ON</v>
          </cell>
          <cell r="B2355">
            <v>8</v>
          </cell>
          <cell r="C2355">
            <v>3</v>
          </cell>
          <cell r="D2355" t="str">
            <v>P</v>
          </cell>
          <cell r="E2355">
            <v>2.85</v>
          </cell>
          <cell r="F2355">
            <v>37830</v>
          </cell>
          <cell r="G2355">
            <v>0.04</v>
          </cell>
          <cell r="H2355">
            <v>0.04</v>
          </cell>
          <cell r="I2355" t="str">
            <v>5          0</v>
          </cell>
          <cell r="J2355">
            <v>0</v>
          </cell>
          <cell r="K2355">
            <v>0</v>
          </cell>
          <cell r="L2355">
            <v>2003</v>
          </cell>
          <cell r="M2355">
            <v>1.4244984249364903</v>
          </cell>
          <cell r="N2355" t="str">
            <v>NG83</v>
          </cell>
          <cell r="O2355">
            <v>38.49</v>
          </cell>
          <cell r="P2355">
            <v>2</v>
          </cell>
        </row>
        <row r="2356">
          <cell r="A2356" t="str">
            <v>ON</v>
          </cell>
          <cell r="B2356">
            <v>8</v>
          </cell>
          <cell r="C2356">
            <v>3</v>
          </cell>
          <cell r="D2356" t="str">
            <v>P</v>
          </cell>
          <cell r="E2356">
            <v>3</v>
          </cell>
          <cell r="F2356">
            <v>37830</v>
          </cell>
          <cell r="G2356">
            <v>6.2E-2</v>
          </cell>
          <cell r="H2356">
            <v>7.0000000000000007E-2</v>
          </cell>
          <cell r="I2356" t="str">
            <v>0          0</v>
          </cell>
          <cell r="J2356">
            <v>0</v>
          </cell>
          <cell r="K2356">
            <v>0</v>
          </cell>
          <cell r="L2356">
            <v>2003</v>
          </cell>
          <cell r="M2356">
            <v>1.4830573074208675</v>
          </cell>
          <cell r="N2356" t="str">
            <v>NG83</v>
          </cell>
          <cell r="O2356">
            <v>38.49</v>
          </cell>
          <cell r="P2356">
            <v>2</v>
          </cell>
        </row>
        <row r="2357">
          <cell r="A2357" t="str">
            <v>ON</v>
          </cell>
          <cell r="B2357">
            <v>8</v>
          </cell>
          <cell r="C2357">
            <v>3</v>
          </cell>
          <cell r="D2357" t="str">
            <v>P</v>
          </cell>
          <cell r="E2357">
            <v>3.1</v>
          </cell>
          <cell r="F2357">
            <v>37830</v>
          </cell>
          <cell r="G2357">
            <v>0.08</v>
          </cell>
          <cell r="H2357">
            <v>0.09</v>
          </cell>
          <cell r="I2357" t="str">
            <v>1          0</v>
          </cell>
          <cell r="J2357">
            <v>0</v>
          </cell>
          <cell r="K2357">
            <v>0</v>
          </cell>
          <cell r="L2357">
            <v>2003</v>
          </cell>
          <cell r="M2357">
            <v>1.5200353029186411</v>
          </cell>
          <cell r="N2357" t="str">
            <v>NG83</v>
          </cell>
          <cell r="O2357">
            <v>38.49</v>
          </cell>
          <cell r="P2357">
            <v>2</v>
          </cell>
        </row>
        <row r="2358">
          <cell r="A2358" t="str">
            <v>ON</v>
          </cell>
          <cell r="B2358">
            <v>8</v>
          </cell>
          <cell r="C2358">
            <v>3</v>
          </cell>
          <cell r="D2358" t="str">
            <v>P</v>
          </cell>
          <cell r="E2358">
            <v>3.2</v>
          </cell>
          <cell r="F2358">
            <v>37830</v>
          </cell>
          <cell r="G2358">
            <v>0.10299999999999999</v>
          </cell>
          <cell r="H2358">
            <v>0.11</v>
          </cell>
          <cell r="I2358" t="str">
            <v>5          0</v>
          </cell>
          <cell r="J2358">
            <v>0</v>
          </cell>
          <cell r="K2358">
            <v>0</v>
          </cell>
          <cell r="L2358">
            <v>2003</v>
          </cell>
          <cell r="M2358">
            <v>1.5612345064602928</v>
          </cell>
          <cell r="N2358" t="str">
            <v>NG83</v>
          </cell>
          <cell r="O2358">
            <v>38.49</v>
          </cell>
          <cell r="P2358">
            <v>2</v>
          </cell>
        </row>
        <row r="2359">
          <cell r="A2359" t="str">
            <v>ON</v>
          </cell>
          <cell r="B2359">
            <v>8</v>
          </cell>
          <cell r="C2359">
            <v>3</v>
          </cell>
          <cell r="D2359" t="str">
            <v>P</v>
          </cell>
          <cell r="E2359">
            <v>3.25</v>
          </cell>
          <cell r="F2359">
            <v>37830</v>
          </cell>
          <cell r="G2359">
            <v>0.115</v>
          </cell>
          <cell r="H2359">
            <v>0.12</v>
          </cell>
          <cell r="I2359" t="str">
            <v>9          0</v>
          </cell>
          <cell r="J2359">
            <v>0</v>
          </cell>
          <cell r="K2359">
            <v>0</v>
          </cell>
          <cell r="L2359">
            <v>2003</v>
          </cell>
          <cell r="M2359">
            <v>1.5794733003696573</v>
          </cell>
          <cell r="N2359" t="str">
            <v>NG83</v>
          </cell>
          <cell r="O2359">
            <v>38.49</v>
          </cell>
          <cell r="P2359">
            <v>2</v>
          </cell>
        </row>
        <row r="2360">
          <cell r="A2360" t="str">
            <v>ON</v>
          </cell>
          <cell r="B2360">
            <v>8</v>
          </cell>
          <cell r="C2360">
            <v>3</v>
          </cell>
          <cell r="D2360" t="str">
            <v>P</v>
          </cell>
          <cell r="E2360">
            <v>3.3</v>
          </cell>
          <cell r="F2360">
            <v>37830</v>
          </cell>
          <cell r="G2360">
            <v>0.129</v>
          </cell>
          <cell r="H2360">
            <v>0.14000000000000001</v>
          </cell>
          <cell r="I2360" t="str">
            <v>4          0</v>
          </cell>
          <cell r="J2360">
            <v>0</v>
          </cell>
          <cell r="K2360">
            <v>0</v>
          </cell>
          <cell r="L2360">
            <v>2003</v>
          </cell>
          <cell r="M2360">
            <v>1.6000871505156091</v>
          </cell>
          <cell r="N2360" t="str">
            <v>NG83</v>
          </cell>
          <cell r="O2360">
            <v>38.49</v>
          </cell>
          <cell r="P2360">
            <v>2</v>
          </cell>
        </row>
        <row r="2361">
          <cell r="A2361" t="str">
            <v>ON</v>
          </cell>
          <cell r="B2361">
            <v>8</v>
          </cell>
          <cell r="C2361">
            <v>3</v>
          </cell>
          <cell r="D2361" t="str">
            <v>P</v>
          </cell>
          <cell r="E2361">
            <v>3.35</v>
          </cell>
          <cell r="F2361">
            <v>37830</v>
          </cell>
          <cell r="G2361">
            <v>0.14299999999999999</v>
          </cell>
          <cell r="H2361">
            <v>0.16</v>
          </cell>
          <cell r="I2361" t="str">
            <v>0          0</v>
          </cell>
          <cell r="J2361">
            <v>0</v>
          </cell>
          <cell r="K2361">
            <v>0</v>
          </cell>
          <cell r="L2361">
            <v>2003</v>
          </cell>
          <cell r="M2361">
            <v>1.6185174853797331</v>
          </cell>
          <cell r="N2361" t="str">
            <v>NG83</v>
          </cell>
          <cell r="O2361">
            <v>38.49</v>
          </cell>
          <cell r="P2361">
            <v>2</v>
          </cell>
        </row>
        <row r="2362">
          <cell r="A2362" t="str">
            <v>ON</v>
          </cell>
          <cell r="B2362">
            <v>8</v>
          </cell>
          <cell r="C2362">
            <v>3</v>
          </cell>
          <cell r="D2362" t="str">
            <v>P</v>
          </cell>
          <cell r="E2362">
            <v>3.4</v>
          </cell>
          <cell r="F2362">
            <v>37830</v>
          </cell>
          <cell r="G2362">
            <v>0.158</v>
          </cell>
          <cell r="H2362">
            <v>0.17</v>
          </cell>
          <cell r="I2362" t="str">
            <v>7          0</v>
          </cell>
          <cell r="J2362">
            <v>0</v>
          </cell>
          <cell r="K2362">
            <v>0</v>
          </cell>
          <cell r="L2362">
            <v>2003</v>
          </cell>
          <cell r="M2362">
            <v>1.6370190211433377</v>
          </cell>
          <cell r="N2362" t="str">
            <v>NG83</v>
          </cell>
          <cell r="O2362">
            <v>38.49</v>
          </cell>
          <cell r="P2362">
            <v>2</v>
          </cell>
        </row>
        <row r="2363">
          <cell r="A2363" t="str">
            <v>ON</v>
          </cell>
          <cell r="B2363">
            <v>8</v>
          </cell>
          <cell r="C2363">
            <v>3</v>
          </cell>
          <cell r="D2363" t="str">
            <v>P</v>
          </cell>
          <cell r="E2363">
            <v>3.45</v>
          </cell>
          <cell r="F2363">
            <v>37830</v>
          </cell>
          <cell r="G2363">
            <v>0.17499999999999999</v>
          </cell>
          <cell r="H2363">
            <v>0.19</v>
          </cell>
          <cell r="I2363" t="str">
            <v>4          0</v>
          </cell>
          <cell r="J2363">
            <v>0</v>
          </cell>
          <cell r="K2363">
            <v>0</v>
          </cell>
          <cell r="L2363">
            <v>2003</v>
          </cell>
          <cell r="M2363">
            <v>1.6573251239923399</v>
          </cell>
          <cell r="N2363" t="str">
            <v>NG83</v>
          </cell>
          <cell r="O2363">
            <v>38.49</v>
          </cell>
          <cell r="P2363">
            <v>2</v>
          </cell>
        </row>
        <row r="2364">
          <cell r="A2364" t="str">
            <v>ON</v>
          </cell>
          <cell r="B2364">
            <v>8</v>
          </cell>
          <cell r="C2364">
            <v>3</v>
          </cell>
          <cell r="D2364" t="str">
            <v>P</v>
          </cell>
          <cell r="E2364">
            <v>3.5</v>
          </cell>
          <cell r="F2364">
            <v>37830</v>
          </cell>
          <cell r="G2364">
            <v>0.192</v>
          </cell>
          <cell r="H2364">
            <v>0.21</v>
          </cell>
          <cell r="I2364" t="str">
            <v>3          0</v>
          </cell>
          <cell r="J2364">
            <v>0</v>
          </cell>
          <cell r="K2364">
            <v>0</v>
          </cell>
          <cell r="L2364">
            <v>2003</v>
          </cell>
          <cell r="M2364">
            <v>1.6757371865473081</v>
          </cell>
          <cell r="N2364" t="str">
            <v>NG83</v>
          </cell>
          <cell r="O2364">
            <v>38.49</v>
          </cell>
          <cell r="P2364">
            <v>2</v>
          </cell>
        </row>
        <row r="2365">
          <cell r="A2365" t="str">
            <v>ON</v>
          </cell>
          <cell r="B2365">
            <v>8</v>
          </cell>
          <cell r="C2365">
            <v>3</v>
          </cell>
          <cell r="D2365" t="str">
            <v>C</v>
          </cell>
          <cell r="E2365">
            <v>3.55</v>
          </cell>
          <cell r="F2365">
            <v>37830</v>
          </cell>
          <cell r="G2365">
            <v>0.74399999999999999</v>
          </cell>
          <cell r="H2365">
            <v>0.67</v>
          </cell>
          <cell r="I2365" t="str">
            <v>2          0</v>
          </cell>
          <cell r="J2365">
            <v>0</v>
          </cell>
          <cell r="K2365">
            <v>0</v>
          </cell>
          <cell r="L2365">
            <v>2003</v>
          </cell>
          <cell r="M2365" t="str">
            <v>No Trade</v>
          </cell>
          <cell r="N2365" t="str">
            <v>NG83</v>
          </cell>
          <cell r="O2365">
            <v>38.49</v>
          </cell>
          <cell r="P2365">
            <v>1</v>
          </cell>
        </row>
        <row r="2366">
          <cell r="A2366" t="str">
            <v>ON</v>
          </cell>
          <cell r="B2366">
            <v>8</v>
          </cell>
          <cell r="C2366">
            <v>3</v>
          </cell>
          <cell r="D2366" t="str">
            <v>P</v>
          </cell>
          <cell r="E2366">
            <v>3.55</v>
          </cell>
          <cell r="F2366">
            <v>37830</v>
          </cell>
          <cell r="G2366">
            <v>0.21</v>
          </cell>
          <cell r="H2366">
            <v>0.23</v>
          </cell>
          <cell r="I2366" t="str">
            <v>3          0</v>
          </cell>
          <cell r="J2366">
            <v>0</v>
          </cell>
          <cell r="K2366">
            <v>0</v>
          </cell>
          <cell r="L2366">
            <v>2003</v>
          </cell>
          <cell r="M2366">
            <v>1.6941228223954856</v>
          </cell>
          <cell r="N2366" t="str">
            <v>NG83</v>
          </cell>
          <cell r="O2366">
            <v>38.49</v>
          </cell>
          <cell r="P2366">
            <v>2</v>
          </cell>
        </row>
        <row r="2367">
          <cell r="A2367" t="str">
            <v>ON</v>
          </cell>
          <cell r="B2367">
            <v>8</v>
          </cell>
          <cell r="C2367">
            <v>3</v>
          </cell>
          <cell r="D2367" t="str">
            <v>C</v>
          </cell>
          <cell r="E2367">
            <v>3.6</v>
          </cell>
          <cell r="F2367">
            <v>37830</v>
          </cell>
          <cell r="G2367">
            <v>0.71499999999999997</v>
          </cell>
          <cell r="H2367">
            <v>0.64</v>
          </cell>
          <cell r="I2367" t="str">
            <v>3          0</v>
          </cell>
          <cell r="J2367">
            <v>0</v>
          </cell>
          <cell r="K2367">
            <v>0</v>
          </cell>
          <cell r="L2367">
            <v>2003</v>
          </cell>
          <cell r="M2367" t="str">
            <v>No Trade</v>
          </cell>
          <cell r="N2367" t="str">
            <v>NG83</v>
          </cell>
          <cell r="O2367">
            <v>38.49</v>
          </cell>
          <cell r="P2367">
            <v>1</v>
          </cell>
        </row>
        <row r="2368">
          <cell r="A2368" t="str">
            <v>ON</v>
          </cell>
          <cell r="B2368">
            <v>8</v>
          </cell>
          <cell r="C2368">
            <v>3</v>
          </cell>
          <cell r="D2368" t="str">
            <v>P</v>
          </cell>
          <cell r="E2368">
            <v>3.6</v>
          </cell>
          <cell r="F2368">
            <v>37830</v>
          </cell>
          <cell r="G2368">
            <v>0.23</v>
          </cell>
          <cell r="H2368">
            <v>0.25</v>
          </cell>
          <cell r="I2368" t="str">
            <v>4          0</v>
          </cell>
          <cell r="J2368">
            <v>0</v>
          </cell>
          <cell r="K2368">
            <v>0</v>
          </cell>
          <cell r="L2368">
            <v>2003</v>
          </cell>
          <cell r="M2368">
            <v>1.7139711404700508</v>
          </cell>
          <cell r="N2368" t="str">
            <v>NG83</v>
          </cell>
          <cell r="O2368">
            <v>38.49</v>
          </cell>
          <cell r="P2368">
            <v>2</v>
          </cell>
        </row>
        <row r="2369">
          <cell r="A2369" t="str">
            <v>ON</v>
          </cell>
          <cell r="B2369">
            <v>8</v>
          </cell>
          <cell r="C2369">
            <v>3</v>
          </cell>
          <cell r="D2369" t="str">
            <v>C</v>
          </cell>
          <cell r="E2369">
            <v>3.65</v>
          </cell>
          <cell r="F2369">
            <v>37830</v>
          </cell>
          <cell r="G2369">
            <v>0</v>
          </cell>
          <cell r="H2369">
            <v>0</v>
          </cell>
          <cell r="I2369" t="str">
            <v>0          0</v>
          </cell>
          <cell r="J2369">
            <v>0</v>
          </cell>
          <cell r="K2369">
            <v>0</v>
          </cell>
          <cell r="L2369">
            <v>2003</v>
          </cell>
          <cell r="M2369" t="str">
            <v>No Trade</v>
          </cell>
          <cell r="N2369" t="str">
            <v/>
          </cell>
          <cell r="O2369" t="str">
            <v/>
          </cell>
          <cell r="P2369" t="str">
            <v/>
          </cell>
        </row>
        <row r="2370">
          <cell r="A2370" t="str">
            <v>ON</v>
          </cell>
          <cell r="B2370">
            <v>8</v>
          </cell>
          <cell r="C2370">
            <v>3</v>
          </cell>
          <cell r="D2370" t="str">
            <v>P</v>
          </cell>
          <cell r="E2370">
            <v>3.65</v>
          </cell>
          <cell r="F2370">
            <v>37830</v>
          </cell>
          <cell r="G2370">
            <v>0.25</v>
          </cell>
          <cell r="H2370">
            <v>0.27</v>
          </cell>
          <cell r="I2370" t="str">
            <v>6          0</v>
          </cell>
          <cell r="J2370">
            <v>0</v>
          </cell>
          <cell r="K2370">
            <v>0</v>
          </cell>
          <cell r="L2370">
            <v>2003</v>
          </cell>
          <cell r="M2370">
            <v>1.7321843306686178</v>
          </cell>
          <cell r="N2370" t="str">
            <v>NG83</v>
          </cell>
          <cell r="O2370">
            <v>38.49</v>
          </cell>
          <cell r="P2370">
            <v>2</v>
          </cell>
        </row>
        <row r="2371">
          <cell r="A2371" t="str">
            <v>ON</v>
          </cell>
          <cell r="B2371">
            <v>8</v>
          </cell>
          <cell r="C2371">
            <v>3</v>
          </cell>
          <cell r="D2371" t="str">
            <v>C</v>
          </cell>
          <cell r="E2371">
            <v>3.7</v>
          </cell>
          <cell r="F2371">
            <v>37830</v>
          </cell>
          <cell r="G2371">
            <v>0</v>
          </cell>
          <cell r="H2371">
            <v>0</v>
          </cell>
          <cell r="I2371" t="str">
            <v>0          0</v>
          </cell>
          <cell r="J2371">
            <v>0</v>
          </cell>
          <cell r="K2371">
            <v>0</v>
          </cell>
          <cell r="L2371">
            <v>2003</v>
          </cell>
          <cell r="M2371" t="str">
            <v>No Trade</v>
          </cell>
          <cell r="N2371" t="str">
            <v/>
          </cell>
          <cell r="O2371" t="str">
            <v/>
          </cell>
          <cell r="P2371" t="str">
            <v/>
          </cell>
        </row>
        <row r="2372">
          <cell r="A2372" t="str">
            <v>ON</v>
          </cell>
          <cell r="B2372">
            <v>8</v>
          </cell>
          <cell r="C2372">
            <v>3</v>
          </cell>
          <cell r="D2372" t="str">
            <v>C</v>
          </cell>
          <cell r="E2372">
            <v>3.75</v>
          </cell>
          <cell r="F2372">
            <v>37830</v>
          </cell>
          <cell r="G2372">
            <v>0.63200000000000001</v>
          </cell>
          <cell r="H2372">
            <v>0.56000000000000005</v>
          </cell>
          <cell r="I2372" t="str">
            <v>3          0</v>
          </cell>
          <cell r="J2372">
            <v>0</v>
          </cell>
          <cell r="K2372">
            <v>0</v>
          </cell>
          <cell r="L2372">
            <v>2003</v>
          </cell>
          <cell r="M2372" t="str">
            <v>No Trade</v>
          </cell>
          <cell r="N2372" t="str">
            <v>NG83</v>
          </cell>
          <cell r="O2372">
            <v>38.49</v>
          </cell>
          <cell r="P2372">
            <v>1</v>
          </cell>
        </row>
        <row r="2373">
          <cell r="A2373" t="str">
            <v>ON</v>
          </cell>
          <cell r="B2373">
            <v>8</v>
          </cell>
          <cell r="C2373">
            <v>3</v>
          </cell>
          <cell r="D2373" t="str">
            <v>P</v>
          </cell>
          <cell r="E2373">
            <v>3.75</v>
          </cell>
          <cell r="F2373">
            <v>37830</v>
          </cell>
          <cell r="G2373">
            <v>0.29299999999999998</v>
          </cell>
          <cell r="H2373">
            <v>0.32</v>
          </cell>
          <cell r="I2373" t="str">
            <v>2         50</v>
          </cell>
          <cell r="J2373">
            <v>0</v>
          </cell>
          <cell r="K2373">
            <v>0</v>
          </cell>
          <cell r="L2373">
            <v>2003</v>
          </cell>
          <cell r="M2373">
            <v>1.7684420741848665</v>
          </cell>
          <cell r="N2373" t="str">
            <v>NG83</v>
          </cell>
          <cell r="O2373">
            <v>38.49</v>
          </cell>
          <cell r="P2373">
            <v>2</v>
          </cell>
        </row>
        <row r="2374">
          <cell r="A2374" t="str">
            <v>ON</v>
          </cell>
          <cell r="B2374">
            <v>8</v>
          </cell>
          <cell r="C2374">
            <v>3</v>
          </cell>
          <cell r="D2374" t="str">
            <v>C</v>
          </cell>
          <cell r="E2374">
            <v>3.8</v>
          </cell>
          <cell r="F2374">
            <v>37830</v>
          </cell>
          <cell r="G2374">
            <v>0.60699999999999998</v>
          </cell>
          <cell r="H2374">
            <v>0.54</v>
          </cell>
          <cell r="I2374" t="str">
            <v>0          0</v>
          </cell>
          <cell r="J2374">
            <v>0</v>
          </cell>
          <cell r="K2374">
            <v>0</v>
          </cell>
          <cell r="L2374">
            <v>2003</v>
          </cell>
          <cell r="M2374" t="str">
            <v>No Trade</v>
          </cell>
          <cell r="N2374" t="str">
            <v>NG83</v>
          </cell>
          <cell r="O2374">
            <v>38.49</v>
          </cell>
          <cell r="P2374">
            <v>1</v>
          </cell>
        </row>
        <row r="2375">
          <cell r="A2375" t="str">
            <v>ON</v>
          </cell>
          <cell r="B2375">
            <v>8</v>
          </cell>
          <cell r="C2375">
            <v>3</v>
          </cell>
          <cell r="D2375" t="str">
            <v>P</v>
          </cell>
          <cell r="E2375">
            <v>3.8</v>
          </cell>
          <cell r="F2375">
            <v>37830</v>
          </cell>
          <cell r="G2375">
            <v>0.316</v>
          </cell>
          <cell r="H2375">
            <v>0.34</v>
          </cell>
          <cell r="I2375" t="str">
            <v>7          0</v>
          </cell>
          <cell r="J2375">
            <v>0</v>
          </cell>
          <cell r="K2375">
            <v>0</v>
          </cell>
          <cell r="L2375">
            <v>2003</v>
          </cell>
          <cell r="M2375">
            <v>1.7864817692505208</v>
          </cell>
          <cell r="N2375" t="str">
            <v>NG83</v>
          </cell>
          <cell r="O2375">
            <v>38.49</v>
          </cell>
          <cell r="P2375">
            <v>2</v>
          </cell>
        </row>
        <row r="2376">
          <cell r="A2376" t="str">
            <v>ON</v>
          </cell>
          <cell r="B2376">
            <v>8</v>
          </cell>
          <cell r="C2376">
            <v>3</v>
          </cell>
          <cell r="D2376" t="str">
            <v>C</v>
          </cell>
          <cell r="E2376">
            <v>3.85</v>
          </cell>
          <cell r="F2376">
            <v>37830</v>
          </cell>
          <cell r="G2376">
            <v>0.441</v>
          </cell>
          <cell r="H2376">
            <v>0.44</v>
          </cell>
          <cell r="I2376" t="str">
            <v>1          0</v>
          </cell>
          <cell r="J2376">
            <v>0</v>
          </cell>
          <cell r="K2376">
            <v>0</v>
          </cell>
          <cell r="L2376">
            <v>2003</v>
          </cell>
          <cell r="M2376" t="str">
            <v>No Trade</v>
          </cell>
          <cell r="N2376" t="str">
            <v>NG83</v>
          </cell>
          <cell r="O2376">
            <v>38.49</v>
          </cell>
          <cell r="P2376">
            <v>1</v>
          </cell>
        </row>
        <row r="2377">
          <cell r="A2377" t="str">
            <v>ON</v>
          </cell>
          <cell r="B2377">
            <v>8</v>
          </cell>
          <cell r="C2377">
            <v>3</v>
          </cell>
          <cell r="D2377" t="str">
            <v>P</v>
          </cell>
          <cell r="E2377">
            <v>3.85</v>
          </cell>
          <cell r="F2377">
            <v>37830</v>
          </cell>
          <cell r="G2377">
            <v>0.34100000000000003</v>
          </cell>
          <cell r="H2377">
            <v>0.37</v>
          </cell>
          <cell r="I2377" t="str">
            <v>3          0</v>
          </cell>
          <cell r="J2377">
            <v>0</v>
          </cell>
          <cell r="K2377">
            <v>0</v>
          </cell>
          <cell r="L2377">
            <v>2003</v>
          </cell>
          <cell r="M2377">
            <v>1.8056586000560648</v>
          </cell>
          <cell r="N2377" t="str">
            <v>NG83</v>
          </cell>
          <cell r="O2377">
            <v>38.49</v>
          </cell>
          <cell r="P2377">
            <v>2</v>
          </cell>
        </row>
        <row r="2378">
          <cell r="A2378" t="str">
            <v>ON</v>
          </cell>
          <cell r="B2378">
            <v>8</v>
          </cell>
          <cell r="C2378">
            <v>3</v>
          </cell>
          <cell r="D2378" t="str">
            <v>C</v>
          </cell>
          <cell r="E2378">
            <v>3.9</v>
          </cell>
          <cell r="F2378">
            <v>37830</v>
          </cell>
          <cell r="G2378">
            <v>0.56000000000000005</v>
          </cell>
          <cell r="H2378">
            <v>0.49</v>
          </cell>
          <cell r="I2378" t="str">
            <v>4          0</v>
          </cell>
          <cell r="J2378">
            <v>0</v>
          </cell>
          <cell r="K2378">
            <v>0</v>
          </cell>
          <cell r="L2378">
            <v>2003</v>
          </cell>
          <cell r="M2378" t="str">
            <v>No Trade</v>
          </cell>
          <cell r="N2378" t="str">
            <v>NG83</v>
          </cell>
          <cell r="O2378">
            <v>38.49</v>
          </cell>
          <cell r="P2378">
            <v>1</v>
          </cell>
        </row>
        <row r="2379">
          <cell r="A2379" t="str">
            <v>ON</v>
          </cell>
          <cell r="B2379">
            <v>8</v>
          </cell>
          <cell r="C2379">
            <v>3</v>
          </cell>
          <cell r="D2379" t="str">
            <v>P</v>
          </cell>
          <cell r="E2379">
            <v>3.9</v>
          </cell>
          <cell r="F2379">
            <v>37830</v>
          </cell>
          <cell r="G2379">
            <v>0.36599999999999999</v>
          </cell>
          <cell r="H2379">
            <v>0.4</v>
          </cell>
          <cell r="I2379" t="str">
            <v>0          0</v>
          </cell>
          <cell r="J2379">
            <v>0</v>
          </cell>
          <cell r="K2379">
            <v>0</v>
          </cell>
          <cell r="L2379">
            <v>2003</v>
          </cell>
          <cell r="M2379">
            <v>1.8235364822672895</v>
          </cell>
          <cell r="N2379" t="str">
            <v>NG83</v>
          </cell>
          <cell r="O2379">
            <v>38.49</v>
          </cell>
          <cell r="P2379">
            <v>2</v>
          </cell>
        </row>
        <row r="2380">
          <cell r="A2380" t="str">
            <v>ON</v>
          </cell>
          <cell r="B2380">
            <v>8</v>
          </cell>
          <cell r="C2380">
            <v>3</v>
          </cell>
          <cell r="D2380" t="str">
            <v>C</v>
          </cell>
          <cell r="E2380">
            <v>3.95</v>
          </cell>
          <cell r="F2380">
            <v>37830</v>
          </cell>
          <cell r="G2380">
            <v>0.53700000000000003</v>
          </cell>
          <cell r="H2380">
            <v>0.47</v>
          </cell>
          <cell r="I2380" t="str">
            <v>1          0</v>
          </cell>
          <cell r="J2380">
            <v>0</v>
          </cell>
          <cell r="K2380">
            <v>0</v>
          </cell>
          <cell r="L2380">
            <v>2003</v>
          </cell>
          <cell r="M2380" t="str">
            <v>No Trade</v>
          </cell>
          <cell r="N2380" t="str">
            <v>NG83</v>
          </cell>
          <cell r="O2380">
            <v>38.49</v>
          </cell>
          <cell r="P2380">
            <v>1</v>
          </cell>
        </row>
        <row r="2381">
          <cell r="A2381" t="str">
            <v>ON</v>
          </cell>
          <cell r="B2381">
            <v>8</v>
          </cell>
          <cell r="C2381">
            <v>3</v>
          </cell>
          <cell r="D2381" t="str">
            <v>P</v>
          </cell>
          <cell r="E2381">
            <v>3.95</v>
          </cell>
          <cell r="F2381">
            <v>37830</v>
          </cell>
          <cell r="G2381">
            <v>0.39200000000000002</v>
          </cell>
          <cell r="H2381">
            <v>0.42</v>
          </cell>
          <cell r="I2381" t="str">
            <v>7          0</v>
          </cell>
          <cell r="J2381">
            <v>0</v>
          </cell>
          <cell r="K2381">
            <v>0</v>
          </cell>
          <cell r="L2381">
            <v>2003</v>
          </cell>
          <cell r="M2381">
            <v>1.8413656697244813</v>
          </cell>
          <cell r="N2381" t="str">
            <v>NG83</v>
          </cell>
          <cell r="O2381">
            <v>38.49</v>
          </cell>
          <cell r="P2381">
            <v>2</v>
          </cell>
        </row>
        <row r="2382">
          <cell r="A2382" t="str">
            <v>ON</v>
          </cell>
          <cell r="B2382">
            <v>8</v>
          </cell>
          <cell r="C2382">
            <v>3</v>
          </cell>
          <cell r="D2382" t="str">
            <v>C</v>
          </cell>
          <cell r="E2382">
            <v>4</v>
          </cell>
          <cell r="F2382">
            <v>37830</v>
          </cell>
          <cell r="G2382">
            <v>0.51300000000000001</v>
          </cell>
          <cell r="H2382">
            <v>0.45</v>
          </cell>
          <cell r="I2382" t="str">
            <v>0          0</v>
          </cell>
          <cell r="J2382">
            <v>0</v>
          </cell>
          <cell r="K2382">
            <v>0</v>
          </cell>
          <cell r="L2382">
            <v>2003</v>
          </cell>
          <cell r="M2382" t="str">
            <v>No Trade</v>
          </cell>
          <cell r="N2382" t="str">
            <v>NG83</v>
          </cell>
          <cell r="O2382">
            <v>38.49</v>
          </cell>
          <cell r="P2382">
            <v>1</v>
          </cell>
        </row>
        <row r="2383">
          <cell r="A2383" t="str">
            <v>ON</v>
          </cell>
          <cell r="B2383">
            <v>8</v>
          </cell>
          <cell r="C2383">
            <v>3</v>
          </cell>
          <cell r="D2383" t="str">
            <v>P</v>
          </cell>
          <cell r="E2383">
            <v>4</v>
          </cell>
          <cell r="F2383">
            <v>37830</v>
          </cell>
          <cell r="G2383">
            <v>0.41799999999999998</v>
          </cell>
          <cell r="H2383">
            <v>0.45</v>
          </cell>
          <cell r="I2383" t="str">
            <v>6          0</v>
          </cell>
          <cell r="J2383">
            <v>0</v>
          </cell>
          <cell r="K2383">
            <v>0</v>
          </cell>
          <cell r="L2383">
            <v>2003</v>
          </cell>
          <cell r="M2383">
            <v>1.858084375063614</v>
          </cell>
          <cell r="N2383" t="str">
            <v>NG83</v>
          </cell>
          <cell r="O2383">
            <v>38.49</v>
          </cell>
          <cell r="P2383">
            <v>2</v>
          </cell>
        </row>
        <row r="2384">
          <cell r="A2384" t="str">
            <v>ON</v>
          </cell>
          <cell r="B2384">
            <v>8</v>
          </cell>
          <cell r="C2384">
            <v>3</v>
          </cell>
          <cell r="D2384" t="str">
            <v>C</v>
          </cell>
          <cell r="E2384">
            <v>4.05</v>
          </cell>
          <cell r="F2384">
            <v>37830</v>
          </cell>
          <cell r="G2384">
            <v>0</v>
          </cell>
          <cell r="H2384">
            <v>0</v>
          </cell>
          <cell r="I2384" t="str">
            <v>0          0</v>
          </cell>
          <cell r="J2384">
            <v>0</v>
          </cell>
          <cell r="K2384">
            <v>0</v>
          </cell>
          <cell r="L2384">
            <v>2003</v>
          </cell>
          <cell r="M2384" t="str">
            <v>No Trade</v>
          </cell>
          <cell r="N2384" t="str">
            <v/>
          </cell>
          <cell r="O2384" t="str">
            <v/>
          </cell>
          <cell r="P2384" t="str">
            <v/>
          </cell>
        </row>
        <row r="2385">
          <cell r="A2385" t="str">
            <v>ON</v>
          </cell>
          <cell r="B2385">
            <v>8</v>
          </cell>
          <cell r="C2385">
            <v>3</v>
          </cell>
          <cell r="D2385" t="str">
            <v>C</v>
          </cell>
          <cell r="E2385">
            <v>4.0999999999999996</v>
          </cell>
          <cell r="F2385">
            <v>37830</v>
          </cell>
          <cell r="G2385">
            <v>0.47</v>
          </cell>
          <cell r="H2385">
            <v>0.41</v>
          </cell>
          <cell r="I2385" t="str">
            <v>1          0</v>
          </cell>
          <cell r="J2385">
            <v>0</v>
          </cell>
          <cell r="K2385">
            <v>0</v>
          </cell>
          <cell r="L2385">
            <v>2003</v>
          </cell>
          <cell r="M2385" t="str">
            <v>No Trade</v>
          </cell>
          <cell r="N2385" t="str">
            <v>NG83</v>
          </cell>
          <cell r="O2385">
            <v>38.49</v>
          </cell>
          <cell r="P2385">
            <v>1</v>
          </cell>
        </row>
        <row r="2386">
          <cell r="A2386" t="str">
            <v>ON</v>
          </cell>
          <cell r="B2386">
            <v>8</v>
          </cell>
          <cell r="C2386">
            <v>3</v>
          </cell>
          <cell r="D2386" t="str">
            <v>P</v>
          </cell>
          <cell r="E2386">
            <v>4.0999999999999996</v>
          </cell>
          <cell r="F2386">
            <v>37830</v>
          </cell>
          <cell r="G2386">
            <v>0.47499999999999998</v>
          </cell>
          <cell r="H2386">
            <v>0.51</v>
          </cell>
          <cell r="I2386" t="str">
            <v>7          0</v>
          </cell>
          <cell r="J2386">
            <v>0</v>
          </cell>
          <cell r="K2386">
            <v>0</v>
          </cell>
          <cell r="L2386">
            <v>2003</v>
          </cell>
          <cell r="M2386">
            <v>1.8936119153147637</v>
          </cell>
          <cell r="N2386" t="str">
            <v>NG83</v>
          </cell>
          <cell r="O2386">
            <v>38.49</v>
          </cell>
          <cell r="P2386">
            <v>2</v>
          </cell>
        </row>
        <row r="2387">
          <cell r="A2387" t="str">
            <v>ON</v>
          </cell>
          <cell r="B2387">
            <v>8</v>
          </cell>
          <cell r="C2387">
            <v>3</v>
          </cell>
          <cell r="D2387" t="str">
            <v>C</v>
          </cell>
          <cell r="E2387">
            <v>4.2</v>
          </cell>
          <cell r="F2387">
            <v>37830</v>
          </cell>
          <cell r="G2387">
            <v>0</v>
          </cell>
          <cell r="H2387">
            <v>0</v>
          </cell>
          <cell r="I2387" t="str">
            <v>0          0</v>
          </cell>
          <cell r="J2387">
            <v>0</v>
          </cell>
          <cell r="K2387">
            <v>0</v>
          </cell>
          <cell r="L2387">
            <v>2003</v>
          </cell>
          <cell r="M2387" t="str">
            <v>No Trade</v>
          </cell>
          <cell r="N2387" t="str">
            <v/>
          </cell>
          <cell r="O2387" t="str">
            <v/>
          </cell>
          <cell r="P2387" t="str">
            <v/>
          </cell>
        </row>
        <row r="2388">
          <cell r="A2388" t="str">
            <v>ON</v>
          </cell>
          <cell r="B2388">
            <v>8</v>
          </cell>
          <cell r="C2388">
            <v>3</v>
          </cell>
          <cell r="D2388" t="str">
            <v>C</v>
          </cell>
          <cell r="E2388">
            <v>4.25</v>
          </cell>
          <cell r="F2388">
            <v>37830</v>
          </cell>
          <cell r="G2388">
            <v>0.41199999999999998</v>
          </cell>
          <cell r="H2388">
            <v>0.35</v>
          </cell>
          <cell r="I2388" t="str">
            <v>8          0</v>
          </cell>
          <cell r="J2388">
            <v>0</v>
          </cell>
          <cell r="K2388">
            <v>0</v>
          </cell>
          <cell r="L2388">
            <v>2003</v>
          </cell>
          <cell r="M2388" t="str">
            <v>No Trade</v>
          </cell>
          <cell r="N2388" t="str">
            <v>NG83</v>
          </cell>
          <cell r="O2388">
            <v>38.49</v>
          </cell>
          <cell r="P2388">
            <v>1</v>
          </cell>
        </row>
        <row r="2389">
          <cell r="A2389" t="str">
            <v>ON</v>
          </cell>
          <cell r="B2389">
            <v>8</v>
          </cell>
          <cell r="C2389">
            <v>3</v>
          </cell>
          <cell r="D2389" t="str">
            <v>C</v>
          </cell>
          <cell r="E2389">
            <v>4.3</v>
          </cell>
          <cell r="F2389">
            <v>37830</v>
          </cell>
          <cell r="G2389">
            <v>0</v>
          </cell>
          <cell r="H2389">
            <v>0</v>
          </cell>
          <cell r="I2389" t="str">
            <v>0          0</v>
          </cell>
          <cell r="J2389">
            <v>0</v>
          </cell>
          <cell r="K2389">
            <v>0</v>
          </cell>
          <cell r="L2389">
            <v>2003</v>
          </cell>
          <cell r="M2389" t="str">
            <v>No Trade</v>
          </cell>
          <cell r="N2389" t="str">
            <v/>
          </cell>
          <cell r="O2389" t="str">
            <v/>
          </cell>
          <cell r="P2389" t="str">
            <v/>
          </cell>
        </row>
        <row r="2390">
          <cell r="A2390" t="str">
            <v>ON</v>
          </cell>
          <cell r="B2390">
            <v>8</v>
          </cell>
          <cell r="C2390">
            <v>3</v>
          </cell>
          <cell r="D2390" t="str">
            <v>C</v>
          </cell>
          <cell r="E2390">
            <v>4.4000000000000004</v>
          </cell>
          <cell r="F2390">
            <v>37830</v>
          </cell>
          <cell r="G2390">
            <v>0.36199999999999999</v>
          </cell>
          <cell r="H2390">
            <v>0.31</v>
          </cell>
          <cell r="I2390" t="str">
            <v>2          0</v>
          </cell>
          <cell r="J2390">
            <v>0</v>
          </cell>
          <cell r="K2390">
            <v>0</v>
          </cell>
          <cell r="L2390">
            <v>2003</v>
          </cell>
          <cell r="M2390" t="str">
            <v>No Trade</v>
          </cell>
          <cell r="N2390" t="str">
            <v>NG83</v>
          </cell>
          <cell r="O2390">
            <v>38.49</v>
          </cell>
          <cell r="P2390">
            <v>1</v>
          </cell>
        </row>
        <row r="2391">
          <cell r="A2391" t="str">
            <v>ON</v>
          </cell>
          <cell r="B2391">
            <v>8</v>
          </cell>
          <cell r="C2391">
            <v>3</v>
          </cell>
          <cell r="D2391" t="str">
            <v>C</v>
          </cell>
          <cell r="E2391">
            <v>4.5</v>
          </cell>
          <cell r="F2391">
            <v>37830</v>
          </cell>
          <cell r="G2391">
            <v>0.33200000000000002</v>
          </cell>
          <cell r="H2391">
            <v>0.28000000000000003</v>
          </cell>
          <cell r="I2391" t="str">
            <v>5          0</v>
          </cell>
          <cell r="J2391">
            <v>0</v>
          </cell>
          <cell r="K2391">
            <v>0</v>
          </cell>
          <cell r="L2391">
            <v>2003</v>
          </cell>
          <cell r="M2391" t="str">
            <v>No Trade</v>
          </cell>
          <cell r="N2391" t="str">
            <v>NG83</v>
          </cell>
          <cell r="O2391">
            <v>38.49</v>
          </cell>
          <cell r="P2391">
            <v>1</v>
          </cell>
        </row>
        <row r="2392">
          <cell r="A2392" t="str">
            <v>ON</v>
          </cell>
          <cell r="B2392">
            <v>8</v>
          </cell>
          <cell r="C2392">
            <v>3</v>
          </cell>
          <cell r="D2392" t="str">
            <v>C</v>
          </cell>
          <cell r="E2392">
            <v>4.55</v>
          </cell>
          <cell r="F2392">
            <v>37830</v>
          </cell>
          <cell r="G2392">
            <v>0.317</v>
          </cell>
          <cell r="H2392">
            <v>0.27</v>
          </cell>
          <cell r="I2392" t="str">
            <v>2          0</v>
          </cell>
          <cell r="J2392">
            <v>0</v>
          </cell>
          <cell r="K2392">
            <v>0</v>
          </cell>
          <cell r="L2392">
            <v>2003</v>
          </cell>
          <cell r="M2392" t="str">
            <v>No Trade</v>
          </cell>
          <cell r="N2392" t="str">
            <v>NG83</v>
          </cell>
          <cell r="O2392">
            <v>38.49</v>
          </cell>
          <cell r="P2392">
            <v>1</v>
          </cell>
        </row>
        <row r="2393">
          <cell r="A2393" t="str">
            <v>ON</v>
          </cell>
          <cell r="B2393">
            <v>8</v>
          </cell>
          <cell r="C2393">
            <v>3</v>
          </cell>
          <cell r="D2393" t="str">
            <v>C</v>
          </cell>
          <cell r="E2393">
            <v>4.75</v>
          </cell>
          <cell r="F2393">
            <v>37830</v>
          </cell>
          <cell r="G2393">
            <v>0.26600000000000001</v>
          </cell>
          <cell r="H2393">
            <v>0.22</v>
          </cell>
          <cell r="I2393" t="str">
            <v>6          0</v>
          </cell>
          <cell r="J2393">
            <v>0</v>
          </cell>
          <cell r="K2393">
            <v>0</v>
          </cell>
          <cell r="L2393">
            <v>2003</v>
          </cell>
          <cell r="M2393" t="str">
            <v>No Trade</v>
          </cell>
          <cell r="N2393" t="str">
            <v>NG83</v>
          </cell>
          <cell r="O2393">
            <v>38.49</v>
          </cell>
          <cell r="P2393">
            <v>1</v>
          </cell>
        </row>
        <row r="2394">
          <cell r="A2394" t="str">
            <v>ON</v>
          </cell>
          <cell r="B2394">
            <v>8</v>
          </cell>
          <cell r="C2394">
            <v>3</v>
          </cell>
          <cell r="D2394" t="str">
            <v>C</v>
          </cell>
          <cell r="E2394">
            <v>4.8</v>
          </cell>
          <cell r="F2394">
            <v>37830</v>
          </cell>
          <cell r="G2394">
            <v>0.255</v>
          </cell>
          <cell r="H2394">
            <v>0.21</v>
          </cell>
          <cell r="I2394" t="str">
            <v>6          0</v>
          </cell>
          <cell r="J2394">
            <v>0</v>
          </cell>
          <cell r="K2394">
            <v>0</v>
          </cell>
          <cell r="L2394">
            <v>2003</v>
          </cell>
          <cell r="M2394" t="str">
            <v>No Trade</v>
          </cell>
          <cell r="N2394" t="str">
            <v>NG83</v>
          </cell>
          <cell r="O2394">
            <v>38.49</v>
          </cell>
          <cell r="P2394">
            <v>1</v>
          </cell>
        </row>
        <row r="2395">
          <cell r="A2395" t="str">
            <v>ON</v>
          </cell>
          <cell r="B2395">
            <v>8</v>
          </cell>
          <cell r="C2395">
            <v>3</v>
          </cell>
          <cell r="D2395" t="str">
            <v>C</v>
          </cell>
          <cell r="E2395">
            <v>4.8499999999999996</v>
          </cell>
          <cell r="F2395">
            <v>37830</v>
          </cell>
          <cell r="G2395">
            <v>0.24399999999999999</v>
          </cell>
          <cell r="H2395">
            <v>0.2</v>
          </cell>
          <cell r="I2395" t="str">
            <v>6          0</v>
          </cell>
          <cell r="J2395">
            <v>0</v>
          </cell>
          <cell r="K2395">
            <v>0</v>
          </cell>
          <cell r="L2395">
            <v>2003</v>
          </cell>
          <cell r="M2395" t="str">
            <v>No Trade</v>
          </cell>
          <cell r="N2395" t="str">
            <v>NG83</v>
          </cell>
          <cell r="O2395">
            <v>38.49</v>
          </cell>
          <cell r="P2395">
            <v>1</v>
          </cell>
        </row>
        <row r="2396">
          <cell r="A2396" t="str">
            <v>ON</v>
          </cell>
          <cell r="B2396">
            <v>8</v>
          </cell>
          <cell r="C2396">
            <v>3</v>
          </cell>
          <cell r="D2396" t="str">
            <v>C</v>
          </cell>
          <cell r="E2396">
            <v>5</v>
          </cell>
          <cell r="F2396">
            <v>37830</v>
          </cell>
          <cell r="G2396">
            <v>0.214</v>
          </cell>
          <cell r="H2396">
            <v>0.18</v>
          </cell>
          <cell r="I2396" t="str">
            <v>0          0</v>
          </cell>
          <cell r="J2396">
            <v>0</v>
          </cell>
          <cell r="K2396">
            <v>0</v>
          </cell>
          <cell r="L2396">
            <v>2003</v>
          </cell>
          <cell r="M2396" t="str">
            <v>No Trade</v>
          </cell>
          <cell r="N2396" t="str">
            <v>NG83</v>
          </cell>
          <cell r="O2396">
            <v>38.49</v>
          </cell>
          <cell r="P2396">
            <v>1</v>
          </cell>
        </row>
        <row r="2397">
          <cell r="A2397" t="str">
            <v>ON</v>
          </cell>
          <cell r="B2397">
            <v>8</v>
          </cell>
          <cell r="C2397">
            <v>3</v>
          </cell>
          <cell r="D2397" t="str">
            <v>C</v>
          </cell>
          <cell r="E2397">
            <v>5.0999999999999996</v>
          </cell>
          <cell r="F2397">
            <v>37830</v>
          </cell>
          <cell r="G2397">
            <v>0.19600000000000001</v>
          </cell>
          <cell r="H2397">
            <v>0.16</v>
          </cell>
          <cell r="I2397" t="str">
            <v>4          0</v>
          </cell>
          <cell r="J2397">
            <v>0</v>
          </cell>
          <cell r="K2397">
            <v>0</v>
          </cell>
          <cell r="L2397">
            <v>2003</v>
          </cell>
          <cell r="M2397" t="str">
            <v>No Trade</v>
          </cell>
          <cell r="N2397" t="str">
            <v>NG83</v>
          </cell>
          <cell r="O2397">
            <v>38.49</v>
          </cell>
          <cell r="P2397">
            <v>1</v>
          </cell>
        </row>
        <row r="2398">
          <cell r="A2398" t="str">
            <v>ON</v>
          </cell>
          <cell r="B2398">
            <v>8</v>
          </cell>
          <cell r="C2398">
            <v>3</v>
          </cell>
          <cell r="D2398" t="str">
            <v>C</v>
          </cell>
          <cell r="E2398">
            <v>5.2</v>
          </cell>
          <cell r="F2398">
            <v>37830</v>
          </cell>
          <cell r="G2398">
            <v>0.18</v>
          </cell>
          <cell r="H2398">
            <v>0.15</v>
          </cell>
          <cell r="I2398" t="str">
            <v>0          0</v>
          </cell>
          <cell r="J2398">
            <v>0</v>
          </cell>
          <cell r="K2398">
            <v>0</v>
          </cell>
          <cell r="L2398">
            <v>2003</v>
          </cell>
          <cell r="M2398" t="str">
            <v>No Trade</v>
          </cell>
          <cell r="N2398" t="str">
            <v>NG83</v>
          </cell>
          <cell r="O2398">
            <v>38.49</v>
          </cell>
          <cell r="P2398">
            <v>1</v>
          </cell>
        </row>
        <row r="2399">
          <cell r="A2399" t="str">
            <v>ON</v>
          </cell>
          <cell r="B2399">
            <v>8</v>
          </cell>
          <cell r="C2399">
            <v>3</v>
          </cell>
          <cell r="D2399" t="str">
            <v>C</v>
          </cell>
          <cell r="E2399">
            <v>5.5</v>
          </cell>
          <cell r="F2399">
            <v>37830</v>
          </cell>
          <cell r="G2399">
            <v>0.14000000000000001</v>
          </cell>
          <cell r="H2399">
            <v>0.11</v>
          </cell>
          <cell r="I2399" t="str">
            <v>5          0</v>
          </cell>
          <cell r="J2399">
            <v>0</v>
          </cell>
          <cell r="K2399">
            <v>0</v>
          </cell>
          <cell r="L2399">
            <v>2003</v>
          </cell>
          <cell r="M2399" t="str">
            <v>No Trade</v>
          </cell>
          <cell r="N2399" t="str">
            <v>NG83</v>
          </cell>
          <cell r="O2399">
            <v>38.49</v>
          </cell>
          <cell r="P2399">
            <v>1</v>
          </cell>
        </row>
        <row r="2400">
          <cell r="A2400" t="str">
            <v>ON</v>
          </cell>
          <cell r="B2400">
            <v>8</v>
          </cell>
          <cell r="C2400">
            <v>3</v>
          </cell>
          <cell r="D2400" t="str">
            <v>C</v>
          </cell>
          <cell r="E2400">
            <v>5.55</v>
          </cell>
          <cell r="F2400">
            <v>37830</v>
          </cell>
          <cell r="G2400">
            <v>0.13400000000000001</v>
          </cell>
          <cell r="H2400">
            <v>0.11</v>
          </cell>
          <cell r="I2400" t="str">
            <v>0          0</v>
          </cell>
          <cell r="J2400">
            <v>0</v>
          </cell>
          <cell r="K2400">
            <v>0</v>
          </cell>
          <cell r="L2400">
            <v>2003</v>
          </cell>
          <cell r="M2400" t="str">
            <v>No Trade</v>
          </cell>
          <cell r="N2400" t="str">
            <v>NG83</v>
          </cell>
          <cell r="O2400">
            <v>38.49</v>
          </cell>
          <cell r="P2400">
            <v>1</v>
          </cell>
        </row>
        <row r="2401">
          <cell r="A2401" t="str">
            <v>ON</v>
          </cell>
          <cell r="B2401">
            <v>8</v>
          </cell>
          <cell r="C2401">
            <v>3</v>
          </cell>
          <cell r="D2401" t="str">
            <v>C</v>
          </cell>
          <cell r="E2401">
            <v>5.7</v>
          </cell>
          <cell r="F2401">
            <v>37830</v>
          </cell>
          <cell r="G2401">
            <v>0.11799999999999999</v>
          </cell>
          <cell r="H2401">
            <v>0.09</v>
          </cell>
          <cell r="I2401" t="str">
            <v>7          0</v>
          </cell>
          <cell r="J2401">
            <v>0</v>
          </cell>
          <cell r="K2401">
            <v>0</v>
          </cell>
          <cell r="L2401">
            <v>2003</v>
          </cell>
          <cell r="M2401" t="str">
            <v>No Trade</v>
          </cell>
          <cell r="N2401" t="str">
            <v>NG83</v>
          </cell>
          <cell r="O2401">
            <v>38.49</v>
          </cell>
          <cell r="P2401">
            <v>1</v>
          </cell>
        </row>
        <row r="2402">
          <cell r="A2402" t="str">
            <v>ON</v>
          </cell>
          <cell r="B2402">
            <v>8</v>
          </cell>
          <cell r="C2402">
            <v>3</v>
          </cell>
          <cell r="D2402" t="str">
            <v>C</v>
          </cell>
          <cell r="E2402">
            <v>6</v>
          </cell>
          <cell r="F2402">
            <v>37830</v>
          </cell>
          <cell r="G2402">
            <v>9.2999999999999999E-2</v>
          </cell>
          <cell r="H2402">
            <v>7.0000000000000007E-2</v>
          </cell>
          <cell r="I2402" t="str">
            <v>5          0</v>
          </cell>
          <cell r="J2402">
            <v>0</v>
          </cell>
          <cell r="K2402">
            <v>0</v>
          </cell>
          <cell r="L2402">
            <v>2003</v>
          </cell>
          <cell r="M2402" t="str">
            <v>No Trade</v>
          </cell>
          <cell r="N2402" t="str">
            <v>NG83</v>
          </cell>
          <cell r="O2402">
            <v>38.49</v>
          </cell>
          <cell r="P2402">
            <v>1</v>
          </cell>
        </row>
        <row r="2403">
          <cell r="A2403" t="str">
            <v>ON</v>
          </cell>
          <cell r="B2403">
            <v>8</v>
          </cell>
          <cell r="C2403">
            <v>3</v>
          </cell>
          <cell r="D2403" t="str">
            <v>C</v>
          </cell>
          <cell r="E2403">
            <v>7</v>
          </cell>
          <cell r="F2403">
            <v>37830</v>
          </cell>
          <cell r="G2403">
            <v>4.3999999999999997E-2</v>
          </cell>
          <cell r="H2403">
            <v>0.03</v>
          </cell>
          <cell r="I2403" t="str">
            <v>5          0</v>
          </cell>
          <cell r="J2403">
            <v>0</v>
          </cell>
          <cell r="K2403">
            <v>0</v>
          </cell>
          <cell r="L2403">
            <v>2003</v>
          </cell>
          <cell r="M2403" t="str">
            <v>No Trade</v>
          </cell>
          <cell r="N2403" t="str">
            <v>NG83</v>
          </cell>
          <cell r="O2403">
            <v>38.49</v>
          </cell>
          <cell r="P2403">
            <v>1</v>
          </cell>
        </row>
        <row r="2404">
          <cell r="A2404" t="str">
            <v>ON</v>
          </cell>
          <cell r="B2404">
            <v>8</v>
          </cell>
          <cell r="C2404">
            <v>3</v>
          </cell>
          <cell r="D2404" t="str">
            <v>C</v>
          </cell>
          <cell r="E2404">
            <v>8</v>
          </cell>
          <cell r="F2404">
            <v>37830</v>
          </cell>
          <cell r="G2404">
            <v>2.4E-2</v>
          </cell>
          <cell r="H2404">
            <v>0.01</v>
          </cell>
          <cell r="I2404" t="str">
            <v>8          0</v>
          </cell>
          <cell r="J2404">
            <v>0</v>
          </cell>
          <cell r="K2404">
            <v>0</v>
          </cell>
          <cell r="L2404">
            <v>2003</v>
          </cell>
          <cell r="M2404" t="str">
            <v>No Trade</v>
          </cell>
          <cell r="N2404" t="str">
            <v>NG83</v>
          </cell>
          <cell r="O2404">
            <v>38.49</v>
          </cell>
          <cell r="P2404">
            <v>1</v>
          </cell>
        </row>
        <row r="2405">
          <cell r="A2405" t="str">
            <v>ON</v>
          </cell>
          <cell r="B2405">
            <v>8</v>
          </cell>
          <cell r="C2405">
            <v>3</v>
          </cell>
          <cell r="D2405" t="str">
            <v>C</v>
          </cell>
          <cell r="E2405">
            <v>10</v>
          </cell>
          <cell r="F2405">
            <v>37830</v>
          </cell>
          <cell r="G2405">
            <v>8.9999999999999993E-3</v>
          </cell>
          <cell r="H2405">
            <v>0</v>
          </cell>
          <cell r="I2405" t="str">
            <v>7          0</v>
          </cell>
          <cell r="J2405">
            <v>0</v>
          </cell>
          <cell r="K2405">
            <v>0</v>
          </cell>
          <cell r="L2405">
            <v>2003</v>
          </cell>
          <cell r="M2405" t="str">
            <v>No Trade</v>
          </cell>
          <cell r="N2405" t="str">
            <v>NG83</v>
          </cell>
          <cell r="O2405">
            <v>38.49</v>
          </cell>
          <cell r="P2405">
            <v>1</v>
          </cell>
        </row>
        <row r="2406">
          <cell r="A2406" t="str">
            <v>ON</v>
          </cell>
          <cell r="B2406">
            <v>9</v>
          </cell>
          <cell r="C2406">
            <v>3</v>
          </cell>
          <cell r="D2406" t="str">
            <v>P</v>
          </cell>
          <cell r="E2406">
            <v>0.25</v>
          </cell>
          <cell r="F2406">
            <v>37859</v>
          </cell>
          <cell r="G2406">
            <v>0</v>
          </cell>
          <cell r="H2406">
            <v>0</v>
          </cell>
          <cell r="I2406" t="str">
            <v>0          0</v>
          </cell>
          <cell r="J2406">
            <v>0</v>
          </cell>
          <cell r="K2406">
            <v>0</v>
          </cell>
          <cell r="L2406">
            <v>2003</v>
          </cell>
          <cell r="M2406" t="str">
            <v>No Trade</v>
          </cell>
          <cell r="N2406" t="str">
            <v/>
          </cell>
          <cell r="O2406" t="str">
            <v/>
          </cell>
          <cell r="P2406" t="str">
            <v/>
          </cell>
        </row>
        <row r="2407">
          <cell r="A2407" t="str">
            <v>ON</v>
          </cell>
          <cell r="B2407">
            <v>9</v>
          </cell>
          <cell r="C2407">
            <v>3</v>
          </cell>
          <cell r="D2407" t="str">
            <v>P</v>
          </cell>
          <cell r="E2407">
            <v>2</v>
          </cell>
          <cell r="F2407">
            <v>37859</v>
          </cell>
          <cell r="G2407">
            <v>1E-3</v>
          </cell>
          <cell r="H2407">
            <v>0</v>
          </cell>
          <cell r="I2407" t="str">
            <v>1          0</v>
          </cell>
          <cell r="J2407">
            <v>0</v>
          </cell>
          <cell r="K2407">
            <v>0</v>
          </cell>
          <cell r="L2407">
            <v>2003</v>
          </cell>
          <cell r="M2407">
            <v>1.1466079249216363</v>
          </cell>
          <cell r="N2407" t="str">
            <v>NG93</v>
          </cell>
          <cell r="O2407">
            <v>50.75</v>
          </cell>
          <cell r="P2407">
            <v>2</v>
          </cell>
        </row>
        <row r="2408">
          <cell r="A2408" t="str">
            <v>ON</v>
          </cell>
          <cell r="B2408">
            <v>9</v>
          </cell>
          <cell r="C2408">
            <v>3</v>
          </cell>
          <cell r="D2408" t="str">
            <v>P</v>
          </cell>
          <cell r="E2408">
            <v>2.1</v>
          </cell>
          <cell r="F2408">
            <v>37859</v>
          </cell>
          <cell r="G2408">
            <v>2E-3</v>
          </cell>
          <cell r="H2408">
            <v>0</v>
          </cell>
          <cell r="I2408" t="str">
            <v>2          0</v>
          </cell>
          <cell r="J2408">
            <v>0</v>
          </cell>
          <cell r="K2408">
            <v>0</v>
          </cell>
          <cell r="L2408">
            <v>2003</v>
          </cell>
          <cell r="M2408">
            <v>1.1902212209151628</v>
          </cell>
          <cell r="N2408" t="str">
            <v>NG93</v>
          </cell>
          <cell r="O2408">
            <v>50.75</v>
          </cell>
          <cell r="P2408">
            <v>2</v>
          </cell>
        </row>
        <row r="2409">
          <cell r="A2409" t="str">
            <v>ON</v>
          </cell>
          <cell r="B2409">
            <v>9</v>
          </cell>
          <cell r="C2409">
            <v>3</v>
          </cell>
          <cell r="D2409" t="str">
            <v>P</v>
          </cell>
          <cell r="E2409">
            <v>2.25</v>
          </cell>
          <cell r="F2409">
            <v>37859</v>
          </cell>
          <cell r="G2409">
            <v>5.0000000000000001E-3</v>
          </cell>
          <cell r="H2409">
            <v>0</v>
          </cell>
          <cell r="I2409" t="str">
            <v>6          0</v>
          </cell>
          <cell r="J2409">
            <v>0</v>
          </cell>
          <cell r="K2409">
            <v>0</v>
          </cell>
          <cell r="L2409">
            <v>2003</v>
          </cell>
          <cell r="M2409">
            <v>1.2579360831193505</v>
          </cell>
          <cell r="N2409" t="str">
            <v>NG93</v>
          </cell>
          <cell r="O2409">
            <v>50.75</v>
          </cell>
          <cell r="P2409">
            <v>2</v>
          </cell>
        </row>
        <row r="2410">
          <cell r="A2410" t="str">
            <v>ON</v>
          </cell>
          <cell r="B2410">
            <v>9</v>
          </cell>
          <cell r="C2410">
            <v>3</v>
          </cell>
          <cell r="D2410" t="str">
            <v>P</v>
          </cell>
          <cell r="E2410">
            <v>2.5</v>
          </cell>
          <cell r="F2410">
            <v>37859</v>
          </cell>
          <cell r="G2410">
            <v>1.4E-2</v>
          </cell>
          <cell r="H2410">
            <v>0.01</v>
          </cell>
          <cell r="I2410" t="str">
            <v>7          0</v>
          </cell>
          <cell r="J2410">
            <v>0</v>
          </cell>
          <cell r="K2410">
            <v>0</v>
          </cell>
          <cell r="L2410">
            <v>2003</v>
          </cell>
          <cell r="M2410">
            <v>1.342573259504507</v>
          </cell>
          <cell r="N2410" t="str">
            <v>NG93</v>
          </cell>
          <cell r="O2410">
            <v>50.75</v>
          </cell>
          <cell r="P2410">
            <v>2</v>
          </cell>
        </row>
        <row r="2411">
          <cell r="A2411" t="str">
            <v>ON</v>
          </cell>
          <cell r="B2411">
            <v>9</v>
          </cell>
          <cell r="C2411">
            <v>3</v>
          </cell>
          <cell r="D2411" t="str">
            <v>P</v>
          </cell>
          <cell r="E2411">
            <v>2.5499999999999998</v>
          </cell>
          <cell r="F2411">
            <v>37859</v>
          </cell>
          <cell r="G2411">
            <v>0</v>
          </cell>
          <cell r="H2411">
            <v>0</v>
          </cell>
          <cell r="I2411" t="str">
            <v>0          0</v>
          </cell>
          <cell r="J2411">
            <v>0</v>
          </cell>
          <cell r="K2411">
            <v>0</v>
          </cell>
          <cell r="L2411">
            <v>2003</v>
          </cell>
          <cell r="M2411" t="str">
            <v>No Trade</v>
          </cell>
          <cell r="N2411" t="str">
            <v/>
          </cell>
          <cell r="O2411" t="str">
            <v/>
          </cell>
          <cell r="P2411" t="str">
            <v/>
          </cell>
        </row>
        <row r="2412">
          <cell r="A2412" t="str">
            <v>ON</v>
          </cell>
          <cell r="B2412">
            <v>9</v>
          </cell>
          <cell r="C2412">
            <v>3</v>
          </cell>
          <cell r="D2412" t="str">
            <v>P</v>
          </cell>
          <cell r="E2412">
            <v>2.75</v>
          </cell>
          <cell r="F2412">
            <v>37859</v>
          </cell>
          <cell r="G2412">
            <v>3.5999999999999997E-2</v>
          </cell>
          <cell r="H2412">
            <v>0.04</v>
          </cell>
          <cell r="I2412" t="str">
            <v>1          0</v>
          </cell>
          <cell r="J2412">
            <v>0</v>
          </cell>
          <cell r="K2412">
            <v>0</v>
          </cell>
          <cell r="L2412">
            <v>2003</v>
          </cell>
          <cell r="M2412">
            <v>1.4478353211291985</v>
          </cell>
          <cell r="N2412" t="str">
            <v>NG93</v>
          </cell>
          <cell r="O2412">
            <v>50.75</v>
          </cell>
          <cell r="P2412">
            <v>2</v>
          </cell>
        </row>
        <row r="2413">
          <cell r="A2413" t="str">
            <v>ON</v>
          </cell>
          <cell r="B2413">
            <v>9</v>
          </cell>
          <cell r="C2413">
            <v>3</v>
          </cell>
          <cell r="D2413" t="str">
            <v>C</v>
          </cell>
          <cell r="E2413">
            <v>2.9</v>
          </cell>
          <cell r="F2413">
            <v>37859</v>
          </cell>
          <cell r="G2413">
            <v>1.2070000000000001</v>
          </cell>
          <cell r="H2413">
            <v>1.1200000000000001</v>
          </cell>
          <cell r="I2413" t="str">
            <v>6          0</v>
          </cell>
          <cell r="J2413">
            <v>0</v>
          </cell>
          <cell r="K2413">
            <v>0</v>
          </cell>
          <cell r="L2413">
            <v>2003</v>
          </cell>
          <cell r="M2413" t="str">
            <v>No Trade</v>
          </cell>
          <cell r="N2413" t="str">
            <v>NG93</v>
          </cell>
          <cell r="O2413">
            <v>50.75</v>
          </cell>
          <cell r="P2413">
            <v>1</v>
          </cell>
        </row>
        <row r="2414">
          <cell r="A2414" t="str">
            <v>ON</v>
          </cell>
          <cell r="B2414">
            <v>9</v>
          </cell>
          <cell r="C2414">
            <v>3</v>
          </cell>
          <cell r="D2414" t="str">
            <v>P</v>
          </cell>
          <cell r="E2414">
            <v>2.9</v>
          </cell>
          <cell r="F2414">
            <v>37859</v>
          </cell>
          <cell r="G2414">
            <v>5.6000000000000001E-2</v>
          </cell>
          <cell r="H2414">
            <v>0.06</v>
          </cell>
          <cell r="I2414" t="str">
            <v>4          0</v>
          </cell>
          <cell r="J2414">
            <v>0</v>
          </cell>
          <cell r="K2414">
            <v>0</v>
          </cell>
          <cell r="L2414">
            <v>2003</v>
          </cell>
          <cell r="M2414">
            <v>1.5048147335537272</v>
          </cell>
          <cell r="N2414" t="str">
            <v>NG93</v>
          </cell>
          <cell r="O2414">
            <v>50.75</v>
          </cell>
          <cell r="P2414">
            <v>2</v>
          </cell>
        </row>
        <row r="2415">
          <cell r="A2415" t="str">
            <v>ON</v>
          </cell>
          <cell r="B2415">
            <v>9</v>
          </cell>
          <cell r="C2415">
            <v>3</v>
          </cell>
          <cell r="D2415" t="str">
            <v>C</v>
          </cell>
          <cell r="E2415">
            <v>3</v>
          </cell>
          <cell r="F2415">
            <v>37859</v>
          </cell>
          <cell r="G2415">
            <v>1.1359999999999999</v>
          </cell>
          <cell r="H2415">
            <v>1.05</v>
          </cell>
          <cell r="I2415" t="str">
            <v>4          0</v>
          </cell>
          <cell r="J2415">
            <v>0</v>
          </cell>
          <cell r="K2415">
            <v>0</v>
          </cell>
          <cell r="L2415">
            <v>2003</v>
          </cell>
          <cell r="M2415" t="str">
            <v>No Trade</v>
          </cell>
          <cell r="N2415" t="str">
            <v>NG93</v>
          </cell>
          <cell r="O2415">
            <v>50.75</v>
          </cell>
          <cell r="P2415">
            <v>1</v>
          </cell>
        </row>
        <row r="2416">
          <cell r="A2416" t="str">
            <v>ON</v>
          </cell>
          <cell r="B2416">
            <v>9</v>
          </cell>
          <cell r="C2416">
            <v>3</v>
          </cell>
          <cell r="D2416" t="str">
            <v>P</v>
          </cell>
          <cell r="E2416">
            <v>3</v>
          </cell>
          <cell r="F2416">
            <v>37859</v>
          </cell>
          <cell r="G2416">
            <v>0.08</v>
          </cell>
          <cell r="H2416">
            <v>0.09</v>
          </cell>
          <cell r="I2416" t="str">
            <v>1          0</v>
          </cell>
          <cell r="J2416">
            <v>0</v>
          </cell>
          <cell r="K2416">
            <v>0</v>
          </cell>
          <cell r="L2416">
            <v>2003</v>
          </cell>
          <cell r="M2416">
            <v>1.5636300054381729</v>
          </cell>
          <cell r="N2416" t="str">
            <v>NG93</v>
          </cell>
          <cell r="O2416">
            <v>50.75</v>
          </cell>
          <cell r="P2416">
            <v>2</v>
          </cell>
        </row>
        <row r="2417">
          <cell r="A2417" t="str">
            <v>ON</v>
          </cell>
          <cell r="B2417">
            <v>9</v>
          </cell>
          <cell r="C2417">
            <v>3</v>
          </cell>
          <cell r="D2417" t="str">
            <v>C</v>
          </cell>
          <cell r="E2417">
            <v>3.05</v>
          </cell>
          <cell r="F2417">
            <v>37859</v>
          </cell>
          <cell r="G2417">
            <v>1.0960000000000001</v>
          </cell>
          <cell r="H2417">
            <v>1</v>
          </cell>
          <cell r="I2417" t="str">
            <v>8          0</v>
          </cell>
          <cell r="J2417">
            <v>0</v>
          </cell>
          <cell r="K2417">
            <v>0</v>
          </cell>
          <cell r="L2417">
            <v>2003</v>
          </cell>
          <cell r="M2417" t="str">
            <v>No Trade</v>
          </cell>
          <cell r="N2417" t="str">
            <v>NG93</v>
          </cell>
          <cell r="O2417">
            <v>50.75</v>
          </cell>
          <cell r="P2417">
            <v>1</v>
          </cell>
        </row>
        <row r="2418">
          <cell r="A2418" t="str">
            <v>ON</v>
          </cell>
          <cell r="B2418">
            <v>9</v>
          </cell>
          <cell r="C2418">
            <v>3</v>
          </cell>
          <cell r="D2418" t="str">
            <v>P</v>
          </cell>
          <cell r="E2418">
            <v>3.05</v>
          </cell>
          <cell r="F2418">
            <v>37859</v>
          </cell>
          <cell r="G2418">
            <v>8.3000000000000004E-2</v>
          </cell>
          <cell r="H2418">
            <v>0.09</v>
          </cell>
          <cell r="I2418" t="str">
            <v>5          0</v>
          </cell>
          <cell r="J2418">
            <v>0</v>
          </cell>
          <cell r="K2418">
            <v>0</v>
          </cell>
          <cell r="L2418">
            <v>2003</v>
          </cell>
          <cell r="M2418">
            <v>1.5621185609131525</v>
          </cell>
          <cell r="N2418" t="str">
            <v>NG93</v>
          </cell>
          <cell r="O2418">
            <v>50.75</v>
          </cell>
          <cell r="P2418">
            <v>2</v>
          </cell>
        </row>
        <row r="2419">
          <cell r="A2419" t="str">
            <v>ON</v>
          </cell>
          <cell r="B2419">
            <v>9</v>
          </cell>
          <cell r="C2419">
            <v>3</v>
          </cell>
          <cell r="D2419" t="str">
            <v>C</v>
          </cell>
          <cell r="E2419">
            <v>3.1</v>
          </cell>
          <cell r="F2419">
            <v>37859</v>
          </cell>
          <cell r="G2419">
            <v>1.0580000000000001</v>
          </cell>
          <cell r="H2419">
            <v>0.97</v>
          </cell>
          <cell r="I2419" t="str">
            <v>0          0</v>
          </cell>
          <cell r="J2419">
            <v>0</v>
          </cell>
          <cell r="K2419">
            <v>0</v>
          </cell>
          <cell r="L2419">
            <v>2003</v>
          </cell>
          <cell r="M2419" t="str">
            <v>No Trade</v>
          </cell>
          <cell r="N2419" t="str">
            <v>NG93</v>
          </cell>
          <cell r="O2419">
            <v>50.75</v>
          </cell>
          <cell r="P2419">
            <v>1</v>
          </cell>
        </row>
        <row r="2420">
          <cell r="A2420" t="str">
            <v>ON</v>
          </cell>
          <cell r="B2420">
            <v>9</v>
          </cell>
          <cell r="C2420">
            <v>3</v>
          </cell>
          <cell r="D2420" t="str">
            <v>P</v>
          </cell>
          <cell r="E2420">
            <v>3.1</v>
          </cell>
          <cell r="F2420">
            <v>37859</v>
          </cell>
          <cell r="G2420">
            <v>9.4E-2</v>
          </cell>
          <cell r="H2420">
            <v>0.1</v>
          </cell>
          <cell r="I2420" t="str">
            <v>7          0</v>
          </cell>
          <cell r="J2420">
            <v>0</v>
          </cell>
          <cell r="K2420">
            <v>0</v>
          </cell>
          <cell r="L2420">
            <v>2003</v>
          </cell>
          <cell r="M2420">
            <v>1.5819666681981321</v>
          </cell>
          <cell r="N2420" t="str">
            <v>NG93</v>
          </cell>
          <cell r="O2420">
            <v>50.75</v>
          </cell>
          <cell r="P2420">
            <v>2</v>
          </cell>
        </row>
        <row r="2421">
          <cell r="A2421" t="str">
            <v>ON</v>
          </cell>
          <cell r="B2421">
            <v>9</v>
          </cell>
          <cell r="C2421">
            <v>3</v>
          </cell>
          <cell r="D2421" t="str">
            <v>C</v>
          </cell>
          <cell r="E2421">
            <v>3.15</v>
          </cell>
          <cell r="F2421">
            <v>37859</v>
          </cell>
          <cell r="G2421">
            <v>1.02</v>
          </cell>
          <cell r="H2421">
            <v>0.93</v>
          </cell>
          <cell r="I2421" t="str">
            <v>4          0</v>
          </cell>
          <cell r="J2421">
            <v>0</v>
          </cell>
          <cell r="K2421">
            <v>0</v>
          </cell>
          <cell r="L2421">
            <v>2003</v>
          </cell>
          <cell r="M2421" t="str">
            <v>No Trade</v>
          </cell>
          <cell r="N2421" t="str">
            <v>NG93</v>
          </cell>
          <cell r="O2421">
            <v>50.75</v>
          </cell>
          <cell r="P2421">
            <v>1</v>
          </cell>
        </row>
        <row r="2422">
          <cell r="A2422" t="str">
            <v>ON</v>
          </cell>
          <cell r="B2422">
            <v>9</v>
          </cell>
          <cell r="C2422">
            <v>3</v>
          </cell>
          <cell r="D2422" t="str">
            <v>P</v>
          </cell>
          <cell r="E2422">
            <v>3.15</v>
          </cell>
          <cell r="F2422">
            <v>37859</v>
          </cell>
          <cell r="G2422">
            <v>0.106</v>
          </cell>
          <cell r="H2422">
            <v>0.12</v>
          </cell>
          <cell r="I2422" t="str">
            <v>0          0</v>
          </cell>
          <cell r="J2422">
            <v>0</v>
          </cell>
          <cell r="K2422">
            <v>0</v>
          </cell>
          <cell r="L2422">
            <v>2003</v>
          </cell>
          <cell r="M2422">
            <v>1.6019092108211763</v>
          </cell>
          <cell r="N2422" t="str">
            <v>NG93</v>
          </cell>
          <cell r="O2422">
            <v>50.75</v>
          </cell>
          <cell r="P2422">
            <v>2</v>
          </cell>
        </row>
        <row r="2423">
          <cell r="A2423" t="str">
            <v>ON</v>
          </cell>
          <cell r="B2423">
            <v>9</v>
          </cell>
          <cell r="C2423">
            <v>3</v>
          </cell>
          <cell r="D2423" t="str">
            <v>C</v>
          </cell>
          <cell r="E2423">
            <v>3.2</v>
          </cell>
          <cell r="F2423">
            <v>37859</v>
          </cell>
          <cell r="G2423">
            <v>0.97399999999999998</v>
          </cell>
          <cell r="H2423">
            <v>0.89</v>
          </cell>
          <cell r="I2423" t="str">
            <v>8          0</v>
          </cell>
          <cell r="J2423">
            <v>0</v>
          </cell>
          <cell r="K2423">
            <v>0</v>
          </cell>
          <cell r="L2423">
            <v>2003</v>
          </cell>
          <cell r="M2423" t="str">
            <v>No Trade</v>
          </cell>
          <cell r="N2423" t="str">
            <v>NG93</v>
          </cell>
          <cell r="O2423">
            <v>50.75</v>
          </cell>
          <cell r="P2423">
            <v>1</v>
          </cell>
        </row>
        <row r="2424">
          <cell r="A2424" t="str">
            <v>ON</v>
          </cell>
          <cell r="B2424">
            <v>9</v>
          </cell>
          <cell r="C2424">
            <v>3</v>
          </cell>
          <cell r="D2424" t="str">
            <v>P</v>
          </cell>
          <cell r="E2424">
            <v>3.2</v>
          </cell>
          <cell r="F2424">
            <v>37859</v>
          </cell>
          <cell r="G2424">
            <v>0.11899999999999999</v>
          </cell>
          <cell r="H2424">
            <v>0.13</v>
          </cell>
          <cell r="I2424" t="str">
            <v>4          0</v>
          </cell>
          <cell r="J2424">
            <v>0</v>
          </cell>
          <cell r="K2424">
            <v>0</v>
          </cell>
          <cell r="L2424">
            <v>2003</v>
          </cell>
          <cell r="M2424">
            <v>1.6218511954121018</v>
          </cell>
          <cell r="N2424" t="str">
            <v>NG93</v>
          </cell>
          <cell r="O2424">
            <v>50.75</v>
          </cell>
          <cell r="P2424">
            <v>2</v>
          </cell>
        </row>
        <row r="2425">
          <cell r="A2425" t="str">
            <v>ON</v>
          </cell>
          <cell r="B2425">
            <v>9</v>
          </cell>
          <cell r="C2425">
            <v>3</v>
          </cell>
          <cell r="D2425" t="str">
            <v>P</v>
          </cell>
          <cell r="E2425">
            <v>3.25</v>
          </cell>
          <cell r="F2425">
            <v>37859</v>
          </cell>
          <cell r="G2425">
            <v>0.13200000000000001</v>
          </cell>
          <cell r="H2425">
            <v>0.14000000000000001</v>
          </cell>
          <cell r="I2425" t="str">
            <v>9          0</v>
          </cell>
          <cell r="J2425">
            <v>0</v>
          </cell>
          <cell r="K2425">
            <v>0</v>
          </cell>
          <cell r="L2425">
            <v>2003</v>
          </cell>
          <cell r="M2425">
            <v>1.6396447227685897</v>
          </cell>
          <cell r="N2425" t="str">
            <v>NG93</v>
          </cell>
          <cell r="O2425">
            <v>50.75</v>
          </cell>
          <cell r="P2425">
            <v>2</v>
          </cell>
        </row>
        <row r="2426">
          <cell r="A2426" t="str">
            <v>ON</v>
          </cell>
          <cell r="B2426">
            <v>9</v>
          </cell>
          <cell r="C2426">
            <v>3</v>
          </cell>
          <cell r="D2426" t="str">
            <v>P</v>
          </cell>
          <cell r="E2426">
            <v>3.3</v>
          </cell>
          <cell r="F2426">
            <v>37859</v>
          </cell>
          <cell r="G2426">
            <v>0</v>
          </cell>
          <cell r="H2426">
            <v>0</v>
          </cell>
          <cell r="I2426" t="str">
            <v>0          0</v>
          </cell>
          <cell r="J2426">
            <v>0</v>
          </cell>
          <cell r="K2426">
            <v>0</v>
          </cell>
          <cell r="L2426">
            <v>2003</v>
          </cell>
          <cell r="M2426" t="str">
            <v>No Trade</v>
          </cell>
          <cell r="N2426" t="str">
            <v/>
          </cell>
          <cell r="O2426" t="str">
            <v/>
          </cell>
          <cell r="P2426" t="str">
            <v/>
          </cell>
        </row>
        <row r="2427">
          <cell r="A2427" t="str">
            <v>ON</v>
          </cell>
          <cell r="B2427">
            <v>9</v>
          </cell>
          <cell r="C2427">
            <v>3</v>
          </cell>
          <cell r="D2427" t="str">
            <v>C</v>
          </cell>
          <cell r="E2427">
            <v>3.35</v>
          </cell>
          <cell r="F2427">
            <v>37859</v>
          </cell>
          <cell r="G2427">
            <v>0.87</v>
          </cell>
          <cell r="H2427">
            <v>0.79</v>
          </cell>
          <cell r="I2427" t="str">
            <v>7          0</v>
          </cell>
          <cell r="J2427">
            <v>0</v>
          </cell>
          <cell r="K2427">
            <v>0</v>
          </cell>
          <cell r="L2427">
            <v>2003</v>
          </cell>
          <cell r="M2427" t="str">
            <v>No Trade</v>
          </cell>
          <cell r="N2427" t="str">
            <v>NG93</v>
          </cell>
          <cell r="O2427">
            <v>50.75</v>
          </cell>
          <cell r="P2427">
            <v>1</v>
          </cell>
        </row>
        <row r="2428">
          <cell r="A2428" t="str">
            <v>ON</v>
          </cell>
          <cell r="B2428">
            <v>9</v>
          </cell>
          <cell r="C2428">
            <v>3</v>
          </cell>
          <cell r="D2428" t="str">
            <v>P</v>
          </cell>
          <cell r="E2428">
            <v>3.35</v>
          </cell>
          <cell r="F2428">
            <v>37859</v>
          </cell>
          <cell r="G2428">
            <v>0.16200000000000001</v>
          </cell>
          <cell r="H2428">
            <v>0.18</v>
          </cell>
          <cell r="I2428" t="str">
            <v>2          0</v>
          </cell>
          <cell r="J2428">
            <v>0</v>
          </cell>
          <cell r="K2428">
            <v>0</v>
          </cell>
          <cell r="L2428">
            <v>2003</v>
          </cell>
          <cell r="M2428">
            <v>1.6774821602317871</v>
          </cell>
          <cell r="N2428" t="str">
            <v>NG93</v>
          </cell>
          <cell r="O2428">
            <v>50.75</v>
          </cell>
          <cell r="P2428">
            <v>2</v>
          </cell>
        </row>
        <row r="2429">
          <cell r="A2429" t="str">
            <v>ON</v>
          </cell>
          <cell r="B2429">
            <v>9</v>
          </cell>
          <cell r="C2429">
            <v>3</v>
          </cell>
          <cell r="D2429" t="str">
            <v>C</v>
          </cell>
          <cell r="E2429">
            <v>3.4</v>
          </cell>
          <cell r="F2429">
            <v>37859</v>
          </cell>
          <cell r="G2429">
            <v>0.83699999999999997</v>
          </cell>
          <cell r="H2429">
            <v>0.76</v>
          </cell>
          <cell r="I2429" t="str">
            <v>6          0</v>
          </cell>
          <cell r="J2429">
            <v>0</v>
          </cell>
          <cell r="K2429">
            <v>0</v>
          </cell>
          <cell r="L2429">
            <v>2003</v>
          </cell>
          <cell r="M2429" t="str">
            <v>No Trade</v>
          </cell>
          <cell r="N2429" t="str">
            <v>NG93</v>
          </cell>
          <cell r="O2429">
            <v>50.75</v>
          </cell>
          <cell r="P2429">
            <v>1</v>
          </cell>
        </row>
        <row r="2430">
          <cell r="A2430" t="str">
            <v>ON</v>
          </cell>
          <cell r="B2430">
            <v>9</v>
          </cell>
          <cell r="C2430">
            <v>3</v>
          </cell>
          <cell r="D2430" t="str">
            <v>P</v>
          </cell>
          <cell r="E2430">
            <v>3.4</v>
          </cell>
          <cell r="F2430">
            <v>37859</v>
          </cell>
          <cell r="G2430">
            <v>0.17799999999999999</v>
          </cell>
          <cell r="H2430">
            <v>0.19</v>
          </cell>
          <cell r="I2430" t="str">
            <v>9          0</v>
          </cell>
          <cell r="J2430">
            <v>0</v>
          </cell>
          <cell r="K2430">
            <v>0</v>
          </cell>
          <cell r="L2430">
            <v>2003</v>
          </cell>
          <cell r="M2430">
            <v>1.6954646082362799</v>
          </cell>
          <cell r="N2430" t="str">
            <v>NG93</v>
          </cell>
          <cell r="O2430">
            <v>50.75</v>
          </cell>
          <cell r="P2430">
            <v>2</v>
          </cell>
        </row>
        <row r="2431">
          <cell r="A2431" t="str">
            <v>ON</v>
          </cell>
          <cell r="B2431">
            <v>9</v>
          </cell>
          <cell r="C2431">
            <v>3</v>
          </cell>
          <cell r="D2431" t="str">
            <v>C</v>
          </cell>
          <cell r="E2431">
            <v>3.45</v>
          </cell>
          <cell r="F2431">
            <v>37859</v>
          </cell>
          <cell r="G2431">
            <v>0.80700000000000005</v>
          </cell>
          <cell r="H2431">
            <v>0.73</v>
          </cell>
          <cell r="I2431" t="str">
            <v>5          0</v>
          </cell>
          <cell r="J2431">
            <v>0</v>
          </cell>
          <cell r="K2431">
            <v>0</v>
          </cell>
          <cell r="L2431">
            <v>2003</v>
          </cell>
          <cell r="M2431" t="str">
            <v>No Trade</v>
          </cell>
          <cell r="N2431" t="str">
            <v>NG93</v>
          </cell>
          <cell r="O2431">
            <v>50.75</v>
          </cell>
          <cell r="P2431">
            <v>1</v>
          </cell>
        </row>
        <row r="2432">
          <cell r="A2432" t="str">
            <v>ON</v>
          </cell>
          <cell r="B2432">
            <v>9</v>
          </cell>
          <cell r="C2432">
            <v>3</v>
          </cell>
          <cell r="D2432" t="str">
            <v>P</v>
          </cell>
          <cell r="E2432">
            <v>3.45</v>
          </cell>
          <cell r="F2432">
            <v>37859</v>
          </cell>
          <cell r="G2432">
            <v>0.19600000000000001</v>
          </cell>
          <cell r="H2432">
            <v>0.21</v>
          </cell>
          <cell r="I2432" t="str">
            <v>8          0</v>
          </cell>
          <cell r="J2432">
            <v>0</v>
          </cell>
          <cell r="K2432">
            <v>0</v>
          </cell>
          <cell r="L2432">
            <v>2003</v>
          </cell>
          <cell r="M2432">
            <v>1.7150853332554918</v>
          </cell>
          <cell r="N2432" t="str">
            <v>NG93</v>
          </cell>
          <cell r="O2432">
            <v>50.75</v>
          </cell>
          <cell r="P2432">
            <v>2</v>
          </cell>
        </row>
        <row r="2433">
          <cell r="A2433" t="str">
            <v>ON</v>
          </cell>
          <cell r="B2433">
            <v>9</v>
          </cell>
          <cell r="C2433">
            <v>3</v>
          </cell>
          <cell r="D2433" t="str">
            <v>C</v>
          </cell>
          <cell r="E2433">
            <v>3.5</v>
          </cell>
          <cell r="F2433">
            <v>37859</v>
          </cell>
          <cell r="G2433">
            <v>0.77600000000000002</v>
          </cell>
          <cell r="H2433">
            <v>0.7</v>
          </cell>
          <cell r="I2433" t="str">
            <v>6          0</v>
          </cell>
          <cell r="J2433">
            <v>0</v>
          </cell>
          <cell r="K2433">
            <v>0</v>
          </cell>
          <cell r="L2433">
            <v>2003</v>
          </cell>
          <cell r="M2433" t="str">
            <v>No Trade</v>
          </cell>
          <cell r="N2433" t="str">
            <v>NG93</v>
          </cell>
          <cell r="O2433">
            <v>50.75</v>
          </cell>
          <cell r="P2433">
            <v>1</v>
          </cell>
        </row>
        <row r="2434">
          <cell r="A2434" t="str">
            <v>ON</v>
          </cell>
          <cell r="B2434">
            <v>9</v>
          </cell>
          <cell r="C2434">
            <v>3</v>
          </cell>
          <cell r="D2434" t="str">
            <v>P</v>
          </cell>
          <cell r="E2434">
            <v>3.5</v>
          </cell>
          <cell r="F2434">
            <v>37859</v>
          </cell>
          <cell r="G2434">
            <v>0.214</v>
          </cell>
          <cell r="H2434">
            <v>0.23</v>
          </cell>
          <cell r="I2434" t="str">
            <v>8          0</v>
          </cell>
          <cell r="J2434">
            <v>0</v>
          </cell>
          <cell r="K2434">
            <v>0</v>
          </cell>
          <cell r="L2434">
            <v>2003</v>
          </cell>
          <cell r="M2434">
            <v>1.7329791681528117</v>
          </cell>
          <cell r="N2434" t="str">
            <v>NG93</v>
          </cell>
          <cell r="O2434">
            <v>50.75</v>
          </cell>
          <cell r="P2434">
            <v>2</v>
          </cell>
        </row>
        <row r="2435">
          <cell r="A2435" t="str">
            <v>ON</v>
          </cell>
          <cell r="B2435">
            <v>9</v>
          </cell>
          <cell r="C2435">
            <v>3</v>
          </cell>
          <cell r="D2435" t="str">
            <v>C</v>
          </cell>
          <cell r="E2435">
            <v>3.55</v>
          </cell>
          <cell r="F2435">
            <v>37859</v>
          </cell>
          <cell r="G2435">
            <v>0.746</v>
          </cell>
          <cell r="H2435">
            <v>0.67</v>
          </cell>
          <cell r="I2435" t="str">
            <v>7          0</v>
          </cell>
          <cell r="J2435">
            <v>0</v>
          </cell>
          <cell r="K2435">
            <v>0</v>
          </cell>
          <cell r="L2435">
            <v>2003</v>
          </cell>
          <cell r="M2435" t="str">
            <v>No Trade</v>
          </cell>
          <cell r="N2435" t="str">
            <v>NG93</v>
          </cell>
          <cell r="O2435">
            <v>50.75</v>
          </cell>
          <cell r="P2435">
            <v>1</v>
          </cell>
        </row>
        <row r="2436">
          <cell r="A2436" t="str">
            <v>ON</v>
          </cell>
          <cell r="B2436">
            <v>9</v>
          </cell>
          <cell r="C2436">
            <v>3</v>
          </cell>
          <cell r="D2436" t="str">
            <v>P</v>
          </cell>
          <cell r="E2436">
            <v>3.55</v>
          </cell>
          <cell r="F2436">
            <v>37859</v>
          </cell>
          <cell r="G2436">
            <v>0.23300000000000001</v>
          </cell>
          <cell r="H2436">
            <v>0.25</v>
          </cell>
          <cell r="I2436" t="str">
            <v>9          0</v>
          </cell>
          <cell r="J2436">
            <v>0</v>
          </cell>
          <cell r="K2436">
            <v>0</v>
          </cell>
          <cell r="L2436">
            <v>2003</v>
          </cell>
          <cell r="M2436">
            <v>1.7508459585461116</v>
          </cell>
          <cell r="N2436" t="str">
            <v>NG93</v>
          </cell>
          <cell r="O2436">
            <v>50.75</v>
          </cell>
          <cell r="P2436">
            <v>2</v>
          </cell>
        </row>
        <row r="2437">
          <cell r="A2437" t="str">
            <v>ON</v>
          </cell>
          <cell r="B2437">
            <v>9</v>
          </cell>
          <cell r="C2437">
            <v>3</v>
          </cell>
          <cell r="D2437" t="str">
            <v>C</v>
          </cell>
          <cell r="E2437">
            <v>3.6</v>
          </cell>
          <cell r="F2437">
            <v>37859</v>
          </cell>
          <cell r="G2437">
            <v>0.71799999999999997</v>
          </cell>
          <cell r="H2437">
            <v>0.65</v>
          </cell>
          <cell r="I2437" t="str">
            <v>0          0</v>
          </cell>
          <cell r="J2437">
            <v>0</v>
          </cell>
          <cell r="K2437">
            <v>0</v>
          </cell>
          <cell r="L2437">
            <v>2003</v>
          </cell>
          <cell r="M2437" t="str">
            <v>No Trade</v>
          </cell>
          <cell r="N2437" t="str">
            <v>NG93</v>
          </cell>
          <cell r="O2437">
            <v>50.75</v>
          </cell>
          <cell r="P2437">
            <v>1</v>
          </cell>
        </row>
        <row r="2438">
          <cell r="A2438" t="str">
            <v>ON</v>
          </cell>
          <cell r="B2438">
            <v>9</v>
          </cell>
          <cell r="C2438">
            <v>3</v>
          </cell>
          <cell r="D2438" t="str">
            <v>P</v>
          </cell>
          <cell r="E2438">
            <v>3.6</v>
          </cell>
          <cell r="F2438">
            <v>37859</v>
          </cell>
          <cell r="G2438">
            <v>0.253</v>
          </cell>
          <cell r="H2438">
            <v>0.28000000000000003</v>
          </cell>
          <cell r="I2438" t="str">
            <v>1          0</v>
          </cell>
          <cell r="J2438">
            <v>0</v>
          </cell>
          <cell r="K2438">
            <v>0</v>
          </cell>
          <cell r="L2438">
            <v>2003</v>
          </cell>
          <cell r="M2438">
            <v>1.7686712546940517</v>
          </cell>
          <cell r="N2438" t="str">
            <v>NG93</v>
          </cell>
          <cell r="O2438">
            <v>50.75</v>
          </cell>
          <cell r="P2438">
            <v>2</v>
          </cell>
        </row>
        <row r="2439">
          <cell r="A2439" t="str">
            <v>ON</v>
          </cell>
          <cell r="B2439">
            <v>9</v>
          </cell>
          <cell r="C2439">
            <v>3</v>
          </cell>
          <cell r="D2439" t="str">
            <v>C</v>
          </cell>
          <cell r="E2439">
            <v>3.65</v>
          </cell>
          <cell r="F2439">
            <v>37859</v>
          </cell>
          <cell r="G2439">
            <v>0.69099999999999995</v>
          </cell>
          <cell r="H2439">
            <v>0.62</v>
          </cell>
          <cell r="I2439" t="str">
            <v>2          0</v>
          </cell>
          <cell r="J2439">
            <v>0</v>
          </cell>
          <cell r="K2439">
            <v>0</v>
          </cell>
          <cell r="L2439">
            <v>2003</v>
          </cell>
          <cell r="M2439" t="str">
            <v>No Trade</v>
          </cell>
          <cell r="N2439" t="str">
            <v>NG93</v>
          </cell>
          <cell r="O2439">
            <v>50.75</v>
          </cell>
          <cell r="P2439">
            <v>1</v>
          </cell>
        </row>
        <row r="2440">
          <cell r="A2440" t="str">
            <v>ON</v>
          </cell>
          <cell r="B2440">
            <v>9</v>
          </cell>
          <cell r="C2440">
            <v>3</v>
          </cell>
          <cell r="D2440" t="str">
            <v>P</v>
          </cell>
          <cell r="E2440">
            <v>3.65</v>
          </cell>
          <cell r="F2440">
            <v>37859</v>
          </cell>
          <cell r="G2440">
            <v>0.27400000000000002</v>
          </cell>
          <cell r="H2440">
            <v>0.3</v>
          </cell>
          <cell r="I2440" t="str">
            <v>3          0</v>
          </cell>
          <cell r="J2440">
            <v>0</v>
          </cell>
          <cell r="K2440">
            <v>0</v>
          </cell>
          <cell r="L2440">
            <v>2003</v>
          </cell>
          <cell r="M2440">
            <v>1.7864456372768727</v>
          </cell>
          <cell r="N2440" t="str">
            <v>NG93</v>
          </cell>
          <cell r="O2440">
            <v>50.75</v>
          </cell>
          <cell r="P2440">
            <v>2</v>
          </cell>
        </row>
        <row r="2441">
          <cell r="A2441" t="str">
            <v>ON</v>
          </cell>
          <cell r="B2441">
            <v>9</v>
          </cell>
          <cell r="C2441">
            <v>3</v>
          </cell>
          <cell r="D2441" t="str">
            <v>C</v>
          </cell>
          <cell r="E2441">
            <v>3.7</v>
          </cell>
          <cell r="F2441">
            <v>37859</v>
          </cell>
          <cell r="G2441">
            <v>0.66500000000000004</v>
          </cell>
          <cell r="H2441">
            <v>0.59</v>
          </cell>
          <cell r="I2441" t="str">
            <v>7          0</v>
          </cell>
          <cell r="J2441">
            <v>0</v>
          </cell>
          <cell r="K2441">
            <v>0</v>
          </cell>
          <cell r="L2441">
            <v>2003</v>
          </cell>
          <cell r="M2441" t="str">
            <v>No Trade</v>
          </cell>
          <cell r="N2441" t="str">
            <v>NG93</v>
          </cell>
          <cell r="O2441">
            <v>50.75</v>
          </cell>
          <cell r="P2441">
            <v>1</v>
          </cell>
        </row>
        <row r="2442">
          <cell r="A2442" t="str">
            <v>ON</v>
          </cell>
          <cell r="B2442">
            <v>9</v>
          </cell>
          <cell r="C2442">
            <v>3</v>
          </cell>
          <cell r="D2442" t="str">
            <v>P</v>
          </cell>
          <cell r="E2442">
            <v>3.7</v>
          </cell>
          <cell r="F2442">
            <v>37859</v>
          </cell>
          <cell r="G2442">
            <v>0.29699999999999999</v>
          </cell>
          <cell r="H2442">
            <v>0.32</v>
          </cell>
          <cell r="I2442" t="str">
            <v>7          0</v>
          </cell>
          <cell r="J2442">
            <v>0</v>
          </cell>
          <cell r="K2442">
            <v>0</v>
          </cell>
          <cell r="L2442">
            <v>2003</v>
          </cell>
          <cell r="M2442">
            <v>1.8054250074739866</v>
          </cell>
          <cell r="N2442" t="str">
            <v>NG93</v>
          </cell>
          <cell r="O2442">
            <v>50.75</v>
          </cell>
          <cell r="P2442">
            <v>2</v>
          </cell>
        </row>
        <row r="2443">
          <cell r="A2443" t="str">
            <v>ON</v>
          </cell>
          <cell r="B2443">
            <v>9</v>
          </cell>
          <cell r="C2443">
            <v>3</v>
          </cell>
          <cell r="D2443" t="str">
            <v>C</v>
          </cell>
          <cell r="E2443">
            <v>3.75</v>
          </cell>
          <cell r="F2443">
            <v>37859</v>
          </cell>
          <cell r="G2443">
            <v>0.64</v>
          </cell>
          <cell r="H2443">
            <v>0.56999999999999995</v>
          </cell>
          <cell r="I2443" t="str">
            <v>3          0</v>
          </cell>
          <cell r="J2443">
            <v>0</v>
          </cell>
          <cell r="K2443">
            <v>0</v>
          </cell>
          <cell r="L2443">
            <v>2003</v>
          </cell>
          <cell r="M2443" t="str">
            <v>No Trade</v>
          </cell>
          <cell r="N2443" t="str">
            <v>NG93</v>
          </cell>
          <cell r="O2443">
            <v>50.75</v>
          </cell>
          <cell r="P2443">
            <v>1</v>
          </cell>
        </row>
        <row r="2444">
          <cell r="A2444" t="str">
            <v>ON</v>
          </cell>
          <cell r="B2444">
            <v>9</v>
          </cell>
          <cell r="C2444">
            <v>3</v>
          </cell>
          <cell r="D2444" t="str">
            <v>P</v>
          </cell>
          <cell r="E2444">
            <v>3.75</v>
          </cell>
          <cell r="F2444">
            <v>37859</v>
          </cell>
          <cell r="G2444">
            <v>0.32</v>
          </cell>
          <cell r="H2444">
            <v>0.35</v>
          </cell>
          <cell r="I2444" t="str">
            <v>1         50</v>
          </cell>
          <cell r="J2444">
            <v>0</v>
          </cell>
          <cell r="K2444">
            <v>0</v>
          </cell>
          <cell r="L2444">
            <v>2003</v>
          </cell>
          <cell r="M2444">
            <v>1.8230296651945008</v>
          </cell>
          <cell r="N2444" t="str">
            <v>NG93</v>
          </cell>
          <cell r="O2444">
            <v>50.75</v>
          </cell>
          <cell r="P2444">
            <v>2</v>
          </cell>
        </row>
        <row r="2445">
          <cell r="A2445" t="str">
            <v>ON</v>
          </cell>
          <cell r="B2445">
            <v>9</v>
          </cell>
          <cell r="C2445">
            <v>3</v>
          </cell>
          <cell r="D2445" t="str">
            <v>C</v>
          </cell>
          <cell r="E2445">
            <v>3.8</v>
          </cell>
          <cell r="F2445">
            <v>37859</v>
          </cell>
          <cell r="G2445">
            <v>0.61399999999999999</v>
          </cell>
          <cell r="H2445">
            <v>0.54</v>
          </cell>
          <cell r="I2445" t="str">
            <v>9          0</v>
          </cell>
          <cell r="J2445">
            <v>0</v>
          </cell>
          <cell r="K2445">
            <v>0</v>
          </cell>
          <cell r="L2445">
            <v>2003</v>
          </cell>
          <cell r="M2445" t="str">
            <v>No Trade</v>
          </cell>
          <cell r="N2445" t="str">
            <v>NG93</v>
          </cell>
          <cell r="O2445">
            <v>50.75</v>
          </cell>
          <cell r="P2445">
            <v>1</v>
          </cell>
        </row>
        <row r="2446">
          <cell r="A2446" t="str">
            <v>ON</v>
          </cell>
          <cell r="B2446">
            <v>9</v>
          </cell>
          <cell r="C2446">
            <v>3</v>
          </cell>
          <cell r="D2446" t="str">
            <v>P</v>
          </cell>
          <cell r="E2446">
            <v>3.8</v>
          </cell>
          <cell r="F2446">
            <v>37859</v>
          </cell>
          <cell r="G2446">
            <v>0.34300000000000003</v>
          </cell>
          <cell r="H2446">
            <v>0.37</v>
          </cell>
          <cell r="I2446" t="str">
            <v>7          0</v>
          </cell>
          <cell r="J2446">
            <v>0</v>
          </cell>
          <cell r="K2446">
            <v>0</v>
          </cell>
          <cell r="L2446">
            <v>2003</v>
          </cell>
          <cell r="M2446">
            <v>1.8394218102467625</v>
          </cell>
          <cell r="N2446" t="str">
            <v>NG93</v>
          </cell>
          <cell r="O2446">
            <v>50.75</v>
          </cell>
          <cell r="P2446">
            <v>2</v>
          </cell>
        </row>
        <row r="2447">
          <cell r="A2447" t="str">
            <v>ON</v>
          </cell>
          <cell r="B2447">
            <v>9</v>
          </cell>
          <cell r="C2447">
            <v>3</v>
          </cell>
          <cell r="D2447" t="str">
            <v>C</v>
          </cell>
          <cell r="E2447">
            <v>3.85</v>
          </cell>
          <cell r="F2447">
            <v>37859</v>
          </cell>
          <cell r="G2447">
            <v>0.59099999999999997</v>
          </cell>
          <cell r="H2447">
            <v>0.52</v>
          </cell>
          <cell r="I2447" t="str">
            <v>7          0</v>
          </cell>
          <cell r="J2447">
            <v>0</v>
          </cell>
          <cell r="K2447">
            <v>0</v>
          </cell>
          <cell r="L2447">
            <v>2003</v>
          </cell>
          <cell r="M2447" t="str">
            <v>No Trade</v>
          </cell>
          <cell r="N2447" t="str">
            <v>NG93</v>
          </cell>
          <cell r="O2447">
            <v>50.75</v>
          </cell>
          <cell r="P2447">
            <v>1</v>
          </cell>
        </row>
        <row r="2448">
          <cell r="A2448" t="str">
            <v>ON</v>
          </cell>
          <cell r="B2448">
            <v>9</v>
          </cell>
          <cell r="C2448">
            <v>3</v>
          </cell>
          <cell r="D2448" t="str">
            <v>P</v>
          </cell>
          <cell r="E2448">
            <v>3.85</v>
          </cell>
          <cell r="F2448">
            <v>37859</v>
          </cell>
          <cell r="G2448">
            <v>0.36799999999999999</v>
          </cell>
          <cell r="H2448">
            <v>0.4</v>
          </cell>
          <cell r="I2448" t="str">
            <v>3          0</v>
          </cell>
          <cell r="J2448">
            <v>0</v>
          </cell>
          <cell r="K2448">
            <v>0</v>
          </cell>
          <cell r="L2448">
            <v>2003</v>
          </cell>
          <cell r="M2448">
            <v>1.8569632179898166</v>
          </cell>
          <cell r="N2448" t="str">
            <v>NG93</v>
          </cell>
          <cell r="O2448">
            <v>50.75</v>
          </cell>
          <cell r="P2448">
            <v>2</v>
          </cell>
        </row>
        <row r="2449">
          <cell r="A2449" t="str">
            <v>ON</v>
          </cell>
          <cell r="B2449">
            <v>9</v>
          </cell>
          <cell r="C2449">
            <v>3</v>
          </cell>
          <cell r="D2449" t="str">
            <v>C</v>
          </cell>
          <cell r="E2449">
            <v>3.9</v>
          </cell>
          <cell r="F2449">
            <v>37859</v>
          </cell>
          <cell r="G2449">
            <v>0.56899999999999995</v>
          </cell>
          <cell r="H2449">
            <v>0.5</v>
          </cell>
          <cell r="I2449" t="str">
            <v>5          0</v>
          </cell>
          <cell r="J2449">
            <v>0</v>
          </cell>
          <cell r="K2449">
            <v>0</v>
          </cell>
          <cell r="L2449">
            <v>2003</v>
          </cell>
          <cell r="M2449" t="str">
            <v>No Trade</v>
          </cell>
          <cell r="N2449" t="str">
            <v>NG93</v>
          </cell>
          <cell r="O2449">
            <v>50.75</v>
          </cell>
          <cell r="P2449">
            <v>1</v>
          </cell>
        </row>
        <row r="2450">
          <cell r="A2450" t="str">
            <v>ON</v>
          </cell>
          <cell r="B2450">
            <v>9</v>
          </cell>
          <cell r="C2450">
            <v>3</v>
          </cell>
          <cell r="D2450" t="str">
            <v>P</v>
          </cell>
          <cell r="E2450">
            <v>3.9</v>
          </cell>
          <cell r="F2450">
            <v>37859</v>
          </cell>
          <cell r="G2450">
            <v>0.39400000000000002</v>
          </cell>
          <cell r="H2450">
            <v>0.43</v>
          </cell>
          <cell r="I2450" t="str">
            <v>1          0</v>
          </cell>
          <cell r="J2450">
            <v>0</v>
          </cell>
          <cell r="K2450">
            <v>0</v>
          </cell>
          <cell r="L2450">
            <v>2003</v>
          </cell>
          <cell r="M2450">
            <v>1.8744493102702229</v>
          </cell>
          <cell r="N2450" t="str">
            <v>NG93</v>
          </cell>
          <cell r="O2450">
            <v>50.75</v>
          </cell>
          <cell r="P2450">
            <v>2</v>
          </cell>
        </row>
        <row r="2451">
          <cell r="A2451" t="str">
            <v>ON</v>
          </cell>
          <cell r="B2451">
            <v>9</v>
          </cell>
          <cell r="C2451">
            <v>3</v>
          </cell>
          <cell r="D2451" t="str">
            <v>C</v>
          </cell>
          <cell r="E2451">
            <v>3.95</v>
          </cell>
          <cell r="F2451">
            <v>37859</v>
          </cell>
          <cell r="G2451">
            <v>0.54500000000000004</v>
          </cell>
          <cell r="H2451">
            <v>0.48</v>
          </cell>
          <cell r="I2451" t="str">
            <v>3          0</v>
          </cell>
          <cell r="J2451">
            <v>0</v>
          </cell>
          <cell r="K2451">
            <v>0</v>
          </cell>
          <cell r="L2451">
            <v>2003</v>
          </cell>
          <cell r="M2451" t="str">
            <v>No Trade</v>
          </cell>
          <cell r="N2451" t="str">
            <v>NG93</v>
          </cell>
          <cell r="O2451">
            <v>50.75</v>
          </cell>
          <cell r="P2451">
            <v>1</v>
          </cell>
        </row>
        <row r="2452">
          <cell r="A2452" t="str">
            <v>ON</v>
          </cell>
          <cell r="B2452">
            <v>9</v>
          </cell>
          <cell r="C2452">
            <v>3</v>
          </cell>
          <cell r="D2452" t="str">
            <v>P</v>
          </cell>
          <cell r="E2452">
            <v>3.95</v>
          </cell>
          <cell r="F2452">
            <v>37859</v>
          </cell>
          <cell r="G2452">
            <v>0.42</v>
          </cell>
          <cell r="H2452">
            <v>0.45</v>
          </cell>
          <cell r="I2452" t="str">
            <v>9          0</v>
          </cell>
          <cell r="J2452">
            <v>0</v>
          </cell>
          <cell r="K2452">
            <v>0</v>
          </cell>
          <cell r="L2452">
            <v>2003</v>
          </cell>
          <cell r="M2452">
            <v>1.8908519241947259</v>
          </cell>
          <cell r="N2452" t="str">
            <v>NG93</v>
          </cell>
          <cell r="O2452">
            <v>50.75</v>
          </cell>
          <cell r="P2452">
            <v>2</v>
          </cell>
        </row>
        <row r="2453">
          <cell r="A2453" t="str">
            <v>ON</v>
          </cell>
          <cell r="B2453">
            <v>9</v>
          </cell>
          <cell r="C2453">
            <v>3</v>
          </cell>
          <cell r="D2453" t="str">
            <v>C</v>
          </cell>
          <cell r="E2453">
            <v>4</v>
          </cell>
          <cell r="F2453">
            <v>37859</v>
          </cell>
          <cell r="G2453">
            <v>0.52300000000000002</v>
          </cell>
          <cell r="H2453">
            <v>0.46</v>
          </cell>
          <cell r="I2453" t="str">
            <v>2          0</v>
          </cell>
          <cell r="J2453">
            <v>0</v>
          </cell>
          <cell r="K2453">
            <v>0</v>
          </cell>
          <cell r="L2453">
            <v>2003</v>
          </cell>
          <cell r="M2453" t="str">
            <v>No Trade</v>
          </cell>
          <cell r="N2453" t="str">
            <v>NG93</v>
          </cell>
          <cell r="O2453">
            <v>50.75</v>
          </cell>
          <cell r="P2453">
            <v>1</v>
          </cell>
        </row>
        <row r="2454">
          <cell r="A2454" t="str">
            <v>ON</v>
          </cell>
          <cell r="B2454">
            <v>9</v>
          </cell>
          <cell r="C2454">
            <v>3</v>
          </cell>
          <cell r="D2454" t="str">
            <v>P</v>
          </cell>
          <cell r="E2454">
            <v>4</v>
          </cell>
          <cell r="F2454">
            <v>37859</v>
          </cell>
          <cell r="G2454">
            <v>0.44800000000000001</v>
          </cell>
          <cell r="H2454">
            <v>0.48</v>
          </cell>
          <cell r="I2454" t="str">
            <v>8          0</v>
          </cell>
          <cell r="J2454">
            <v>0</v>
          </cell>
          <cell r="K2454">
            <v>0</v>
          </cell>
          <cell r="L2454">
            <v>2003</v>
          </cell>
          <cell r="M2454">
            <v>1.9082753350101245</v>
          </cell>
          <cell r="N2454" t="str">
            <v>NG93</v>
          </cell>
          <cell r="O2454">
            <v>50.75</v>
          </cell>
          <cell r="P2454">
            <v>2</v>
          </cell>
        </row>
        <row r="2455">
          <cell r="A2455" t="str">
            <v>ON</v>
          </cell>
          <cell r="B2455">
            <v>9</v>
          </cell>
          <cell r="C2455">
            <v>3</v>
          </cell>
          <cell r="D2455" t="str">
            <v>C</v>
          </cell>
          <cell r="E2455">
            <v>4.05</v>
          </cell>
          <cell r="F2455">
            <v>37859</v>
          </cell>
          <cell r="G2455">
            <v>0.501</v>
          </cell>
          <cell r="H2455">
            <v>0.44</v>
          </cell>
          <cell r="I2455" t="str">
            <v>3          0</v>
          </cell>
          <cell r="J2455">
            <v>0</v>
          </cell>
          <cell r="K2455">
            <v>0</v>
          </cell>
          <cell r="L2455">
            <v>2003</v>
          </cell>
          <cell r="M2455" t="str">
            <v>No Trade</v>
          </cell>
          <cell r="N2455" t="str">
            <v>NG93</v>
          </cell>
          <cell r="O2455">
            <v>50.75</v>
          </cell>
          <cell r="P2455">
            <v>1</v>
          </cell>
        </row>
        <row r="2456">
          <cell r="A2456" t="str">
            <v>ON</v>
          </cell>
          <cell r="B2456">
            <v>9</v>
          </cell>
          <cell r="C2456">
            <v>3</v>
          </cell>
          <cell r="D2456" t="str">
            <v>C</v>
          </cell>
          <cell r="E2456">
            <v>4.0999999999999996</v>
          </cell>
          <cell r="F2456">
            <v>37859</v>
          </cell>
          <cell r="G2456">
            <v>0.48</v>
          </cell>
          <cell r="H2456">
            <v>0.42</v>
          </cell>
          <cell r="I2456" t="str">
            <v>4          0</v>
          </cell>
          <cell r="J2456">
            <v>0</v>
          </cell>
          <cell r="K2456">
            <v>0</v>
          </cell>
          <cell r="L2456">
            <v>2003</v>
          </cell>
          <cell r="M2456" t="str">
            <v>No Trade</v>
          </cell>
          <cell r="N2456" t="str">
            <v>NG93</v>
          </cell>
          <cell r="O2456">
            <v>50.75</v>
          </cell>
          <cell r="P2456">
            <v>1</v>
          </cell>
        </row>
        <row r="2457">
          <cell r="A2457" t="str">
            <v>ON</v>
          </cell>
          <cell r="B2457">
            <v>9</v>
          </cell>
          <cell r="C2457">
            <v>3</v>
          </cell>
          <cell r="D2457" t="str">
            <v>P</v>
          </cell>
          <cell r="E2457">
            <v>4.0999999999999996</v>
          </cell>
          <cell r="F2457">
            <v>37859</v>
          </cell>
          <cell r="G2457">
            <v>0.505</v>
          </cell>
          <cell r="H2457">
            <v>0.55000000000000004</v>
          </cell>
          <cell r="I2457" t="str">
            <v>0          0</v>
          </cell>
          <cell r="J2457">
            <v>0</v>
          </cell>
          <cell r="K2457">
            <v>0</v>
          </cell>
          <cell r="L2457">
            <v>2003</v>
          </cell>
          <cell r="M2457">
            <v>1.941129034574395</v>
          </cell>
          <cell r="N2457" t="str">
            <v>NG93</v>
          </cell>
          <cell r="O2457">
            <v>50.75</v>
          </cell>
          <cell r="P2457">
            <v>2</v>
          </cell>
        </row>
        <row r="2458">
          <cell r="A2458" t="str">
            <v>ON</v>
          </cell>
          <cell r="B2458">
            <v>9</v>
          </cell>
          <cell r="C2458">
            <v>3</v>
          </cell>
          <cell r="D2458" t="str">
            <v>C</v>
          </cell>
          <cell r="E2458">
            <v>4.2</v>
          </cell>
          <cell r="F2458">
            <v>37859</v>
          </cell>
          <cell r="G2458">
            <v>0.442</v>
          </cell>
          <cell r="H2458">
            <v>0.38</v>
          </cell>
          <cell r="I2458" t="str">
            <v>9          0</v>
          </cell>
          <cell r="J2458">
            <v>0</v>
          </cell>
          <cell r="K2458">
            <v>0</v>
          </cell>
          <cell r="L2458">
            <v>2003</v>
          </cell>
          <cell r="M2458" t="str">
            <v>No Trade</v>
          </cell>
          <cell r="N2458" t="str">
            <v>NG93</v>
          </cell>
          <cell r="O2458">
            <v>50.75</v>
          </cell>
          <cell r="P2458">
            <v>1</v>
          </cell>
        </row>
        <row r="2459">
          <cell r="A2459" t="str">
            <v>ON</v>
          </cell>
          <cell r="B2459">
            <v>9</v>
          </cell>
          <cell r="C2459">
            <v>3</v>
          </cell>
          <cell r="D2459" t="str">
            <v>C</v>
          </cell>
          <cell r="E2459">
            <v>4.25</v>
          </cell>
          <cell r="F2459">
            <v>37859</v>
          </cell>
          <cell r="G2459">
            <v>0.42399999999999999</v>
          </cell>
          <cell r="H2459">
            <v>0.37</v>
          </cell>
          <cell r="I2459" t="str">
            <v>2          0</v>
          </cell>
          <cell r="J2459">
            <v>0</v>
          </cell>
          <cell r="K2459">
            <v>0</v>
          </cell>
          <cell r="L2459">
            <v>2003</v>
          </cell>
          <cell r="M2459" t="str">
            <v>No Trade</v>
          </cell>
          <cell r="N2459" t="str">
            <v>NG93</v>
          </cell>
          <cell r="O2459">
            <v>50.75</v>
          </cell>
          <cell r="P2459">
            <v>1</v>
          </cell>
        </row>
        <row r="2460">
          <cell r="A2460" t="str">
            <v>ON</v>
          </cell>
          <cell r="B2460">
            <v>9</v>
          </cell>
          <cell r="C2460">
            <v>3</v>
          </cell>
          <cell r="D2460" t="str">
            <v>C</v>
          </cell>
          <cell r="E2460">
            <v>4.4000000000000004</v>
          </cell>
          <cell r="F2460">
            <v>37859</v>
          </cell>
          <cell r="G2460">
            <v>0</v>
          </cell>
          <cell r="H2460">
            <v>0</v>
          </cell>
          <cell r="I2460" t="str">
            <v>0          0</v>
          </cell>
          <cell r="J2460">
            <v>0</v>
          </cell>
          <cell r="K2460">
            <v>0</v>
          </cell>
          <cell r="L2460">
            <v>2003</v>
          </cell>
          <cell r="M2460" t="str">
            <v>No Trade</v>
          </cell>
          <cell r="N2460" t="str">
            <v/>
          </cell>
          <cell r="O2460" t="str">
            <v/>
          </cell>
          <cell r="P2460" t="str">
            <v/>
          </cell>
        </row>
        <row r="2461">
          <cell r="A2461" t="str">
            <v>ON</v>
          </cell>
          <cell r="B2461">
            <v>9</v>
          </cell>
          <cell r="C2461">
            <v>3</v>
          </cell>
          <cell r="D2461" t="str">
            <v>C</v>
          </cell>
          <cell r="E2461">
            <v>4.5</v>
          </cell>
          <cell r="F2461">
            <v>37859</v>
          </cell>
          <cell r="G2461">
            <v>0.34399999999999997</v>
          </cell>
          <cell r="H2461">
            <v>0.28999999999999998</v>
          </cell>
          <cell r="I2461" t="str">
            <v>9          0</v>
          </cell>
          <cell r="J2461">
            <v>0</v>
          </cell>
          <cell r="K2461">
            <v>0</v>
          </cell>
          <cell r="L2461">
            <v>2003</v>
          </cell>
          <cell r="M2461" t="str">
            <v>No Trade</v>
          </cell>
          <cell r="N2461" t="str">
            <v>NG93</v>
          </cell>
          <cell r="O2461">
            <v>50.75</v>
          </cell>
          <cell r="P2461">
            <v>1</v>
          </cell>
        </row>
        <row r="2462">
          <cell r="A2462" t="str">
            <v>ON</v>
          </cell>
          <cell r="B2462">
            <v>9</v>
          </cell>
          <cell r="C2462">
            <v>3</v>
          </cell>
          <cell r="D2462" t="str">
            <v>C</v>
          </cell>
          <cell r="E2462">
            <v>4.8499999999999996</v>
          </cell>
          <cell r="F2462">
            <v>37859</v>
          </cell>
          <cell r="G2462">
            <v>0.25800000000000001</v>
          </cell>
          <cell r="H2462">
            <v>0.22</v>
          </cell>
          <cell r="I2462" t="str">
            <v>1          0</v>
          </cell>
          <cell r="J2462">
            <v>0</v>
          </cell>
          <cell r="K2462">
            <v>0</v>
          </cell>
          <cell r="L2462">
            <v>2003</v>
          </cell>
          <cell r="M2462" t="str">
            <v>No Trade</v>
          </cell>
          <cell r="N2462" t="str">
            <v>NG93</v>
          </cell>
          <cell r="O2462">
            <v>50.75</v>
          </cell>
          <cell r="P2462">
            <v>1</v>
          </cell>
        </row>
        <row r="2463">
          <cell r="A2463" t="str">
            <v>ON</v>
          </cell>
          <cell r="B2463">
            <v>9</v>
          </cell>
          <cell r="C2463">
            <v>3</v>
          </cell>
          <cell r="D2463" t="str">
            <v>C</v>
          </cell>
          <cell r="E2463">
            <v>5</v>
          </cell>
          <cell r="F2463">
            <v>37859</v>
          </cell>
          <cell r="G2463">
            <v>0.22800000000000001</v>
          </cell>
          <cell r="H2463">
            <v>0.19</v>
          </cell>
          <cell r="I2463" t="str">
            <v>5         15</v>
          </cell>
          <cell r="J2463">
            <v>0.22</v>
          </cell>
          <cell r="K2463">
            <v>0.22</v>
          </cell>
          <cell r="L2463">
            <v>2003</v>
          </cell>
          <cell r="M2463" t="str">
            <v>No Trade</v>
          </cell>
          <cell r="N2463" t="str">
            <v>NG93</v>
          </cell>
          <cell r="O2463">
            <v>50.75</v>
          </cell>
          <cell r="P2463">
            <v>1</v>
          </cell>
        </row>
        <row r="2464">
          <cell r="A2464" t="str">
            <v>ON</v>
          </cell>
          <cell r="B2464">
            <v>9</v>
          </cell>
          <cell r="C2464">
            <v>3</v>
          </cell>
          <cell r="D2464" t="str">
            <v>C</v>
          </cell>
          <cell r="E2464">
            <v>5.2</v>
          </cell>
          <cell r="F2464">
            <v>37859</v>
          </cell>
          <cell r="G2464">
            <v>0.19400000000000001</v>
          </cell>
          <cell r="H2464">
            <v>0.16</v>
          </cell>
          <cell r="I2464" t="str">
            <v>5          0</v>
          </cell>
          <cell r="J2464">
            <v>0</v>
          </cell>
          <cell r="K2464">
            <v>0</v>
          </cell>
          <cell r="L2464">
            <v>2003</v>
          </cell>
          <cell r="M2464" t="str">
            <v>No Trade</v>
          </cell>
          <cell r="N2464" t="str">
            <v>NG93</v>
          </cell>
          <cell r="O2464">
            <v>50.75</v>
          </cell>
          <cell r="P2464">
            <v>1</v>
          </cell>
        </row>
        <row r="2465">
          <cell r="A2465" t="str">
            <v>ON</v>
          </cell>
          <cell r="B2465">
            <v>9</v>
          </cell>
          <cell r="C2465">
            <v>3</v>
          </cell>
          <cell r="D2465" t="str">
            <v>C</v>
          </cell>
          <cell r="E2465">
            <v>5.25</v>
          </cell>
          <cell r="F2465">
            <v>37859</v>
          </cell>
          <cell r="G2465">
            <v>0.186</v>
          </cell>
          <cell r="H2465">
            <v>0.15</v>
          </cell>
          <cell r="I2465" t="str">
            <v>8          0</v>
          </cell>
          <cell r="J2465">
            <v>0</v>
          </cell>
          <cell r="K2465">
            <v>0</v>
          </cell>
          <cell r="L2465">
            <v>2003</v>
          </cell>
          <cell r="M2465" t="str">
            <v>No Trade</v>
          </cell>
          <cell r="N2465" t="str">
            <v>NG93</v>
          </cell>
          <cell r="O2465">
            <v>50.75</v>
          </cell>
          <cell r="P2465">
            <v>1</v>
          </cell>
        </row>
        <row r="2466">
          <cell r="A2466" t="str">
            <v>ON</v>
          </cell>
          <cell r="B2466">
            <v>9</v>
          </cell>
          <cell r="C2466">
            <v>3</v>
          </cell>
          <cell r="D2466" t="str">
            <v>C</v>
          </cell>
          <cell r="E2466">
            <v>5.3</v>
          </cell>
          <cell r="F2466">
            <v>37859</v>
          </cell>
          <cell r="G2466">
            <v>0.17899999999999999</v>
          </cell>
          <cell r="H2466">
            <v>0.15</v>
          </cell>
          <cell r="I2466" t="str">
            <v>2          0</v>
          </cell>
          <cell r="J2466">
            <v>0</v>
          </cell>
          <cell r="K2466">
            <v>0</v>
          </cell>
          <cell r="L2466">
            <v>2003</v>
          </cell>
          <cell r="M2466" t="str">
            <v>No Trade</v>
          </cell>
          <cell r="N2466" t="str">
            <v>NG93</v>
          </cell>
          <cell r="O2466">
            <v>50.75</v>
          </cell>
          <cell r="P2466">
            <v>1</v>
          </cell>
        </row>
        <row r="2467">
          <cell r="A2467" t="str">
            <v>ON</v>
          </cell>
          <cell r="B2467">
            <v>9</v>
          </cell>
          <cell r="C2467">
            <v>3</v>
          </cell>
          <cell r="D2467" t="str">
            <v>C</v>
          </cell>
          <cell r="E2467">
            <v>5.4</v>
          </cell>
          <cell r="F2467">
            <v>37859</v>
          </cell>
          <cell r="G2467">
            <v>0.16500000000000001</v>
          </cell>
          <cell r="H2467">
            <v>0.14000000000000001</v>
          </cell>
          <cell r="I2467" t="str">
            <v>0          0</v>
          </cell>
          <cell r="J2467">
            <v>0</v>
          </cell>
          <cell r="K2467">
            <v>0</v>
          </cell>
          <cell r="L2467">
            <v>2003</v>
          </cell>
          <cell r="M2467" t="str">
            <v>No Trade</v>
          </cell>
          <cell r="N2467" t="str">
            <v>NG93</v>
          </cell>
          <cell r="O2467">
            <v>50.75</v>
          </cell>
          <cell r="P2467">
            <v>1</v>
          </cell>
        </row>
        <row r="2468">
          <cell r="A2468" t="str">
            <v>ON</v>
          </cell>
          <cell r="B2468">
            <v>9</v>
          </cell>
          <cell r="C2468">
            <v>3</v>
          </cell>
          <cell r="D2468" t="str">
            <v>C</v>
          </cell>
          <cell r="E2468">
            <v>5.5</v>
          </cell>
          <cell r="F2468">
            <v>37859</v>
          </cell>
          <cell r="G2468">
            <v>0.153</v>
          </cell>
          <cell r="H2468">
            <v>0.12</v>
          </cell>
          <cell r="I2468" t="str">
            <v>9          0</v>
          </cell>
          <cell r="J2468">
            <v>0</v>
          </cell>
          <cell r="K2468">
            <v>0</v>
          </cell>
          <cell r="L2468">
            <v>2003</v>
          </cell>
          <cell r="M2468" t="str">
            <v>No Trade</v>
          </cell>
          <cell r="N2468" t="str">
            <v>NG93</v>
          </cell>
          <cell r="O2468">
            <v>50.75</v>
          </cell>
          <cell r="P2468">
            <v>1</v>
          </cell>
        </row>
        <row r="2469">
          <cell r="A2469" t="str">
            <v>ON</v>
          </cell>
          <cell r="B2469">
            <v>9</v>
          </cell>
          <cell r="C2469">
            <v>3</v>
          </cell>
          <cell r="D2469" t="str">
            <v>C</v>
          </cell>
          <cell r="E2469">
            <v>5.6</v>
          </cell>
          <cell r="F2469">
            <v>37859</v>
          </cell>
          <cell r="G2469">
            <v>0.14099999999999999</v>
          </cell>
          <cell r="H2469">
            <v>0.11</v>
          </cell>
          <cell r="I2469" t="str">
            <v>9          0</v>
          </cell>
          <cell r="J2469">
            <v>0</v>
          </cell>
          <cell r="K2469">
            <v>0</v>
          </cell>
          <cell r="L2469">
            <v>2003</v>
          </cell>
          <cell r="M2469" t="str">
            <v>No Trade</v>
          </cell>
          <cell r="N2469" t="str">
            <v>NG93</v>
          </cell>
          <cell r="O2469">
            <v>50.75</v>
          </cell>
          <cell r="P2469">
            <v>1</v>
          </cell>
        </row>
        <row r="2470">
          <cell r="A2470" t="str">
            <v>ON</v>
          </cell>
          <cell r="B2470">
            <v>9</v>
          </cell>
          <cell r="C2470">
            <v>3</v>
          </cell>
          <cell r="D2470" t="str">
            <v>C</v>
          </cell>
          <cell r="E2470">
            <v>5.65</v>
          </cell>
          <cell r="F2470">
            <v>37859</v>
          </cell>
          <cell r="G2470">
            <v>0.13600000000000001</v>
          </cell>
          <cell r="H2470">
            <v>0.11</v>
          </cell>
          <cell r="I2470" t="str">
            <v>4          0</v>
          </cell>
          <cell r="J2470">
            <v>0</v>
          </cell>
          <cell r="K2470">
            <v>0</v>
          </cell>
          <cell r="L2470">
            <v>2003</v>
          </cell>
          <cell r="M2470" t="str">
            <v>No Trade</v>
          </cell>
          <cell r="N2470" t="str">
            <v>NG93</v>
          </cell>
          <cell r="O2470">
            <v>50.75</v>
          </cell>
          <cell r="P2470">
            <v>1</v>
          </cell>
        </row>
        <row r="2471">
          <cell r="A2471" t="str">
            <v>ON</v>
          </cell>
          <cell r="B2471">
            <v>9</v>
          </cell>
          <cell r="C2471">
            <v>3</v>
          </cell>
          <cell r="D2471" t="str">
            <v>C</v>
          </cell>
          <cell r="E2471">
            <v>5.9</v>
          </cell>
          <cell r="F2471">
            <v>37859</v>
          </cell>
          <cell r="G2471">
            <v>0.113</v>
          </cell>
          <cell r="H2471">
            <v>0.09</v>
          </cell>
          <cell r="I2471" t="str">
            <v>4          0</v>
          </cell>
          <cell r="J2471">
            <v>0</v>
          </cell>
          <cell r="K2471">
            <v>0</v>
          </cell>
          <cell r="L2471">
            <v>2003</v>
          </cell>
          <cell r="M2471" t="str">
            <v>No Trade</v>
          </cell>
          <cell r="N2471" t="str">
            <v>NG93</v>
          </cell>
          <cell r="O2471">
            <v>50.75</v>
          </cell>
          <cell r="P2471">
            <v>1</v>
          </cell>
        </row>
        <row r="2472">
          <cell r="A2472" t="str">
            <v>ON</v>
          </cell>
          <cell r="B2472">
            <v>9</v>
          </cell>
          <cell r="C2472">
            <v>3</v>
          </cell>
          <cell r="D2472" t="str">
            <v>C</v>
          </cell>
          <cell r="E2472">
            <v>6</v>
          </cell>
          <cell r="F2472">
            <v>37859</v>
          </cell>
          <cell r="G2472">
            <v>0.105</v>
          </cell>
          <cell r="H2472">
            <v>0.08</v>
          </cell>
          <cell r="I2472" t="str">
            <v>7          0</v>
          </cell>
          <cell r="J2472">
            <v>0</v>
          </cell>
          <cell r="K2472">
            <v>0</v>
          </cell>
          <cell r="L2472">
            <v>2003</v>
          </cell>
          <cell r="M2472" t="str">
            <v>No Trade</v>
          </cell>
          <cell r="N2472" t="str">
            <v>NG93</v>
          </cell>
          <cell r="O2472">
            <v>50.75</v>
          </cell>
          <cell r="P2472">
            <v>1</v>
          </cell>
        </row>
        <row r="2473">
          <cell r="A2473" t="str">
            <v>ON</v>
          </cell>
          <cell r="B2473">
            <v>9</v>
          </cell>
          <cell r="C2473">
            <v>3</v>
          </cell>
          <cell r="D2473" t="str">
            <v>C</v>
          </cell>
          <cell r="E2473">
            <v>7</v>
          </cell>
          <cell r="F2473">
            <v>37859</v>
          </cell>
          <cell r="G2473">
            <v>5.2999999999999999E-2</v>
          </cell>
          <cell r="H2473">
            <v>0.04</v>
          </cell>
          <cell r="I2473" t="str">
            <v>3          0</v>
          </cell>
          <cell r="J2473">
            <v>0</v>
          </cell>
          <cell r="K2473">
            <v>0</v>
          </cell>
          <cell r="L2473">
            <v>2003</v>
          </cell>
          <cell r="M2473" t="str">
            <v>No Trade</v>
          </cell>
          <cell r="N2473" t="str">
            <v>NG93</v>
          </cell>
          <cell r="O2473">
            <v>50.75</v>
          </cell>
          <cell r="P2473">
            <v>1</v>
          </cell>
        </row>
        <row r="2474">
          <cell r="A2474" t="str">
            <v>ON</v>
          </cell>
          <cell r="B2474">
            <v>9</v>
          </cell>
          <cell r="C2474">
            <v>3</v>
          </cell>
          <cell r="D2474" t="str">
            <v>C</v>
          </cell>
          <cell r="E2474">
            <v>8</v>
          </cell>
          <cell r="F2474">
            <v>37859</v>
          </cell>
          <cell r="G2474">
            <v>0.03</v>
          </cell>
          <cell r="H2474">
            <v>0.02</v>
          </cell>
          <cell r="I2474" t="str">
            <v>4          0</v>
          </cell>
          <cell r="J2474">
            <v>0</v>
          </cell>
          <cell r="K2474">
            <v>0</v>
          </cell>
          <cell r="L2474">
            <v>2003</v>
          </cell>
          <cell r="M2474" t="str">
            <v>No Trade</v>
          </cell>
          <cell r="N2474" t="str">
            <v>NG93</v>
          </cell>
          <cell r="O2474">
            <v>50.75</v>
          </cell>
          <cell r="P2474">
            <v>1</v>
          </cell>
        </row>
        <row r="2475">
          <cell r="A2475" t="str">
            <v>ON</v>
          </cell>
          <cell r="B2475">
            <v>9</v>
          </cell>
          <cell r="C2475">
            <v>3</v>
          </cell>
          <cell r="D2475" t="str">
            <v>C</v>
          </cell>
          <cell r="E2475">
            <v>10</v>
          </cell>
          <cell r="F2475">
            <v>37859</v>
          </cell>
          <cell r="G2475">
            <v>1.2E-2</v>
          </cell>
          <cell r="H2475">
            <v>0.01</v>
          </cell>
          <cell r="I2475" t="str">
            <v>0          0</v>
          </cell>
          <cell r="J2475">
            <v>0</v>
          </cell>
          <cell r="K2475">
            <v>0</v>
          </cell>
          <cell r="L2475">
            <v>2003</v>
          </cell>
          <cell r="M2475" t="str">
            <v>No Trade</v>
          </cell>
          <cell r="N2475" t="str">
            <v>NG93</v>
          </cell>
          <cell r="O2475">
            <v>50.75</v>
          </cell>
          <cell r="P2475">
            <v>1</v>
          </cell>
        </row>
        <row r="2476">
          <cell r="A2476" t="str">
            <v>ON</v>
          </cell>
          <cell r="B2476">
            <v>10</v>
          </cell>
          <cell r="C2476">
            <v>3</v>
          </cell>
          <cell r="D2476" t="str">
            <v>P</v>
          </cell>
          <cell r="E2476">
            <v>0.75</v>
          </cell>
          <cell r="F2476">
            <v>37889</v>
          </cell>
          <cell r="G2476">
            <v>0</v>
          </cell>
          <cell r="H2476">
            <v>0</v>
          </cell>
          <cell r="I2476" t="str">
            <v>0          0</v>
          </cell>
          <cell r="J2476">
            <v>0</v>
          </cell>
          <cell r="K2476">
            <v>0</v>
          </cell>
          <cell r="L2476">
            <v>2003</v>
          </cell>
          <cell r="M2476" t="str">
            <v>No Trade</v>
          </cell>
          <cell r="N2476" t="str">
            <v/>
          </cell>
          <cell r="O2476" t="str">
            <v/>
          </cell>
          <cell r="P2476" t="str">
            <v/>
          </cell>
        </row>
        <row r="2477">
          <cell r="A2477" t="str">
            <v>ON</v>
          </cell>
          <cell r="B2477">
            <v>10</v>
          </cell>
          <cell r="C2477">
            <v>3</v>
          </cell>
          <cell r="D2477" t="str">
            <v>C</v>
          </cell>
          <cell r="E2477">
            <v>1</v>
          </cell>
          <cell r="F2477">
            <v>37889</v>
          </cell>
          <cell r="G2477">
            <v>0</v>
          </cell>
          <cell r="H2477">
            <v>0</v>
          </cell>
          <cell r="I2477" t="str">
            <v>0          0</v>
          </cell>
          <cell r="J2477">
            <v>0</v>
          </cell>
          <cell r="K2477">
            <v>0</v>
          </cell>
          <cell r="L2477">
            <v>2003</v>
          </cell>
          <cell r="M2477" t="str">
            <v>No Trade</v>
          </cell>
          <cell r="N2477" t="str">
            <v/>
          </cell>
          <cell r="O2477" t="str">
            <v/>
          </cell>
          <cell r="P2477" t="str">
            <v/>
          </cell>
        </row>
        <row r="2478">
          <cell r="A2478" t="str">
            <v>ON</v>
          </cell>
          <cell r="B2478">
            <v>10</v>
          </cell>
          <cell r="C2478">
            <v>3</v>
          </cell>
          <cell r="D2478" t="str">
            <v>P</v>
          </cell>
          <cell r="E2478">
            <v>2</v>
          </cell>
          <cell r="F2478">
            <v>37889</v>
          </cell>
          <cell r="G2478">
            <v>3.0000000000000001E-3</v>
          </cell>
          <cell r="H2478">
            <v>0</v>
          </cell>
          <cell r="I2478" t="str">
            <v>4          0</v>
          </cell>
          <cell r="J2478">
            <v>0</v>
          </cell>
          <cell r="K2478">
            <v>0</v>
          </cell>
          <cell r="L2478">
            <v>2003</v>
          </cell>
          <cell r="M2478">
            <v>1.1871046375656622</v>
          </cell>
          <cell r="N2478" t="str">
            <v>NG103</v>
          </cell>
          <cell r="O2478">
            <v>50.75</v>
          </cell>
          <cell r="P2478">
            <v>2</v>
          </cell>
        </row>
        <row r="2479">
          <cell r="A2479" t="str">
            <v>ON</v>
          </cell>
          <cell r="B2479">
            <v>10</v>
          </cell>
          <cell r="C2479">
            <v>3</v>
          </cell>
          <cell r="D2479" t="str">
            <v>P</v>
          </cell>
          <cell r="E2479">
            <v>2.1</v>
          </cell>
          <cell r="F2479">
            <v>37889</v>
          </cell>
          <cell r="G2479">
            <v>5.0000000000000001E-3</v>
          </cell>
          <cell r="H2479">
            <v>0</v>
          </cell>
          <cell r="I2479" t="str">
            <v>7          0</v>
          </cell>
          <cell r="J2479">
            <v>0</v>
          </cell>
          <cell r="K2479">
            <v>0</v>
          </cell>
          <cell r="L2479">
            <v>2003</v>
          </cell>
          <cell r="M2479">
            <v>1.221995327504646</v>
          </cell>
          <cell r="N2479" t="str">
            <v>NG103</v>
          </cell>
          <cell r="O2479">
            <v>50.75</v>
          </cell>
          <cell r="P2479">
            <v>2</v>
          </cell>
        </row>
        <row r="2480">
          <cell r="A2480" t="str">
            <v>ON</v>
          </cell>
          <cell r="B2480">
            <v>10</v>
          </cell>
          <cell r="C2480">
            <v>3</v>
          </cell>
          <cell r="D2480" t="str">
            <v>P</v>
          </cell>
          <cell r="E2480">
            <v>2.5</v>
          </cell>
          <cell r="F2480">
            <v>37889</v>
          </cell>
          <cell r="G2480">
            <v>2.5999999999999999E-2</v>
          </cell>
          <cell r="H2480">
            <v>0.03</v>
          </cell>
          <cell r="I2480" t="str">
            <v>1          0</v>
          </cell>
          <cell r="J2480">
            <v>0</v>
          </cell>
          <cell r="K2480">
            <v>0</v>
          </cell>
          <cell r="L2480">
            <v>2003</v>
          </cell>
          <cell r="M2480">
            <v>1.3668937145412048</v>
          </cell>
          <cell r="N2480" t="str">
            <v>NG103</v>
          </cell>
          <cell r="O2480">
            <v>50.75</v>
          </cell>
          <cell r="P2480">
            <v>2</v>
          </cell>
        </row>
        <row r="2481">
          <cell r="A2481" t="str">
            <v>ON</v>
          </cell>
          <cell r="B2481">
            <v>10</v>
          </cell>
          <cell r="C2481">
            <v>3</v>
          </cell>
          <cell r="D2481" t="str">
            <v>P</v>
          </cell>
          <cell r="E2481">
            <v>2.6</v>
          </cell>
          <cell r="F2481">
            <v>37889</v>
          </cell>
          <cell r="G2481">
            <v>3.5000000000000003E-2</v>
          </cell>
          <cell r="H2481">
            <v>0.04</v>
          </cell>
          <cell r="I2481" t="str">
            <v>2          0</v>
          </cell>
          <cell r="J2481">
            <v>0</v>
          </cell>
          <cell r="K2481">
            <v>0</v>
          </cell>
          <cell r="L2481">
            <v>2003</v>
          </cell>
          <cell r="M2481">
            <v>1.3978629893228152</v>
          </cell>
          <cell r="N2481" t="str">
            <v>NG103</v>
          </cell>
          <cell r="O2481">
            <v>50.75</v>
          </cell>
          <cell r="P2481">
            <v>2</v>
          </cell>
        </row>
        <row r="2482">
          <cell r="A2482" t="str">
            <v>ON</v>
          </cell>
          <cell r="B2482">
            <v>10</v>
          </cell>
          <cell r="C2482">
            <v>3</v>
          </cell>
          <cell r="D2482" t="str">
            <v>P</v>
          </cell>
          <cell r="E2482">
            <v>2.7</v>
          </cell>
          <cell r="F2482">
            <v>37889</v>
          </cell>
          <cell r="G2482">
            <v>0</v>
          </cell>
          <cell r="H2482">
            <v>0</v>
          </cell>
          <cell r="I2482" t="str">
            <v>0          0</v>
          </cell>
          <cell r="J2482">
            <v>0</v>
          </cell>
          <cell r="K2482">
            <v>0</v>
          </cell>
          <cell r="L2482">
            <v>2003</v>
          </cell>
          <cell r="M2482" t="str">
            <v>No Trade</v>
          </cell>
          <cell r="N2482" t="str">
            <v/>
          </cell>
          <cell r="O2482" t="str">
            <v/>
          </cell>
          <cell r="P2482" t="str">
            <v/>
          </cell>
        </row>
        <row r="2483">
          <cell r="A2483" t="str">
            <v>ON</v>
          </cell>
          <cell r="B2483">
            <v>10</v>
          </cell>
          <cell r="C2483">
            <v>3</v>
          </cell>
          <cell r="D2483" t="str">
            <v>P</v>
          </cell>
          <cell r="E2483">
            <v>2.75</v>
          </cell>
          <cell r="F2483">
            <v>37889</v>
          </cell>
          <cell r="G2483">
            <v>5.3999999999999999E-2</v>
          </cell>
          <cell r="H2483">
            <v>0.06</v>
          </cell>
          <cell r="I2483" t="str">
            <v>3          0</v>
          </cell>
          <cell r="J2483">
            <v>0</v>
          </cell>
          <cell r="K2483">
            <v>0</v>
          </cell>
          <cell r="L2483">
            <v>2003</v>
          </cell>
          <cell r="M2483">
            <v>1.4499129806085567</v>
          </cell>
          <cell r="N2483" t="str">
            <v>NG103</v>
          </cell>
          <cell r="O2483">
            <v>50.75</v>
          </cell>
          <cell r="P2483">
            <v>2</v>
          </cell>
        </row>
        <row r="2484">
          <cell r="A2484" t="str">
            <v>ON</v>
          </cell>
          <cell r="B2484">
            <v>10</v>
          </cell>
          <cell r="C2484">
            <v>3</v>
          </cell>
          <cell r="D2484" t="str">
            <v>P</v>
          </cell>
          <cell r="E2484">
            <v>2.8</v>
          </cell>
          <cell r="F2484">
            <v>37889</v>
          </cell>
          <cell r="G2484">
            <v>0</v>
          </cell>
          <cell r="H2484">
            <v>0</v>
          </cell>
          <cell r="I2484" t="str">
            <v>0          0</v>
          </cell>
          <cell r="J2484">
            <v>0</v>
          </cell>
          <cell r="K2484">
            <v>0</v>
          </cell>
          <cell r="L2484">
            <v>2003</v>
          </cell>
          <cell r="M2484" t="str">
            <v>No Trade</v>
          </cell>
          <cell r="N2484" t="str">
            <v/>
          </cell>
          <cell r="O2484" t="str">
            <v/>
          </cell>
          <cell r="P2484" t="str">
            <v/>
          </cell>
        </row>
        <row r="2485">
          <cell r="A2485" t="str">
            <v>ON</v>
          </cell>
          <cell r="B2485">
            <v>10</v>
          </cell>
          <cell r="C2485">
            <v>3</v>
          </cell>
          <cell r="D2485" t="str">
            <v>P</v>
          </cell>
          <cell r="E2485">
            <v>3</v>
          </cell>
          <cell r="F2485">
            <v>37889</v>
          </cell>
          <cell r="G2485">
            <v>9.8000000000000004E-2</v>
          </cell>
          <cell r="H2485">
            <v>0.11</v>
          </cell>
          <cell r="I2485" t="str">
            <v>3          0</v>
          </cell>
          <cell r="J2485">
            <v>0</v>
          </cell>
          <cell r="K2485">
            <v>0</v>
          </cell>
          <cell r="L2485">
            <v>2003</v>
          </cell>
          <cell r="M2485">
            <v>1.5308186338393701</v>
          </cell>
          <cell r="N2485" t="str">
            <v>NG103</v>
          </cell>
          <cell r="O2485">
            <v>50.75</v>
          </cell>
          <cell r="P2485">
            <v>2</v>
          </cell>
        </row>
        <row r="2486">
          <cell r="A2486" t="str">
            <v>ON</v>
          </cell>
          <cell r="B2486">
            <v>10</v>
          </cell>
          <cell r="C2486">
            <v>3</v>
          </cell>
          <cell r="D2486" t="str">
            <v>P</v>
          </cell>
          <cell r="E2486">
            <v>3.1</v>
          </cell>
          <cell r="F2486">
            <v>37889</v>
          </cell>
          <cell r="G2486">
            <v>0.122</v>
          </cell>
          <cell r="H2486">
            <v>0.13</v>
          </cell>
          <cell r="I2486" t="str">
            <v>9          0</v>
          </cell>
          <cell r="J2486">
            <v>0</v>
          </cell>
          <cell r="K2486">
            <v>0</v>
          </cell>
          <cell r="L2486">
            <v>2003</v>
          </cell>
          <cell r="M2486">
            <v>1.5653295382821197</v>
          </cell>
          <cell r="N2486" t="str">
            <v>NG103</v>
          </cell>
          <cell r="O2486">
            <v>50.75</v>
          </cell>
          <cell r="P2486">
            <v>2</v>
          </cell>
        </row>
        <row r="2487">
          <cell r="A2487" t="str">
            <v>ON</v>
          </cell>
          <cell r="B2487">
            <v>10</v>
          </cell>
          <cell r="C2487">
            <v>3</v>
          </cell>
          <cell r="D2487" t="str">
            <v>P</v>
          </cell>
          <cell r="E2487">
            <v>3.15</v>
          </cell>
          <cell r="F2487">
            <v>37889</v>
          </cell>
          <cell r="G2487">
            <v>0.13500000000000001</v>
          </cell>
          <cell r="H2487">
            <v>0.15</v>
          </cell>
          <cell r="I2487" t="str">
            <v>3          0</v>
          </cell>
          <cell r="J2487">
            <v>0</v>
          </cell>
          <cell r="K2487">
            <v>0</v>
          </cell>
          <cell r="L2487">
            <v>2003</v>
          </cell>
          <cell r="M2487">
            <v>1.5818671994063969</v>
          </cell>
          <cell r="N2487" t="str">
            <v>NG103</v>
          </cell>
          <cell r="O2487">
            <v>50.75</v>
          </cell>
          <cell r="P2487">
            <v>2</v>
          </cell>
        </row>
        <row r="2488">
          <cell r="A2488" t="str">
            <v>ON</v>
          </cell>
          <cell r="B2488">
            <v>10</v>
          </cell>
          <cell r="C2488">
            <v>3</v>
          </cell>
          <cell r="D2488" t="str">
            <v>P</v>
          </cell>
          <cell r="E2488">
            <v>3.2</v>
          </cell>
          <cell r="F2488">
            <v>37889</v>
          </cell>
          <cell r="G2488">
            <v>0.14799999999999999</v>
          </cell>
          <cell r="H2488">
            <v>0.16</v>
          </cell>
          <cell r="I2488" t="str">
            <v>8          0</v>
          </cell>
          <cell r="J2488">
            <v>0</v>
          </cell>
          <cell r="K2488">
            <v>0</v>
          </cell>
          <cell r="L2488">
            <v>2003</v>
          </cell>
          <cell r="M2488">
            <v>1.5967373497067985</v>
          </cell>
          <cell r="N2488" t="str">
            <v>NG103</v>
          </cell>
          <cell r="O2488">
            <v>50.75</v>
          </cell>
          <cell r="P2488">
            <v>2</v>
          </cell>
        </row>
        <row r="2489">
          <cell r="A2489" t="str">
            <v>ON</v>
          </cell>
          <cell r="B2489">
            <v>10</v>
          </cell>
          <cell r="C2489">
            <v>3</v>
          </cell>
          <cell r="D2489" t="str">
            <v>P</v>
          </cell>
          <cell r="E2489">
            <v>3.25</v>
          </cell>
          <cell r="F2489">
            <v>37889</v>
          </cell>
          <cell r="G2489">
            <v>0.16300000000000001</v>
          </cell>
          <cell r="H2489">
            <v>0.18</v>
          </cell>
          <cell r="I2489" t="str">
            <v>4          0</v>
          </cell>
          <cell r="J2489">
            <v>0</v>
          </cell>
          <cell r="K2489">
            <v>0</v>
          </cell>
          <cell r="L2489">
            <v>2003</v>
          </cell>
          <cell r="M2489">
            <v>1.6137176993402509</v>
          </cell>
          <cell r="N2489" t="str">
            <v>NG103</v>
          </cell>
          <cell r="O2489">
            <v>50.75</v>
          </cell>
          <cell r="P2489">
            <v>2</v>
          </cell>
        </row>
        <row r="2490">
          <cell r="A2490" t="str">
            <v>ON</v>
          </cell>
          <cell r="B2490">
            <v>10</v>
          </cell>
          <cell r="C2490">
            <v>3</v>
          </cell>
          <cell r="D2490" t="str">
            <v>P</v>
          </cell>
          <cell r="E2490">
            <v>3.35</v>
          </cell>
          <cell r="F2490">
            <v>37889</v>
          </cell>
          <cell r="G2490">
            <v>0.19400000000000001</v>
          </cell>
          <cell r="H2490">
            <v>0.21</v>
          </cell>
          <cell r="I2490" t="str">
            <v>8          0</v>
          </cell>
          <cell r="J2490">
            <v>0</v>
          </cell>
          <cell r="K2490">
            <v>0</v>
          </cell>
          <cell r="L2490">
            <v>2003</v>
          </cell>
          <cell r="M2490">
            <v>1.6446927842329018</v>
          </cell>
          <cell r="N2490" t="str">
            <v>NG103</v>
          </cell>
          <cell r="O2490">
            <v>50.75</v>
          </cell>
          <cell r="P2490">
            <v>2</v>
          </cell>
        </row>
        <row r="2491">
          <cell r="A2491" t="str">
            <v>ON</v>
          </cell>
          <cell r="B2491">
            <v>10</v>
          </cell>
          <cell r="C2491">
            <v>3</v>
          </cell>
          <cell r="D2491" t="str">
            <v>C</v>
          </cell>
          <cell r="E2491">
            <v>3.4</v>
          </cell>
          <cell r="F2491">
            <v>37889</v>
          </cell>
          <cell r="G2491">
            <v>0.64100000000000001</v>
          </cell>
          <cell r="H2491">
            <v>0.64</v>
          </cell>
          <cell r="I2491" t="str">
            <v>1          0</v>
          </cell>
          <cell r="J2491">
            <v>0</v>
          </cell>
          <cell r="K2491">
            <v>0</v>
          </cell>
          <cell r="L2491">
            <v>2003</v>
          </cell>
          <cell r="M2491" t="str">
            <v>No Trade</v>
          </cell>
          <cell r="N2491" t="str">
            <v>NG103</v>
          </cell>
          <cell r="O2491">
            <v>50.75</v>
          </cell>
          <cell r="P2491">
            <v>1</v>
          </cell>
        </row>
        <row r="2492">
          <cell r="A2492" t="str">
            <v>ON</v>
          </cell>
          <cell r="B2492">
            <v>10</v>
          </cell>
          <cell r="C2492">
            <v>3</v>
          </cell>
          <cell r="D2492" t="str">
            <v>P</v>
          </cell>
          <cell r="E2492">
            <v>3.4</v>
          </cell>
          <cell r="F2492">
            <v>37889</v>
          </cell>
          <cell r="G2492">
            <v>0.21199999999999999</v>
          </cell>
          <cell r="H2492">
            <v>0.23</v>
          </cell>
          <cell r="I2492" t="str">
            <v>7          0</v>
          </cell>
          <cell r="J2492">
            <v>0</v>
          </cell>
          <cell r="K2492">
            <v>0</v>
          </cell>
          <cell r="L2492">
            <v>2003</v>
          </cell>
          <cell r="M2492">
            <v>1.6619267045557229</v>
          </cell>
          <cell r="N2492" t="str">
            <v>NG103</v>
          </cell>
          <cell r="O2492">
            <v>50.75</v>
          </cell>
          <cell r="P2492">
            <v>2</v>
          </cell>
        </row>
        <row r="2493">
          <cell r="A2493" t="str">
            <v>ON</v>
          </cell>
          <cell r="B2493">
            <v>10</v>
          </cell>
          <cell r="C2493">
            <v>3</v>
          </cell>
          <cell r="D2493" t="str">
            <v>C</v>
          </cell>
          <cell r="E2493">
            <v>3.45</v>
          </cell>
          <cell r="F2493">
            <v>37889</v>
          </cell>
          <cell r="G2493">
            <v>0.63300000000000001</v>
          </cell>
          <cell r="H2493">
            <v>0.63</v>
          </cell>
          <cell r="I2493" t="str">
            <v>3          0</v>
          </cell>
          <cell r="J2493">
            <v>0</v>
          </cell>
          <cell r="K2493">
            <v>0</v>
          </cell>
          <cell r="L2493">
            <v>2003</v>
          </cell>
          <cell r="M2493" t="str">
            <v>No Trade</v>
          </cell>
          <cell r="N2493" t="str">
            <v>NG103</v>
          </cell>
          <cell r="O2493">
            <v>50.75</v>
          </cell>
          <cell r="P2493">
            <v>1</v>
          </cell>
        </row>
        <row r="2494">
          <cell r="A2494" t="str">
            <v>ON</v>
          </cell>
          <cell r="B2494">
            <v>10</v>
          </cell>
          <cell r="C2494">
            <v>3</v>
          </cell>
          <cell r="D2494" t="str">
            <v>P</v>
          </cell>
          <cell r="E2494">
            <v>3.45</v>
          </cell>
          <cell r="F2494">
            <v>37889</v>
          </cell>
          <cell r="G2494">
            <v>0.23</v>
          </cell>
          <cell r="H2494">
            <v>0.25</v>
          </cell>
          <cell r="I2494" t="str">
            <v>6          0</v>
          </cell>
          <cell r="J2494">
            <v>0</v>
          </cell>
          <cell r="K2494">
            <v>0</v>
          </cell>
          <cell r="L2494">
            <v>2003</v>
          </cell>
          <cell r="M2494">
            <v>1.6777070496735553</v>
          </cell>
          <cell r="N2494" t="str">
            <v>NG103</v>
          </cell>
          <cell r="O2494">
            <v>50.75</v>
          </cell>
          <cell r="P2494">
            <v>2</v>
          </cell>
        </row>
        <row r="2495">
          <cell r="A2495" t="str">
            <v>ON</v>
          </cell>
          <cell r="B2495">
            <v>10</v>
          </cell>
          <cell r="C2495">
            <v>3</v>
          </cell>
          <cell r="D2495" t="str">
            <v>P</v>
          </cell>
          <cell r="E2495">
            <v>3.5</v>
          </cell>
          <cell r="F2495">
            <v>37889</v>
          </cell>
          <cell r="G2495">
            <v>0.248</v>
          </cell>
          <cell r="H2495">
            <v>0.27</v>
          </cell>
          <cell r="I2495" t="str">
            <v>6          0</v>
          </cell>
          <cell r="J2495">
            <v>0</v>
          </cell>
          <cell r="K2495">
            <v>0</v>
          </cell>
          <cell r="L2495">
            <v>2003</v>
          </cell>
          <cell r="M2495">
            <v>1.6922230067740471</v>
          </cell>
          <cell r="N2495" t="str">
            <v>NG103</v>
          </cell>
          <cell r="O2495">
            <v>50.75</v>
          </cell>
          <cell r="P2495">
            <v>2</v>
          </cell>
        </row>
        <row r="2496">
          <cell r="A2496" t="str">
            <v>ON</v>
          </cell>
          <cell r="B2496">
            <v>10</v>
          </cell>
          <cell r="C2496">
            <v>3</v>
          </cell>
          <cell r="D2496" t="str">
            <v>C</v>
          </cell>
          <cell r="E2496">
            <v>3.6</v>
          </cell>
          <cell r="F2496">
            <v>37889</v>
          </cell>
          <cell r="G2496">
            <v>0.751</v>
          </cell>
          <cell r="H2496">
            <v>0.68</v>
          </cell>
          <cell r="I2496" t="str">
            <v>5          0</v>
          </cell>
          <cell r="J2496">
            <v>0</v>
          </cell>
          <cell r="K2496">
            <v>0</v>
          </cell>
          <cell r="L2496">
            <v>2003</v>
          </cell>
          <cell r="M2496" t="str">
            <v>No Trade</v>
          </cell>
          <cell r="N2496" t="str">
            <v>NG103</v>
          </cell>
          <cell r="O2496">
            <v>50.75</v>
          </cell>
          <cell r="P2496">
            <v>1</v>
          </cell>
        </row>
        <row r="2497">
          <cell r="A2497" t="str">
            <v>ON</v>
          </cell>
          <cell r="B2497">
            <v>10</v>
          </cell>
          <cell r="C2497">
            <v>3</v>
          </cell>
          <cell r="D2497" t="str">
            <v>P</v>
          </cell>
          <cell r="E2497">
            <v>3.6</v>
          </cell>
          <cell r="F2497">
            <v>37889</v>
          </cell>
          <cell r="G2497">
            <v>0.28799999999999998</v>
          </cell>
          <cell r="H2497">
            <v>0.31</v>
          </cell>
          <cell r="I2497" t="str">
            <v>8          0</v>
          </cell>
          <cell r="J2497">
            <v>0</v>
          </cell>
          <cell r="K2497">
            <v>0</v>
          </cell>
          <cell r="L2497">
            <v>2003</v>
          </cell>
          <cell r="M2497">
            <v>1.7230011394892499</v>
          </cell>
          <cell r="N2497" t="str">
            <v>NG103</v>
          </cell>
          <cell r="O2497">
            <v>50.75</v>
          </cell>
          <cell r="P2497">
            <v>2</v>
          </cell>
        </row>
        <row r="2498">
          <cell r="A2498" t="str">
            <v>ON</v>
          </cell>
          <cell r="B2498">
            <v>10</v>
          </cell>
          <cell r="C2498">
            <v>3</v>
          </cell>
          <cell r="D2498" t="str">
            <v>P</v>
          </cell>
          <cell r="E2498">
            <v>3.65</v>
          </cell>
          <cell r="F2498">
            <v>37889</v>
          </cell>
          <cell r="G2498">
            <v>0.309</v>
          </cell>
          <cell r="H2498">
            <v>0.34</v>
          </cell>
          <cell r="I2498" t="str">
            <v>0          0</v>
          </cell>
          <cell r="J2498">
            <v>0</v>
          </cell>
          <cell r="K2498">
            <v>0</v>
          </cell>
          <cell r="L2498">
            <v>2003</v>
          </cell>
          <cell r="M2498">
            <v>1.7379167119934327</v>
          </cell>
          <cell r="N2498" t="str">
            <v>NG103</v>
          </cell>
          <cell r="O2498">
            <v>50.75</v>
          </cell>
          <cell r="P2498">
            <v>2</v>
          </cell>
        </row>
        <row r="2499">
          <cell r="A2499" t="str">
            <v>ON</v>
          </cell>
          <cell r="B2499">
            <v>10</v>
          </cell>
          <cell r="C2499">
            <v>3</v>
          </cell>
          <cell r="D2499" t="str">
            <v>C</v>
          </cell>
          <cell r="E2499">
            <v>3.7</v>
          </cell>
          <cell r="F2499">
            <v>37889</v>
          </cell>
          <cell r="G2499">
            <v>0.69399999999999995</v>
          </cell>
          <cell r="H2499">
            <v>0.63</v>
          </cell>
          <cell r="I2499" t="str">
            <v>4          0</v>
          </cell>
          <cell r="J2499">
            <v>0</v>
          </cell>
          <cell r="K2499">
            <v>0</v>
          </cell>
          <cell r="L2499">
            <v>2003</v>
          </cell>
          <cell r="M2499" t="str">
            <v>No Trade</v>
          </cell>
          <cell r="N2499" t="str">
            <v>NG103</v>
          </cell>
          <cell r="O2499">
            <v>50.75</v>
          </cell>
          <cell r="P2499">
            <v>1</v>
          </cell>
        </row>
        <row r="2500">
          <cell r="A2500" t="str">
            <v>ON</v>
          </cell>
          <cell r="B2500">
            <v>10</v>
          </cell>
          <cell r="C2500">
            <v>3</v>
          </cell>
          <cell r="D2500" t="str">
            <v>P</v>
          </cell>
          <cell r="E2500">
            <v>3.7</v>
          </cell>
          <cell r="F2500">
            <v>37889</v>
          </cell>
          <cell r="G2500">
            <v>0.33100000000000002</v>
          </cell>
          <cell r="H2500">
            <v>0.36</v>
          </cell>
          <cell r="I2500" t="str">
            <v>3          0</v>
          </cell>
          <cell r="J2500">
            <v>0</v>
          </cell>
          <cell r="K2500">
            <v>0</v>
          </cell>
          <cell r="L2500">
            <v>2003</v>
          </cell>
          <cell r="M2500">
            <v>1.7529354026946418</v>
          </cell>
          <cell r="N2500" t="str">
            <v>NG103</v>
          </cell>
          <cell r="O2500">
            <v>50.75</v>
          </cell>
          <cell r="P2500">
            <v>2</v>
          </cell>
        </row>
        <row r="2501">
          <cell r="A2501" t="str">
            <v>ON</v>
          </cell>
          <cell r="B2501">
            <v>10</v>
          </cell>
          <cell r="C2501">
            <v>3</v>
          </cell>
          <cell r="D2501" t="str">
            <v>C</v>
          </cell>
          <cell r="E2501">
            <v>3.75</v>
          </cell>
          <cell r="F2501">
            <v>37889</v>
          </cell>
          <cell r="G2501">
            <v>0.66800000000000004</v>
          </cell>
          <cell r="H2501">
            <v>0.61</v>
          </cell>
          <cell r="I2501" t="str">
            <v>0          0</v>
          </cell>
          <cell r="J2501">
            <v>0</v>
          </cell>
          <cell r="K2501">
            <v>0</v>
          </cell>
          <cell r="L2501">
            <v>2003</v>
          </cell>
          <cell r="M2501" t="str">
            <v>No Trade</v>
          </cell>
          <cell r="N2501" t="str">
            <v>NG103</v>
          </cell>
          <cell r="O2501">
            <v>50.75</v>
          </cell>
          <cell r="P2501">
            <v>1</v>
          </cell>
        </row>
        <row r="2502">
          <cell r="A2502" t="str">
            <v>ON</v>
          </cell>
          <cell r="B2502">
            <v>10</v>
          </cell>
          <cell r="C2502">
            <v>3</v>
          </cell>
          <cell r="D2502" t="str">
            <v>P</v>
          </cell>
          <cell r="E2502">
            <v>3.75</v>
          </cell>
          <cell r="F2502">
            <v>37889</v>
          </cell>
          <cell r="G2502">
            <v>0.35299999999999998</v>
          </cell>
          <cell r="H2502">
            <v>0.38</v>
          </cell>
          <cell r="I2502" t="str">
            <v>7         50</v>
          </cell>
          <cell r="J2502">
            <v>0</v>
          </cell>
          <cell r="K2502">
            <v>0</v>
          </cell>
          <cell r="L2502">
            <v>2003</v>
          </cell>
          <cell r="M2502">
            <v>1.7669467859736581</v>
          </cell>
          <cell r="N2502" t="str">
            <v>NG103</v>
          </cell>
          <cell r="O2502">
            <v>50.75</v>
          </cell>
          <cell r="P2502">
            <v>2</v>
          </cell>
        </row>
        <row r="2503">
          <cell r="A2503" t="str">
            <v>ON</v>
          </cell>
          <cell r="B2503">
            <v>10</v>
          </cell>
          <cell r="C2503">
            <v>3</v>
          </cell>
          <cell r="D2503" t="str">
            <v>C</v>
          </cell>
          <cell r="E2503">
            <v>3.8</v>
          </cell>
          <cell r="F2503">
            <v>37889</v>
          </cell>
          <cell r="G2503">
            <v>0.64300000000000002</v>
          </cell>
          <cell r="H2503">
            <v>0.57999999999999996</v>
          </cell>
          <cell r="I2503" t="str">
            <v>3          0</v>
          </cell>
          <cell r="J2503">
            <v>0</v>
          </cell>
          <cell r="K2503">
            <v>0</v>
          </cell>
          <cell r="L2503">
            <v>2003</v>
          </cell>
          <cell r="M2503" t="str">
            <v>No Trade</v>
          </cell>
          <cell r="N2503" t="str">
            <v>NG103</v>
          </cell>
          <cell r="O2503">
            <v>50.75</v>
          </cell>
          <cell r="P2503">
            <v>1</v>
          </cell>
        </row>
        <row r="2504">
          <cell r="A2504" t="str">
            <v>ON</v>
          </cell>
          <cell r="B2504">
            <v>10</v>
          </cell>
          <cell r="C2504">
            <v>3</v>
          </cell>
          <cell r="D2504" t="str">
            <v>P</v>
          </cell>
          <cell r="E2504">
            <v>3.8</v>
          </cell>
          <cell r="F2504">
            <v>37889</v>
          </cell>
          <cell r="G2504">
            <v>0.376</v>
          </cell>
          <cell r="H2504">
            <v>0.41</v>
          </cell>
          <cell r="I2504" t="str">
            <v>2          0</v>
          </cell>
          <cell r="J2504">
            <v>0</v>
          </cell>
          <cell r="K2504">
            <v>0</v>
          </cell>
          <cell r="L2504">
            <v>2003</v>
          </cell>
          <cell r="M2504">
            <v>1.7811100283119006</v>
          </cell>
          <cell r="N2504" t="str">
            <v>NG103</v>
          </cell>
          <cell r="O2504">
            <v>50.75</v>
          </cell>
          <cell r="P2504">
            <v>2</v>
          </cell>
        </row>
        <row r="2505">
          <cell r="A2505" t="str">
            <v>ON</v>
          </cell>
          <cell r="B2505">
            <v>10</v>
          </cell>
          <cell r="C2505">
            <v>3</v>
          </cell>
          <cell r="D2505" t="str">
            <v>C</v>
          </cell>
          <cell r="E2505">
            <v>3.85</v>
          </cell>
          <cell r="F2505">
            <v>37889</v>
          </cell>
          <cell r="G2505">
            <v>0.61899999999999999</v>
          </cell>
          <cell r="H2505">
            <v>0.55000000000000004</v>
          </cell>
          <cell r="I2505" t="str">
            <v>9          0</v>
          </cell>
          <cell r="J2505">
            <v>0</v>
          </cell>
          <cell r="K2505">
            <v>0</v>
          </cell>
          <cell r="L2505">
            <v>2003</v>
          </cell>
          <cell r="M2505" t="str">
            <v>No Trade</v>
          </cell>
          <cell r="N2505" t="str">
            <v>NG103</v>
          </cell>
          <cell r="O2505">
            <v>50.75</v>
          </cell>
          <cell r="P2505">
            <v>1</v>
          </cell>
        </row>
        <row r="2506">
          <cell r="A2506" t="str">
            <v>ON</v>
          </cell>
          <cell r="B2506">
            <v>10</v>
          </cell>
          <cell r="C2506">
            <v>3</v>
          </cell>
          <cell r="D2506" t="str">
            <v>P</v>
          </cell>
          <cell r="E2506">
            <v>3.85</v>
          </cell>
          <cell r="F2506">
            <v>37889</v>
          </cell>
          <cell r="G2506">
            <v>0.4</v>
          </cell>
          <cell r="H2506">
            <v>0.43</v>
          </cell>
          <cell r="I2506" t="str">
            <v>7          0</v>
          </cell>
          <cell r="J2506">
            <v>0</v>
          </cell>
          <cell r="K2506">
            <v>0</v>
          </cell>
          <cell r="L2506">
            <v>2003</v>
          </cell>
          <cell r="M2506">
            <v>1.7954061284437153</v>
          </cell>
          <cell r="N2506" t="str">
            <v>NG103</v>
          </cell>
          <cell r="O2506">
            <v>50.75</v>
          </cell>
          <cell r="P2506">
            <v>2</v>
          </cell>
        </row>
        <row r="2507">
          <cell r="A2507" t="str">
            <v>ON</v>
          </cell>
          <cell r="B2507">
            <v>10</v>
          </cell>
          <cell r="C2507">
            <v>3</v>
          </cell>
          <cell r="D2507" t="str">
            <v>C</v>
          </cell>
          <cell r="E2507">
            <v>3.9</v>
          </cell>
          <cell r="F2507">
            <v>37889</v>
          </cell>
          <cell r="G2507">
            <v>0.59499999999999997</v>
          </cell>
          <cell r="H2507">
            <v>0.53</v>
          </cell>
          <cell r="I2507" t="str">
            <v>8          0</v>
          </cell>
          <cell r="J2507">
            <v>0</v>
          </cell>
          <cell r="K2507">
            <v>0</v>
          </cell>
          <cell r="L2507">
            <v>2003</v>
          </cell>
          <cell r="M2507" t="str">
            <v>No Trade</v>
          </cell>
          <cell r="N2507" t="str">
            <v>NG103</v>
          </cell>
          <cell r="O2507">
            <v>50.75</v>
          </cell>
          <cell r="P2507">
            <v>1</v>
          </cell>
        </row>
        <row r="2508">
          <cell r="A2508" t="str">
            <v>ON</v>
          </cell>
          <cell r="B2508">
            <v>10</v>
          </cell>
          <cell r="C2508">
            <v>3</v>
          </cell>
          <cell r="D2508" t="str">
            <v>P</v>
          </cell>
          <cell r="E2508">
            <v>3.9</v>
          </cell>
          <cell r="F2508">
            <v>37889</v>
          </cell>
          <cell r="G2508">
            <v>0.42499999999999999</v>
          </cell>
          <cell r="H2508">
            <v>0.46</v>
          </cell>
          <cell r="I2508" t="str">
            <v>4          0</v>
          </cell>
          <cell r="J2508">
            <v>0</v>
          </cell>
          <cell r="K2508">
            <v>0</v>
          </cell>
          <cell r="L2508">
            <v>2003</v>
          </cell>
          <cell r="M2508">
            <v>1.8098194747672633</v>
          </cell>
          <cell r="N2508" t="str">
            <v>NG103</v>
          </cell>
          <cell r="O2508">
            <v>50.75</v>
          </cell>
          <cell r="P2508">
            <v>2</v>
          </cell>
        </row>
        <row r="2509">
          <cell r="A2509" t="str">
            <v>ON</v>
          </cell>
          <cell r="B2509">
            <v>10</v>
          </cell>
          <cell r="C2509">
            <v>3</v>
          </cell>
          <cell r="D2509" t="str">
            <v>C</v>
          </cell>
          <cell r="E2509">
            <v>3.95</v>
          </cell>
          <cell r="F2509">
            <v>37889</v>
          </cell>
          <cell r="G2509">
            <v>0.57099999999999995</v>
          </cell>
          <cell r="H2509">
            <v>0.51</v>
          </cell>
          <cell r="I2509" t="str">
            <v>5          0</v>
          </cell>
          <cell r="J2509">
            <v>0</v>
          </cell>
          <cell r="K2509">
            <v>0</v>
          </cell>
          <cell r="L2509">
            <v>2003</v>
          </cell>
          <cell r="M2509" t="str">
            <v>No Trade</v>
          </cell>
          <cell r="N2509" t="str">
            <v>NG103</v>
          </cell>
          <cell r="O2509">
            <v>50.75</v>
          </cell>
          <cell r="P2509">
            <v>1</v>
          </cell>
        </row>
        <row r="2510">
          <cell r="A2510" t="str">
            <v>ON</v>
          </cell>
          <cell r="B2510">
            <v>10</v>
          </cell>
          <cell r="C2510">
            <v>3</v>
          </cell>
          <cell r="D2510" t="str">
            <v>P</v>
          </cell>
          <cell r="E2510">
            <v>3.95</v>
          </cell>
          <cell r="F2510">
            <v>37889</v>
          </cell>
          <cell r="G2510">
            <v>0.45100000000000001</v>
          </cell>
          <cell r="H2510">
            <v>0.49</v>
          </cell>
          <cell r="I2510" t="str">
            <v>1          0</v>
          </cell>
          <cell r="J2510">
            <v>0</v>
          </cell>
          <cell r="K2510">
            <v>0</v>
          </cell>
          <cell r="L2510">
            <v>2003</v>
          </cell>
          <cell r="M2510">
            <v>1.8243373286102016</v>
          </cell>
          <cell r="N2510" t="str">
            <v>NG103</v>
          </cell>
          <cell r="O2510">
            <v>50.75</v>
          </cell>
          <cell r="P2510">
            <v>2</v>
          </cell>
        </row>
        <row r="2511">
          <cell r="A2511" t="str">
            <v>ON</v>
          </cell>
          <cell r="B2511">
            <v>10</v>
          </cell>
          <cell r="C2511">
            <v>3</v>
          </cell>
          <cell r="D2511" t="str">
            <v>C</v>
          </cell>
          <cell r="E2511">
            <v>4</v>
          </cell>
          <cell r="F2511">
            <v>37889</v>
          </cell>
          <cell r="G2511">
            <v>0.54700000000000004</v>
          </cell>
          <cell r="H2511">
            <v>0.49</v>
          </cell>
          <cell r="I2511" t="str">
            <v>5          0</v>
          </cell>
          <cell r="J2511">
            <v>0</v>
          </cell>
          <cell r="K2511">
            <v>0</v>
          </cell>
          <cell r="L2511">
            <v>2003</v>
          </cell>
          <cell r="M2511" t="str">
            <v>No Trade</v>
          </cell>
          <cell r="N2511" t="str">
            <v>NG103</v>
          </cell>
          <cell r="O2511">
            <v>50.75</v>
          </cell>
          <cell r="P2511">
            <v>1</v>
          </cell>
        </row>
        <row r="2512">
          <cell r="A2512" t="str">
            <v>ON</v>
          </cell>
          <cell r="B2512">
            <v>10</v>
          </cell>
          <cell r="C2512">
            <v>3</v>
          </cell>
          <cell r="D2512" t="str">
            <v>P</v>
          </cell>
          <cell r="E2512">
            <v>4</v>
          </cell>
          <cell r="F2512">
            <v>37889</v>
          </cell>
          <cell r="G2512">
            <v>0.47699999999999998</v>
          </cell>
          <cell r="H2512">
            <v>0.52</v>
          </cell>
          <cell r="I2512" t="str">
            <v>1          0</v>
          </cell>
          <cell r="J2512">
            <v>0</v>
          </cell>
          <cell r="K2512">
            <v>0</v>
          </cell>
          <cell r="L2512">
            <v>2003</v>
          </cell>
          <cell r="M2512">
            <v>1.8380286810039406</v>
          </cell>
          <cell r="N2512" t="str">
            <v>NG103</v>
          </cell>
          <cell r="O2512">
            <v>50.75</v>
          </cell>
          <cell r="P2512">
            <v>2</v>
          </cell>
        </row>
        <row r="2513">
          <cell r="A2513" t="str">
            <v>ON</v>
          </cell>
          <cell r="B2513">
            <v>10</v>
          </cell>
          <cell r="C2513">
            <v>3</v>
          </cell>
          <cell r="D2513" t="str">
            <v>C</v>
          </cell>
          <cell r="E2513">
            <v>4.05</v>
          </cell>
          <cell r="F2513">
            <v>37889</v>
          </cell>
          <cell r="G2513">
            <v>0.52400000000000002</v>
          </cell>
          <cell r="H2513">
            <v>0.47</v>
          </cell>
          <cell r="I2513" t="str">
            <v>5          0</v>
          </cell>
          <cell r="J2513">
            <v>0</v>
          </cell>
          <cell r="K2513">
            <v>0</v>
          </cell>
          <cell r="L2513">
            <v>2003</v>
          </cell>
          <cell r="M2513" t="str">
            <v>No Trade</v>
          </cell>
          <cell r="N2513" t="str">
            <v>NG103</v>
          </cell>
          <cell r="O2513">
            <v>50.75</v>
          </cell>
          <cell r="P2513">
            <v>1</v>
          </cell>
        </row>
        <row r="2514">
          <cell r="A2514" t="str">
            <v>ON</v>
          </cell>
          <cell r="B2514">
            <v>10</v>
          </cell>
          <cell r="C2514">
            <v>3</v>
          </cell>
          <cell r="D2514" t="str">
            <v>P</v>
          </cell>
          <cell r="E2514">
            <v>4.05</v>
          </cell>
          <cell r="F2514">
            <v>37889</v>
          </cell>
          <cell r="G2514">
            <v>0.504</v>
          </cell>
          <cell r="H2514">
            <v>0.55000000000000004</v>
          </cell>
          <cell r="I2514" t="str">
            <v>1          0</v>
          </cell>
          <cell r="J2514">
            <v>0</v>
          </cell>
          <cell r="K2514">
            <v>0</v>
          </cell>
          <cell r="L2514">
            <v>2003</v>
          </cell>
          <cell r="M2514">
            <v>1.8518622157290554</v>
          </cell>
          <cell r="N2514" t="str">
            <v>NG103</v>
          </cell>
          <cell r="O2514">
            <v>50.75</v>
          </cell>
          <cell r="P2514">
            <v>2</v>
          </cell>
        </row>
        <row r="2515">
          <cell r="A2515" t="str">
            <v>ON</v>
          </cell>
          <cell r="B2515">
            <v>10</v>
          </cell>
          <cell r="C2515">
            <v>3</v>
          </cell>
          <cell r="D2515" t="str">
            <v>C</v>
          </cell>
          <cell r="E2515">
            <v>4.0999999999999996</v>
          </cell>
          <cell r="F2515">
            <v>37889</v>
          </cell>
          <cell r="G2515">
            <v>0.504</v>
          </cell>
          <cell r="H2515">
            <v>0.45</v>
          </cell>
          <cell r="I2515" t="str">
            <v>6          0</v>
          </cell>
          <cell r="J2515">
            <v>0</v>
          </cell>
          <cell r="K2515">
            <v>0</v>
          </cell>
          <cell r="L2515">
            <v>2003</v>
          </cell>
          <cell r="M2515" t="str">
            <v>No Trade</v>
          </cell>
          <cell r="N2515" t="str">
            <v>NG103</v>
          </cell>
          <cell r="O2515">
            <v>50.75</v>
          </cell>
          <cell r="P2515">
            <v>1</v>
          </cell>
        </row>
        <row r="2516">
          <cell r="A2516" t="str">
            <v>ON</v>
          </cell>
          <cell r="B2516">
            <v>10</v>
          </cell>
          <cell r="C2516">
            <v>3</v>
          </cell>
          <cell r="D2516" t="str">
            <v>P</v>
          </cell>
          <cell r="E2516">
            <v>4.0999999999999996</v>
          </cell>
          <cell r="F2516">
            <v>37889</v>
          </cell>
          <cell r="G2516">
            <v>0.53400000000000003</v>
          </cell>
          <cell r="H2516">
            <v>0.57999999999999996</v>
          </cell>
          <cell r="I2516" t="str">
            <v>2          0</v>
          </cell>
          <cell r="J2516">
            <v>0</v>
          </cell>
          <cell r="K2516">
            <v>0</v>
          </cell>
          <cell r="L2516">
            <v>2003</v>
          </cell>
          <cell r="M2516">
            <v>1.867559213291667</v>
          </cell>
          <cell r="N2516" t="str">
            <v>NG103</v>
          </cell>
          <cell r="O2516">
            <v>50.75</v>
          </cell>
          <cell r="P2516">
            <v>2</v>
          </cell>
        </row>
        <row r="2517">
          <cell r="A2517" t="str">
            <v>ON</v>
          </cell>
          <cell r="B2517">
            <v>10</v>
          </cell>
          <cell r="C2517">
            <v>3</v>
          </cell>
          <cell r="D2517" t="str">
            <v>C</v>
          </cell>
          <cell r="E2517">
            <v>4.25</v>
          </cell>
          <cell r="F2517">
            <v>37889</v>
          </cell>
          <cell r="G2517">
            <v>0.44800000000000001</v>
          </cell>
          <cell r="H2517">
            <v>0.4</v>
          </cell>
          <cell r="I2517" t="str">
            <v>5          0</v>
          </cell>
          <cell r="J2517">
            <v>0</v>
          </cell>
          <cell r="K2517">
            <v>0</v>
          </cell>
          <cell r="L2517">
            <v>2003</v>
          </cell>
          <cell r="M2517" t="str">
            <v>No Trade</v>
          </cell>
          <cell r="N2517" t="str">
            <v>NG103</v>
          </cell>
          <cell r="O2517">
            <v>50.75</v>
          </cell>
          <cell r="P2517">
            <v>1</v>
          </cell>
        </row>
        <row r="2518">
          <cell r="A2518" t="str">
            <v>ON</v>
          </cell>
          <cell r="B2518">
            <v>10</v>
          </cell>
          <cell r="C2518">
            <v>3</v>
          </cell>
          <cell r="D2518" t="str">
            <v>C</v>
          </cell>
          <cell r="E2518">
            <v>4.4000000000000004</v>
          </cell>
          <cell r="F2518">
            <v>37889</v>
          </cell>
          <cell r="G2518">
            <v>0.39900000000000002</v>
          </cell>
          <cell r="H2518">
            <v>0.35</v>
          </cell>
          <cell r="I2518" t="str">
            <v>9          0</v>
          </cell>
          <cell r="J2518">
            <v>0</v>
          </cell>
          <cell r="K2518">
            <v>0</v>
          </cell>
          <cell r="L2518">
            <v>2003</v>
          </cell>
          <cell r="M2518" t="str">
            <v>No Trade</v>
          </cell>
          <cell r="N2518" t="str">
            <v>NG103</v>
          </cell>
          <cell r="O2518">
            <v>50.75</v>
          </cell>
          <cell r="P2518">
            <v>1</v>
          </cell>
        </row>
        <row r="2519">
          <cell r="A2519" t="str">
            <v>ON</v>
          </cell>
          <cell r="B2519">
            <v>10</v>
          </cell>
          <cell r="C2519">
            <v>3</v>
          </cell>
          <cell r="D2519" t="str">
            <v>C</v>
          </cell>
          <cell r="E2519">
            <v>4.5</v>
          </cell>
          <cell r="F2519">
            <v>37889</v>
          </cell>
          <cell r="G2519">
            <v>0.36899999999999999</v>
          </cell>
          <cell r="H2519">
            <v>0.33</v>
          </cell>
          <cell r="I2519" t="str">
            <v>2         10</v>
          </cell>
          <cell r="J2519">
            <v>0.34</v>
          </cell>
          <cell r="K2519">
            <v>0.34</v>
          </cell>
          <cell r="L2519">
            <v>2003</v>
          </cell>
          <cell r="M2519" t="str">
            <v>No Trade</v>
          </cell>
          <cell r="N2519" t="str">
            <v>NG103</v>
          </cell>
          <cell r="O2519">
            <v>50.75</v>
          </cell>
          <cell r="P2519">
            <v>1</v>
          </cell>
        </row>
        <row r="2520">
          <cell r="A2520" t="str">
            <v>ON</v>
          </cell>
          <cell r="B2520">
            <v>10</v>
          </cell>
          <cell r="C2520">
            <v>3</v>
          </cell>
          <cell r="D2520" t="str">
            <v>C</v>
          </cell>
          <cell r="E2520">
            <v>4.55</v>
          </cell>
          <cell r="F2520">
            <v>37889</v>
          </cell>
          <cell r="G2520">
            <v>0</v>
          </cell>
          <cell r="H2520">
            <v>0</v>
          </cell>
          <cell r="I2520" t="str">
            <v>0          0</v>
          </cell>
          <cell r="J2520">
            <v>0</v>
          </cell>
          <cell r="K2520">
            <v>0</v>
          </cell>
          <cell r="L2520">
            <v>2003</v>
          </cell>
          <cell r="M2520" t="str">
            <v>No Trade</v>
          </cell>
          <cell r="N2520" t="str">
            <v/>
          </cell>
          <cell r="O2520" t="str">
            <v/>
          </cell>
          <cell r="P2520" t="str">
            <v/>
          </cell>
        </row>
        <row r="2521">
          <cell r="A2521" t="str">
            <v>ON</v>
          </cell>
          <cell r="B2521">
            <v>10</v>
          </cell>
          <cell r="C2521">
            <v>3</v>
          </cell>
          <cell r="D2521" t="str">
            <v>C</v>
          </cell>
          <cell r="E2521">
            <v>4.5999999999999996</v>
          </cell>
          <cell r="F2521">
            <v>37889</v>
          </cell>
          <cell r="G2521">
            <v>0</v>
          </cell>
          <cell r="H2521">
            <v>0</v>
          </cell>
          <cell r="I2521" t="str">
            <v>0          0</v>
          </cell>
          <cell r="J2521">
            <v>0</v>
          </cell>
          <cell r="K2521">
            <v>0</v>
          </cell>
          <cell r="L2521">
            <v>2003</v>
          </cell>
          <cell r="M2521" t="str">
            <v>No Trade</v>
          </cell>
          <cell r="N2521" t="str">
            <v/>
          </cell>
          <cell r="O2521" t="str">
            <v/>
          </cell>
          <cell r="P2521" t="str">
            <v/>
          </cell>
        </row>
        <row r="2522">
          <cell r="A2522" t="str">
            <v>ON</v>
          </cell>
          <cell r="B2522">
            <v>10</v>
          </cell>
          <cell r="C2522">
            <v>3</v>
          </cell>
          <cell r="D2522" t="str">
            <v>C</v>
          </cell>
          <cell r="E2522">
            <v>4.6500000000000004</v>
          </cell>
          <cell r="F2522">
            <v>37889</v>
          </cell>
          <cell r="G2522">
            <v>0</v>
          </cell>
          <cell r="H2522">
            <v>0</v>
          </cell>
          <cell r="I2522" t="str">
            <v>0          0</v>
          </cell>
          <cell r="J2522">
            <v>0</v>
          </cell>
          <cell r="K2522">
            <v>0</v>
          </cell>
          <cell r="L2522">
            <v>2003</v>
          </cell>
          <cell r="M2522" t="str">
            <v>No Trade</v>
          </cell>
          <cell r="N2522" t="str">
            <v/>
          </cell>
          <cell r="O2522" t="str">
            <v/>
          </cell>
          <cell r="P2522" t="str">
            <v/>
          </cell>
        </row>
        <row r="2523">
          <cell r="A2523" t="str">
            <v>ON</v>
          </cell>
          <cell r="B2523">
            <v>10</v>
          </cell>
          <cell r="C2523">
            <v>3</v>
          </cell>
          <cell r="D2523" t="str">
            <v>C</v>
          </cell>
          <cell r="E2523">
            <v>4.7</v>
          </cell>
          <cell r="F2523">
            <v>37889</v>
          </cell>
          <cell r="G2523">
            <v>0</v>
          </cell>
          <cell r="H2523">
            <v>0</v>
          </cell>
          <cell r="I2523" t="str">
            <v>0          0</v>
          </cell>
          <cell r="J2523">
            <v>0</v>
          </cell>
          <cell r="K2523">
            <v>0</v>
          </cell>
          <cell r="L2523">
            <v>2003</v>
          </cell>
          <cell r="M2523" t="str">
            <v>No Trade</v>
          </cell>
          <cell r="N2523" t="str">
            <v/>
          </cell>
          <cell r="O2523" t="str">
            <v/>
          </cell>
          <cell r="P2523" t="str">
            <v/>
          </cell>
        </row>
        <row r="2524">
          <cell r="A2524" t="str">
            <v>ON</v>
          </cell>
          <cell r="B2524">
            <v>10</v>
          </cell>
          <cell r="C2524">
            <v>3</v>
          </cell>
          <cell r="D2524" t="str">
            <v>C</v>
          </cell>
          <cell r="E2524">
            <v>4.75</v>
          </cell>
          <cell r="F2524">
            <v>37889</v>
          </cell>
          <cell r="G2524">
            <v>0.30399999999999999</v>
          </cell>
          <cell r="H2524">
            <v>0.27</v>
          </cell>
          <cell r="I2524" t="str">
            <v>3          0</v>
          </cell>
          <cell r="J2524">
            <v>0</v>
          </cell>
          <cell r="K2524">
            <v>0</v>
          </cell>
          <cell r="L2524">
            <v>2003</v>
          </cell>
          <cell r="M2524" t="str">
            <v>No Trade</v>
          </cell>
          <cell r="N2524" t="str">
            <v>NG103</v>
          </cell>
          <cell r="O2524">
            <v>50.75</v>
          </cell>
          <cell r="P2524">
            <v>1</v>
          </cell>
        </row>
        <row r="2525">
          <cell r="A2525" t="str">
            <v>ON</v>
          </cell>
          <cell r="B2525">
            <v>10</v>
          </cell>
          <cell r="C2525">
            <v>3</v>
          </cell>
          <cell r="D2525" t="str">
            <v>C</v>
          </cell>
          <cell r="E2525">
            <v>4.8499999999999996</v>
          </cell>
          <cell r="F2525">
            <v>37889</v>
          </cell>
          <cell r="G2525">
            <v>0.28199999999999997</v>
          </cell>
          <cell r="H2525">
            <v>0.25</v>
          </cell>
          <cell r="I2525" t="str">
            <v>3          0</v>
          </cell>
          <cell r="J2525">
            <v>0</v>
          </cell>
          <cell r="K2525">
            <v>0</v>
          </cell>
          <cell r="L2525">
            <v>2003</v>
          </cell>
          <cell r="M2525" t="str">
            <v>No Trade</v>
          </cell>
          <cell r="N2525" t="str">
            <v>NG103</v>
          </cell>
          <cell r="O2525">
            <v>50.75</v>
          </cell>
          <cell r="P2525">
            <v>1</v>
          </cell>
        </row>
        <row r="2526">
          <cell r="A2526" t="str">
            <v>ON</v>
          </cell>
          <cell r="B2526">
            <v>10</v>
          </cell>
          <cell r="C2526">
            <v>3</v>
          </cell>
          <cell r="D2526" t="str">
            <v>C</v>
          </cell>
          <cell r="E2526">
            <v>5</v>
          </cell>
          <cell r="F2526">
            <v>37889</v>
          </cell>
          <cell r="G2526">
            <v>0.253</v>
          </cell>
          <cell r="H2526">
            <v>0.22</v>
          </cell>
          <cell r="I2526" t="str">
            <v>6          0</v>
          </cell>
          <cell r="J2526">
            <v>0</v>
          </cell>
          <cell r="K2526">
            <v>0</v>
          </cell>
          <cell r="L2526">
            <v>2003</v>
          </cell>
          <cell r="M2526" t="str">
            <v>No Trade</v>
          </cell>
          <cell r="N2526" t="str">
            <v>NG103</v>
          </cell>
          <cell r="O2526">
            <v>50.75</v>
          </cell>
          <cell r="P2526">
            <v>1</v>
          </cell>
        </row>
        <row r="2527">
          <cell r="A2527" t="str">
            <v>ON</v>
          </cell>
          <cell r="B2527">
            <v>10</v>
          </cell>
          <cell r="C2527">
            <v>3</v>
          </cell>
          <cell r="D2527" t="str">
            <v>C</v>
          </cell>
          <cell r="E2527">
            <v>5.0999999999999996</v>
          </cell>
          <cell r="F2527">
            <v>37889</v>
          </cell>
          <cell r="G2527">
            <v>0.23499999999999999</v>
          </cell>
          <cell r="H2527">
            <v>0.21</v>
          </cell>
          <cell r="I2527" t="str">
            <v>0          0</v>
          </cell>
          <cell r="J2527">
            <v>0</v>
          </cell>
          <cell r="K2527">
            <v>0</v>
          </cell>
          <cell r="L2527">
            <v>2003</v>
          </cell>
          <cell r="M2527" t="str">
            <v>No Trade</v>
          </cell>
          <cell r="N2527" t="str">
            <v>NG103</v>
          </cell>
          <cell r="O2527">
            <v>50.75</v>
          </cell>
          <cell r="P2527">
            <v>1</v>
          </cell>
        </row>
        <row r="2528">
          <cell r="A2528" t="str">
            <v>ON</v>
          </cell>
          <cell r="B2528">
            <v>10</v>
          </cell>
          <cell r="C2528">
            <v>3</v>
          </cell>
          <cell r="D2528" t="str">
            <v>C</v>
          </cell>
          <cell r="E2528">
            <v>5.3</v>
          </cell>
          <cell r="F2528">
            <v>37889</v>
          </cell>
          <cell r="G2528">
            <v>0.20399999999999999</v>
          </cell>
          <cell r="H2528">
            <v>0.18</v>
          </cell>
          <cell r="I2528" t="str">
            <v>2          0</v>
          </cell>
          <cell r="J2528">
            <v>0</v>
          </cell>
          <cell r="K2528">
            <v>0</v>
          </cell>
          <cell r="L2528">
            <v>2003</v>
          </cell>
          <cell r="M2528" t="str">
            <v>No Trade</v>
          </cell>
          <cell r="N2528" t="str">
            <v>NG103</v>
          </cell>
          <cell r="O2528">
            <v>50.75</v>
          </cell>
          <cell r="P2528">
            <v>1</v>
          </cell>
        </row>
        <row r="2529">
          <cell r="A2529" t="str">
            <v>ON</v>
          </cell>
          <cell r="B2529">
            <v>10</v>
          </cell>
          <cell r="C2529">
            <v>3</v>
          </cell>
          <cell r="D2529" t="str">
            <v>C</v>
          </cell>
          <cell r="E2529">
            <v>5.4</v>
          </cell>
          <cell r="F2529">
            <v>37889</v>
          </cell>
          <cell r="G2529">
            <v>0.19</v>
          </cell>
          <cell r="H2529">
            <v>0.16</v>
          </cell>
          <cell r="I2529" t="str">
            <v>9          0</v>
          </cell>
          <cell r="J2529">
            <v>0</v>
          </cell>
          <cell r="K2529">
            <v>0</v>
          </cell>
          <cell r="L2529">
            <v>2003</v>
          </cell>
          <cell r="M2529" t="str">
            <v>No Trade</v>
          </cell>
          <cell r="N2529" t="str">
            <v>NG103</v>
          </cell>
          <cell r="O2529">
            <v>50.75</v>
          </cell>
          <cell r="P2529">
            <v>1</v>
          </cell>
        </row>
        <row r="2530">
          <cell r="A2530" t="str">
            <v>ON</v>
          </cell>
          <cell r="B2530">
            <v>10</v>
          </cell>
          <cell r="C2530">
            <v>3</v>
          </cell>
          <cell r="D2530" t="str">
            <v>C</v>
          </cell>
          <cell r="E2530">
            <v>5.45</v>
          </cell>
          <cell r="F2530">
            <v>37889</v>
          </cell>
          <cell r="G2530">
            <v>0.184</v>
          </cell>
          <cell r="H2530">
            <v>0.16</v>
          </cell>
          <cell r="I2530" t="str">
            <v>4          0</v>
          </cell>
          <cell r="J2530">
            <v>0</v>
          </cell>
          <cell r="K2530">
            <v>0</v>
          </cell>
          <cell r="L2530">
            <v>2003</v>
          </cell>
          <cell r="M2530" t="str">
            <v>No Trade</v>
          </cell>
          <cell r="N2530" t="str">
            <v>NG103</v>
          </cell>
          <cell r="O2530">
            <v>50.75</v>
          </cell>
          <cell r="P2530">
            <v>1</v>
          </cell>
        </row>
        <row r="2531">
          <cell r="A2531" t="str">
            <v>ON</v>
          </cell>
          <cell r="B2531">
            <v>10</v>
          </cell>
          <cell r="C2531">
            <v>3</v>
          </cell>
          <cell r="D2531" t="str">
            <v>C</v>
          </cell>
          <cell r="E2531">
            <v>5.5</v>
          </cell>
          <cell r="F2531">
            <v>37889</v>
          </cell>
          <cell r="G2531">
            <v>0.17699999999999999</v>
          </cell>
          <cell r="H2531">
            <v>0.15</v>
          </cell>
          <cell r="I2531" t="str">
            <v>8          0</v>
          </cell>
          <cell r="J2531">
            <v>0</v>
          </cell>
          <cell r="K2531">
            <v>0</v>
          </cell>
          <cell r="L2531">
            <v>2003</v>
          </cell>
          <cell r="M2531" t="str">
            <v>No Trade</v>
          </cell>
          <cell r="N2531" t="str">
            <v>NG103</v>
          </cell>
          <cell r="O2531">
            <v>50.75</v>
          </cell>
          <cell r="P2531">
            <v>1</v>
          </cell>
        </row>
        <row r="2532">
          <cell r="A2532" t="str">
            <v>ON</v>
          </cell>
          <cell r="B2532">
            <v>10</v>
          </cell>
          <cell r="C2532">
            <v>3</v>
          </cell>
          <cell r="D2532" t="str">
            <v>C</v>
          </cell>
          <cell r="E2532">
            <v>5.6</v>
          </cell>
          <cell r="F2532">
            <v>37889</v>
          </cell>
          <cell r="G2532">
            <v>0.16600000000000001</v>
          </cell>
          <cell r="H2532">
            <v>0.14000000000000001</v>
          </cell>
          <cell r="I2532" t="str">
            <v>8          0</v>
          </cell>
          <cell r="J2532">
            <v>0</v>
          </cell>
          <cell r="K2532">
            <v>0</v>
          </cell>
          <cell r="L2532">
            <v>2003</v>
          </cell>
          <cell r="M2532" t="str">
            <v>No Trade</v>
          </cell>
          <cell r="N2532" t="str">
            <v>NG103</v>
          </cell>
          <cell r="O2532">
            <v>50.75</v>
          </cell>
          <cell r="P2532">
            <v>1</v>
          </cell>
        </row>
        <row r="2533">
          <cell r="A2533" t="str">
            <v>ON</v>
          </cell>
          <cell r="B2533">
            <v>10</v>
          </cell>
          <cell r="C2533">
            <v>3</v>
          </cell>
          <cell r="D2533" t="str">
            <v>C</v>
          </cell>
          <cell r="E2533">
            <v>5.65</v>
          </cell>
          <cell r="F2533">
            <v>37889</v>
          </cell>
          <cell r="G2533">
            <v>0.16</v>
          </cell>
          <cell r="H2533">
            <v>0.14000000000000001</v>
          </cell>
          <cell r="I2533" t="str">
            <v>3          0</v>
          </cell>
          <cell r="J2533">
            <v>0</v>
          </cell>
          <cell r="K2533">
            <v>0</v>
          </cell>
          <cell r="L2533">
            <v>2003</v>
          </cell>
          <cell r="M2533" t="str">
            <v>No Trade</v>
          </cell>
          <cell r="N2533" t="str">
            <v>NG103</v>
          </cell>
          <cell r="O2533">
            <v>50.75</v>
          </cell>
          <cell r="P2533">
            <v>1</v>
          </cell>
        </row>
        <row r="2534">
          <cell r="A2534" t="str">
            <v>ON</v>
          </cell>
          <cell r="B2534">
            <v>10</v>
          </cell>
          <cell r="C2534">
            <v>3</v>
          </cell>
          <cell r="D2534" t="str">
            <v>C</v>
          </cell>
          <cell r="E2534">
            <v>5.7</v>
          </cell>
          <cell r="F2534">
            <v>37889</v>
          </cell>
          <cell r="G2534">
            <v>0.155</v>
          </cell>
          <cell r="H2534">
            <v>0.13</v>
          </cell>
          <cell r="I2534" t="str">
            <v>8          0</v>
          </cell>
          <cell r="J2534">
            <v>0</v>
          </cell>
          <cell r="K2534">
            <v>0</v>
          </cell>
          <cell r="L2534">
            <v>2003</v>
          </cell>
          <cell r="M2534" t="str">
            <v>No Trade</v>
          </cell>
          <cell r="N2534" t="str">
            <v>NG103</v>
          </cell>
          <cell r="O2534">
            <v>50.75</v>
          </cell>
          <cell r="P2534">
            <v>1</v>
          </cell>
        </row>
        <row r="2535">
          <cell r="A2535" t="str">
            <v>ON</v>
          </cell>
          <cell r="B2535">
            <v>10</v>
          </cell>
          <cell r="C2535">
            <v>3</v>
          </cell>
          <cell r="D2535" t="str">
            <v>C</v>
          </cell>
          <cell r="E2535">
            <v>5.75</v>
          </cell>
          <cell r="F2535">
            <v>37889</v>
          </cell>
          <cell r="G2535">
            <v>0.15</v>
          </cell>
          <cell r="H2535">
            <v>0.13</v>
          </cell>
          <cell r="I2535" t="str">
            <v>3          0</v>
          </cell>
          <cell r="J2535">
            <v>0</v>
          </cell>
          <cell r="K2535">
            <v>0</v>
          </cell>
          <cell r="L2535">
            <v>2003</v>
          </cell>
          <cell r="M2535" t="str">
            <v>No Trade</v>
          </cell>
          <cell r="N2535" t="str">
            <v>NG103</v>
          </cell>
          <cell r="O2535">
            <v>50.75</v>
          </cell>
          <cell r="P2535">
            <v>1</v>
          </cell>
        </row>
        <row r="2536">
          <cell r="A2536" t="str">
            <v>ON</v>
          </cell>
          <cell r="B2536">
            <v>10</v>
          </cell>
          <cell r="C2536">
            <v>3</v>
          </cell>
          <cell r="D2536" t="str">
            <v>C</v>
          </cell>
          <cell r="E2536">
            <v>5.8</v>
          </cell>
          <cell r="F2536">
            <v>37889</v>
          </cell>
          <cell r="G2536">
            <v>0.14499999999999999</v>
          </cell>
          <cell r="H2536">
            <v>0.12</v>
          </cell>
          <cell r="I2536" t="str">
            <v>9          0</v>
          </cell>
          <cell r="J2536">
            <v>0</v>
          </cell>
          <cell r="K2536">
            <v>0</v>
          </cell>
          <cell r="L2536">
            <v>2003</v>
          </cell>
          <cell r="M2536" t="str">
            <v>No Trade</v>
          </cell>
          <cell r="N2536" t="str">
            <v>NG103</v>
          </cell>
          <cell r="O2536">
            <v>50.75</v>
          </cell>
          <cell r="P2536">
            <v>1</v>
          </cell>
        </row>
        <row r="2537">
          <cell r="A2537" t="str">
            <v>ON</v>
          </cell>
          <cell r="B2537">
            <v>10</v>
          </cell>
          <cell r="C2537">
            <v>3</v>
          </cell>
          <cell r="D2537" t="str">
            <v>C</v>
          </cell>
          <cell r="E2537">
            <v>6</v>
          </cell>
          <cell r="F2537">
            <v>37889</v>
          </cell>
          <cell r="G2537">
            <v>0.128</v>
          </cell>
          <cell r="H2537">
            <v>0.11</v>
          </cell>
          <cell r="I2537" t="str">
            <v>3          0</v>
          </cell>
          <cell r="J2537">
            <v>0</v>
          </cell>
          <cell r="K2537">
            <v>0</v>
          </cell>
          <cell r="L2537">
            <v>2003</v>
          </cell>
          <cell r="M2537" t="str">
            <v>No Trade</v>
          </cell>
          <cell r="N2537" t="str">
            <v>NG103</v>
          </cell>
          <cell r="O2537">
            <v>50.75</v>
          </cell>
          <cell r="P2537">
            <v>1</v>
          </cell>
        </row>
        <row r="2538">
          <cell r="A2538" t="str">
            <v>ON</v>
          </cell>
          <cell r="B2538">
            <v>10</v>
          </cell>
          <cell r="C2538">
            <v>3</v>
          </cell>
          <cell r="D2538" t="str">
            <v>C</v>
          </cell>
          <cell r="E2538">
            <v>6.5</v>
          </cell>
          <cell r="F2538">
            <v>37889</v>
          </cell>
          <cell r="G2538">
            <v>9.4E-2</v>
          </cell>
          <cell r="H2538">
            <v>0.08</v>
          </cell>
          <cell r="I2538" t="str">
            <v>4          0</v>
          </cell>
          <cell r="J2538">
            <v>0</v>
          </cell>
          <cell r="K2538">
            <v>0</v>
          </cell>
          <cell r="L2538">
            <v>2003</v>
          </cell>
          <cell r="M2538" t="str">
            <v>No Trade</v>
          </cell>
          <cell r="N2538" t="str">
            <v>NG103</v>
          </cell>
          <cell r="O2538">
            <v>50.75</v>
          </cell>
          <cell r="P2538">
            <v>1</v>
          </cell>
        </row>
        <row r="2539">
          <cell r="A2539" t="str">
            <v>ON</v>
          </cell>
          <cell r="B2539">
            <v>10</v>
          </cell>
          <cell r="C2539">
            <v>3</v>
          </cell>
          <cell r="D2539" t="str">
            <v>C</v>
          </cell>
          <cell r="E2539">
            <v>7</v>
          </cell>
          <cell r="F2539">
            <v>37889</v>
          </cell>
          <cell r="G2539">
            <v>7.1999999999999995E-2</v>
          </cell>
          <cell r="H2539">
            <v>0.06</v>
          </cell>
          <cell r="I2539" t="str">
            <v>4          0</v>
          </cell>
          <cell r="J2539">
            <v>0</v>
          </cell>
          <cell r="K2539">
            <v>0</v>
          </cell>
          <cell r="L2539">
            <v>2003</v>
          </cell>
          <cell r="M2539" t="str">
            <v>No Trade</v>
          </cell>
          <cell r="N2539" t="str">
            <v>NG103</v>
          </cell>
          <cell r="O2539">
            <v>50.75</v>
          </cell>
          <cell r="P2539">
            <v>1</v>
          </cell>
        </row>
        <row r="2540">
          <cell r="A2540" t="str">
            <v>ON</v>
          </cell>
          <cell r="B2540">
            <v>10</v>
          </cell>
          <cell r="C2540">
            <v>3</v>
          </cell>
          <cell r="D2540" t="str">
            <v>C</v>
          </cell>
          <cell r="E2540">
            <v>8</v>
          </cell>
          <cell r="F2540">
            <v>37889</v>
          </cell>
          <cell r="G2540">
            <v>4.4999999999999998E-2</v>
          </cell>
          <cell r="H2540">
            <v>0.04</v>
          </cell>
          <cell r="I2540" t="str">
            <v>0          0</v>
          </cell>
          <cell r="J2540">
            <v>0</v>
          </cell>
          <cell r="K2540">
            <v>0</v>
          </cell>
          <cell r="L2540">
            <v>2003</v>
          </cell>
          <cell r="M2540" t="str">
            <v>No Trade</v>
          </cell>
          <cell r="N2540" t="str">
            <v>NG103</v>
          </cell>
          <cell r="O2540">
            <v>50.75</v>
          </cell>
          <cell r="P2540">
            <v>1</v>
          </cell>
        </row>
        <row r="2541">
          <cell r="A2541" t="str">
            <v>ON</v>
          </cell>
          <cell r="B2541">
            <v>10</v>
          </cell>
          <cell r="C2541">
            <v>3</v>
          </cell>
          <cell r="D2541" t="str">
            <v>C</v>
          </cell>
          <cell r="E2541">
            <v>10</v>
          </cell>
          <cell r="F2541">
            <v>37889</v>
          </cell>
          <cell r="G2541">
            <v>2.4E-2</v>
          </cell>
          <cell r="H2541">
            <v>0.02</v>
          </cell>
          <cell r="I2541" t="str">
            <v>1          0</v>
          </cell>
          <cell r="J2541">
            <v>0</v>
          </cell>
          <cell r="K2541">
            <v>0</v>
          </cell>
          <cell r="L2541">
            <v>2003</v>
          </cell>
          <cell r="M2541" t="str">
            <v>No Trade</v>
          </cell>
          <cell r="N2541" t="str">
            <v>NG103</v>
          </cell>
          <cell r="O2541">
            <v>50.75</v>
          </cell>
          <cell r="P2541">
            <v>1</v>
          </cell>
        </row>
        <row r="2542">
          <cell r="A2542" t="str">
            <v>ON</v>
          </cell>
          <cell r="B2542">
            <v>11</v>
          </cell>
          <cell r="C2542">
            <v>3</v>
          </cell>
          <cell r="D2542" t="str">
            <v>P</v>
          </cell>
          <cell r="E2542">
            <v>2</v>
          </cell>
          <cell r="F2542">
            <v>37922</v>
          </cell>
          <cell r="G2542">
            <v>3.0000000000000001E-3</v>
          </cell>
          <cell r="H2542">
            <v>0</v>
          </cell>
          <cell r="I2542" t="str">
            <v>4          0</v>
          </cell>
          <cell r="J2542">
            <v>0</v>
          </cell>
          <cell r="K2542">
            <v>0</v>
          </cell>
          <cell r="L2542">
            <v>2003</v>
          </cell>
          <cell r="M2542">
            <v>1.1038621796301014</v>
          </cell>
          <cell r="N2542" t="str">
            <v>NG113</v>
          </cell>
          <cell r="O2542">
            <v>47</v>
          </cell>
          <cell r="P2542">
            <v>2</v>
          </cell>
        </row>
        <row r="2543">
          <cell r="A2543" t="str">
            <v>ON</v>
          </cell>
          <cell r="B2543">
            <v>11</v>
          </cell>
          <cell r="C2543">
            <v>3</v>
          </cell>
          <cell r="D2543" t="str">
            <v>P</v>
          </cell>
          <cell r="E2543">
            <v>2.5</v>
          </cell>
          <cell r="F2543">
            <v>37922</v>
          </cell>
          <cell r="G2543">
            <v>2.1999999999999999E-2</v>
          </cell>
          <cell r="H2543">
            <v>0.02</v>
          </cell>
          <cell r="I2543" t="str">
            <v>6          0</v>
          </cell>
          <cell r="J2543">
            <v>0</v>
          </cell>
          <cell r="K2543">
            <v>0</v>
          </cell>
          <cell r="L2543">
            <v>2003</v>
          </cell>
          <cell r="M2543">
            <v>1.2461637769791269</v>
          </cell>
          <cell r="N2543" t="str">
            <v>NG113</v>
          </cell>
          <cell r="O2543">
            <v>47</v>
          </cell>
          <cell r="P2543">
            <v>2</v>
          </cell>
        </row>
        <row r="2544">
          <cell r="A2544" t="str">
            <v>ON</v>
          </cell>
          <cell r="B2544">
            <v>11</v>
          </cell>
          <cell r="C2544">
            <v>3</v>
          </cell>
          <cell r="D2544" t="str">
            <v>C</v>
          </cell>
          <cell r="E2544">
            <v>2.75</v>
          </cell>
          <cell r="F2544">
            <v>37922</v>
          </cell>
          <cell r="G2544">
            <v>0</v>
          </cell>
          <cell r="H2544">
            <v>0</v>
          </cell>
          <cell r="I2544" t="str">
            <v>0          0</v>
          </cell>
          <cell r="J2544">
            <v>0</v>
          </cell>
          <cell r="K2544">
            <v>0</v>
          </cell>
          <cell r="L2544">
            <v>2003</v>
          </cell>
          <cell r="M2544" t="str">
            <v>No Trade</v>
          </cell>
          <cell r="N2544" t="str">
            <v/>
          </cell>
          <cell r="O2544" t="str">
            <v/>
          </cell>
          <cell r="P2544" t="str">
            <v/>
          </cell>
        </row>
        <row r="2545">
          <cell r="A2545" t="str">
            <v>ON</v>
          </cell>
          <cell r="B2545">
            <v>11</v>
          </cell>
          <cell r="C2545">
            <v>3</v>
          </cell>
          <cell r="D2545" t="str">
            <v>P</v>
          </cell>
          <cell r="E2545">
            <v>2.75</v>
          </cell>
          <cell r="F2545">
            <v>37922</v>
          </cell>
          <cell r="G2545">
            <v>4.5999999999999999E-2</v>
          </cell>
          <cell r="H2545">
            <v>0.05</v>
          </cell>
          <cell r="I2545" t="str">
            <v>4          0</v>
          </cell>
          <cell r="J2545">
            <v>0</v>
          </cell>
          <cell r="K2545">
            <v>0</v>
          </cell>
          <cell r="L2545">
            <v>2003</v>
          </cell>
          <cell r="M2545">
            <v>1.3193226921036085</v>
          </cell>
          <cell r="N2545" t="str">
            <v>NG113</v>
          </cell>
          <cell r="O2545">
            <v>47</v>
          </cell>
          <cell r="P2545">
            <v>2</v>
          </cell>
        </row>
        <row r="2546">
          <cell r="A2546" t="str">
            <v>ON</v>
          </cell>
          <cell r="B2546">
            <v>11</v>
          </cell>
          <cell r="C2546">
            <v>3</v>
          </cell>
          <cell r="D2546" t="str">
            <v>P</v>
          </cell>
          <cell r="E2546">
            <v>2.8</v>
          </cell>
          <cell r="F2546">
            <v>37922</v>
          </cell>
          <cell r="G2546">
            <v>0</v>
          </cell>
          <cell r="H2546">
            <v>0</v>
          </cell>
          <cell r="I2546" t="str">
            <v>0          0</v>
          </cell>
          <cell r="J2546">
            <v>0</v>
          </cell>
          <cell r="K2546">
            <v>0</v>
          </cell>
          <cell r="L2546">
            <v>2003</v>
          </cell>
          <cell r="M2546" t="str">
            <v>No Trade</v>
          </cell>
          <cell r="N2546" t="str">
            <v/>
          </cell>
          <cell r="O2546" t="str">
            <v/>
          </cell>
          <cell r="P2546" t="str">
            <v/>
          </cell>
        </row>
        <row r="2547">
          <cell r="A2547" t="str">
            <v>ON</v>
          </cell>
          <cell r="B2547">
            <v>11</v>
          </cell>
          <cell r="C2547">
            <v>3</v>
          </cell>
          <cell r="D2547" t="str">
            <v>P</v>
          </cell>
          <cell r="E2547">
            <v>3</v>
          </cell>
          <cell r="F2547">
            <v>37922</v>
          </cell>
          <cell r="G2547">
            <v>8.5999999999999993E-2</v>
          </cell>
          <cell r="H2547">
            <v>0.09</v>
          </cell>
          <cell r="I2547" t="str">
            <v>8          0</v>
          </cell>
          <cell r="J2547">
            <v>0</v>
          </cell>
          <cell r="K2547">
            <v>0</v>
          </cell>
          <cell r="L2547">
            <v>2003</v>
          </cell>
          <cell r="M2547">
            <v>1.3954720574015806</v>
          </cell>
          <cell r="N2547" t="str">
            <v>NG113</v>
          </cell>
          <cell r="O2547">
            <v>47</v>
          </cell>
          <cell r="P2547">
            <v>2</v>
          </cell>
        </row>
        <row r="2548">
          <cell r="A2548" t="str">
            <v>ON</v>
          </cell>
          <cell r="B2548">
            <v>11</v>
          </cell>
          <cell r="C2548">
            <v>3</v>
          </cell>
          <cell r="D2548" t="str">
            <v>P</v>
          </cell>
          <cell r="E2548">
            <v>3.25</v>
          </cell>
          <cell r="F2548">
            <v>37922</v>
          </cell>
          <cell r="G2548">
            <v>0.14299999999999999</v>
          </cell>
          <cell r="H2548">
            <v>0.16</v>
          </cell>
          <cell r="I2548" t="str">
            <v>1          0</v>
          </cell>
          <cell r="J2548">
            <v>0</v>
          </cell>
          <cell r="K2548">
            <v>0</v>
          </cell>
          <cell r="L2548">
            <v>2003</v>
          </cell>
          <cell r="M2548">
            <v>1.4675732651601281</v>
          </cell>
          <cell r="N2548" t="str">
            <v>NG113</v>
          </cell>
          <cell r="O2548">
            <v>47</v>
          </cell>
          <cell r="P2548">
            <v>2</v>
          </cell>
        </row>
        <row r="2549">
          <cell r="A2549" t="str">
            <v>ON</v>
          </cell>
          <cell r="B2549">
            <v>11</v>
          </cell>
          <cell r="C2549">
            <v>3</v>
          </cell>
          <cell r="D2549" t="str">
            <v>P</v>
          </cell>
          <cell r="E2549">
            <v>3.3</v>
          </cell>
          <cell r="F2549">
            <v>37922</v>
          </cell>
          <cell r="G2549">
            <v>0.156</v>
          </cell>
          <cell r="H2549">
            <v>0.17</v>
          </cell>
          <cell r="I2549" t="str">
            <v>6          0</v>
          </cell>
          <cell r="J2549">
            <v>0</v>
          </cell>
          <cell r="K2549">
            <v>0</v>
          </cell>
          <cell r="L2549">
            <v>2003</v>
          </cell>
          <cell r="M2549">
            <v>1.4806225517337175</v>
          </cell>
          <cell r="N2549" t="str">
            <v>NG113</v>
          </cell>
          <cell r="O2549">
            <v>47</v>
          </cell>
          <cell r="P2549">
            <v>2</v>
          </cell>
        </row>
        <row r="2550">
          <cell r="A2550" t="str">
            <v>ON</v>
          </cell>
          <cell r="B2550">
            <v>11</v>
          </cell>
          <cell r="C2550">
            <v>3</v>
          </cell>
          <cell r="D2550" t="str">
            <v>P</v>
          </cell>
          <cell r="E2550">
            <v>3.4</v>
          </cell>
          <cell r="F2550">
            <v>37922</v>
          </cell>
          <cell r="G2550">
            <v>0.186</v>
          </cell>
          <cell r="H2550">
            <v>0.2</v>
          </cell>
          <cell r="I2550" t="str">
            <v>8          0</v>
          </cell>
          <cell r="J2550">
            <v>0</v>
          </cell>
          <cell r="K2550">
            <v>0</v>
          </cell>
          <cell r="L2550">
            <v>2003</v>
          </cell>
          <cell r="M2550">
            <v>1.5093173548403445</v>
          </cell>
          <cell r="N2550" t="str">
            <v>NG113</v>
          </cell>
          <cell r="O2550">
            <v>47</v>
          </cell>
          <cell r="P2550">
            <v>2</v>
          </cell>
        </row>
        <row r="2551">
          <cell r="A2551" t="str">
            <v>ON</v>
          </cell>
          <cell r="B2551">
            <v>11</v>
          </cell>
          <cell r="C2551">
            <v>3</v>
          </cell>
          <cell r="D2551" t="str">
            <v>P</v>
          </cell>
          <cell r="E2551">
            <v>3.45</v>
          </cell>
          <cell r="F2551">
            <v>37922</v>
          </cell>
          <cell r="G2551">
            <v>0.20300000000000001</v>
          </cell>
          <cell r="H2551">
            <v>0.22</v>
          </cell>
          <cell r="I2551" t="str">
            <v>6          0</v>
          </cell>
          <cell r="J2551">
            <v>0</v>
          </cell>
          <cell r="K2551">
            <v>0</v>
          </cell>
          <cell r="L2551">
            <v>2003</v>
          </cell>
          <cell r="M2551">
            <v>1.5246575009069099</v>
          </cell>
          <cell r="N2551" t="str">
            <v>NG113</v>
          </cell>
          <cell r="O2551">
            <v>47</v>
          </cell>
          <cell r="P2551">
            <v>2</v>
          </cell>
        </row>
        <row r="2552">
          <cell r="A2552" t="str">
            <v>ON</v>
          </cell>
          <cell r="B2552">
            <v>11</v>
          </cell>
          <cell r="C2552">
            <v>3</v>
          </cell>
          <cell r="D2552" t="str">
            <v>P</v>
          </cell>
          <cell r="E2552">
            <v>3.5</v>
          </cell>
          <cell r="F2552">
            <v>37922</v>
          </cell>
          <cell r="G2552">
            <v>0.22</v>
          </cell>
          <cell r="H2552">
            <v>0.24</v>
          </cell>
          <cell r="I2552" t="str">
            <v>4          0</v>
          </cell>
          <cell r="J2552">
            <v>0</v>
          </cell>
          <cell r="K2552">
            <v>0</v>
          </cell>
          <cell r="L2552">
            <v>2003</v>
          </cell>
          <cell r="M2552">
            <v>1.5386976626864504</v>
          </cell>
          <cell r="N2552" t="str">
            <v>NG113</v>
          </cell>
          <cell r="O2552">
            <v>47</v>
          </cell>
          <cell r="P2552">
            <v>2</v>
          </cell>
        </row>
        <row r="2553">
          <cell r="A2553" t="str">
            <v>ON</v>
          </cell>
          <cell r="B2553">
            <v>11</v>
          </cell>
          <cell r="C2553">
            <v>3</v>
          </cell>
          <cell r="D2553" t="str">
            <v>P</v>
          </cell>
          <cell r="E2553">
            <v>3.6</v>
          </cell>
          <cell r="F2553">
            <v>37922</v>
          </cell>
          <cell r="G2553">
            <v>0.25600000000000001</v>
          </cell>
          <cell r="H2553">
            <v>0.28000000000000003</v>
          </cell>
          <cell r="I2553" t="str">
            <v>3          0</v>
          </cell>
          <cell r="J2553">
            <v>0</v>
          </cell>
          <cell r="K2553">
            <v>0</v>
          </cell>
          <cell r="L2553">
            <v>2003</v>
          </cell>
          <cell r="M2553">
            <v>1.5659875790098163</v>
          </cell>
          <cell r="N2553" t="str">
            <v>NG113</v>
          </cell>
          <cell r="O2553">
            <v>47</v>
          </cell>
          <cell r="P2553">
            <v>2</v>
          </cell>
        </row>
        <row r="2554">
          <cell r="A2554" t="str">
            <v>ON</v>
          </cell>
          <cell r="B2554">
            <v>11</v>
          </cell>
          <cell r="C2554">
            <v>3</v>
          </cell>
          <cell r="D2554" t="str">
            <v>P</v>
          </cell>
          <cell r="E2554">
            <v>3.65</v>
          </cell>
          <cell r="F2554">
            <v>37922</v>
          </cell>
          <cell r="G2554">
            <v>0.27500000000000002</v>
          </cell>
          <cell r="H2554">
            <v>0.3</v>
          </cell>
          <cell r="I2554" t="str">
            <v>4          0</v>
          </cell>
          <cell r="J2554">
            <v>0</v>
          </cell>
          <cell r="K2554">
            <v>0</v>
          </cell>
          <cell r="L2554">
            <v>2003</v>
          </cell>
          <cell r="M2554">
            <v>1.5792826367722783</v>
          </cell>
          <cell r="N2554" t="str">
            <v>NG113</v>
          </cell>
          <cell r="O2554">
            <v>47</v>
          </cell>
          <cell r="P2554">
            <v>2</v>
          </cell>
        </row>
        <row r="2555">
          <cell r="A2555" t="str">
            <v>ON</v>
          </cell>
          <cell r="B2555">
            <v>11</v>
          </cell>
          <cell r="C2555">
            <v>3</v>
          </cell>
          <cell r="D2555" t="str">
            <v>P</v>
          </cell>
          <cell r="E2555">
            <v>3.7</v>
          </cell>
          <cell r="F2555">
            <v>37922</v>
          </cell>
          <cell r="G2555">
            <v>0.29599999999999999</v>
          </cell>
          <cell r="H2555">
            <v>0.32</v>
          </cell>
          <cell r="I2555" t="str">
            <v>6          0</v>
          </cell>
          <cell r="J2555">
            <v>0</v>
          </cell>
          <cell r="K2555">
            <v>0</v>
          </cell>
          <cell r="L2555">
            <v>2003</v>
          </cell>
          <cell r="M2555">
            <v>1.5938788965188979</v>
          </cell>
          <cell r="N2555" t="str">
            <v>NG113</v>
          </cell>
          <cell r="O2555">
            <v>47</v>
          </cell>
          <cell r="P2555">
            <v>2</v>
          </cell>
        </row>
        <row r="2556">
          <cell r="A2556" t="str">
            <v>ON</v>
          </cell>
          <cell r="B2556">
            <v>11</v>
          </cell>
          <cell r="C2556">
            <v>3</v>
          </cell>
          <cell r="D2556" t="str">
            <v>P</v>
          </cell>
          <cell r="E2556">
            <v>3.75</v>
          </cell>
          <cell r="F2556">
            <v>37922</v>
          </cell>
          <cell r="G2556">
            <v>0.317</v>
          </cell>
          <cell r="H2556">
            <v>0.34</v>
          </cell>
          <cell r="I2556" t="str">
            <v>9         50</v>
          </cell>
          <cell r="J2556">
            <v>0</v>
          </cell>
          <cell r="K2556">
            <v>0</v>
          </cell>
          <cell r="L2556">
            <v>2003</v>
          </cell>
          <cell r="M2556">
            <v>1.6074422033617817</v>
          </cell>
          <cell r="N2556" t="str">
            <v>NG113</v>
          </cell>
          <cell r="O2556">
            <v>47</v>
          </cell>
          <cell r="P2556">
            <v>2</v>
          </cell>
        </row>
        <row r="2557">
          <cell r="A2557" t="str">
            <v>ON</v>
          </cell>
          <cell r="B2557">
            <v>11</v>
          </cell>
          <cell r="C2557">
            <v>3</v>
          </cell>
          <cell r="D2557" t="str">
            <v>C</v>
          </cell>
          <cell r="E2557">
            <v>3.8</v>
          </cell>
          <cell r="F2557">
            <v>37922</v>
          </cell>
          <cell r="G2557">
            <v>0.76300000000000001</v>
          </cell>
          <cell r="H2557">
            <v>0.7</v>
          </cell>
          <cell r="I2557" t="str">
            <v>5          0</v>
          </cell>
          <cell r="J2557">
            <v>0</v>
          </cell>
          <cell r="K2557">
            <v>0</v>
          </cell>
          <cell r="L2557">
            <v>2003</v>
          </cell>
          <cell r="M2557" t="str">
            <v>No Trade</v>
          </cell>
          <cell r="N2557" t="str">
            <v>NG113</v>
          </cell>
          <cell r="O2557">
            <v>47</v>
          </cell>
          <cell r="P2557">
            <v>1</v>
          </cell>
        </row>
        <row r="2558">
          <cell r="A2558" t="str">
            <v>ON</v>
          </cell>
          <cell r="B2558">
            <v>11</v>
          </cell>
          <cell r="C2558">
            <v>3</v>
          </cell>
          <cell r="D2558" t="str">
            <v>P</v>
          </cell>
          <cell r="E2558">
            <v>3.8</v>
          </cell>
          <cell r="F2558">
            <v>37922</v>
          </cell>
          <cell r="G2558">
            <v>0.33900000000000002</v>
          </cell>
          <cell r="H2558">
            <v>0.37</v>
          </cell>
          <cell r="I2558" t="str">
            <v>3          0</v>
          </cell>
          <cell r="J2558">
            <v>0</v>
          </cell>
          <cell r="K2558">
            <v>0</v>
          </cell>
          <cell r="L2558">
            <v>2003</v>
          </cell>
          <cell r="M2558">
            <v>1.6211294114496326</v>
          </cell>
          <cell r="N2558" t="str">
            <v>NG113</v>
          </cell>
          <cell r="O2558">
            <v>47</v>
          </cell>
          <cell r="P2558">
            <v>2</v>
          </cell>
        </row>
        <row r="2559">
          <cell r="A2559" t="str">
            <v>ON</v>
          </cell>
          <cell r="B2559">
            <v>11</v>
          </cell>
          <cell r="C2559">
            <v>3</v>
          </cell>
          <cell r="D2559" t="str">
            <v>C</v>
          </cell>
          <cell r="E2559">
            <v>3.85</v>
          </cell>
          <cell r="F2559">
            <v>37922</v>
          </cell>
          <cell r="G2559">
            <v>0.73899999999999999</v>
          </cell>
          <cell r="H2559">
            <v>0.68</v>
          </cell>
          <cell r="I2559" t="str">
            <v>1          0</v>
          </cell>
          <cell r="J2559">
            <v>0</v>
          </cell>
          <cell r="K2559">
            <v>0</v>
          </cell>
          <cell r="L2559">
            <v>2003</v>
          </cell>
          <cell r="M2559" t="str">
            <v>No Trade</v>
          </cell>
          <cell r="N2559" t="str">
            <v>NG113</v>
          </cell>
          <cell r="O2559">
            <v>47</v>
          </cell>
          <cell r="P2559">
            <v>1</v>
          </cell>
        </row>
        <row r="2560">
          <cell r="A2560" t="str">
            <v>ON</v>
          </cell>
          <cell r="B2560">
            <v>11</v>
          </cell>
          <cell r="C2560">
            <v>3</v>
          </cell>
          <cell r="D2560" t="str">
            <v>P</v>
          </cell>
          <cell r="E2560">
            <v>3.85</v>
          </cell>
          <cell r="F2560">
            <v>37922</v>
          </cell>
          <cell r="G2560">
            <v>0.36299999999999999</v>
          </cell>
          <cell r="H2560">
            <v>0.39</v>
          </cell>
          <cell r="I2560" t="str">
            <v>8          0</v>
          </cell>
          <cell r="J2560">
            <v>0</v>
          </cell>
          <cell r="K2560">
            <v>0</v>
          </cell>
          <cell r="L2560">
            <v>2003</v>
          </cell>
          <cell r="M2560">
            <v>1.6359252005130298</v>
          </cell>
          <cell r="N2560" t="str">
            <v>NG113</v>
          </cell>
          <cell r="O2560">
            <v>47</v>
          </cell>
          <cell r="P2560">
            <v>2</v>
          </cell>
        </row>
        <row r="2561">
          <cell r="A2561" t="str">
            <v>ON</v>
          </cell>
          <cell r="B2561">
            <v>11</v>
          </cell>
          <cell r="C2561">
            <v>3</v>
          </cell>
          <cell r="D2561" t="str">
            <v>C</v>
          </cell>
          <cell r="E2561">
            <v>3.9</v>
          </cell>
          <cell r="F2561">
            <v>37922</v>
          </cell>
          <cell r="G2561">
            <v>0.71499999999999997</v>
          </cell>
          <cell r="H2561">
            <v>0.65</v>
          </cell>
          <cell r="I2561" t="str">
            <v>7          0</v>
          </cell>
          <cell r="J2561">
            <v>0</v>
          </cell>
          <cell r="K2561">
            <v>0</v>
          </cell>
          <cell r="L2561">
            <v>2003</v>
          </cell>
          <cell r="M2561" t="str">
            <v>No Trade</v>
          </cell>
          <cell r="N2561" t="str">
            <v>NG113</v>
          </cell>
          <cell r="O2561">
            <v>47</v>
          </cell>
          <cell r="P2561">
            <v>1</v>
          </cell>
        </row>
        <row r="2562">
          <cell r="A2562" t="str">
            <v>ON</v>
          </cell>
          <cell r="B2562">
            <v>11</v>
          </cell>
          <cell r="C2562">
            <v>3</v>
          </cell>
          <cell r="D2562" t="str">
            <v>P</v>
          </cell>
          <cell r="E2562">
            <v>3.9</v>
          </cell>
          <cell r="F2562">
            <v>37922</v>
          </cell>
          <cell r="G2562">
            <v>0.38700000000000001</v>
          </cell>
          <cell r="H2562">
            <v>0.42</v>
          </cell>
          <cell r="I2562" t="str">
            <v>4          0</v>
          </cell>
          <cell r="J2562">
            <v>0</v>
          </cell>
          <cell r="K2562">
            <v>0</v>
          </cell>
          <cell r="L2562">
            <v>2003</v>
          </cell>
          <cell r="M2562">
            <v>1.6497724648799905</v>
          </cell>
          <cell r="N2562" t="str">
            <v>NG113</v>
          </cell>
          <cell r="O2562">
            <v>47</v>
          </cell>
          <cell r="P2562">
            <v>2</v>
          </cell>
        </row>
        <row r="2563">
          <cell r="A2563" t="str">
            <v>ON</v>
          </cell>
          <cell r="B2563">
            <v>11</v>
          </cell>
          <cell r="C2563">
            <v>3</v>
          </cell>
          <cell r="D2563" t="str">
            <v>C</v>
          </cell>
          <cell r="E2563">
            <v>4</v>
          </cell>
          <cell r="F2563">
            <v>37922</v>
          </cell>
          <cell r="G2563">
            <v>0.66900000000000004</v>
          </cell>
          <cell r="H2563">
            <v>0.61</v>
          </cell>
          <cell r="I2563" t="str">
            <v>2          0</v>
          </cell>
          <cell r="J2563">
            <v>0</v>
          </cell>
          <cell r="K2563">
            <v>0</v>
          </cell>
          <cell r="L2563">
            <v>2003</v>
          </cell>
          <cell r="M2563" t="str">
            <v>No Trade</v>
          </cell>
          <cell r="N2563" t="str">
            <v>NG113</v>
          </cell>
          <cell r="O2563">
            <v>47</v>
          </cell>
          <cell r="P2563">
            <v>1</v>
          </cell>
        </row>
        <row r="2564">
          <cell r="A2564" t="str">
            <v>ON</v>
          </cell>
          <cell r="B2564">
            <v>11</v>
          </cell>
          <cell r="C2564">
            <v>3</v>
          </cell>
          <cell r="D2564" t="str">
            <v>P</v>
          </cell>
          <cell r="E2564">
            <v>4</v>
          </cell>
          <cell r="F2564">
            <v>37922</v>
          </cell>
          <cell r="G2564">
            <v>0.437</v>
          </cell>
          <cell r="H2564">
            <v>0.47</v>
          </cell>
          <cell r="I2564" t="str">
            <v>7          0</v>
          </cell>
          <cell r="J2564">
            <v>0</v>
          </cell>
          <cell r="K2564">
            <v>0</v>
          </cell>
          <cell r="L2564">
            <v>2003</v>
          </cell>
          <cell r="M2564">
            <v>1.6768001149157432</v>
          </cell>
          <cell r="N2564" t="str">
            <v>NG113</v>
          </cell>
          <cell r="O2564">
            <v>47</v>
          </cell>
          <cell r="P2564">
            <v>2</v>
          </cell>
        </row>
        <row r="2565">
          <cell r="A2565" t="str">
            <v>ON</v>
          </cell>
          <cell r="B2565">
            <v>11</v>
          </cell>
          <cell r="C2565">
            <v>3</v>
          </cell>
          <cell r="D2565" t="str">
            <v>C</v>
          </cell>
          <cell r="E2565">
            <v>4.05</v>
          </cell>
          <cell r="F2565">
            <v>37922</v>
          </cell>
          <cell r="G2565">
            <v>0.64400000000000002</v>
          </cell>
          <cell r="H2565">
            <v>0.59</v>
          </cell>
          <cell r="I2565" t="str">
            <v>1          0</v>
          </cell>
          <cell r="J2565">
            <v>0</v>
          </cell>
          <cell r="K2565">
            <v>0</v>
          </cell>
          <cell r="L2565">
            <v>2003</v>
          </cell>
          <cell r="M2565" t="str">
            <v>No Trade</v>
          </cell>
          <cell r="N2565" t="str">
            <v>NG113</v>
          </cell>
          <cell r="O2565">
            <v>47</v>
          </cell>
          <cell r="P2565">
            <v>1</v>
          </cell>
        </row>
        <row r="2566">
          <cell r="A2566" t="str">
            <v>ON</v>
          </cell>
          <cell r="B2566">
            <v>11</v>
          </cell>
          <cell r="C2566">
            <v>3</v>
          </cell>
          <cell r="D2566" t="str">
            <v>P</v>
          </cell>
          <cell r="E2566">
            <v>4.05</v>
          </cell>
          <cell r="F2566">
            <v>37922</v>
          </cell>
          <cell r="G2566">
            <v>0.46400000000000002</v>
          </cell>
          <cell r="H2566">
            <v>0.5</v>
          </cell>
          <cell r="I2566" t="str">
            <v>5          0</v>
          </cell>
          <cell r="J2566">
            <v>0</v>
          </cell>
          <cell r="K2566">
            <v>0</v>
          </cell>
          <cell r="L2566">
            <v>2003</v>
          </cell>
          <cell r="M2566">
            <v>1.690894467881578</v>
          </cell>
          <cell r="N2566" t="str">
            <v>NG113</v>
          </cell>
          <cell r="O2566">
            <v>47</v>
          </cell>
          <cell r="P2566">
            <v>2</v>
          </cell>
        </row>
        <row r="2567">
          <cell r="A2567" t="str">
            <v>ON</v>
          </cell>
          <cell r="B2567">
            <v>11</v>
          </cell>
          <cell r="C2567">
            <v>3</v>
          </cell>
          <cell r="D2567" t="str">
            <v>C</v>
          </cell>
          <cell r="E2567">
            <v>4.0999999999999996</v>
          </cell>
          <cell r="F2567">
            <v>37922</v>
          </cell>
          <cell r="G2567">
            <v>0.624</v>
          </cell>
          <cell r="H2567">
            <v>0.56999999999999995</v>
          </cell>
          <cell r="I2567" t="str">
            <v>0          0</v>
          </cell>
          <cell r="J2567">
            <v>0</v>
          </cell>
          <cell r="K2567">
            <v>0</v>
          </cell>
          <cell r="L2567">
            <v>2003</v>
          </cell>
          <cell r="M2567" t="str">
            <v>No Trade</v>
          </cell>
          <cell r="N2567" t="str">
            <v>NG113</v>
          </cell>
          <cell r="O2567">
            <v>47</v>
          </cell>
          <cell r="P2567">
            <v>1</v>
          </cell>
        </row>
        <row r="2568">
          <cell r="A2568" t="str">
            <v>ON</v>
          </cell>
          <cell r="B2568">
            <v>11</v>
          </cell>
          <cell r="C2568">
            <v>3</v>
          </cell>
          <cell r="D2568" t="str">
            <v>P</v>
          </cell>
          <cell r="E2568">
            <v>4.0999999999999996</v>
          </cell>
          <cell r="F2568">
            <v>37922</v>
          </cell>
          <cell r="G2568">
            <v>0.49099999999999999</v>
          </cell>
          <cell r="H2568">
            <v>0.53</v>
          </cell>
          <cell r="I2568" t="str">
            <v>4          0</v>
          </cell>
          <cell r="J2568">
            <v>0</v>
          </cell>
          <cell r="K2568">
            <v>0</v>
          </cell>
          <cell r="L2568">
            <v>2003</v>
          </cell>
          <cell r="M2568">
            <v>1.7042005843470245</v>
          </cell>
          <cell r="N2568" t="str">
            <v>NG113</v>
          </cell>
          <cell r="O2568">
            <v>47</v>
          </cell>
          <cell r="P2568">
            <v>2</v>
          </cell>
        </row>
        <row r="2569">
          <cell r="A2569" t="str">
            <v>ON</v>
          </cell>
          <cell r="B2569">
            <v>11</v>
          </cell>
          <cell r="C2569">
            <v>3</v>
          </cell>
          <cell r="D2569" t="str">
            <v>C</v>
          </cell>
          <cell r="E2569">
            <v>4.1500000000000004</v>
          </cell>
          <cell r="F2569">
            <v>37922</v>
          </cell>
          <cell r="G2569">
            <v>0.60099999999999998</v>
          </cell>
          <cell r="H2569">
            <v>0.55000000000000004</v>
          </cell>
          <cell r="I2569" t="str">
            <v>0          0</v>
          </cell>
          <cell r="J2569">
            <v>0</v>
          </cell>
          <cell r="K2569">
            <v>0</v>
          </cell>
          <cell r="L2569">
            <v>2003</v>
          </cell>
          <cell r="M2569" t="str">
            <v>No Trade</v>
          </cell>
          <cell r="N2569" t="str">
            <v>NG113</v>
          </cell>
          <cell r="O2569">
            <v>47</v>
          </cell>
          <cell r="P2569">
            <v>1</v>
          </cell>
        </row>
        <row r="2570">
          <cell r="A2570" t="str">
            <v>ON</v>
          </cell>
          <cell r="B2570">
            <v>11</v>
          </cell>
          <cell r="C2570">
            <v>3</v>
          </cell>
          <cell r="D2570" t="str">
            <v>C</v>
          </cell>
          <cell r="E2570">
            <v>4.25</v>
          </cell>
          <cell r="F2570">
            <v>37922</v>
          </cell>
          <cell r="G2570">
            <v>0.56100000000000005</v>
          </cell>
          <cell r="H2570">
            <v>0.51</v>
          </cell>
          <cell r="I2570" t="str">
            <v>2          0</v>
          </cell>
          <cell r="J2570">
            <v>0</v>
          </cell>
          <cell r="K2570">
            <v>0</v>
          </cell>
          <cell r="L2570">
            <v>2003</v>
          </cell>
          <cell r="M2570" t="str">
            <v>No Trade</v>
          </cell>
          <cell r="N2570" t="str">
            <v>NG113</v>
          </cell>
          <cell r="O2570">
            <v>47</v>
          </cell>
          <cell r="P2570">
            <v>1</v>
          </cell>
        </row>
        <row r="2571">
          <cell r="A2571" t="str">
            <v>ON</v>
          </cell>
          <cell r="B2571">
            <v>11</v>
          </cell>
          <cell r="C2571">
            <v>3</v>
          </cell>
          <cell r="D2571" t="str">
            <v>C</v>
          </cell>
          <cell r="E2571">
            <v>4.5</v>
          </cell>
          <cell r="F2571">
            <v>37922</v>
          </cell>
          <cell r="G2571">
            <v>0.47099999999999997</v>
          </cell>
          <cell r="H2571">
            <v>0.42</v>
          </cell>
          <cell r="I2571" t="str">
            <v>9          0</v>
          </cell>
          <cell r="J2571">
            <v>0</v>
          </cell>
          <cell r="K2571">
            <v>0</v>
          </cell>
          <cell r="L2571">
            <v>2003</v>
          </cell>
          <cell r="M2571" t="str">
            <v>No Trade</v>
          </cell>
          <cell r="N2571" t="str">
            <v>NG113</v>
          </cell>
          <cell r="O2571">
            <v>47</v>
          </cell>
          <cell r="P2571">
            <v>1</v>
          </cell>
        </row>
        <row r="2572">
          <cell r="A2572" t="str">
            <v>ON</v>
          </cell>
          <cell r="B2572">
            <v>11</v>
          </cell>
          <cell r="C2572">
            <v>3</v>
          </cell>
          <cell r="D2572" t="str">
            <v>C</v>
          </cell>
          <cell r="E2572">
            <v>4.75</v>
          </cell>
          <cell r="F2572">
            <v>37922</v>
          </cell>
          <cell r="G2572">
            <v>0.39700000000000002</v>
          </cell>
          <cell r="H2572">
            <v>0.36</v>
          </cell>
          <cell r="I2572" t="str">
            <v>0          0</v>
          </cell>
          <cell r="J2572">
            <v>0</v>
          </cell>
          <cell r="K2572">
            <v>0</v>
          </cell>
          <cell r="L2572">
            <v>2003</v>
          </cell>
          <cell r="M2572" t="str">
            <v>No Trade</v>
          </cell>
          <cell r="N2572" t="str">
            <v>NG113</v>
          </cell>
          <cell r="O2572">
            <v>47</v>
          </cell>
          <cell r="P2572">
            <v>1</v>
          </cell>
        </row>
        <row r="2573">
          <cell r="A2573" t="str">
            <v>ON</v>
          </cell>
          <cell r="B2573">
            <v>11</v>
          </cell>
          <cell r="C2573">
            <v>3</v>
          </cell>
          <cell r="D2573" t="str">
            <v>C</v>
          </cell>
          <cell r="E2573">
            <v>4.8</v>
          </cell>
          <cell r="F2573">
            <v>37922</v>
          </cell>
          <cell r="G2573">
            <v>0.38400000000000001</v>
          </cell>
          <cell r="H2573">
            <v>0.34</v>
          </cell>
          <cell r="I2573" t="str">
            <v>8          0</v>
          </cell>
          <cell r="J2573">
            <v>0</v>
          </cell>
          <cell r="K2573">
            <v>0</v>
          </cell>
          <cell r="L2573">
            <v>2003</v>
          </cell>
          <cell r="M2573" t="str">
            <v>No Trade</v>
          </cell>
          <cell r="N2573" t="str">
            <v>NG113</v>
          </cell>
          <cell r="O2573">
            <v>47</v>
          </cell>
          <cell r="P2573">
            <v>1</v>
          </cell>
        </row>
        <row r="2574">
          <cell r="A2574" t="str">
            <v>ON</v>
          </cell>
          <cell r="B2574">
            <v>11</v>
          </cell>
          <cell r="C2574">
            <v>3</v>
          </cell>
          <cell r="D2574" t="str">
            <v>C</v>
          </cell>
          <cell r="E2574">
            <v>4.8499999999999996</v>
          </cell>
          <cell r="F2574">
            <v>37922</v>
          </cell>
          <cell r="G2574">
            <v>0.371</v>
          </cell>
          <cell r="H2574">
            <v>0.33</v>
          </cell>
          <cell r="I2574" t="str">
            <v>6          0</v>
          </cell>
          <cell r="J2574">
            <v>0</v>
          </cell>
          <cell r="K2574">
            <v>0</v>
          </cell>
          <cell r="L2574">
            <v>2003</v>
          </cell>
          <cell r="M2574" t="str">
            <v>No Trade</v>
          </cell>
          <cell r="N2574" t="str">
            <v>NG113</v>
          </cell>
          <cell r="O2574">
            <v>47</v>
          </cell>
          <cell r="P2574">
            <v>1</v>
          </cell>
        </row>
        <row r="2575">
          <cell r="A2575" t="str">
            <v>ON</v>
          </cell>
          <cell r="B2575">
            <v>11</v>
          </cell>
          <cell r="C2575">
            <v>3</v>
          </cell>
          <cell r="D2575" t="str">
            <v>C</v>
          </cell>
          <cell r="E2575">
            <v>4.9000000000000004</v>
          </cell>
          <cell r="F2575">
            <v>37922</v>
          </cell>
          <cell r="G2575">
            <v>0.35799999999999998</v>
          </cell>
          <cell r="H2575">
            <v>0.32</v>
          </cell>
          <cell r="I2575" t="str">
            <v>5          0</v>
          </cell>
          <cell r="J2575">
            <v>0</v>
          </cell>
          <cell r="K2575">
            <v>0</v>
          </cell>
          <cell r="L2575">
            <v>2003</v>
          </cell>
          <cell r="M2575" t="str">
            <v>No Trade</v>
          </cell>
          <cell r="N2575" t="str">
            <v>NG113</v>
          </cell>
          <cell r="O2575">
            <v>47</v>
          </cell>
          <cell r="P2575">
            <v>1</v>
          </cell>
        </row>
        <row r="2576">
          <cell r="A2576" t="str">
            <v>ON</v>
          </cell>
          <cell r="B2576">
            <v>11</v>
          </cell>
          <cell r="C2576">
            <v>3</v>
          </cell>
          <cell r="D2576" t="str">
            <v>C</v>
          </cell>
          <cell r="E2576">
            <v>5</v>
          </cell>
          <cell r="F2576">
            <v>37922</v>
          </cell>
          <cell r="G2576">
            <v>0.33500000000000002</v>
          </cell>
          <cell r="H2576">
            <v>0.3</v>
          </cell>
          <cell r="I2576" t="str">
            <v>4          0</v>
          </cell>
          <cell r="J2576">
            <v>0</v>
          </cell>
          <cell r="K2576">
            <v>0</v>
          </cell>
          <cell r="L2576">
            <v>2003</v>
          </cell>
          <cell r="M2576" t="str">
            <v>No Trade</v>
          </cell>
          <cell r="N2576" t="str">
            <v>NG113</v>
          </cell>
          <cell r="O2576">
            <v>47</v>
          </cell>
          <cell r="P2576">
            <v>1</v>
          </cell>
        </row>
        <row r="2577">
          <cell r="A2577" t="str">
            <v>ON</v>
          </cell>
          <cell r="B2577">
            <v>11</v>
          </cell>
          <cell r="C2577">
            <v>3</v>
          </cell>
          <cell r="D2577" t="str">
            <v>C</v>
          </cell>
          <cell r="E2577">
            <v>5.5</v>
          </cell>
          <cell r="F2577">
            <v>37922</v>
          </cell>
          <cell r="G2577">
            <v>0.24399999999999999</v>
          </cell>
          <cell r="H2577">
            <v>0.22</v>
          </cell>
          <cell r="I2577" t="str">
            <v>1          0</v>
          </cell>
          <cell r="J2577">
            <v>0</v>
          </cell>
          <cell r="K2577">
            <v>0</v>
          </cell>
          <cell r="L2577">
            <v>2003</v>
          </cell>
          <cell r="M2577" t="str">
            <v>No Trade</v>
          </cell>
          <cell r="N2577" t="str">
            <v>NG113</v>
          </cell>
          <cell r="O2577">
            <v>47</v>
          </cell>
          <cell r="P2577">
            <v>1</v>
          </cell>
        </row>
        <row r="2578">
          <cell r="A2578" t="str">
            <v>ON</v>
          </cell>
          <cell r="B2578">
            <v>11</v>
          </cell>
          <cell r="C2578">
            <v>3</v>
          </cell>
          <cell r="D2578" t="str">
            <v>C</v>
          </cell>
          <cell r="E2578">
            <v>6</v>
          </cell>
          <cell r="F2578">
            <v>37922</v>
          </cell>
          <cell r="G2578">
            <v>0.182</v>
          </cell>
          <cell r="H2578">
            <v>0.16</v>
          </cell>
          <cell r="I2578" t="str">
            <v>4          0</v>
          </cell>
          <cell r="J2578">
            <v>0</v>
          </cell>
          <cell r="K2578">
            <v>0</v>
          </cell>
          <cell r="L2578">
            <v>2003</v>
          </cell>
          <cell r="M2578" t="str">
            <v>No Trade</v>
          </cell>
          <cell r="N2578" t="str">
            <v>NG113</v>
          </cell>
          <cell r="O2578">
            <v>47</v>
          </cell>
          <cell r="P2578">
            <v>1</v>
          </cell>
        </row>
        <row r="2579">
          <cell r="A2579" t="str">
            <v>ON</v>
          </cell>
          <cell r="B2579">
            <v>11</v>
          </cell>
          <cell r="C2579">
            <v>3</v>
          </cell>
          <cell r="D2579" t="str">
            <v>C</v>
          </cell>
          <cell r="E2579">
            <v>6.05</v>
          </cell>
          <cell r="F2579">
            <v>37922</v>
          </cell>
          <cell r="G2579">
            <v>0.17699999999999999</v>
          </cell>
          <cell r="H2579">
            <v>0.15</v>
          </cell>
          <cell r="I2579" t="str">
            <v>9          0</v>
          </cell>
          <cell r="J2579">
            <v>0</v>
          </cell>
          <cell r="K2579">
            <v>0</v>
          </cell>
          <cell r="L2579">
            <v>2003</v>
          </cell>
          <cell r="M2579" t="str">
            <v>No Trade</v>
          </cell>
          <cell r="N2579" t="str">
            <v>NG113</v>
          </cell>
          <cell r="O2579">
            <v>47</v>
          </cell>
          <cell r="P2579">
            <v>1</v>
          </cell>
        </row>
        <row r="2580">
          <cell r="A2580" t="str">
            <v>ON</v>
          </cell>
          <cell r="B2580">
            <v>11</v>
          </cell>
          <cell r="C2580">
            <v>3</v>
          </cell>
          <cell r="D2580" t="str">
            <v>C</v>
          </cell>
          <cell r="E2580">
            <v>7</v>
          </cell>
          <cell r="F2580">
            <v>37922</v>
          </cell>
          <cell r="G2580">
            <v>0.109</v>
          </cell>
          <cell r="H2580">
            <v>0.09</v>
          </cell>
          <cell r="I2580" t="str">
            <v>8          0</v>
          </cell>
          <cell r="J2580">
            <v>0</v>
          </cell>
          <cell r="K2580">
            <v>0</v>
          </cell>
          <cell r="L2580">
            <v>2003</v>
          </cell>
          <cell r="M2580" t="str">
            <v>No Trade</v>
          </cell>
          <cell r="N2580" t="str">
            <v>NG113</v>
          </cell>
          <cell r="O2580">
            <v>47</v>
          </cell>
          <cell r="P2580">
            <v>1</v>
          </cell>
        </row>
        <row r="2581">
          <cell r="A2581" t="str">
            <v>ON</v>
          </cell>
          <cell r="B2581">
            <v>12</v>
          </cell>
          <cell r="C2581">
            <v>3</v>
          </cell>
          <cell r="D2581" t="str">
            <v>P</v>
          </cell>
          <cell r="E2581">
            <v>0.5</v>
          </cell>
          <cell r="F2581">
            <v>37949</v>
          </cell>
          <cell r="G2581">
            <v>0</v>
          </cell>
          <cell r="H2581">
            <v>0</v>
          </cell>
          <cell r="I2581" t="str">
            <v>0          0</v>
          </cell>
          <cell r="J2581">
            <v>0</v>
          </cell>
          <cell r="K2581">
            <v>0</v>
          </cell>
          <cell r="L2581">
            <v>2003</v>
          </cell>
          <cell r="M2581" t="str">
            <v>No Trade</v>
          </cell>
          <cell r="N2581" t="str">
            <v/>
          </cell>
          <cell r="O2581" t="str">
            <v/>
          </cell>
          <cell r="P2581" t="str">
            <v/>
          </cell>
        </row>
        <row r="2582">
          <cell r="A2582" t="str">
            <v>ON</v>
          </cell>
          <cell r="B2582">
            <v>12</v>
          </cell>
          <cell r="C2582">
            <v>3</v>
          </cell>
          <cell r="D2582" t="str">
            <v>P</v>
          </cell>
          <cell r="E2582">
            <v>2</v>
          </cell>
          <cell r="F2582">
            <v>37949</v>
          </cell>
          <cell r="G2582">
            <v>3.0000000000000001E-3</v>
          </cell>
          <cell r="H2582">
            <v>0</v>
          </cell>
          <cell r="I2582" t="str">
            <v>4          0</v>
          </cell>
          <cell r="J2582">
            <v>0</v>
          </cell>
          <cell r="K2582">
            <v>0</v>
          </cell>
          <cell r="L2582">
            <v>2003</v>
          </cell>
          <cell r="M2582">
            <v>1.062198551412165</v>
          </cell>
          <cell r="N2582" t="str">
            <v>NG123</v>
          </cell>
          <cell r="O2582">
            <v>47</v>
          </cell>
          <cell r="P2582">
            <v>2</v>
          </cell>
        </row>
        <row r="2583">
          <cell r="A2583" t="str">
            <v>ON</v>
          </cell>
          <cell r="B2583">
            <v>12</v>
          </cell>
          <cell r="C2583">
            <v>3</v>
          </cell>
          <cell r="D2583" t="str">
            <v>P</v>
          </cell>
          <cell r="E2583">
            <v>2.1</v>
          </cell>
          <cell r="F2583">
            <v>37949</v>
          </cell>
          <cell r="G2583">
            <v>5.0000000000000001E-3</v>
          </cell>
          <cell r="H2583">
            <v>0</v>
          </cell>
          <cell r="I2583" t="str">
            <v>6          0</v>
          </cell>
          <cell r="J2583">
            <v>0</v>
          </cell>
          <cell r="K2583">
            <v>0</v>
          </cell>
          <cell r="L2583">
            <v>2003</v>
          </cell>
          <cell r="M2583">
            <v>1.0934307710073863</v>
          </cell>
          <cell r="N2583" t="str">
            <v>NG123</v>
          </cell>
          <cell r="O2583">
            <v>47</v>
          </cell>
          <cell r="P2583">
            <v>2</v>
          </cell>
        </row>
        <row r="2584">
          <cell r="A2584" t="str">
            <v>ON</v>
          </cell>
          <cell r="B2584">
            <v>12</v>
          </cell>
          <cell r="C2584">
            <v>3</v>
          </cell>
          <cell r="D2584" t="str">
            <v>C</v>
          </cell>
          <cell r="E2584">
            <v>2.5</v>
          </cell>
          <cell r="F2584">
            <v>37949</v>
          </cell>
          <cell r="G2584">
            <v>0</v>
          </cell>
          <cell r="H2584">
            <v>0</v>
          </cell>
          <cell r="I2584" t="str">
            <v>0          0</v>
          </cell>
          <cell r="J2584">
            <v>0</v>
          </cell>
          <cell r="K2584">
            <v>0</v>
          </cell>
          <cell r="L2584">
            <v>2003</v>
          </cell>
          <cell r="M2584" t="str">
            <v>No Trade</v>
          </cell>
          <cell r="N2584" t="str">
            <v/>
          </cell>
          <cell r="O2584" t="str">
            <v/>
          </cell>
          <cell r="P2584" t="str">
            <v/>
          </cell>
        </row>
        <row r="2585">
          <cell r="A2585" t="str">
            <v>ON</v>
          </cell>
          <cell r="B2585">
            <v>12</v>
          </cell>
          <cell r="C2585">
            <v>3</v>
          </cell>
          <cell r="D2585" t="str">
            <v>P</v>
          </cell>
          <cell r="E2585">
            <v>2.5</v>
          </cell>
          <cell r="F2585">
            <v>37949</v>
          </cell>
          <cell r="G2585">
            <v>2.1999999999999999E-2</v>
          </cell>
          <cell r="H2585">
            <v>0.02</v>
          </cell>
          <cell r="I2585" t="str">
            <v>6          0</v>
          </cell>
          <cell r="J2585">
            <v>0</v>
          </cell>
          <cell r="K2585">
            <v>0</v>
          </cell>
          <cell r="L2585">
            <v>2003</v>
          </cell>
          <cell r="M2585">
            <v>1.1991690965729793</v>
          </cell>
          <cell r="N2585" t="str">
            <v>NG123</v>
          </cell>
          <cell r="O2585">
            <v>47</v>
          </cell>
          <cell r="P2585">
            <v>2</v>
          </cell>
        </row>
        <row r="2586">
          <cell r="A2586" t="str">
            <v>ON</v>
          </cell>
          <cell r="B2586">
            <v>12</v>
          </cell>
          <cell r="C2586">
            <v>3</v>
          </cell>
          <cell r="D2586" t="str">
            <v>P</v>
          </cell>
          <cell r="E2586">
            <v>2.65</v>
          </cell>
          <cell r="F2586">
            <v>37949</v>
          </cell>
          <cell r="G2586">
            <v>0.24</v>
          </cell>
          <cell r="H2586">
            <v>0.24</v>
          </cell>
          <cell r="I2586" t="str">
            <v>0          0</v>
          </cell>
          <cell r="J2586">
            <v>0</v>
          </cell>
          <cell r="K2586">
            <v>0</v>
          </cell>
          <cell r="L2586">
            <v>2003</v>
          </cell>
          <cell r="M2586">
            <v>1.6955764126916688</v>
          </cell>
          <cell r="N2586" t="str">
            <v>NG123</v>
          </cell>
          <cell r="O2586">
            <v>47</v>
          </cell>
          <cell r="P2586">
            <v>2</v>
          </cell>
        </row>
        <row r="2587">
          <cell r="A2587" t="str">
            <v>ON</v>
          </cell>
          <cell r="B2587">
            <v>12</v>
          </cell>
          <cell r="C2587">
            <v>3</v>
          </cell>
          <cell r="D2587" t="str">
            <v>P</v>
          </cell>
          <cell r="E2587">
            <v>2.75</v>
          </cell>
          <cell r="F2587">
            <v>37949</v>
          </cell>
          <cell r="G2587">
            <v>4.4999999999999998E-2</v>
          </cell>
          <cell r="H2587">
            <v>0.05</v>
          </cell>
          <cell r="I2587" t="str">
            <v>2          0</v>
          </cell>
          <cell r="J2587">
            <v>0</v>
          </cell>
          <cell r="K2587">
            <v>0</v>
          </cell>
          <cell r="L2587">
            <v>2003</v>
          </cell>
          <cell r="M2587">
            <v>1.2658285367605828</v>
          </cell>
          <cell r="N2587" t="str">
            <v>NG123</v>
          </cell>
          <cell r="O2587">
            <v>47</v>
          </cell>
          <cell r="P2587">
            <v>2</v>
          </cell>
        </row>
        <row r="2588">
          <cell r="A2588" t="str">
            <v>ON</v>
          </cell>
          <cell r="B2588">
            <v>12</v>
          </cell>
          <cell r="C2588">
            <v>3</v>
          </cell>
          <cell r="D2588" t="str">
            <v>P</v>
          </cell>
          <cell r="E2588">
            <v>2.95</v>
          </cell>
          <cell r="F2588">
            <v>37949</v>
          </cell>
          <cell r="G2588">
            <v>0</v>
          </cell>
          <cell r="H2588">
            <v>0</v>
          </cell>
          <cell r="I2588" t="str">
            <v>0          0</v>
          </cell>
          <cell r="J2588">
            <v>0</v>
          </cell>
          <cell r="K2588">
            <v>0</v>
          </cell>
          <cell r="L2588">
            <v>2003</v>
          </cell>
          <cell r="M2588" t="str">
            <v>No Trade</v>
          </cell>
          <cell r="N2588" t="str">
            <v/>
          </cell>
          <cell r="O2588" t="str">
            <v/>
          </cell>
          <cell r="P2588" t="str">
            <v/>
          </cell>
        </row>
        <row r="2589">
          <cell r="A2589" t="str">
            <v>ON</v>
          </cell>
          <cell r="B2589">
            <v>12</v>
          </cell>
          <cell r="C2589">
            <v>3</v>
          </cell>
          <cell r="D2589" t="str">
            <v>C</v>
          </cell>
          <cell r="E2589">
            <v>3</v>
          </cell>
          <cell r="F2589">
            <v>37949</v>
          </cell>
          <cell r="G2589">
            <v>0</v>
          </cell>
          <cell r="H2589">
            <v>0</v>
          </cell>
          <cell r="I2589" t="str">
            <v>0          0</v>
          </cell>
          <cell r="J2589">
            <v>0</v>
          </cell>
          <cell r="K2589">
            <v>0</v>
          </cell>
          <cell r="L2589">
            <v>2003</v>
          </cell>
          <cell r="M2589" t="str">
            <v>No Trade</v>
          </cell>
          <cell r="N2589" t="str">
            <v/>
          </cell>
          <cell r="O2589" t="str">
            <v/>
          </cell>
          <cell r="P2589" t="str">
            <v/>
          </cell>
        </row>
        <row r="2590">
          <cell r="A2590" t="str">
            <v>ON</v>
          </cell>
          <cell r="B2590">
            <v>12</v>
          </cell>
          <cell r="C2590">
            <v>3</v>
          </cell>
          <cell r="D2590" t="str">
            <v>P</v>
          </cell>
          <cell r="E2590">
            <v>3</v>
          </cell>
          <cell r="F2590">
            <v>37949</v>
          </cell>
          <cell r="G2590">
            <v>8.2000000000000003E-2</v>
          </cell>
          <cell r="H2590">
            <v>0.09</v>
          </cell>
          <cell r="I2590" t="str">
            <v>3          0</v>
          </cell>
          <cell r="J2590">
            <v>0</v>
          </cell>
          <cell r="K2590">
            <v>0</v>
          </cell>
          <cell r="L2590">
            <v>2003</v>
          </cell>
          <cell r="M2590">
            <v>1.3331090139971471</v>
          </cell>
          <cell r="N2590" t="str">
            <v>NG123</v>
          </cell>
          <cell r="O2590">
            <v>47</v>
          </cell>
          <cell r="P2590">
            <v>2</v>
          </cell>
        </row>
        <row r="2591">
          <cell r="A2591" t="str">
            <v>ON</v>
          </cell>
          <cell r="B2591">
            <v>12</v>
          </cell>
          <cell r="C2591">
            <v>3</v>
          </cell>
          <cell r="D2591" t="str">
            <v>P</v>
          </cell>
          <cell r="E2591">
            <v>3.1</v>
          </cell>
          <cell r="F2591">
            <v>37949</v>
          </cell>
          <cell r="G2591">
            <v>0.10199999999999999</v>
          </cell>
          <cell r="H2591">
            <v>0.11</v>
          </cell>
          <cell r="I2591" t="str">
            <v>4          0</v>
          </cell>
          <cell r="J2591">
            <v>0</v>
          </cell>
          <cell r="K2591">
            <v>0</v>
          </cell>
          <cell r="L2591">
            <v>2003</v>
          </cell>
          <cell r="M2591">
            <v>1.3612217058473439</v>
          </cell>
          <cell r="N2591" t="str">
            <v>NG123</v>
          </cell>
          <cell r="O2591">
            <v>47</v>
          </cell>
          <cell r="P2591">
            <v>2</v>
          </cell>
        </row>
        <row r="2592">
          <cell r="A2592" t="str">
            <v>ON</v>
          </cell>
          <cell r="B2592">
            <v>12</v>
          </cell>
          <cell r="C2592">
            <v>3</v>
          </cell>
          <cell r="D2592" t="str">
            <v>C</v>
          </cell>
          <cell r="E2592">
            <v>3.2</v>
          </cell>
          <cell r="F2592">
            <v>37949</v>
          </cell>
          <cell r="G2592">
            <v>0.98799999999999999</v>
          </cell>
          <cell r="H2592">
            <v>0.98</v>
          </cell>
          <cell r="I2592" t="str">
            <v>8          0</v>
          </cell>
          <cell r="J2592">
            <v>0</v>
          </cell>
          <cell r="K2592">
            <v>0</v>
          </cell>
          <cell r="L2592">
            <v>2003</v>
          </cell>
          <cell r="M2592" t="str">
            <v>No Trade</v>
          </cell>
          <cell r="N2592" t="str">
            <v>NG123</v>
          </cell>
          <cell r="O2592">
            <v>47</v>
          </cell>
          <cell r="P2592">
            <v>1</v>
          </cell>
        </row>
        <row r="2593">
          <cell r="A2593" t="str">
            <v>ON</v>
          </cell>
          <cell r="B2593">
            <v>12</v>
          </cell>
          <cell r="C2593">
            <v>3</v>
          </cell>
          <cell r="D2593" t="str">
            <v>P</v>
          </cell>
          <cell r="E2593">
            <v>3.2</v>
          </cell>
          <cell r="F2593">
            <v>37949</v>
          </cell>
          <cell r="G2593">
            <v>0.124</v>
          </cell>
          <cell r="H2593">
            <v>0.13</v>
          </cell>
          <cell r="I2593" t="str">
            <v>9          0</v>
          </cell>
          <cell r="J2593">
            <v>0</v>
          </cell>
          <cell r="K2593">
            <v>0</v>
          </cell>
          <cell r="L2593">
            <v>2003</v>
          </cell>
          <cell r="M2593">
            <v>1.3872857400383791</v>
          </cell>
          <cell r="N2593" t="str">
            <v>NG123</v>
          </cell>
          <cell r="O2593">
            <v>47</v>
          </cell>
          <cell r="P2593">
            <v>2</v>
          </cell>
        </row>
        <row r="2594">
          <cell r="A2594" t="str">
            <v>ON</v>
          </cell>
          <cell r="B2594">
            <v>12</v>
          </cell>
          <cell r="C2594">
            <v>3</v>
          </cell>
          <cell r="D2594" t="str">
            <v>C</v>
          </cell>
          <cell r="E2594">
            <v>3.25</v>
          </cell>
          <cell r="F2594">
            <v>37949</v>
          </cell>
          <cell r="G2594">
            <v>1.242</v>
          </cell>
          <cell r="H2594">
            <v>1.1599999999999999</v>
          </cell>
          <cell r="I2594" t="str">
            <v>3          0</v>
          </cell>
          <cell r="J2594">
            <v>0</v>
          </cell>
          <cell r="K2594">
            <v>0</v>
          </cell>
          <cell r="L2594">
            <v>2003</v>
          </cell>
          <cell r="M2594" t="str">
            <v>No Trade</v>
          </cell>
          <cell r="N2594" t="str">
            <v>NG123</v>
          </cell>
          <cell r="O2594">
            <v>47</v>
          </cell>
          <cell r="P2594">
            <v>1</v>
          </cell>
        </row>
        <row r="2595">
          <cell r="A2595" t="str">
            <v>ON</v>
          </cell>
          <cell r="B2595">
            <v>12</v>
          </cell>
          <cell r="C2595">
            <v>3</v>
          </cell>
          <cell r="D2595" t="str">
            <v>P</v>
          </cell>
          <cell r="E2595">
            <v>3.25</v>
          </cell>
          <cell r="F2595">
            <v>37949</v>
          </cell>
          <cell r="G2595">
            <v>0.13600000000000001</v>
          </cell>
          <cell r="H2595">
            <v>0.15</v>
          </cell>
          <cell r="I2595" t="str">
            <v>2          0</v>
          </cell>
          <cell r="J2595">
            <v>0</v>
          </cell>
          <cell r="K2595">
            <v>0</v>
          </cell>
          <cell r="L2595">
            <v>2003</v>
          </cell>
          <cell r="M2595">
            <v>1.4001233499607684</v>
          </cell>
          <cell r="N2595" t="str">
            <v>NG123</v>
          </cell>
          <cell r="O2595">
            <v>47</v>
          </cell>
          <cell r="P2595">
            <v>2</v>
          </cell>
        </row>
        <row r="2596">
          <cell r="A2596" t="str">
            <v>ON</v>
          </cell>
          <cell r="B2596">
            <v>12</v>
          </cell>
          <cell r="C2596">
            <v>3</v>
          </cell>
          <cell r="D2596" t="str">
            <v>P</v>
          </cell>
          <cell r="E2596">
            <v>3.3</v>
          </cell>
          <cell r="F2596">
            <v>37949</v>
          </cell>
          <cell r="G2596">
            <v>0</v>
          </cell>
          <cell r="H2596">
            <v>0</v>
          </cell>
          <cell r="I2596" t="str">
            <v>0          0</v>
          </cell>
          <cell r="J2596">
            <v>0</v>
          </cell>
          <cell r="K2596">
            <v>0</v>
          </cell>
          <cell r="L2596">
            <v>2003</v>
          </cell>
          <cell r="M2596" t="str">
            <v>No Trade</v>
          </cell>
          <cell r="N2596" t="str">
            <v/>
          </cell>
          <cell r="O2596" t="str">
            <v/>
          </cell>
          <cell r="P2596" t="str">
            <v/>
          </cell>
        </row>
        <row r="2597">
          <cell r="A2597" t="str">
            <v>ON</v>
          </cell>
          <cell r="B2597">
            <v>12</v>
          </cell>
          <cell r="C2597">
            <v>3</v>
          </cell>
          <cell r="D2597" t="str">
            <v>C</v>
          </cell>
          <cell r="E2597">
            <v>3.4</v>
          </cell>
          <cell r="F2597">
            <v>37949</v>
          </cell>
          <cell r="G2597">
            <v>0</v>
          </cell>
          <cell r="H2597">
            <v>0</v>
          </cell>
          <cell r="I2597" t="str">
            <v>0          0</v>
          </cell>
          <cell r="J2597">
            <v>0</v>
          </cell>
          <cell r="K2597">
            <v>0</v>
          </cell>
          <cell r="L2597">
            <v>2003</v>
          </cell>
          <cell r="M2597" t="str">
            <v>No Trade</v>
          </cell>
          <cell r="N2597" t="str">
            <v/>
          </cell>
          <cell r="O2597" t="str">
            <v/>
          </cell>
          <cell r="P2597" t="str">
            <v/>
          </cell>
        </row>
        <row r="2598">
          <cell r="A2598" t="str">
            <v>ON</v>
          </cell>
          <cell r="B2598">
            <v>12</v>
          </cell>
          <cell r="C2598">
            <v>3</v>
          </cell>
          <cell r="D2598" t="str">
            <v>P</v>
          </cell>
          <cell r="E2598">
            <v>3.4</v>
          </cell>
          <cell r="F2598">
            <v>37949</v>
          </cell>
          <cell r="G2598">
            <v>0.44500000000000001</v>
          </cell>
          <cell r="H2598">
            <v>0.44</v>
          </cell>
          <cell r="I2598" t="str">
            <v>5          0</v>
          </cell>
          <cell r="J2598">
            <v>0</v>
          </cell>
          <cell r="K2598">
            <v>0</v>
          </cell>
          <cell r="L2598">
            <v>2003</v>
          </cell>
          <cell r="M2598">
            <v>1.7473700839264086</v>
          </cell>
          <cell r="N2598" t="str">
            <v>NG123</v>
          </cell>
          <cell r="O2598">
            <v>47</v>
          </cell>
          <cell r="P2598">
            <v>2</v>
          </cell>
        </row>
        <row r="2599">
          <cell r="A2599" t="str">
            <v>ON</v>
          </cell>
          <cell r="B2599">
            <v>12</v>
          </cell>
          <cell r="C2599">
            <v>3</v>
          </cell>
          <cell r="D2599" t="str">
            <v>P</v>
          </cell>
          <cell r="E2599">
            <v>3.45</v>
          </cell>
          <cell r="F2599">
            <v>37949</v>
          </cell>
          <cell r="G2599">
            <v>0.192</v>
          </cell>
          <cell r="H2599">
            <v>0.21</v>
          </cell>
          <cell r="I2599" t="str">
            <v>2          0</v>
          </cell>
          <cell r="J2599">
            <v>0</v>
          </cell>
          <cell r="K2599">
            <v>0</v>
          </cell>
          <cell r="L2599">
            <v>2003</v>
          </cell>
          <cell r="M2599">
            <v>1.4519571469530057</v>
          </cell>
          <cell r="N2599" t="str">
            <v>NG123</v>
          </cell>
          <cell r="O2599">
            <v>47</v>
          </cell>
          <cell r="P2599">
            <v>2</v>
          </cell>
        </row>
        <row r="2600">
          <cell r="A2600" t="str">
            <v>ON</v>
          </cell>
          <cell r="B2600">
            <v>12</v>
          </cell>
          <cell r="C2600">
            <v>3</v>
          </cell>
          <cell r="D2600" t="str">
            <v>C</v>
          </cell>
          <cell r="E2600">
            <v>3.5</v>
          </cell>
          <cell r="F2600">
            <v>37949</v>
          </cell>
          <cell r="G2600">
            <v>1.0669999999999999</v>
          </cell>
          <cell r="H2600">
            <v>0.99</v>
          </cell>
          <cell r="I2600" t="str">
            <v>4          0</v>
          </cell>
          <cell r="J2600">
            <v>0</v>
          </cell>
          <cell r="K2600">
            <v>0</v>
          </cell>
          <cell r="L2600">
            <v>2003</v>
          </cell>
          <cell r="M2600" t="str">
            <v>No Trade</v>
          </cell>
          <cell r="N2600" t="str">
            <v>NG123</v>
          </cell>
          <cell r="O2600">
            <v>47</v>
          </cell>
          <cell r="P2600">
            <v>1</v>
          </cell>
        </row>
        <row r="2601">
          <cell r="A2601" t="str">
            <v>ON</v>
          </cell>
          <cell r="B2601">
            <v>12</v>
          </cell>
          <cell r="C2601">
            <v>3</v>
          </cell>
          <cell r="D2601" t="str">
            <v>P</v>
          </cell>
          <cell r="E2601">
            <v>3.5</v>
          </cell>
          <cell r="F2601">
            <v>37949</v>
          </cell>
          <cell r="G2601">
            <v>0.20799999999999999</v>
          </cell>
          <cell r="H2601">
            <v>0.22</v>
          </cell>
          <cell r="I2601" t="str">
            <v>9          0</v>
          </cell>
          <cell r="J2601">
            <v>0</v>
          </cell>
          <cell r="K2601">
            <v>0</v>
          </cell>
          <cell r="L2601">
            <v>2003</v>
          </cell>
          <cell r="M2601">
            <v>1.4649035305772022</v>
          </cell>
          <cell r="N2601" t="str">
            <v>NG123</v>
          </cell>
          <cell r="O2601">
            <v>47</v>
          </cell>
          <cell r="P2601">
            <v>2</v>
          </cell>
        </row>
        <row r="2602">
          <cell r="A2602" t="str">
            <v>ON</v>
          </cell>
          <cell r="B2602">
            <v>12</v>
          </cell>
          <cell r="C2602">
            <v>3</v>
          </cell>
          <cell r="D2602" t="str">
            <v>P</v>
          </cell>
          <cell r="E2602">
            <v>3.6</v>
          </cell>
          <cell r="F2602">
            <v>37949</v>
          </cell>
          <cell r="G2602">
            <v>0.24199999999999999</v>
          </cell>
          <cell r="H2602">
            <v>0.26</v>
          </cell>
          <cell r="I2602" t="str">
            <v>6          0</v>
          </cell>
          <cell r="J2602">
            <v>0</v>
          </cell>
          <cell r="K2602">
            <v>0</v>
          </cell>
          <cell r="L2602">
            <v>2003</v>
          </cell>
          <cell r="M2602">
            <v>1.4901924831594897</v>
          </cell>
          <cell r="N2602" t="str">
            <v>NG123</v>
          </cell>
          <cell r="O2602">
            <v>47</v>
          </cell>
          <cell r="P2602">
            <v>2</v>
          </cell>
        </row>
        <row r="2603">
          <cell r="A2603" t="str">
            <v>ON</v>
          </cell>
          <cell r="B2603">
            <v>12</v>
          </cell>
          <cell r="C2603">
            <v>3</v>
          </cell>
          <cell r="D2603" t="str">
            <v>C</v>
          </cell>
          <cell r="E2603">
            <v>3.65</v>
          </cell>
          <cell r="F2603">
            <v>37949</v>
          </cell>
          <cell r="G2603">
            <v>0.84799999999999998</v>
          </cell>
          <cell r="H2603">
            <v>0.84</v>
          </cell>
          <cell r="I2603" t="str">
            <v>8          0</v>
          </cell>
          <cell r="J2603">
            <v>0</v>
          </cell>
          <cell r="K2603">
            <v>0</v>
          </cell>
          <cell r="L2603">
            <v>2003</v>
          </cell>
          <cell r="M2603" t="str">
            <v>No Trade</v>
          </cell>
          <cell r="N2603" t="str">
            <v>NG123</v>
          </cell>
          <cell r="O2603">
            <v>47</v>
          </cell>
          <cell r="P2603">
            <v>1</v>
          </cell>
        </row>
        <row r="2604">
          <cell r="A2604" t="str">
            <v>ON</v>
          </cell>
          <cell r="B2604">
            <v>12</v>
          </cell>
          <cell r="C2604">
            <v>3</v>
          </cell>
          <cell r="D2604" t="str">
            <v>P</v>
          </cell>
          <cell r="E2604">
            <v>3.65</v>
          </cell>
          <cell r="F2604">
            <v>37949</v>
          </cell>
          <cell r="G2604">
            <v>0.26</v>
          </cell>
          <cell r="H2604">
            <v>0.28000000000000003</v>
          </cell>
          <cell r="I2604" t="str">
            <v>5          0</v>
          </cell>
          <cell r="J2604">
            <v>0</v>
          </cell>
          <cell r="K2604">
            <v>0</v>
          </cell>
          <cell r="L2604">
            <v>2003</v>
          </cell>
          <cell r="M2604">
            <v>1.5025642109828319</v>
          </cell>
          <cell r="N2604" t="str">
            <v>NG123</v>
          </cell>
          <cell r="O2604">
            <v>47</v>
          </cell>
          <cell r="P2604">
            <v>2</v>
          </cell>
        </row>
        <row r="2605">
          <cell r="A2605" t="str">
            <v>ON</v>
          </cell>
          <cell r="B2605">
            <v>12</v>
          </cell>
          <cell r="C2605">
            <v>3</v>
          </cell>
          <cell r="D2605" t="str">
            <v>P</v>
          </cell>
          <cell r="E2605">
            <v>3.7</v>
          </cell>
          <cell r="F2605">
            <v>37949</v>
          </cell>
          <cell r="G2605">
            <v>0</v>
          </cell>
          <cell r="H2605">
            <v>0</v>
          </cell>
          <cell r="I2605" t="str">
            <v>0          0</v>
          </cell>
          <cell r="J2605">
            <v>0</v>
          </cell>
          <cell r="K2605">
            <v>0</v>
          </cell>
          <cell r="L2605">
            <v>2003</v>
          </cell>
          <cell r="M2605" t="str">
            <v>No Trade</v>
          </cell>
          <cell r="N2605" t="str">
            <v/>
          </cell>
          <cell r="O2605" t="str">
            <v/>
          </cell>
          <cell r="P2605" t="str">
            <v/>
          </cell>
        </row>
        <row r="2606">
          <cell r="A2606" t="str">
            <v>ON</v>
          </cell>
          <cell r="B2606">
            <v>12</v>
          </cell>
          <cell r="C2606">
            <v>3</v>
          </cell>
          <cell r="D2606" t="str">
            <v>C</v>
          </cell>
          <cell r="E2606">
            <v>3.75</v>
          </cell>
          <cell r="F2606">
            <v>37949</v>
          </cell>
          <cell r="G2606">
            <v>0</v>
          </cell>
          <cell r="H2606">
            <v>0</v>
          </cell>
          <cell r="I2606" t="str">
            <v>0          0</v>
          </cell>
          <cell r="J2606">
            <v>0</v>
          </cell>
          <cell r="K2606">
            <v>0</v>
          </cell>
          <cell r="L2606">
            <v>2003</v>
          </cell>
          <cell r="M2606" t="str">
            <v>No Trade</v>
          </cell>
          <cell r="N2606" t="str">
            <v/>
          </cell>
          <cell r="O2606" t="str">
            <v/>
          </cell>
          <cell r="P2606" t="str">
            <v/>
          </cell>
        </row>
        <row r="2607">
          <cell r="A2607" t="str">
            <v>ON</v>
          </cell>
          <cell r="B2607">
            <v>12</v>
          </cell>
          <cell r="C2607">
            <v>3</v>
          </cell>
          <cell r="D2607" t="str">
            <v>P</v>
          </cell>
          <cell r="E2607">
            <v>3.75</v>
          </cell>
          <cell r="F2607">
            <v>37949</v>
          </cell>
          <cell r="G2607">
            <v>0.29899999999999999</v>
          </cell>
          <cell r="H2607">
            <v>0.32</v>
          </cell>
          <cell r="I2607" t="str">
            <v>7         50</v>
          </cell>
          <cell r="J2607">
            <v>0</v>
          </cell>
          <cell r="K2607">
            <v>0</v>
          </cell>
          <cell r="L2607">
            <v>2003</v>
          </cell>
          <cell r="M2607">
            <v>1.5279019675769943</v>
          </cell>
          <cell r="N2607" t="str">
            <v>NG123</v>
          </cell>
          <cell r="O2607">
            <v>47</v>
          </cell>
          <cell r="P2607">
            <v>2</v>
          </cell>
        </row>
        <row r="2608">
          <cell r="A2608" t="str">
            <v>ON</v>
          </cell>
          <cell r="B2608">
            <v>12</v>
          </cell>
          <cell r="C2608">
            <v>3</v>
          </cell>
          <cell r="D2608" t="str">
            <v>C</v>
          </cell>
          <cell r="E2608">
            <v>3.8</v>
          </cell>
          <cell r="F2608">
            <v>37949</v>
          </cell>
          <cell r="G2608">
            <v>0.88300000000000001</v>
          </cell>
          <cell r="H2608">
            <v>0.81</v>
          </cell>
          <cell r="I2608" t="str">
            <v>7          0</v>
          </cell>
          <cell r="J2608">
            <v>0</v>
          </cell>
          <cell r="K2608">
            <v>0</v>
          </cell>
          <cell r="L2608">
            <v>2003</v>
          </cell>
          <cell r="M2608" t="str">
            <v>No Trade</v>
          </cell>
          <cell r="N2608" t="str">
            <v>NG123</v>
          </cell>
          <cell r="O2608">
            <v>47</v>
          </cell>
          <cell r="P2608">
            <v>1</v>
          </cell>
        </row>
        <row r="2609">
          <cell r="A2609" t="str">
            <v>ON</v>
          </cell>
          <cell r="B2609">
            <v>12</v>
          </cell>
          <cell r="C2609">
            <v>3</v>
          </cell>
          <cell r="D2609" t="str">
            <v>P</v>
          </cell>
          <cell r="E2609">
            <v>3.8</v>
          </cell>
          <cell r="F2609">
            <v>37949</v>
          </cell>
          <cell r="G2609">
            <v>0.31900000000000001</v>
          </cell>
          <cell r="H2609">
            <v>0.34</v>
          </cell>
          <cell r="I2609" t="str">
            <v>8          0</v>
          </cell>
          <cell r="J2609">
            <v>0</v>
          </cell>
          <cell r="K2609">
            <v>0</v>
          </cell>
          <cell r="L2609">
            <v>2003</v>
          </cell>
          <cell r="M2609">
            <v>1.5397759077596926</v>
          </cell>
          <cell r="N2609" t="str">
            <v>NG123</v>
          </cell>
          <cell r="O2609">
            <v>47</v>
          </cell>
          <cell r="P2609">
            <v>2</v>
          </cell>
        </row>
        <row r="2610">
          <cell r="A2610" t="str">
            <v>ON</v>
          </cell>
          <cell r="B2610">
            <v>12</v>
          </cell>
          <cell r="C2610">
            <v>3</v>
          </cell>
          <cell r="D2610" t="str">
            <v>C</v>
          </cell>
          <cell r="E2610">
            <v>3.9</v>
          </cell>
          <cell r="F2610">
            <v>37949</v>
          </cell>
          <cell r="G2610">
            <v>0.82799999999999996</v>
          </cell>
          <cell r="H2610">
            <v>0.76</v>
          </cell>
          <cell r="I2610" t="str">
            <v>6          0</v>
          </cell>
          <cell r="J2610">
            <v>0</v>
          </cell>
          <cell r="K2610">
            <v>0</v>
          </cell>
          <cell r="L2610">
            <v>2003</v>
          </cell>
          <cell r="M2610" t="str">
            <v>No Trade</v>
          </cell>
          <cell r="N2610" t="str">
            <v>NG123</v>
          </cell>
          <cell r="O2610">
            <v>47</v>
          </cell>
          <cell r="P2610">
            <v>1</v>
          </cell>
        </row>
        <row r="2611">
          <cell r="A2611" t="str">
            <v>ON</v>
          </cell>
          <cell r="B2611">
            <v>12</v>
          </cell>
          <cell r="C2611">
            <v>3</v>
          </cell>
          <cell r="D2611" t="str">
            <v>P</v>
          </cell>
          <cell r="E2611">
            <v>3.9</v>
          </cell>
          <cell r="F2611">
            <v>37949</v>
          </cell>
          <cell r="G2611">
            <v>0.36299999999999999</v>
          </cell>
          <cell r="H2611">
            <v>0.39</v>
          </cell>
          <cell r="I2611" t="str">
            <v>6          0</v>
          </cell>
          <cell r="J2611">
            <v>0</v>
          </cell>
          <cell r="K2611">
            <v>0</v>
          </cell>
          <cell r="L2611">
            <v>2003</v>
          </cell>
          <cell r="M2611">
            <v>1.5650690599619783</v>
          </cell>
          <cell r="N2611" t="str">
            <v>NG123</v>
          </cell>
          <cell r="O2611">
            <v>47</v>
          </cell>
          <cell r="P2611">
            <v>2</v>
          </cell>
        </row>
        <row r="2612">
          <cell r="A2612" t="str">
            <v>ON</v>
          </cell>
          <cell r="B2612">
            <v>12</v>
          </cell>
          <cell r="C2612">
            <v>3</v>
          </cell>
          <cell r="D2612" t="str">
            <v>C</v>
          </cell>
          <cell r="E2612">
            <v>3.95</v>
          </cell>
          <cell r="F2612">
            <v>37949</v>
          </cell>
          <cell r="G2612">
            <v>0.80200000000000005</v>
          </cell>
          <cell r="H2612">
            <v>0.74</v>
          </cell>
          <cell r="I2612" t="str">
            <v>2          0</v>
          </cell>
          <cell r="J2612">
            <v>0</v>
          </cell>
          <cell r="K2612">
            <v>0</v>
          </cell>
          <cell r="L2612">
            <v>2003</v>
          </cell>
          <cell r="M2612" t="str">
            <v>No Trade</v>
          </cell>
          <cell r="N2612" t="str">
            <v>NG123</v>
          </cell>
          <cell r="O2612">
            <v>47</v>
          </cell>
          <cell r="P2612">
            <v>1</v>
          </cell>
        </row>
        <row r="2613">
          <cell r="A2613" t="str">
            <v>ON</v>
          </cell>
          <cell r="B2613">
            <v>12</v>
          </cell>
          <cell r="C2613">
            <v>3</v>
          </cell>
          <cell r="D2613" t="str">
            <v>P</v>
          </cell>
          <cell r="E2613">
            <v>3.95</v>
          </cell>
          <cell r="F2613">
            <v>37949</v>
          </cell>
          <cell r="G2613">
            <v>0.38700000000000001</v>
          </cell>
          <cell r="H2613">
            <v>0.42</v>
          </cell>
          <cell r="I2613" t="str">
            <v>0          0</v>
          </cell>
          <cell r="J2613">
            <v>0</v>
          </cell>
          <cell r="K2613">
            <v>0</v>
          </cell>
          <cell r="L2613">
            <v>2003</v>
          </cell>
          <cell r="M2613">
            <v>1.5783723741007882</v>
          </cell>
          <cell r="N2613" t="str">
            <v>NG123</v>
          </cell>
          <cell r="O2613">
            <v>47</v>
          </cell>
          <cell r="P2613">
            <v>2</v>
          </cell>
        </row>
        <row r="2614">
          <cell r="A2614" t="str">
            <v>ON</v>
          </cell>
          <cell r="B2614">
            <v>12</v>
          </cell>
          <cell r="C2614">
            <v>3</v>
          </cell>
          <cell r="D2614" t="str">
            <v>C</v>
          </cell>
          <cell r="E2614">
            <v>4</v>
          </cell>
          <cell r="F2614">
            <v>37949</v>
          </cell>
          <cell r="G2614">
            <v>0.77700000000000002</v>
          </cell>
          <cell r="H2614">
            <v>0.71</v>
          </cell>
          <cell r="I2614" t="str">
            <v>8          0</v>
          </cell>
          <cell r="J2614">
            <v>0</v>
          </cell>
          <cell r="K2614">
            <v>0</v>
          </cell>
          <cell r="L2614">
            <v>2003</v>
          </cell>
          <cell r="M2614" t="str">
            <v>No Trade</v>
          </cell>
          <cell r="N2614" t="str">
            <v>NG123</v>
          </cell>
          <cell r="O2614">
            <v>47</v>
          </cell>
          <cell r="P2614">
            <v>1</v>
          </cell>
        </row>
        <row r="2615">
          <cell r="A2615" t="str">
            <v>ON</v>
          </cell>
          <cell r="B2615">
            <v>12</v>
          </cell>
          <cell r="C2615">
            <v>3</v>
          </cell>
          <cell r="D2615" t="str">
            <v>P</v>
          </cell>
          <cell r="E2615">
            <v>4</v>
          </cell>
          <cell r="F2615">
            <v>37949</v>
          </cell>
          <cell r="G2615">
            <v>0.41099999999999998</v>
          </cell>
          <cell r="H2615">
            <v>0.44</v>
          </cell>
          <cell r="I2615" t="str">
            <v>6          0</v>
          </cell>
          <cell r="J2615">
            <v>0</v>
          </cell>
          <cell r="K2615">
            <v>0</v>
          </cell>
          <cell r="L2615">
            <v>2003</v>
          </cell>
          <cell r="M2615">
            <v>1.5908617305710131</v>
          </cell>
          <cell r="N2615" t="str">
            <v>NG123</v>
          </cell>
          <cell r="O2615">
            <v>47</v>
          </cell>
          <cell r="P2615">
            <v>2</v>
          </cell>
        </row>
        <row r="2616">
          <cell r="A2616" t="str">
            <v>ON</v>
          </cell>
          <cell r="B2616">
            <v>12</v>
          </cell>
          <cell r="C2616">
            <v>3</v>
          </cell>
          <cell r="D2616" t="str">
            <v>C</v>
          </cell>
          <cell r="E2616">
            <v>4.05</v>
          </cell>
          <cell r="F2616">
            <v>37949</v>
          </cell>
          <cell r="G2616">
            <v>0.753</v>
          </cell>
          <cell r="H2616">
            <v>0.69</v>
          </cell>
          <cell r="I2616" t="str">
            <v>5          0</v>
          </cell>
          <cell r="J2616">
            <v>0</v>
          </cell>
          <cell r="K2616">
            <v>0</v>
          </cell>
          <cell r="L2616">
            <v>2003</v>
          </cell>
          <cell r="M2616" t="str">
            <v>No Trade</v>
          </cell>
          <cell r="N2616" t="str">
            <v>NG123</v>
          </cell>
          <cell r="O2616">
            <v>47</v>
          </cell>
          <cell r="P2616">
            <v>1</v>
          </cell>
        </row>
        <row r="2617">
          <cell r="A2617" t="str">
            <v>ON</v>
          </cell>
          <cell r="B2617">
            <v>12</v>
          </cell>
          <cell r="C2617">
            <v>3</v>
          </cell>
          <cell r="D2617" t="str">
            <v>P</v>
          </cell>
          <cell r="E2617">
            <v>4.05</v>
          </cell>
          <cell r="F2617">
            <v>37949</v>
          </cell>
          <cell r="G2617">
            <v>0.436</v>
          </cell>
          <cell r="H2617">
            <v>0.47</v>
          </cell>
          <cell r="I2617" t="str">
            <v>2          0</v>
          </cell>
          <cell r="J2617">
            <v>0</v>
          </cell>
          <cell r="K2617">
            <v>0</v>
          </cell>
          <cell r="L2617">
            <v>2003</v>
          </cell>
          <cell r="M2617">
            <v>1.6034783247433375</v>
          </cell>
          <cell r="N2617" t="str">
            <v>NG123</v>
          </cell>
          <cell r="O2617">
            <v>47</v>
          </cell>
          <cell r="P2617">
            <v>2</v>
          </cell>
        </row>
        <row r="2618">
          <cell r="A2618" t="str">
            <v>ON</v>
          </cell>
          <cell r="B2618">
            <v>12</v>
          </cell>
          <cell r="C2618">
            <v>3</v>
          </cell>
          <cell r="D2618" t="str">
            <v>C</v>
          </cell>
          <cell r="E2618">
            <v>4.0999999999999996</v>
          </cell>
          <cell r="F2618">
            <v>37949</v>
          </cell>
          <cell r="G2618">
            <v>0.73</v>
          </cell>
          <cell r="H2618">
            <v>0.67</v>
          </cell>
          <cell r="I2618" t="str">
            <v>3          0</v>
          </cell>
          <cell r="J2618">
            <v>0</v>
          </cell>
          <cell r="K2618">
            <v>0</v>
          </cell>
          <cell r="L2618">
            <v>2003</v>
          </cell>
          <cell r="M2618" t="str">
            <v>No Trade</v>
          </cell>
          <cell r="N2618" t="str">
            <v>NG123</v>
          </cell>
          <cell r="O2618">
            <v>47</v>
          </cell>
          <cell r="P2618">
            <v>1</v>
          </cell>
        </row>
        <row r="2619">
          <cell r="A2619" t="str">
            <v>ON</v>
          </cell>
          <cell r="B2619">
            <v>12</v>
          </cell>
          <cell r="C2619">
            <v>3</v>
          </cell>
          <cell r="D2619" t="str">
            <v>P</v>
          </cell>
          <cell r="E2619">
            <v>4.0999999999999996</v>
          </cell>
          <cell r="F2619">
            <v>37949</v>
          </cell>
          <cell r="G2619">
            <v>0.46200000000000002</v>
          </cell>
          <cell r="H2619">
            <v>0.49</v>
          </cell>
          <cell r="I2619" t="str">
            <v>9          0</v>
          </cell>
          <cell r="J2619">
            <v>0</v>
          </cell>
          <cell r="K2619">
            <v>0</v>
          </cell>
          <cell r="L2619">
            <v>2003</v>
          </cell>
          <cell r="M2619">
            <v>1.6162093195294722</v>
          </cell>
          <cell r="N2619" t="str">
            <v>NG123</v>
          </cell>
          <cell r="O2619">
            <v>47</v>
          </cell>
          <cell r="P2619">
            <v>2</v>
          </cell>
        </row>
        <row r="2620">
          <cell r="A2620" t="str">
            <v>ON</v>
          </cell>
          <cell r="B2620">
            <v>12</v>
          </cell>
          <cell r="C2620">
            <v>3</v>
          </cell>
          <cell r="D2620" t="str">
            <v>C</v>
          </cell>
          <cell r="E2620">
            <v>4.1500000000000004</v>
          </cell>
          <cell r="F2620">
            <v>37949</v>
          </cell>
          <cell r="G2620">
            <v>0.70699999999999996</v>
          </cell>
          <cell r="H2620">
            <v>0.65</v>
          </cell>
          <cell r="I2620" t="str">
            <v>1          0</v>
          </cell>
          <cell r="J2620">
            <v>0</v>
          </cell>
          <cell r="K2620">
            <v>0</v>
          </cell>
          <cell r="L2620">
            <v>2003</v>
          </cell>
          <cell r="M2620" t="str">
            <v>No Trade</v>
          </cell>
          <cell r="N2620" t="str">
            <v>NG123</v>
          </cell>
          <cell r="O2620">
            <v>47</v>
          </cell>
          <cell r="P2620">
            <v>1</v>
          </cell>
        </row>
        <row r="2621">
          <cell r="A2621" t="str">
            <v>ON</v>
          </cell>
          <cell r="B2621">
            <v>12</v>
          </cell>
          <cell r="C2621">
            <v>3</v>
          </cell>
          <cell r="D2621" t="str">
            <v>P</v>
          </cell>
          <cell r="E2621">
            <v>4.1500000000000004</v>
          </cell>
          <cell r="F2621">
            <v>37949</v>
          </cell>
          <cell r="G2621">
            <v>0.48799999999999999</v>
          </cell>
          <cell r="H2621">
            <v>0.52</v>
          </cell>
          <cell r="I2621" t="str">
            <v>7          0</v>
          </cell>
          <cell r="J2621">
            <v>0</v>
          </cell>
          <cell r="K2621">
            <v>0</v>
          </cell>
          <cell r="L2621">
            <v>2003</v>
          </cell>
          <cell r="M2621">
            <v>1.6282351495938501</v>
          </cell>
          <cell r="N2621" t="str">
            <v>NG123</v>
          </cell>
          <cell r="O2621">
            <v>47</v>
          </cell>
          <cell r="P2621">
            <v>2</v>
          </cell>
        </row>
        <row r="2622">
          <cell r="A2622" t="str">
            <v>ON</v>
          </cell>
          <cell r="B2622">
            <v>12</v>
          </cell>
          <cell r="C2622">
            <v>3</v>
          </cell>
          <cell r="D2622" t="str">
            <v>C</v>
          </cell>
          <cell r="E2622">
            <v>4.2</v>
          </cell>
          <cell r="F2622">
            <v>37949</v>
          </cell>
          <cell r="G2622">
            <v>0.68500000000000005</v>
          </cell>
          <cell r="H2622">
            <v>0.63</v>
          </cell>
          <cell r="I2622" t="str">
            <v>1          0</v>
          </cell>
          <cell r="J2622">
            <v>0</v>
          </cell>
          <cell r="K2622">
            <v>0</v>
          </cell>
          <cell r="L2622">
            <v>2003</v>
          </cell>
          <cell r="M2622" t="str">
            <v>No Trade</v>
          </cell>
          <cell r="N2622" t="str">
            <v>NG123</v>
          </cell>
          <cell r="O2622">
            <v>47</v>
          </cell>
          <cell r="P2622">
            <v>1</v>
          </cell>
        </row>
        <row r="2623">
          <cell r="A2623" t="str">
            <v>ON</v>
          </cell>
          <cell r="B2623">
            <v>12</v>
          </cell>
          <cell r="C2623">
            <v>3</v>
          </cell>
          <cell r="D2623" t="str">
            <v>P</v>
          </cell>
          <cell r="E2623">
            <v>4.2</v>
          </cell>
          <cell r="F2623">
            <v>37949</v>
          </cell>
          <cell r="G2623">
            <v>0.51500000000000001</v>
          </cell>
          <cell r="H2623">
            <v>0.55000000000000004</v>
          </cell>
          <cell r="I2623" t="str">
            <v>5          0</v>
          </cell>
          <cell r="J2623">
            <v>0</v>
          </cell>
          <cell r="K2623">
            <v>0</v>
          </cell>
          <cell r="L2623">
            <v>2003</v>
          </cell>
          <cell r="M2623">
            <v>1.6404031855315853</v>
          </cell>
          <cell r="N2623" t="str">
            <v>NG123</v>
          </cell>
          <cell r="O2623">
            <v>47</v>
          </cell>
          <cell r="P2623">
            <v>2</v>
          </cell>
        </row>
        <row r="2624">
          <cell r="A2624" t="str">
            <v>ON</v>
          </cell>
          <cell r="B2624">
            <v>12</v>
          </cell>
          <cell r="C2624">
            <v>3</v>
          </cell>
          <cell r="D2624" t="str">
            <v>C</v>
          </cell>
          <cell r="E2624">
            <v>4.25</v>
          </cell>
          <cell r="F2624">
            <v>37949</v>
          </cell>
          <cell r="G2624">
            <v>0.66400000000000003</v>
          </cell>
          <cell r="H2624">
            <v>0.61</v>
          </cell>
          <cell r="I2624" t="str">
            <v>0          0</v>
          </cell>
          <cell r="J2624">
            <v>0</v>
          </cell>
          <cell r="K2624">
            <v>0</v>
          </cell>
          <cell r="L2624">
            <v>2003</v>
          </cell>
          <cell r="M2624" t="str">
            <v>No Trade</v>
          </cell>
          <cell r="N2624" t="str">
            <v>NG123</v>
          </cell>
          <cell r="O2624">
            <v>47</v>
          </cell>
          <cell r="P2624">
            <v>1</v>
          </cell>
        </row>
        <row r="2625">
          <cell r="A2625" t="str">
            <v>ON</v>
          </cell>
          <cell r="B2625">
            <v>12</v>
          </cell>
          <cell r="C2625">
            <v>3</v>
          </cell>
          <cell r="D2625" t="str">
            <v>P</v>
          </cell>
          <cell r="E2625">
            <v>4.25</v>
          </cell>
          <cell r="F2625">
            <v>37949</v>
          </cell>
          <cell r="G2625">
            <v>0.54300000000000004</v>
          </cell>
          <cell r="H2625">
            <v>0.57999999999999996</v>
          </cell>
          <cell r="I2625" t="str">
            <v>5          0</v>
          </cell>
          <cell r="J2625">
            <v>0</v>
          </cell>
          <cell r="K2625">
            <v>0</v>
          </cell>
          <cell r="L2625">
            <v>2003</v>
          </cell>
          <cell r="M2625">
            <v>1.6527029099624446</v>
          </cell>
          <cell r="N2625" t="str">
            <v>NG123</v>
          </cell>
          <cell r="O2625">
            <v>47</v>
          </cell>
          <cell r="P2625">
            <v>2</v>
          </cell>
        </row>
        <row r="2626">
          <cell r="A2626" t="str">
            <v>ON</v>
          </cell>
          <cell r="B2626">
            <v>12</v>
          </cell>
          <cell r="C2626">
            <v>3</v>
          </cell>
          <cell r="D2626" t="str">
            <v>C</v>
          </cell>
          <cell r="E2626">
            <v>4.3</v>
          </cell>
          <cell r="F2626">
            <v>37949</v>
          </cell>
          <cell r="G2626">
            <v>0.64300000000000002</v>
          </cell>
          <cell r="H2626">
            <v>0.59</v>
          </cell>
          <cell r="I2626" t="str">
            <v>1          0</v>
          </cell>
          <cell r="J2626">
            <v>0</v>
          </cell>
          <cell r="K2626">
            <v>0</v>
          </cell>
          <cell r="L2626">
            <v>2003</v>
          </cell>
          <cell r="M2626" t="str">
            <v>No Trade</v>
          </cell>
          <cell r="N2626" t="str">
            <v>NG123</v>
          </cell>
          <cell r="O2626">
            <v>47</v>
          </cell>
          <cell r="P2626">
            <v>1</v>
          </cell>
        </row>
        <row r="2627">
          <cell r="A2627" t="str">
            <v>ON</v>
          </cell>
          <cell r="B2627">
            <v>12</v>
          </cell>
          <cell r="C2627">
            <v>3</v>
          </cell>
          <cell r="D2627" t="str">
            <v>P</v>
          </cell>
          <cell r="E2627">
            <v>4.3</v>
          </cell>
          <cell r="F2627">
            <v>37949</v>
          </cell>
          <cell r="G2627">
            <v>0.57099999999999995</v>
          </cell>
          <cell r="H2627">
            <v>0.61</v>
          </cell>
          <cell r="I2627" t="str">
            <v>4          0</v>
          </cell>
          <cell r="J2627">
            <v>0</v>
          </cell>
          <cell r="K2627">
            <v>0</v>
          </cell>
          <cell r="L2627">
            <v>2003</v>
          </cell>
          <cell r="M2627">
            <v>1.6643815962230761</v>
          </cell>
          <cell r="N2627" t="str">
            <v>NG123</v>
          </cell>
          <cell r="O2627">
            <v>47</v>
          </cell>
          <cell r="P2627">
            <v>2</v>
          </cell>
        </row>
        <row r="2628">
          <cell r="A2628" t="str">
            <v>ON</v>
          </cell>
          <cell r="B2628">
            <v>12</v>
          </cell>
          <cell r="C2628">
            <v>3</v>
          </cell>
          <cell r="D2628" t="str">
            <v>C</v>
          </cell>
          <cell r="E2628">
            <v>4.3499999999999996</v>
          </cell>
          <cell r="F2628">
            <v>37949</v>
          </cell>
          <cell r="G2628">
            <v>0.623</v>
          </cell>
          <cell r="H2628">
            <v>0.56999999999999995</v>
          </cell>
          <cell r="I2628" t="str">
            <v>2          0</v>
          </cell>
          <cell r="J2628">
            <v>0</v>
          </cell>
          <cell r="K2628">
            <v>0</v>
          </cell>
          <cell r="L2628">
            <v>2003</v>
          </cell>
          <cell r="M2628" t="str">
            <v>No Trade</v>
          </cell>
          <cell r="N2628" t="str">
            <v>NG123</v>
          </cell>
          <cell r="O2628">
            <v>47</v>
          </cell>
          <cell r="P2628">
            <v>1</v>
          </cell>
        </row>
        <row r="2629">
          <cell r="A2629" t="str">
            <v>ON</v>
          </cell>
          <cell r="B2629">
            <v>12</v>
          </cell>
          <cell r="C2629">
            <v>3</v>
          </cell>
          <cell r="D2629" t="str">
            <v>P</v>
          </cell>
          <cell r="E2629">
            <v>4.3499999999999996</v>
          </cell>
          <cell r="F2629">
            <v>37949</v>
          </cell>
          <cell r="G2629">
            <v>0.6</v>
          </cell>
          <cell r="H2629">
            <v>0.64</v>
          </cell>
          <cell r="I2629" t="str">
            <v>4          0</v>
          </cell>
          <cell r="J2629">
            <v>0</v>
          </cell>
          <cell r="K2629">
            <v>0</v>
          </cell>
          <cell r="L2629">
            <v>2003</v>
          </cell>
          <cell r="M2629">
            <v>1.6762137022019659</v>
          </cell>
          <cell r="N2629" t="str">
            <v>NG123</v>
          </cell>
          <cell r="O2629">
            <v>47</v>
          </cell>
          <cell r="P2629">
            <v>2</v>
          </cell>
        </row>
        <row r="2630">
          <cell r="A2630" t="str">
            <v>ON</v>
          </cell>
          <cell r="B2630">
            <v>12</v>
          </cell>
          <cell r="C2630">
            <v>3</v>
          </cell>
          <cell r="D2630" t="str">
            <v>C</v>
          </cell>
          <cell r="E2630">
            <v>4.45</v>
          </cell>
          <cell r="F2630">
            <v>37949</v>
          </cell>
          <cell r="G2630">
            <v>0.58499999999999996</v>
          </cell>
          <cell r="H2630">
            <v>0.53</v>
          </cell>
          <cell r="I2630" t="str">
            <v>6          0</v>
          </cell>
          <cell r="J2630">
            <v>0</v>
          </cell>
          <cell r="K2630">
            <v>0</v>
          </cell>
          <cell r="L2630">
            <v>2003</v>
          </cell>
          <cell r="M2630" t="str">
            <v>No Trade</v>
          </cell>
          <cell r="N2630" t="str">
            <v>NG123</v>
          </cell>
          <cell r="O2630">
            <v>47</v>
          </cell>
          <cell r="P2630">
            <v>1</v>
          </cell>
        </row>
        <row r="2631">
          <cell r="A2631" t="str">
            <v>ON</v>
          </cell>
          <cell r="B2631">
            <v>12</v>
          </cell>
          <cell r="C2631">
            <v>3</v>
          </cell>
          <cell r="D2631" t="str">
            <v>P</v>
          </cell>
          <cell r="E2631">
            <v>4.45</v>
          </cell>
          <cell r="F2631">
            <v>37949</v>
          </cell>
          <cell r="G2631">
            <v>0.73299999999999998</v>
          </cell>
          <cell r="H2631">
            <v>0.73</v>
          </cell>
          <cell r="I2631" t="str">
            <v>3          0</v>
          </cell>
          <cell r="J2631">
            <v>0</v>
          </cell>
          <cell r="K2631">
            <v>0</v>
          </cell>
          <cell r="L2631">
            <v>2003</v>
          </cell>
          <cell r="M2631">
            <v>1.7489813988332279</v>
          </cell>
          <cell r="N2631" t="str">
            <v>NG123</v>
          </cell>
          <cell r="O2631">
            <v>47</v>
          </cell>
          <cell r="P2631">
            <v>2</v>
          </cell>
        </row>
        <row r="2632">
          <cell r="A2632" t="str">
            <v>ON</v>
          </cell>
          <cell r="B2632">
            <v>12</v>
          </cell>
          <cell r="C2632">
            <v>3</v>
          </cell>
          <cell r="D2632" t="str">
            <v>C</v>
          </cell>
          <cell r="E2632">
            <v>4.5</v>
          </cell>
          <cell r="F2632">
            <v>37949</v>
          </cell>
          <cell r="G2632">
            <v>0.56699999999999995</v>
          </cell>
          <cell r="H2632">
            <v>0.51</v>
          </cell>
          <cell r="I2632" t="str">
            <v>9          0</v>
          </cell>
          <cell r="J2632">
            <v>0</v>
          </cell>
          <cell r="K2632">
            <v>0</v>
          </cell>
          <cell r="L2632">
            <v>2003</v>
          </cell>
          <cell r="M2632" t="str">
            <v>No Trade</v>
          </cell>
          <cell r="N2632" t="str">
            <v>NG123</v>
          </cell>
          <cell r="O2632">
            <v>47</v>
          </cell>
          <cell r="P2632">
            <v>1</v>
          </cell>
        </row>
        <row r="2633">
          <cell r="A2633" t="str">
            <v>ON</v>
          </cell>
          <cell r="B2633">
            <v>12</v>
          </cell>
          <cell r="C2633">
            <v>3</v>
          </cell>
          <cell r="D2633" t="str">
            <v>P</v>
          </cell>
          <cell r="E2633">
            <v>4.5</v>
          </cell>
          <cell r="F2633">
            <v>37949</v>
          </cell>
          <cell r="G2633">
            <v>0.69199999999999995</v>
          </cell>
          <cell r="H2633">
            <v>0.73</v>
          </cell>
          <cell r="I2633" t="str">
            <v>9          0</v>
          </cell>
          <cell r="J2633">
            <v>0</v>
          </cell>
          <cell r="K2633">
            <v>0</v>
          </cell>
          <cell r="L2633">
            <v>2003</v>
          </cell>
          <cell r="M2633">
            <v>1.711867532174687</v>
          </cell>
          <cell r="N2633" t="str">
            <v>NG123</v>
          </cell>
          <cell r="O2633">
            <v>47</v>
          </cell>
          <cell r="P2633">
            <v>2</v>
          </cell>
        </row>
        <row r="2634">
          <cell r="A2634" t="str">
            <v>ON</v>
          </cell>
          <cell r="B2634">
            <v>12</v>
          </cell>
          <cell r="C2634">
            <v>3</v>
          </cell>
          <cell r="D2634" t="str">
            <v>C</v>
          </cell>
          <cell r="E2634">
            <v>4.8499999999999996</v>
          </cell>
          <cell r="F2634">
            <v>37949</v>
          </cell>
          <cell r="G2634">
            <v>0.45600000000000002</v>
          </cell>
          <cell r="H2634">
            <v>0.41</v>
          </cell>
          <cell r="I2634" t="str">
            <v>6          0</v>
          </cell>
          <cell r="J2634">
            <v>0</v>
          </cell>
          <cell r="K2634">
            <v>0</v>
          </cell>
          <cell r="L2634">
            <v>2003</v>
          </cell>
          <cell r="M2634" t="str">
            <v>No Trade</v>
          </cell>
          <cell r="N2634" t="str">
            <v>NG123</v>
          </cell>
          <cell r="O2634">
            <v>47</v>
          </cell>
          <cell r="P2634">
            <v>1</v>
          </cell>
        </row>
        <row r="2635">
          <cell r="A2635" t="str">
            <v>ON</v>
          </cell>
          <cell r="B2635">
            <v>12</v>
          </cell>
          <cell r="C2635">
            <v>3</v>
          </cell>
          <cell r="D2635" t="str">
            <v>C</v>
          </cell>
          <cell r="E2635">
            <v>5</v>
          </cell>
          <cell r="F2635">
            <v>37949</v>
          </cell>
          <cell r="G2635">
            <v>0.41499999999999998</v>
          </cell>
          <cell r="H2635">
            <v>0.37</v>
          </cell>
          <cell r="I2635" t="str">
            <v>8          0</v>
          </cell>
          <cell r="J2635">
            <v>0</v>
          </cell>
          <cell r="K2635">
            <v>0</v>
          </cell>
          <cell r="L2635">
            <v>2003</v>
          </cell>
          <cell r="M2635" t="str">
            <v>No Trade</v>
          </cell>
          <cell r="N2635" t="str">
            <v>NG123</v>
          </cell>
          <cell r="O2635">
            <v>47</v>
          </cell>
          <cell r="P2635">
            <v>1</v>
          </cell>
        </row>
        <row r="2636">
          <cell r="A2636" t="str">
            <v>ON</v>
          </cell>
          <cell r="B2636">
            <v>12</v>
          </cell>
          <cell r="C2636">
            <v>3</v>
          </cell>
          <cell r="D2636" t="str">
            <v>C</v>
          </cell>
          <cell r="E2636">
            <v>5.05</v>
          </cell>
          <cell r="F2636">
            <v>37949</v>
          </cell>
          <cell r="G2636">
            <v>0.40300000000000002</v>
          </cell>
          <cell r="H2636">
            <v>0.36</v>
          </cell>
          <cell r="I2636" t="str">
            <v>7          0</v>
          </cell>
          <cell r="J2636">
            <v>0</v>
          </cell>
          <cell r="K2636">
            <v>0</v>
          </cell>
          <cell r="L2636">
            <v>2003</v>
          </cell>
          <cell r="M2636" t="str">
            <v>No Trade</v>
          </cell>
          <cell r="N2636" t="str">
            <v>NG123</v>
          </cell>
          <cell r="O2636">
            <v>47</v>
          </cell>
          <cell r="P2636">
            <v>1</v>
          </cell>
        </row>
        <row r="2637">
          <cell r="A2637" t="str">
            <v>ON</v>
          </cell>
          <cell r="B2637">
            <v>12</v>
          </cell>
          <cell r="C2637">
            <v>3</v>
          </cell>
          <cell r="D2637" t="str">
            <v>C</v>
          </cell>
          <cell r="E2637">
            <v>5.0999999999999996</v>
          </cell>
          <cell r="F2637">
            <v>37949</v>
          </cell>
          <cell r="G2637">
            <v>0.39100000000000001</v>
          </cell>
          <cell r="H2637">
            <v>0.35</v>
          </cell>
          <cell r="I2637" t="str">
            <v>6          0</v>
          </cell>
          <cell r="J2637">
            <v>0</v>
          </cell>
          <cell r="K2637">
            <v>0</v>
          </cell>
          <cell r="L2637">
            <v>2003</v>
          </cell>
          <cell r="M2637" t="str">
            <v>No Trade</v>
          </cell>
          <cell r="N2637" t="str">
            <v>NG123</v>
          </cell>
          <cell r="O2637">
            <v>47</v>
          </cell>
          <cell r="P2637">
            <v>1</v>
          </cell>
        </row>
        <row r="2638">
          <cell r="A2638" t="str">
            <v>ON</v>
          </cell>
          <cell r="B2638">
            <v>12</v>
          </cell>
          <cell r="C2638">
            <v>3</v>
          </cell>
          <cell r="D2638" t="str">
            <v>C</v>
          </cell>
          <cell r="E2638">
            <v>5.15</v>
          </cell>
          <cell r="F2638">
            <v>37949</v>
          </cell>
          <cell r="G2638">
            <v>0.38</v>
          </cell>
          <cell r="H2638">
            <v>0.34</v>
          </cell>
          <cell r="I2638" t="str">
            <v>5          0</v>
          </cell>
          <cell r="J2638">
            <v>0</v>
          </cell>
          <cell r="K2638">
            <v>0</v>
          </cell>
          <cell r="L2638">
            <v>2003</v>
          </cell>
          <cell r="M2638" t="str">
            <v>No Trade</v>
          </cell>
          <cell r="N2638" t="str">
            <v>NG123</v>
          </cell>
          <cell r="O2638">
            <v>47</v>
          </cell>
          <cell r="P2638">
            <v>1</v>
          </cell>
        </row>
        <row r="2639">
          <cell r="A2639" t="str">
            <v>ON</v>
          </cell>
          <cell r="B2639">
            <v>12</v>
          </cell>
          <cell r="C2639">
            <v>3</v>
          </cell>
          <cell r="D2639" t="str">
            <v>C</v>
          </cell>
          <cell r="E2639">
            <v>5.5</v>
          </cell>
          <cell r="F2639">
            <v>37949</v>
          </cell>
          <cell r="G2639">
            <v>0.311</v>
          </cell>
          <cell r="H2639">
            <v>0.28000000000000003</v>
          </cell>
          <cell r="I2639" t="str">
            <v>2          0</v>
          </cell>
          <cell r="J2639">
            <v>0</v>
          </cell>
          <cell r="K2639">
            <v>0</v>
          </cell>
          <cell r="L2639">
            <v>2003</v>
          </cell>
          <cell r="M2639" t="str">
            <v>No Trade</v>
          </cell>
          <cell r="N2639" t="str">
            <v>NG123</v>
          </cell>
          <cell r="O2639">
            <v>47</v>
          </cell>
          <cell r="P2639">
            <v>1</v>
          </cell>
        </row>
        <row r="2640">
          <cell r="A2640" t="str">
            <v>ON</v>
          </cell>
          <cell r="B2640">
            <v>12</v>
          </cell>
          <cell r="C2640">
            <v>3</v>
          </cell>
          <cell r="D2640" t="str">
            <v>C</v>
          </cell>
          <cell r="E2640">
            <v>6</v>
          </cell>
          <cell r="F2640">
            <v>37949</v>
          </cell>
          <cell r="G2640">
            <v>0.23699999999999999</v>
          </cell>
          <cell r="H2640">
            <v>0.21</v>
          </cell>
          <cell r="I2640" t="str">
            <v>5          0</v>
          </cell>
          <cell r="J2640">
            <v>0</v>
          </cell>
          <cell r="K2640">
            <v>0</v>
          </cell>
          <cell r="L2640">
            <v>2003</v>
          </cell>
          <cell r="M2640" t="str">
            <v>No Trade</v>
          </cell>
          <cell r="N2640" t="str">
            <v>NG123</v>
          </cell>
          <cell r="O2640">
            <v>47</v>
          </cell>
          <cell r="P2640">
            <v>1</v>
          </cell>
        </row>
        <row r="2641">
          <cell r="A2641" t="str">
            <v>ON</v>
          </cell>
          <cell r="B2641">
            <v>12</v>
          </cell>
          <cell r="C2641">
            <v>3</v>
          </cell>
          <cell r="D2641" t="str">
            <v>C</v>
          </cell>
          <cell r="E2641">
            <v>6.5</v>
          </cell>
          <cell r="F2641">
            <v>37949</v>
          </cell>
          <cell r="G2641">
            <v>0.185</v>
          </cell>
          <cell r="H2641">
            <v>0.16</v>
          </cell>
          <cell r="I2641" t="str">
            <v>7          0</v>
          </cell>
          <cell r="J2641">
            <v>0</v>
          </cell>
          <cell r="K2641">
            <v>0</v>
          </cell>
          <cell r="L2641">
            <v>2003</v>
          </cell>
          <cell r="M2641" t="str">
            <v>No Trade</v>
          </cell>
          <cell r="N2641" t="str">
            <v>NG123</v>
          </cell>
          <cell r="O2641">
            <v>47</v>
          </cell>
          <cell r="P2641">
            <v>1</v>
          </cell>
        </row>
        <row r="2642">
          <cell r="A2642" t="str">
            <v>ON</v>
          </cell>
          <cell r="B2642">
            <v>12</v>
          </cell>
          <cell r="C2642">
            <v>3</v>
          </cell>
          <cell r="D2642" t="str">
            <v>P</v>
          </cell>
          <cell r="E2642">
            <v>6.5</v>
          </cell>
          <cell r="F2642">
            <v>37949</v>
          </cell>
          <cell r="G2642">
            <v>0</v>
          </cell>
          <cell r="H2642">
            <v>0</v>
          </cell>
          <cell r="I2642" t="str">
            <v>0          0</v>
          </cell>
          <cell r="J2642">
            <v>0</v>
          </cell>
          <cell r="K2642">
            <v>0</v>
          </cell>
          <cell r="L2642">
            <v>2003</v>
          </cell>
          <cell r="M2642" t="str">
            <v>No Trade</v>
          </cell>
          <cell r="N2642" t="str">
            <v/>
          </cell>
          <cell r="O2642" t="str">
            <v/>
          </cell>
          <cell r="P2642" t="str">
            <v/>
          </cell>
        </row>
        <row r="2643">
          <cell r="A2643" t="str">
            <v>ON</v>
          </cell>
          <cell r="B2643">
            <v>12</v>
          </cell>
          <cell r="C2643">
            <v>3</v>
          </cell>
          <cell r="D2643" t="str">
            <v>P</v>
          </cell>
          <cell r="E2643">
            <v>6.75</v>
          </cell>
          <cell r="F2643">
            <v>37949</v>
          </cell>
          <cell r="G2643">
            <v>0.45300000000000001</v>
          </cell>
          <cell r="H2643">
            <v>0.45</v>
          </cell>
          <cell r="I2643" t="str">
            <v>3          0</v>
          </cell>
          <cell r="J2643">
            <v>0</v>
          </cell>
          <cell r="K2643">
            <v>0</v>
          </cell>
          <cell r="L2643">
            <v>2003</v>
          </cell>
          <cell r="M2643">
            <v>1.2518130223884858</v>
          </cell>
          <cell r="N2643" t="str">
            <v>NG123</v>
          </cell>
          <cell r="O2643">
            <v>47</v>
          </cell>
          <cell r="P2643">
            <v>2</v>
          </cell>
        </row>
        <row r="2644">
          <cell r="A2644" t="str">
            <v>ON</v>
          </cell>
          <cell r="B2644">
            <v>12</v>
          </cell>
          <cell r="C2644">
            <v>3</v>
          </cell>
          <cell r="D2644" t="str">
            <v>C</v>
          </cell>
          <cell r="E2644">
            <v>7</v>
          </cell>
          <cell r="F2644">
            <v>37949</v>
          </cell>
          <cell r="G2644">
            <v>0.14799999999999999</v>
          </cell>
          <cell r="H2644">
            <v>0.13</v>
          </cell>
          <cell r="I2644" t="str">
            <v>4          0</v>
          </cell>
          <cell r="J2644">
            <v>0</v>
          </cell>
          <cell r="K2644">
            <v>0</v>
          </cell>
          <cell r="L2644">
            <v>2003</v>
          </cell>
          <cell r="M2644" t="str">
            <v>No Trade</v>
          </cell>
          <cell r="N2644" t="str">
            <v>NG123</v>
          </cell>
          <cell r="O2644">
            <v>47</v>
          </cell>
          <cell r="P2644">
            <v>1</v>
          </cell>
        </row>
        <row r="2645">
          <cell r="A2645" t="str">
            <v>ON</v>
          </cell>
          <cell r="B2645">
            <v>1</v>
          </cell>
          <cell r="C2645">
            <v>4</v>
          </cell>
          <cell r="D2645" t="str">
            <v>P</v>
          </cell>
          <cell r="E2645">
            <v>2.5</v>
          </cell>
          <cell r="F2645">
            <v>37979</v>
          </cell>
          <cell r="G2645">
            <v>2.8000000000000001E-2</v>
          </cell>
          <cell r="H2645">
            <v>0.03</v>
          </cell>
          <cell r="I2645" t="str">
            <v>2          0</v>
          </cell>
          <cell r="J2645">
            <v>0</v>
          </cell>
          <cell r="K2645">
            <v>0</v>
          </cell>
          <cell r="L2645">
            <v>2004</v>
          </cell>
          <cell r="M2645">
            <v>1.1981757524572751</v>
          </cell>
          <cell r="N2645" t="str">
            <v>NG14</v>
          </cell>
          <cell r="O2645">
            <v>49.15</v>
          </cell>
          <cell r="P2645">
            <v>2</v>
          </cell>
        </row>
        <row r="2646">
          <cell r="A2646" t="str">
            <v>ON</v>
          </cell>
          <cell r="B2646">
            <v>1</v>
          </cell>
          <cell r="C2646">
            <v>4</v>
          </cell>
          <cell r="D2646" t="str">
            <v>C</v>
          </cell>
          <cell r="E2646">
            <v>3</v>
          </cell>
          <cell r="F2646">
            <v>37979</v>
          </cell>
          <cell r="G2646">
            <v>1.214</v>
          </cell>
          <cell r="H2646">
            <v>1.21</v>
          </cell>
          <cell r="I2646" t="str">
            <v>4          0</v>
          </cell>
          <cell r="J2646">
            <v>0</v>
          </cell>
          <cell r="K2646">
            <v>0</v>
          </cell>
          <cell r="L2646">
            <v>2004</v>
          </cell>
          <cell r="M2646" t="str">
            <v>No Trade</v>
          </cell>
          <cell r="N2646" t="str">
            <v>NG14</v>
          </cell>
          <cell r="O2646">
            <v>49.15</v>
          </cell>
          <cell r="P2646">
            <v>1</v>
          </cell>
        </row>
        <row r="2647">
          <cell r="A2647" t="str">
            <v>ON</v>
          </cell>
          <cell r="B2647">
            <v>1</v>
          </cell>
          <cell r="C2647">
            <v>4</v>
          </cell>
          <cell r="D2647" t="str">
            <v>P</v>
          </cell>
          <cell r="E2647">
            <v>3</v>
          </cell>
          <cell r="F2647">
            <v>37979</v>
          </cell>
          <cell r="G2647">
            <v>9.4E-2</v>
          </cell>
          <cell r="H2647">
            <v>0.1</v>
          </cell>
          <cell r="I2647" t="str">
            <v>5          0</v>
          </cell>
          <cell r="J2647">
            <v>0</v>
          </cell>
          <cell r="K2647">
            <v>0</v>
          </cell>
          <cell r="L2647">
            <v>2004</v>
          </cell>
          <cell r="M2647">
            <v>1.3214687791316264</v>
          </cell>
          <cell r="N2647" t="str">
            <v>NG14</v>
          </cell>
          <cell r="O2647">
            <v>49.15</v>
          </cell>
          <cell r="P2647">
            <v>2</v>
          </cell>
        </row>
        <row r="2648">
          <cell r="A2648" t="str">
            <v>ON</v>
          </cell>
          <cell r="B2648">
            <v>1</v>
          </cell>
          <cell r="C2648">
            <v>4</v>
          </cell>
          <cell r="D2648" t="str">
            <v>P</v>
          </cell>
          <cell r="E2648">
            <v>3.25</v>
          </cell>
          <cell r="F2648">
            <v>37979</v>
          </cell>
          <cell r="G2648">
            <v>0.151</v>
          </cell>
          <cell r="H2648">
            <v>0.16</v>
          </cell>
          <cell r="I2648" t="str">
            <v>6          0</v>
          </cell>
          <cell r="J2648">
            <v>0</v>
          </cell>
          <cell r="K2648">
            <v>0</v>
          </cell>
          <cell r="L2648">
            <v>2004</v>
          </cell>
          <cell r="M2648">
            <v>1.3836098761907516</v>
          </cell>
          <cell r="N2648" t="str">
            <v>NG14</v>
          </cell>
          <cell r="O2648">
            <v>49.15</v>
          </cell>
          <cell r="P2648">
            <v>2</v>
          </cell>
        </row>
        <row r="2649">
          <cell r="A2649" t="str">
            <v>ON</v>
          </cell>
          <cell r="B2649">
            <v>1</v>
          </cell>
          <cell r="C2649">
            <v>4</v>
          </cell>
          <cell r="D2649" t="str">
            <v>P</v>
          </cell>
          <cell r="E2649">
            <v>3.5</v>
          </cell>
          <cell r="F2649">
            <v>37979</v>
          </cell>
          <cell r="G2649">
            <v>0.22500000000000001</v>
          </cell>
          <cell r="H2649">
            <v>0.24</v>
          </cell>
          <cell r="I2649" t="str">
            <v>5          0</v>
          </cell>
          <cell r="J2649">
            <v>0</v>
          </cell>
          <cell r="K2649">
            <v>0</v>
          </cell>
          <cell r="L2649">
            <v>2004</v>
          </cell>
          <cell r="M2649">
            <v>1.4430909588425338</v>
          </cell>
          <cell r="N2649" t="str">
            <v>NG14</v>
          </cell>
          <cell r="O2649">
            <v>49.15</v>
          </cell>
          <cell r="P2649">
            <v>2</v>
          </cell>
        </row>
        <row r="2650">
          <cell r="A2650" t="str">
            <v>ON</v>
          </cell>
          <cell r="B2650">
            <v>1</v>
          </cell>
          <cell r="C2650">
            <v>4</v>
          </cell>
          <cell r="D2650" t="str">
            <v>P</v>
          </cell>
          <cell r="E2650">
            <v>3.65</v>
          </cell>
          <cell r="F2650">
            <v>37979</v>
          </cell>
          <cell r="G2650">
            <v>0.27800000000000002</v>
          </cell>
          <cell r="H2650">
            <v>0.3</v>
          </cell>
          <cell r="I2650" t="str">
            <v>2          0</v>
          </cell>
          <cell r="J2650">
            <v>0</v>
          </cell>
          <cell r="K2650">
            <v>0</v>
          </cell>
          <cell r="L2650">
            <v>2004</v>
          </cell>
          <cell r="M2650">
            <v>1.477923653537891</v>
          </cell>
          <cell r="N2650" t="str">
            <v>NG14</v>
          </cell>
          <cell r="O2650">
            <v>49.15</v>
          </cell>
          <cell r="P2650">
            <v>2</v>
          </cell>
        </row>
        <row r="2651">
          <cell r="A2651" t="str">
            <v>ON</v>
          </cell>
          <cell r="B2651">
            <v>1</v>
          </cell>
          <cell r="C2651">
            <v>4</v>
          </cell>
          <cell r="D2651" t="str">
            <v>P</v>
          </cell>
          <cell r="E2651">
            <v>3.7</v>
          </cell>
          <cell r="F2651">
            <v>37979</v>
          </cell>
          <cell r="G2651">
            <v>0.29699999999999999</v>
          </cell>
          <cell r="H2651">
            <v>0.32</v>
          </cell>
          <cell r="I2651" t="str">
            <v>2          0</v>
          </cell>
          <cell r="J2651">
            <v>0</v>
          </cell>
          <cell r="K2651">
            <v>0</v>
          </cell>
          <cell r="L2651">
            <v>2004</v>
          </cell>
          <cell r="M2651">
            <v>1.4892823173987484</v>
          </cell>
          <cell r="N2651" t="str">
            <v>NG14</v>
          </cell>
          <cell r="O2651">
            <v>49.15</v>
          </cell>
          <cell r="P2651">
            <v>2</v>
          </cell>
        </row>
        <row r="2652">
          <cell r="A2652" t="str">
            <v>ON</v>
          </cell>
          <cell r="B2652">
            <v>1</v>
          </cell>
          <cell r="C2652">
            <v>4</v>
          </cell>
          <cell r="D2652" t="str">
            <v>P</v>
          </cell>
          <cell r="E2652">
            <v>3.75</v>
          </cell>
          <cell r="F2652">
            <v>37979</v>
          </cell>
          <cell r="G2652">
            <v>0.316</v>
          </cell>
          <cell r="H2652">
            <v>0.34</v>
          </cell>
          <cell r="I2652" t="str">
            <v>3          0</v>
          </cell>
          <cell r="J2652">
            <v>0</v>
          </cell>
          <cell r="K2652">
            <v>0</v>
          </cell>
          <cell r="L2652">
            <v>2004</v>
          </cell>
          <cell r="M2652">
            <v>1.4998570963618276</v>
          </cell>
          <cell r="N2652" t="str">
            <v>NG14</v>
          </cell>
          <cell r="O2652">
            <v>49.15</v>
          </cell>
          <cell r="P2652">
            <v>2</v>
          </cell>
        </row>
        <row r="2653">
          <cell r="A2653" t="str">
            <v>ON</v>
          </cell>
          <cell r="B2653">
            <v>1</v>
          </cell>
          <cell r="C2653">
            <v>4</v>
          </cell>
          <cell r="D2653" t="str">
            <v>C</v>
          </cell>
          <cell r="E2653">
            <v>3.8</v>
          </cell>
          <cell r="F2653">
            <v>37979</v>
          </cell>
          <cell r="G2653">
            <v>0.96</v>
          </cell>
          <cell r="H2653">
            <v>0.89</v>
          </cell>
          <cell r="I2653" t="str">
            <v>8          0</v>
          </cell>
          <cell r="J2653">
            <v>0</v>
          </cell>
          <cell r="K2653">
            <v>0</v>
          </cell>
          <cell r="L2653">
            <v>2004</v>
          </cell>
          <cell r="M2653" t="str">
            <v>No Trade</v>
          </cell>
          <cell r="N2653" t="str">
            <v>NG14</v>
          </cell>
          <cell r="O2653">
            <v>49.15</v>
          </cell>
          <cell r="P2653">
            <v>1</v>
          </cell>
        </row>
        <row r="2654">
          <cell r="A2654" t="str">
            <v>ON</v>
          </cell>
          <cell r="B2654">
            <v>1</v>
          </cell>
          <cell r="C2654">
            <v>4</v>
          </cell>
          <cell r="D2654" t="str">
            <v>P</v>
          </cell>
          <cell r="E2654">
            <v>3.8</v>
          </cell>
          <cell r="F2654">
            <v>37979</v>
          </cell>
          <cell r="G2654">
            <v>0.33700000000000002</v>
          </cell>
          <cell r="H2654">
            <v>0.36</v>
          </cell>
          <cell r="I2654" t="str">
            <v>4          0</v>
          </cell>
          <cell r="J2654">
            <v>0</v>
          </cell>
          <cell r="K2654">
            <v>0</v>
          </cell>
          <cell r="L2654">
            <v>2004</v>
          </cell>
          <cell r="M2654">
            <v>1.5116687258555126</v>
          </cell>
          <cell r="N2654" t="str">
            <v>NG14</v>
          </cell>
          <cell r="O2654">
            <v>49.15</v>
          </cell>
          <cell r="P2654">
            <v>2</v>
          </cell>
        </row>
        <row r="2655">
          <cell r="A2655" t="str">
            <v>ON</v>
          </cell>
          <cell r="B2655">
            <v>1</v>
          </cell>
          <cell r="C2655">
            <v>4</v>
          </cell>
          <cell r="D2655" t="str">
            <v>P</v>
          </cell>
          <cell r="E2655">
            <v>3.9</v>
          </cell>
          <cell r="F2655">
            <v>37979</v>
          </cell>
          <cell r="G2655">
            <v>0.38</v>
          </cell>
          <cell r="H2655">
            <v>0.41</v>
          </cell>
          <cell r="I2655" t="str">
            <v>0          0</v>
          </cell>
          <cell r="J2655">
            <v>0</v>
          </cell>
          <cell r="K2655">
            <v>0</v>
          </cell>
          <cell r="L2655">
            <v>2004</v>
          </cell>
          <cell r="M2655">
            <v>1.5339635459554541</v>
          </cell>
          <cell r="N2655" t="str">
            <v>NG14</v>
          </cell>
          <cell r="O2655">
            <v>49.15</v>
          </cell>
          <cell r="P2655">
            <v>2</v>
          </cell>
        </row>
        <row r="2656">
          <cell r="A2656" t="str">
            <v>ON</v>
          </cell>
          <cell r="B2656">
            <v>1</v>
          </cell>
          <cell r="C2656">
            <v>4</v>
          </cell>
          <cell r="D2656" t="str">
            <v>C</v>
          </cell>
          <cell r="E2656">
            <v>4</v>
          </cell>
          <cell r="F2656">
            <v>37979</v>
          </cell>
          <cell r="G2656">
            <v>0</v>
          </cell>
          <cell r="H2656">
            <v>0</v>
          </cell>
          <cell r="I2656" t="str">
            <v>0          0</v>
          </cell>
          <cell r="J2656">
            <v>0</v>
          </cell>
          <cell r="K2656">
            <v>0</v>
          </cell>
          <cell r="L2656">
            <v>2004</v>
          </cell>
          <cell r="M2656" t="str">
            <v>No Trade</v>
          </cell>
          <cell r="N2656" t="str">
            <v/>
          </cell>
          <cell r="O2656" t="str">
            <v/>
          </cell>
          <cell r="P2656" t="str">
            <v/>
          </cell>
        </row>
        <row r="2657">
          <cell r="A2657" t="str">
            <v>ON</v>
          </cell>
          <cell r="B2657">
            <v>1</v>
          </cell>
          <cell r="C2657">
            <v>4</v>
          </cell>
          <cell r="D2657" t="str">
            <v>P</v>
          </cell>
          <cell r="E2657">
            <v>4</v>
          </cell>
          <cell r="F2657">
            <v>37979</v>
          </cell>
          <cell r="G2657">
            <v>0.42699999999999999</v>
          </cell>
          <cell r="H2657">
            <v>0.46</v>
          </cell>
          <cell r="I2657" t="str">
            <v>0          0</v>
          </cell>
          <cell r="J2657">
            <v>0</v>
          </cell>
          <cell r="K2657">
            <v>0</v>
          </cell>
          <cell r="L2657">
            <v>2004</v>
          </cell>
          <cell r="M2657">
            <v>1.5570078951974904</v>
          </cell>
          <cell r="N2657" t="str">
            <v>NG14</v>
          </cell>
          <cell r="O2657">
            <v>49.15</v>
          </cell>
          <cell r="P2657">
            <v>2</v>
          </cell>
        </row>
        <row r="2658">
          <cell r="A2658" t="str">
            <v>ON</v>
          </cell>
          <cell r="B2658">
            <v>1</v>
          </cell>
          <cell r="C2658">
            <v>4</v>
          </cell>
          <cell r="D2658" t="str">
            <v>C</v>
          </cell>
          <cell r="E2658">
            <v>4.05</v>
          </cell>
          <cell r="F2658">
            <v>37979</v>
          </cell>
          <cell r="G2658">
            <v>0</v>
          </cell>
          <cell r="H2658">
            <v>0</v>
          </cell>
          <cell r="I2658" t="str">
            <v>0          0</v>
          </cell>
          <cell r="J2658">
            <v>0</v>
          </cell>
          <cell r="K2658">
            <v>0</v>
          </cell>
          <cell r="L2658">
            <v>2004</v>
          </cell>
          <cell r="M2658" t="str">
            <v>No Trade</v>
          </cell>
          <cell r="N2658" t="str">
            <v/>
          </cell>
          <cell r="O2658" t="str">
            <v/>
          </cell>
          <cell r="P2658" t="str">
            <v/>
          </cell>
        </row>
        <row r="2659">
          <cell r="A2659" t="str">
            <v>ON</v>
          </cell>
          <cell r="B2659">
            <v>1</v>
          </cell>
          <cell r="C2659">
            <v>4</v>
          </cell>
          <cell r="D2659" t="str">
            <v>C</v>
          </cell>
          <cell r="E2659">
            <v>4.0999999999999996</v>
          </cell>
          <cell r="F2659">
            <v>37979</v>
          </cell>
          <cell r="G2659">
            <v>0</v>
          </cell>
          <cell r="H2659">
            <v>0</v>
          </cell>
          <cell r="I2659" t="str">
            <v>0          0</v>
          </cell>
          <cell r="J2659">
            <v>0</v>
          </cell>
          <cell r="K2659">
            <v>0</v>
          </cell>
          <cell r="L2659">
            <v>2004</v>
          </cell>
          <cell r="M2659" t="str">
            <v>No Trade</v>
          </cell>
          <cell r="N2659" t="str">
            <v/>
          </cell>
          <cell r="O2659" t="str">
            <v/>
          </cell>
          <cell r="P2659" t="str">
            <v/>
          </cell>
        </row>
        <row r="2660">
          <cell r="A2660" t="str">
            <v>ON</v>
          </cell>
          <cell r="B2660">
            <v>1</v>
          </cell>
          <cell r="C2660">
            <v>4</v>
          </cell>
          <cell r="D2660" t="str">
            <v>C</v>
          </cell>
          <cell r="E2660">
            <v>4.1500000000000004</v>
          </cell>
          <cell r="F2660">
            <v>37979</v>
          </cell>
          <cell r="G2660">
            <v>0</v>
          </cell>
          <cell r="H2660">
            <v>0</v>
          </cell>
          <cell r="I2660" t="str">
            <v>0          0</v>
          </cell>
          <cell r="J2660">
            <v>0</v>
          </cell>
          <cell r="K2660">
            <v>0</v>
          </cell>
          <cell r="L2660">
            <v>2004</v>
          </cell>
          <cell r="M2660" t="str">
            <v>No Trade</v>
          </cell>
          <cell r="N2660" t="str">
            <v/>
          </cell>
          <cell r="O2660" t="str">
            <v/>
          </cell>
          <cell r="P2660" t="str">
            <v/>
          </cell>
        </row>
        <row r="2661">
          <cell r="A2661" t="str">
            <v>ON</v>
          </cell>
          <cell r="B2661">
            <v>1</v>
          </cell>
          <cell r="C2661">
            <v>4</v>
          </cell>
          <cell r="D2661" t="str">
            <v>C</v>
          </cell>
          <cell r="E2661">
            <v>4.2</v>
          </cell>
          <cell r="F2661">
            <v>37979</v>
          </cell>
          <cell r="G2661">
            <v>0</v>
          </cell>
          <cell r="H2661">
            <v>0</v>
          </cell>
          <cell r="I2661" t="str">
            <v>0          0</v>
          </cell>
          <cell r="J2661">
            <v>0</v>
          </cell>
          <cell r="K2661">
            <v>0</v>
          </cell>
          <cell r="L2661">
            <v>2004</v>
          </cell>
          <cell r="M2661" t="str">
            <v>No Trade</v>
          </cell>
          <cell r="N2661" t="str">
            <v/>
          </cell>
          <cell r="O2661" t="str">
            <v/>
          </cell>
          <cell r="P2661" t="str">
            <v/>
          </cell>
        </row>
        <row r="2662">
          <cell r="A2662" t="str">
            <v>ON</v>
          </cell>
          <cell r="B2662">
            <v>1</v>
          </cell>
          <cell r="C2662">
            <v>4</v>
          </cell>
          <cell r="D2662" t="str">
            <v>C</v>
          </cell>
          <cell r="E2662">
            <v>4.25</v>
          </cell>
          <cell r="F2662">
            <v>37979</v>
          </cell>
          <cell r="G2662">
            <v>0</v>
          </cell>
          <cell r="H2662">
            <v>0</v>
          </cell>
          <cell r="I2662" t="str">
            <v>0          0</v>
          </cell>
          <cell r="J2662">
            <v>0</v>
          </cell>
          <cell r="K2662">
            <v>0</v>
          </cell>
          <cell r="L2662">
            <v>2004</v>
          </cell>
          <cell r="M2662" t="str">
            <v>No Trade</v>
          </cell>
          <cell r="N2662" t="str">
            <v/>
          </cell>
          <cell r="O2662" t="str">
            <v/>
          </cell>
          <cell r="P2662" t="str">
            <v/>
          </cell>
        </row>
        <row r="2663">
          <cell r="A2663" t="str">
            <v>ON</v>
          </cell>
          <cell r="B2663">
            <v>1</v>
          </cell>
          <cell r="C2663">
            <v>4</v>
          </cell>
          <cell r="D2663" t="str">
            <v>C</v>
          </cell>
          <cell r="E2663">
            <v>4.3</v>
          </cell>
          <cell r="F2663">
            <v>37979</v>
          </cell>
          <cell r="G2663">
            <v>0.71799999999999997</v>
          </cell>
          <cell r="H2663">
            <v>0.67</v>
          </cell>
          <cell r="I2663" t="str">
            <v>0          0</v>
          </cell>
          <cell r="J2663">
            <v>0</v>
          </cell>
          <cell r="K2663">
            <v>0</v>
          </cell>
          <cell r="L2663">
            <v>2004</v>
          </cell>
          <cell r="M2663" t="str">
            <v>No Trade</v>
          </cell>
          <cell r="N2663" t="str">
            <v>NG14</v>
          </cell>
          <cell r="O2663">
            <v>49.15</v>
          </cell>
          <cell r="P2663">
            <v>1</v>
          </cell>
        </row>
        <row r="2664">
          <cell r="A2664" t="str">
            <v>ON</v>
          </cell>
          <cell r="B2664">
            <v>1</v>
          </cell>
          <cell r="C2664">
            <v>4</v>
          </cell>
          <cell r="D2664" t="str">
            <v>P</v>
          </cell>
          <cell r="E2664">
            <v>4.3</v>
          </cell>
          <cell r="F2664">
            <v>37979</v>
          </cell>
          <cell r="G2664">
            <v>0.58499999999999996</v>
          </cell>
          <cell r="H2664">
            <v>0.62</v>
          </cell>
          <cell r="I2664" t="str">
            <v>6          0</v>
          </cell>
          <cell r="J2664">
            <v>0</v>
          </cell>
          <cell r="K2664">
            <v>0</v>
          </cell>
          <cell r="L2664">
            <v>2004</v>
          </cell>
          <cell r="M2664">
            <v>1.6244082654996272</v>
          </cell>
          <cell r="N2664" t="str">
            <v>NG14</v>
          </cell>
          <cell r="O2664">
            <v>49.15</v>
          </cell>
          <cell r="P2664">
            <v>2</v>
          </cell>
        </row>
        <row r="2665">
          <cell r="A2665" t="str">
            <v>ON</v>
          </cell>
          <cell r="B2665">
            <v>1</v>
          </cell>
          <cell r="C2665">
            <v>4</v>
          </cell>
          <cell r="D2665" t="str">
            <v>C</v>
          </cell>
          <cell r="E2665">
            <v>4.3499999999999996</v>
          </cell>
          <cell r="F2665">
            <v>37979</v>
          </cell>
          <cell r="G2665">
            <v>0.69799999999999995</v>
          </cell>
          <cell r="H2665">
            <v>0.65</v>
          </cell>
          <cell r="I2665" t="str">
            <v>0          0</v>
          </cell>
          <cell r="J2665">
            <v>0</v>
          </cell>
          <cell r="K2665">
            <v>0</v>
          </cell>
          <cell r="L2665">
            <v>2004</v>
          </cell>
          <cell r="M2665" t="str">
            <v>No Trade</v>
          </cell>
          <cell r="N2665" t="str">
            <v>NG14</v>
          </cell>
          <cell r="O2665">
            <v>49.15</v>
          </cell>
          <cell r="P2665">
            <v>1</v>
          </cell>
        </row>
        <row r="2666">
          <cell r="A2666" t="str">
            <v>ON</v>
          </cell>
          <cell r="B2666">
            <v>1</v>
          </cell>
          <cell r="C2666">
            <v>4</v>
          </cell>
          <cell r="D2666" t="str">
            <v>P</v>
          </cell>
          <cell r="E2666">
            <v>4.3499999999999996</v>
          </cell>
          <cell r="F2666">
            <v>37979</v>
          </cell>
          <cell r="G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2004</v>
          </cell>
          <cell r="M2666" t="str">
            <v>No Trade</v>
          </cell>
          <cell r="N2666" t="str">
            <v/>
          </cell>
          <cell r="O2666" t="str">
            <v/>
          </cell>
          <cell r="P2666" t="str">
            <v/>
          </cell>
        </row>
        <row r="2667">
          <cell r="A2667" t="str">
            <v>ON</v>
          </cell>
          <cell r="B2667">
            <v>1</v>
          </cell>
          <cell r="C2667">
            <v>4</v>
          </cell>
          <cell r="D2667" t="str">
            <v>C</v>
          </cell>
          <cell r="E2667">
            <v>4.4000000000000004</v>
          </cell>
          <cell r="F2667">
            <v>37979</v>
          </cell>
          <cell r="G2667">
            <v>0.67800000000000005</v>
          </cell>
          <cell r="H2667">
            <v>0.63</v>
          </cell>
          <cell r="I2667" t="str">
            <v>1          0</v>
          </cell>
          <cell r="J2667">
            <v>0</v>
          </cell>
          <cell r="K2667">
            <v>0</v>
          </cell>
          <cell r="L2667">
            <v>2004</v>
          </cell>
          <cell r="M2667" t="str">
            <v>No Trade</v>
          </cell>
          <cell r="N2667" t="str">
            <v>NG14</v>
          </cell>
          <cell r="O2667">
            <v>49.15</v>
          </cell>
          <cell r="P2667">
            <v>1</v>
          </cell>
        </row>
        <row r="2668">
          <cell r="A2668" t="str">
            <v>ON</v>
          </cell>
          <cell r="B2668">
            <v>1</v>
          </cell>
          <cell r="C2668">
            <v>4</v>
          </cell>
          <cell r="D2668" t="str">
            <v>P</v>
          </cell>
          <cell r="E2668">
            <v>4.4000000000000004</v>
          </cell>
          <cell r="F2668">
            <v>37979</v>
          </cell>
          <cell r="G2668">
            <v>0.64300000000000002</v>
          </cell>
          <cell r="H2668">
            <v>0.68</v>
          </cell>
          <cell r="I2668" t="str">
            <v>7          0</v>
          </cell>
          <cell r="J2668">
            <v>0</v>
          </cell>
          <cell r="K2668">
            <v>0</v>
          </cell>
          <cell r="L2668">
            <v>2004</v>
          </cell>
          <cell r="M2668">
            <v>1.6462327667422831</v>
          </cell>
          <cell r="N2668" t="str">
            <v>NG14</v>
          </cell>
          <cell r="O2668">
            <v>49.15</v>
          </cell>
          <cell r="P2668">
            <v>2</v>
          </cell>
        </row>
        <row r="2669">
          <cell r="A2669" t="str">
            <v>ON</v>
          </cell>
          <cell r="B2669">
            <v>1</v>
          </cell>
          <cell r="C2669">
            <v>4</v>
          </cell>
          <cell r="D2669" t="str">
            <v>C</v>
          </cell>
          <cell r="E2669">
            <v>4.5</v>
          </cell>
          <cell r="F2669">
            <v>37979</v>
          </cell>
          <cell r="G2669">
            <v>0.64</v>
          </cell>
          <cell r="H2669">
            <v>0.59</v>
          </cell>
          <cell r="I2669" t="str">
            <v>5          0</v>
          </cell>
          <cell r="J2669">
            <v>0</v>
          </cell>
          <cell r="K2669">
            <v>0</v>
          </cell>
          <cell r="L2669">
            <v>2004</v>
          </cell>
          <cell r="M2669" t="str">
            <v>No Trade</v>
          </cell>
          <cell r="N2669" t="str">
            <v>NG14</v>
          </cell>
          <cell r="O2669">
            <v>49.15</v>
          </cell>
          <cell r="P2669">
            <v>1</v>
          </cell>
        </row>
        <row r="2670">
          <cell r="A2670" t="str">
            <v>ON</v>
          </cell>
          <cell r="B2670">
            <v>1</v>
          </cell>
          <cell r="C2670">
            <v>4</v>
          </cell>
          <cell r="D2670" t="str">
            <v>P</v>
          </cell>
          <cell r="E2670">
            <v>4.5</v>
          </cell>
          <cell r="F2670">
            <v>37979</v>
          </cell>
          <cell r="G2670">
            <v>0.87</v>
          </cell>
          <cell r="H2670">
            <v>0.87</v>
          </cell>
          <cell r="I2670" t="str">
            <v>0          0</v>
          </cell>
          <cell r="J2670">
            <v>0</v>
          </cell>
          <cell r="K2670">
            <v>0</v>
          </cell>
          <cell r="L2670">
            <v>2004</v>
          </cell>
          <cell r="M2670">
            <v>1.771141055424869</v>
          </cell>
          <cell r="N2670" t="str">
            <v>NG14</v>
          </cell>
          <cell r="O2670">
            <v>49.15</v>
          </cell>
          <cell r="P2670">
            <v>2</v>
          </cell>
        </row>
        <row r="2671">
          <cell r="A2671" t="str">
            <v>ON</v>
          </cell>
          <cell r="B2671">
            <v>1</v>
          </cell>
          <cell r="C2671">
            <v>4</v>
          </cell>
          <cell r="D2671" t="str">
            <v>C</v>
          </cell>
          <cell r="E2671">
            <v>4.75</v>
          </cell>
          <cell r="F2671">
            <v>37979</v>
          </cell>
          <cell r="G2671">
            <v>0.55500000000000005</v>
          </cell>
          <cell r="H2671">
            <v>0.51</v>
          </cell>
          <cell r="I2671" t="str">
            <v>5          0</v>
          </cell>
          <cell r="J2671">
            <v>0</v>
          </cell>
          <cell r="K2671">
            <v>0</v>
          </cell>
          <cell r="L2671">
            <v>2004</v>
          </cell>
          <cell r="M2671" t="str">
            <v>No Trade</v>
          </cell>
          <cell r="N2671" t="str">
            <v>NG14</v>
          </cell>
          <cell r="O2671">
            <v>49.15</v>
          </cell>
          <cell r="P2671">
            <v>1</v>
          </cell>
        </row>
        <row r="2672">
          <cell r="A2672" t="str">
            <v>ON</v>
          </cell>
          <cell r="B2672">
            <v>1</v>
          </cell>
          <cell r="C2672">
            <v>4</v>
          </cell>
          <cell r="D2672" t="str">
            <v>C</v>
          </cell>
          <cell r="E2672">
            <v>5</v>
          </cell>
          <cell r="F2672">
            <v>37979</v>
          </cell>
          <cell r="G2672">
            <v>0.48299999999999998</v>
          </cell>
          <cell r="H2672">
            <v>0.44</v>
          </cell>
          <cell r="I2672" t="str">
            <v>7          0</v>
          </cell>
          <cell r="J2672">
            <v>0</v>
          </cell>
          <cell r="K2672">
            <v>0</v>
          </cell>
          <cell r="L2672">
            <v>2004</v>
          </cell>
          <cell r="M2672" t="str">
            <v>No Trade</v>
          </cell>
          <cell r="N2672" t="str">
            <v>NG14</v>
          </cell>
          <cell r="O2672">
            <v>49.15</v>
          </cell>
          <cell r="P2672">
            <v>1</v>
          </cell>
        </row>
        <row r="2673">
          <cell r="A2673" t="str">
            <v>ON</v>
          </cell>
          <cell r="B2673">
            <v>1</v>
          </cell>
          <cell r="C2673">
            <v>4</v>
          </cell>
          <cell r="D2673" t="str">
            <v>C</v>
          </cell>
          <cell r="E2673">
            <v>5.25</v>
          </cell>
          <cell r="F2673">
            <v>37979</v>
          </cell>
          <cell r="G2673">
            <v>0.42199999999999999</v>
          </cell>
          <cell r="H2673">
            <v>0.39</v>
          </cell>
          <cell r="I2673" t="str">
            <v>1          0</v>
          </cell>
          <cell r="J2673">
            <v>0</v>
          </cell>
          <cell r="K2673">
            <v>0</v>
          </cell>
          <cell r="L2673">
            <v>2004</v>
          </cell>
          <cell r="M2673" t="str">
            <v>No Trade</v>
          </cell>
          <cell r="N2673" t="str">
            <v>NG14</v>
          </cell>
          <cell r="O2673">
            <v>49.15</v>
          </cell>
          <cell r="P2673">
            <v>1</v>
          </cell>
        </row>
        <row r="2674">
          <cell r="A2674" t="str">
            <v>ON</v>
          </cell>
          <cell r="B2674">
            <v>1</v>
          </cell>
          <cell r="C2674">
            <v>4</v>
          </cell>
          <cell r="D2674" t="str">
            <v>C</v>
          </cell>
          <cell r="E2674">
            <v>6</v>
          </cell>
          <cell r="F2674">
            <v>37979</v>
          </cell>
          <cell r="G2674">
            <v>0.29099999999999998</v>
          </cell>
          <cell r="H2674">
            <v>0.26</v>
          </cell>
          <cell r="I2674" t="str">
            <v>9          0</v>
          </cell>
          <cell r="J2674">
            <v>0</v>
          </cell>
          <cell r="K2674">
            <v>0</v>
          </cell>
          <cell r="L2674">
            <v>2004</v>
          </cell>
          <cell r="M2674" t="str">
            <v>No Trade</v>
          </cell>
          <cell r="N2674" t="str">
            <v>NG14</v>
          </cell>
          <cell r="O2674">
            <v>49.15</v>
          </cell>
          <cell r="P2674">
            <v>1</v>
          </cell>
        </row>
        <row r="2675">
          <cell r="A2675" t="str">
            <v>ON</v>
          </cell>
          <cell r="B2675">
            <v>1</v>
          </cell>
          <cell r="C2675">
            <v>4</v>
          </cell>
          <cell r="D2675" t="str">
            <v>C</v>
          </cell>
          <cell r="E2675">
            <v>6.25</v>
          </cell>
          <cell r="F2675">
            <v>37979</v>
          </cell>
          <cell r="G2675">
            <v>0.26</v>
          </cell>
          <cell r="H2675">
            <v>0.24</v>
          </cell>
          <cell r="I2675" t="str">
            <v>0          0</v>
          </cell>
          <cell r="J2675">
            <v>0</v>
          </cell>
          <cell r="K2675">
            <v>0</v>
          </cell>
          <cell r="L2675">
            <v>2004</v>
          </cell>
          <cell r="M2675" t="str">
            <v>No Trade</v>
          </cell>
          <cell r="N2675" t="str">
            <v>NG14</v>
          </cell>
          <cell r="O2675">
            <v>49.15</v>
          </cell>
          <cell r="P2675">
            <v>1</v>
          </cell>
        </row>
        <row r="2676">
          <cell r="A2676" t="str">
            <v>ON</v>
          </cell>
          <cell r="B2676">
            <v>1</v>
          </cell>
          <cell r="C2676">
            <v>4</v>
          </cell>
          <cell r="D2676" t="str">
            <v>C</v>
          </cell>
          <cell r="E2676">
            <v>6.5</v>
          </cell>
          <cell r="F2676">
            <v>37979</v>
          </cell>
          <cell r="G2676">
            <v>0.23300000000000001</v>
          </cell>
          <cell r="H2676">
            <v>0.21</v>
          </cell>
          <cell r="I2676" t="str">
            <v>5          0</v>
          </cell>
          <cell r="J2676">
            <v>0</v>
          </cell>
          <cell r="K2676">
            <v>0</v>
          </cell>
          <cell r="L2676">
            <v>2004</v>
          </cell>
          <cell r="M2676" t="str">
            <v>No Trade</v>
          </cell>
          <cell r="N2676" t="str">
            <v>NG14</v>
          </cell>
          <cell r="O2676">
            <v>49.15</v>
          </cell>
          <cell r="P2676">
            <v>1</v>
          </cell>
        </row>
        <row r="2677">
          <cell r="A2677" t="str">
            <v>ON</v>
          </cell>
          <cell r="B2677">
            <v>1</v>
          </cell>
          <cell r="C2677">
            <v>4</v>
          </cell>
          <cell r="D2677" t="str">
            <v>C</v>
          </cell>
          <cell r="E2677">
            <v>7</v>
          </cell>
          <cell r="F2677">
            <v>37979</v>
          </cell>
          <cell r="G2677">
            <v>0.191</v>
          </cell>
          <cell r="H2677">
            <v>0.17</v>
          </cell>
          <cell r="I2677" t="str">
            <v>6          0</v>
          </cell>
          <cell r="J2677">
            <v>0</v>
          </cell>
          <cell r="K2677">
            <v>0</v>
          </cell>
          <cell r="L2677">
            <v>2004</v>
          </cell>
          <cell r="M2677" t="str">
            <v>No Trade</v>
          </cell>
          <cell r="N2677" t="str">
            <v>NG14</v>
          </cell>
          <cell r="O2677">
            <v>49.15</v>
          </cell>
          <cell r="P2677">
            <v>1</v>
          </cell>
        </row>
        <row r="2678">
          <cell r="A2678" t="str">
            <v>ON</v>
          </cell>
          <cell r="B2678">
            <v>2</v>
          </cell>
          <cell r="C2678">
            <v>4</v>
          </cell>
          <cell r="D2678" t="str">
            <v>P</v>
          </cell>
          <cell r="E2678">
            <v>2.5</v>
          </cell>
          <cell r="F2678">
            <v>38013</v>
          </cell>
          <cell r="G2678">
            <v>2.9000000000000001E-2</v>
          </cell>
          <cell r="H2678">
            <v>0.03</v>
          </cell>
          <cell r="I2678" t="str">
            <v>4          0</v>
          </cell>
          <cell r="J2678">
            <v>0</v>
          </cell>
          <cell r="K2678">
            <v>0</v>
          </cell>
          <cell r="L2678">
            <v>2004</v>
          </cell>
          <cell r="M2678">
            <v>1.1860795736152234</v>
          </cell>
          <cell r="N2678" t="str">
            <v>NG24</v>
          </cell>
          <cell r="O2678">
            <v>55</v>
          </cell>
          <cell r="P2678">
            <v>2</v>
          </cell>
        </row>
        <row r="2679">
          <cell r="A2679" t="str">
            <v>ON</v>
          </cell>
          <cell r="B2679">
            <v>2</v>
          </cell>
          <cell r="C2679">
            <v>4</v>
          </cell>
          <cell r="D2679" t="str">
            <v>P</v>
          </cell>
          <cell r="E2679">
            <v>3.25</v>
          </cell>
          <cell r="F2679">
            <v>38013</v>
          </cell>
          <cell r="G2679">
            <v>0.161</v>
          </cell>
          <cell r="H2679">
            <v>0.17</v>
          </cell>
          <cell r="I2679" t="str">
            <v>7          0</v>
          </cell>
          <cell r="J2679">
            <v>0</v>
          </cell>
          <cell r="K2679">
            <v>0</v>
          </cell>
          <cell r="L2679">
            <v>2004</v>
          </cell>
          <cell r="M2679">
            <v>1.3783544171218745</v>
          </cell>
          <cell r="N2679" t="str">
            <v>NG24</v>
          </cell>
          <cell r="O2679">
            <v>55</v>
          </cell>
          <cell r="P2679">
            <v>2</v>
          </cell>
        </row>
        <row r="2680">
          <cell r="A2680" t="str">
            <v>ON</v>
          </cell>
          <cell r="B2680">
            <v>2</v>
          </cell>
          <cell r="C2680">
            <v>4</v>
          </cell>
          <cell r="D2680" t="str">
            <v>P</v>
          </cell>
          <cell r="E2680">
            <v>3.5</v>
          </cell>
          <cell r="F2680">
            <v>38013</v>
          </cell>
          <cell r="G2680">
            <v>0.24</v>
          </cell>
          <cell r="H2680">
            <v>0.26</v>
          </cell>
          <cell r="I2680" t="str">
            <v>2          0</v>
          </cell>
          <cell r="J2680">
            <v>0</v>
          </cell>
          <cell r="K2680">
            <v>0</v>
          </cell>
          <cell r="L2680">
            <v>2004</v>
          </cell>
          <cell r="M2680">
            <v>1.4390285227808444</v>
          </cell>
          <cell r="N2680" t="str">
            <v>NG24</v>
          </cell>
          <cell r="O2680">
            <v>55</v>
          </cell>
          <cell r="P2680">
            <v>2</v>
          </cell>
        </row>
        <row r="2681">
          <cell r="A2681" t="str">
            <v>ON</v>
          </cell>
          <cell r="B2681">
            <v>2</v>
          </cell>
          <cell r="C2681">
            <v>4</v>
          </cell>
          <cell r="D2681" t="str">
            <v>P</v>
          </cell>
          <cell r="E2681">
            <v>3.65</v>
          </cell>
          <cell r="F2681">
            <v>38013</v>
          </cell>
          <cell r="G2681">
            <v>0.29599999999999999</v>
          </cell>
          <cell r="H2681">
            <v>0.32</v>
          </cell>
          <cell r="I2681" t="str">
            <v>1          0</v>
          </cell>
          <cell r="J2681">
            <v>0</v>
          </cell>
          <cell r="K2681">
            <v>0</v>
          </cell>
          <cell r="L2681">
            <v>2004</v>
          </cell>
          <cell r="M2681">
            <v>1.4740257734216489</v>
          </cell>
          <cell r="N2681" t="str">
            <v>NG24</v>
          </cell>
          <cell r="O2681">
            <v>55</v>
          </cell>
          <cell r="P2681">
            <v>2</v>
          </cell>
        </row>
        <row r="2682">
          <cell r="A2682" t="str">
            <v>ON</v>
          </cell>
          <cell r="B2682">
            <v>2</v>
          </cell>
          <cell r="C2682">
            <v>4</v>
          </cell>
          <cell r="D2682" t="str">
            <v>P</v>
          </cell>
          <cell r="E2682">
            <v>3.7</v>
          </cell>
          <cell r="F2682">
            <v>38013</v>
          </cell>
          <cell r="G2682">
            <v>0.316</v>
          </cell>
          <cell r="H2682">
            <v>0.34</v>
          </cell>
          <cell r="I2682" t="str">
            <v>3          0</v>
          </cell>
          <cell r="J2682">
            <v>0</v>
          </cell>
          <cell r="K2682">
            <v>0</v>
          </cell>
          <cell r="L2682">
            <v>2004</v>
          </cell>
          <cell r="M2682">
            <v>1.485389358518038</v>
          </cell>
          <cell r="N2682" t="str">
            <v>NG24</v>
          </cell>
          <cell r="O2682">
            <v>55</v>
          </cell>
          <cell r="P2682">
            <v>2</v>
          </cell>
        </row>
        <row r="2683">
          <cell r="A2683" t="str">
            <v>ON</v>
          </cell>
          <cell r="B2683">
            <v>2</v>
          </cell>
          <cell r="C2683">
            <v>4</v>
          </cell>
          <cell r="D2683" t="str">
            <v>P</v>
          </cell>
          <cell r="E2683">
            <v>3.75</v>
          </cell>
          <cell r="F2683">
            <v>38013</v>
          </cell>
          <cell r="G2683">
            <v>0.33700000000000002</v>
          </cell>
          <cell r="H2683">
            <v>0.36</v>
          </cell>
          <cell r="I2683" t="str">
            <v>6          0</v>
          </cell>
          <cell r="J2683">
            <v>0</v>
          </cell>
          <cell r="K2683">
            <v>0</v>
          </cell>
          <cell r="L2683">
            <v>2004</v>
          </cell>
          <cell r="M2683">
            <v>1.4969355547211709</v>
          </cell>
          <cell r="N2683" t="str">
            <v>NG24</v>
          </cell>
          <cell r="O2683">
            <v>55</v>
          </cell>
          <cell r="P2683">
            <v>2</v>
          </cell>
        </row>
        <row r="2684">
          <cell r="A2684" t="str">
            <v>ON</v>
          </cell>
          <cell r="B2684">
            <v>2</v>
          </cell>
          <cell r="C2684">
            <v>4</v>
          </cell>
          <cell r="D2684" t="str">
            <v>C</v>
          </cell>
          <cell r="E2684">
            <v>3.8</v>
          </cell>
          <cell r="F2684">
            <v>38013</v>
          </cell>
          <cell r="G2684">
            <v>0.85399999999999998</v>
          </cell>
          <cell r="H2684">
            <v>0.79</v>
          </cell>
          <cell r="I2684" t="str">
            <v>9          0</v>
          </cell>
          <cell r="J2684">
            <v>0</v>
          </cell>
          <cell r="K2684">
            <v>0</v>
          </cell>
          <cell r="L2684">
            <v>2004</v>
          </cell>
          <cell r="M2684" t="str">
            <v>No Trade</v>
          </cell>
          <cell r="N2684" t="str">
            <v>NG24</v>
          </cell>
          <cell r="O2684">
            <v>55</v>
          </cell>
          <cell r="P2684">
            <v>1</v>
          </cell>
        </row>
        <row r="2685">
          <cell r="A2685" t="str">
            <v>ON</v>
          </cell>
          <cell r="B2685">
            <v>2</v>
          </cell>
          <cell r="C2685">
            <v>4</v>
          </cell>
          <cell r="D2685" t="str">
            <v>P</v>
          </cell>
          <cell r="E2685">
            <v>3.8</v>
          </cell>
          <cell r="F2685">
            <v>38013</v>
          </cell>
          <cell r="G2685">
            <v>0.35899999999999999</v>
          </cell>
          <cell r="H2685">
            <v>0.39</v>
          </cell>
          <cell r="I2685" t="str">
            <v>0          0</v>
          </cell>
          <cell r="J2685">
            <v>0</v>
          </cell>
          <cell r="K2685">
            <v>0</v>
          </cell>
          <cell r="L2685">
            <v>2004</v>
          </cell>
          <cell r="M2685">
            <v>1.5086400938273454</v>
          </cell>
          <cell r="N2685" t="str">
            <v>NG24</v>
          </cell>
          <cell r="O2685">
            <v>55</v>
          </cell>
          <cell r="P2685">
            <v>2</v>
          </cell>
        </row>
        <row r="2686">
          <cell r="A2686" t="str">
            <v>ON</v>
          </cell>
          <cell r="B2686">
            <v>2</v>
          </cell>
          <cell r="C2686">
            <v>4</v>
          </cell>
          <cell r="D2686" t="str">
            <v>C</v>
          </cell>
          <cell r="E2686">
            <v>4.1500000000000004</v>
          </cell>
          <cell r="F2686">
            <v>38013</v>
          </cell>
          <cell r="G2686">
            <v>0.68899999999999995</v>
          </cell>
          <cell r="H2686">
            <v>0.64</v>
          </cell>
          <cell r="I2686" t="str">
            <v>3          0</v>
          </cell>
          <cell r="J2686">
            <v>0</v>
          </cell>
          <cell r="K2686">
            <v>0</v>
          </cell>
          <cell r="L2686">
            <v>2004</v>
          </cell>
          <cell r="M2686" t="str">
            <v>No Trade</v>
          </cell>
          <cell r="N2686" t="str">
            <v>NG24</v>
          </cell>
          <cell r="O2686">
            <v>55</v>
          </cell>
          <cell r="P2686">
            <v>1</v>
          </cell>
        </row>
        <row r="2687">
          <cell r="A2687" t="str">
            <v>ON</v>
          </cell>
          <cell r="B2687">
            <v>2</v>
          </cell>
          <cell r="C2687">
            <v>4</v>
          </cell>
          <cell r="D2687" t="str">
            <v>P</v>
          </cell>
          <cell r="E2687">
            <v>4.1500000000000004</v>
          </cell>
          <cell r="F2687">
            <v>38013</v>
          </cell>
          <cell r="G2687">
            <v>0.53700000000000003</v>
          </cell>
          <cell r="H2687">
            <v>0.56999999999999995</v>
          </cell>
          <cell r="I2687" t="str">
            <v>6          0</v>
          </cell>
          <cell r="J2687">
            <v>0</v>
          </cell>
          <cell r="K2687">
            <v>0</v>
          </cell>
          <cell r="L2687">
            <v>2004</v>
          </cell>
          <cell r="M2687">
            <v>1.5907794309135415</v>
          </cell>
          <cell r="N2687" t="str">
            <v>NG24</v>
          </cell>
          <cell r="O2687">
            <v>55</v>
          </cell>
          <cell r="P2687">
            <v>2</v>
          </cell>
        </row>
        <row r="2688">
          <cell r="A2688" t="str">
            <v>ON</v>
          </cell>
          <cell r="B2688">
            <v>2</v>
          </cell>
          <cell r="C2688">
            <v>4</v>
          </cell>
          <cell r="D2688" t="str">
            <v>C</v>
          </cell>
          <cell r="E2688">
            <v>4.25</v>
          </cell>
          <cell r="F2688">
            <v>38013</v>
          </cell>
          <cell r="G2688">
            <v>0.64800000000000002</v>
          </cell>
          <cell r="H2688">
            <v>0.6</v>
          </cell>
          <cell r="I2688" t="str">
            <v>3          0</v>
          </cell>
          <cell r="J2688">
            <v>0</v>
          </cell>
          <cell r="K2688">
            <v>0</v>
          </cell>
          <cell r="L2688">
            <v>2004</v>
          </cell>
          <cell r="M2688" t="str">
            <v>No Trade</v>
          </cell>
          <cell r="N2688" t="str">
            <v>NG24</v>
          </cell>
          <cell r="O2688">
            <v>55</v>
          </cell>
          <cell r="P2688">
            <v>1</v>
          </cell>
        </row>
        <row r="2689">
          <cell r="A2689" t="str">
            <v>ON</v>
          </cell>
          <cell r="B2689">
            <v>2</v>
          </cell>
          <cell r="C2689">
            <v>4</v>
          </cell>
          <cell r="D2689" t="str">
            <v>C</v>
          </cell>
          <cell r="E2689">
            <v>4.75</v>
          </cell>
          <cell r="F2689">
            <v>38013</v>
          </cell>
          <cell r="G2689">
            <v>0.48</v>
          </cell>
          <cell r="H2689">
            <v>0.44</v>
          </cell>
          <cell r="I2689" t="str">
            <v>4          0</v>
          </cell>
          <cell r="J2689">
            <v>0</v>
          </cell>
          <cell r="K2689">
            <v>0</v>
          </cell>
          <cell r="L2689">
            <v>2004</v>
          </cell>
          <cell r="M2689" t="str">
            <v>No Trade</v>
          </cell>
          <cell r="N2689" t="str">
            <v>NG24</v>
          </cell>
          <cell r="O2689">
            <v>55</v>
          </cell>
          <cell r="P2689">
            <v>1</v>
          </cell>
        </row>
        <row r="2690">
          <cell r="A2690" t="str">
            <v>ON</v>
          </cell>
          <cell r="B2690">
            <v>2</v>
          </cell>
          <cell r="C2690">
            <v>4</v>
          </cell>
          <cell r="D2690" t="str">
            <v>C</v>
          </cell>
          <cell r="E2690">
            <v>6</v>
          </cell>
          <cell r="F2690">
            <v>38013</v>
          </cell>
          <cell r="G2690">
            <v>0.24</v>
          </cell>
          <cell r="H2690">
            <v>0.22</v>
          </cell>
          <cell r="I2690" t="str">
            <v>1          0</v>
          </cell>
          <cell r="J2690">
            <v>0</v>
          </cell>
          <cell r="K2690">
            <v>0</v>
          </cell>
          <cell r="L2690">
            <v>2004</v>
          </cell>
          <cell r="M2690" t="str">
            <v>No Trade</v>
          </cell>
          <cell r="N2690" t="str">
            <v>NG24</v>
          </cell>
          <cell r="O2690">
            <v>55</v>
          </cell>
          <cell r="P2690">
            <v>1</v>
          </cell>
        </row>
        <row r="2691">
          <cell r="A2691" t="str">
            <v>ON</v>
          </cell>
          <cell r="B2691">
            <v>3</v>
          </cell>
          <cell r="C2691">
            <v>4</v>
          </cell>
          <cell r="D2691" t="str">
            <v>P</v>
          </cell>
          <cell r="E2691">
            <v>2</v>
          </cell>
          <cell r="F2691">
            <v>38041</v>
          </cell>
          <cell r="G2691">
            <v>8.9999999999999993E-3</v>
          </cell>
          <cell r="H2691">
            <v>0.01</v>
          </cell>
          <cell r="I2691" t="str">
            <v>1          0</v>
          </cell>
          <cell r="J2691">
            <v>0</v>
          </cell>
          <cell r="K2691">
            <v>0</v>
          </cell>
          <cell r="L2691">
            <v>2004</v>
          </cell>
          <cell r="M2691">
            <v>1.1475310857827681</v>
          </cell>
          <cell r="N2691" t="str">
            <v>NG34</v>
          </cell>
          <cell r="O2691">
            <v>69.349999999999994</v>
          </cell>
          <cell r="P2691">
            <v>2</v>
          </cell>
        </row>
        <row r="2692">
          <cell r="A2692" t="str">
            <v>ON</v>
          </cell>
          <cell r="B2692">
            <v>3</v>
          </cell>
          <cell r="C2692">
            <v>4</v>
          </cell>
          <cell r="D2692" t="str">
            <v>P</v>
          </cell>
          <cell r="E2692">
            <v>2.4</v>
          </cell>
          <cell r="F2692">
            <v>38041</v>
          </cell>
          <cell r="G2692">
            <v>0</v>
          </cell>
          <cell r="H2692">
            <v>0</v>
          </cell>
          <cell r="I2692" t="str">
            <v>0          0</v>
          </cell>
          <cell r="J2692">
            <v>0</v>
          </cell>
          <cell r="K2692">
            <v>0</v>
          </cell>
          <cell r="L2692">
            <v>2004</v>
          </cell>
          <cell r="M2692" t="str">
            <v>No Trade</v>
          </cell>
          <cell r="N2692" t="str">
            <v/>
          </cell>
          <cell r="O2692" t="str">
            <v/>
          </cell>
          <cell r="P2692" t="str">
            <v/>
          </cell>
        </row>
        <row r="2693">
          <cell r="A2693" t="str">
            <v>ON</v>
          </cell>
          <cell r="B2693">
            <v>3</v>
          </cell>
          <cell r="C2693">
            <v>4</v>
          </cell>
          <cell r="D2693" t="str">
            <v>P</v>
          </cell>
          <cell r="E2693">
            <v>2.5</v>
          </cell>
          <cell r="F2693">
            <v>38041</v>
          </cell>
          <cell r="G2693">
            <v>4.4999999999999998E-2</v>
          </cell>
          <cell r="H2693">
            <v>0.05</v>
          </cell>
          <cell r="I2693" t="str">
            <v>0          0</v>
          </cell>
          <cell r="J2693">
            <v>0</v>
          </cell>
          <cell r="K2693">
            <v>0</v>
          </cell>
          <cell r="L2693">
            <v>2004</v>
          </cell>
          <cell r="M2693">
            <v>1.2789938912346188</v>
          </cell>
          <cell r="N2693" t="str">
            <v>NG34</v>
          </cell>
          <cell r="O2693">
            <v>69.349999999999994</v>
          </cell>
          <cell r="P2693">
            <v>2</v>
          </cell>
        </row>
        <row r="2694">
          <cell r="A2694" t="str">
            <v>ON</v>
          </cell>
          <cell r="B2694">
            <v>3</v>
          </cell>
          <cell r="C2694">
            <v>4</v>
          </cell>
          <cell r="D2694" t="str">
            <v>P</v>
          </cell>
          <cell r="E2694">
            <v>2.7</v>
          </cell>
          <cell r="F2694">
            <v>38041</v>
          </cell>
          <cell r="G2694">
            <v>0</v>
          </cell>
          <cell r="H2694">
            <v>0</v>
          </cell>
          <cell r="I2694" t="str">
            <v>0          0</v>
          </cell>
          <cell r="J2694">
            <v>0</v>
          </cell>
          <cell r="K2694">
            <v>0</v>
          </cell>
          <cell r="L2694">
            <v>2004</v>
          </cell>
          <cell r="M2694" t="str">
            <v>No Trade</v>
          </cell>
          <cell r="N2694" t="str">
            <v/>
          </cell>
          <cell r="O2694" t="str">
            <v/>
          </cell>
          <cell r="P2694" t="str">
            <v/>
          </cell>
        </row>
        <row r="2695">
          <cell r="A2695" t="str">
            <v>ON</v>
          </cell>
          <cell r="B2695">
            <v>3</v>
          </cell>
          <cell r="C2695">
            <v>4</v>
          </cell>
          <cell r="D2695" t="str">
            <v>P</v>
          </cell>
          <cell r="E2695">
            <v>2.75</v>
          </cell>
          <cell r="F2695">
            <v>38041</v>
          </cell>
          <cell r="G2695">
            <v>0</v>
          </cell>
          <cell r="H2695">
            <v>0</v>
          </cell>
          <cell r="I2695" t="str">
            <v>0          0</v>
          </cell>
          <cell r="J2695">
            <v>0</v>
          </cell>
          <cell r="K2695">
            <v>0</v>
          </cell>
          <cell r="L2695">
            <v>2004</v>
          </cell>
          <cell r="M2695" t="str">
            <v>No Trade</v>
          </cell>
          <cell r="N2695" t="str">
            <v/>
          </cell>
          <cell r="O2695" t="str">
            <v/>
          </cell>
          <cell r="P2695" t="str">
            <v/>
          </cell>
        </row>
        <row r="2696">
          <cell r="A2696" t="str">
            <v>ON</v>
          </cell>
          <cell r="B2696">
            <v>3</v>
          </cell>
          <cell r="C2696">
            <v>4</v>
          </cell>
          <cell r="D2696" t="str">
            <v>P</v>
          </cell>
          <cell r="E2696">
            <v>3</v>
          </cell>
          <cell r="F2696">
            <v>38041</v>
          </cell>
          <cell r="G2696">
            <v>0.13200000000000001</v>
          </cell>
          <cell r="H2696">
            <v>0.14000000000000001</v>
          </cell>
          <cell r="I2696" t="str">
            <v>5          0</v>
          </cell>
          <cell r="J2696">
            <v>0</v>
          </cell>
          <cell r="K2696">
            <v>0</v>
          </cell>
          <cell r="L2696">
            <v>2004</v>
          </cell>
          <cell r="M2696">
            <v>1.4012594223406185</v>
          </cell>
          <cell r="N2696" t="str">
            <v>NG34</v>
          </cell>
          <cell r="O2696">
            <v>69.349999999999994</v>
          </cell>
          <cell r="P2696">
            <v>2</v>
          </cell>
        </row>
        <row r="2697">
          <cell r="A2697" t="str">
            <v>ON</v>
          </cell>
          <cell r="B2697">
            <v>3</v>
          </cell>
          <cell r="C2697">
            <v>4</v>
          </cell>
          <cell r="D2697" t="str">
            <v>C</v>
          </cell>
          <cell r="E2697">
            <v>3.2</v>
          </cell>
          <cell r="F2697">
            <v>38041</v>
          </cell>
          <cell r="G2697">
            <v>0</v>
          </cell>
          <cell r="H2697">
            <v>0</v>
          </cell>
          <cell r="I2697" t="str">
            <v>0          0</v>
          </cell>
          <cell r="J2697">
            <v>0</v>
          </cell>
          <cell r="K2697">
            <v>0</v>
          </cell>
          <cell r="L2697">
            <v>2004</v>
          </cell>
          <cell r="M2697" t="str">
            <v>No Trade</v>
          </cell>
          <cell r="N2697" t="str">
            <v/>
          </cell>
          <cell r="O2697" t="str">
            <v/>
          </cell>
          <cell r="P2697" t="str">
            <v/>
          </cell>
        </row>
        <row r="2698">
          <cell r="A2698" t="str">
            <v>ON</v>
          </cell>
          <cell r="B2698">
            <v>3</v>
          </cell>
          <cell r="C2698">
            <v>4</v>
          </cell>
          <cell r="D2698" t="str">
            <v>P</v>
          </cell>
          <cell r="E2698">
            <v>3.2</v>
          </cell>
          <cell r="F2698">
            <v>38041</v>
          </cell>
          <cell r="G2698">
            <v>0</v>
          </cell>
          <cell r="H2698">
            <v>0</v>
          </cell>
          <cell r="I2698" t="str">
            <v>0          0</v>
          </cell>
          <cell r="J2698">
            <v>0</v>
          </cell>
          <cell r="K2698">
            <v>0</v>
          </cell>
          <cell r="L2698">
            <v>2004</v>
          </cell>
          <cell r="M2698" t="str">
            <v>No Trade</v>
          </cell>
          <cell r="N2698" t="str">
            <v/>
          </cell>
          <cell r="O2698" t="str">
            <v/>
          </cell>
          <cell r="P2698" t="str">
            <v/>
          </cell>
        </row>
        <row r="2699">
          <cell r="A2699" t="str">
            <v>ON</v>
          </cell>
          <cell r="B2699">
            <v>3</v>
          </cell>
          <cell r="C2699">
            <v>4</v>
          </cell>
          <cell r="D2699" t="str">
            <v>C</v>
          </cell>
          <cell r="E2699">
            <v>3.25</v>
          </cell>
          <cell r="F2699">
            <v>38041</v>
          </cell>
          <cell r="G2699">
            <v>0.89</v>
          </cell>
          <cell r="H2699">
            <v>0.89</v>
          </cell>
          <cell r="I2699" t="str">
            <v>0          0</v>
          </cell>
          <cell r="J2699">
            <v>0</v>
          </cell>
          <cell r="K2699">
            <v>0</v>
          </cell>
          <cell r="L2699">
            <v>2004</v>
          </cell>
          <cell r="M2699" t="str">
            <v>No Trade</v>
          </cell>
          <cell r="N2699" t="str">
            <v>NG34</v>
          </cell>
          <cell r="O2699">
            <v>69.349999999999994</v>
          </cell>
          <cell r="P2699">
            <v>1</v>
          </cell>
        </row>
        <row r="2700">
          <cell r="A2700" t="str">
            <v>ON</v>
          </cell>
          <cell r="B2700">
            <v>3</v>
          </cell>
          <cell r="C2700">
            <v>4</v>
          </cell>
          <cell r="D2700" t="str">
            <v>P</v>
          </cell>
          <cell r="E2700">
            <v>3.25</v>
          </cell>
          <cell r="F2700">
            <v>38041</v>
          </cell>
          <cell r="G2700">
            <v>0.20100000000000001</v>
          </cell>
          <cell r="H2700">
            <v>0.22</v>
          </cell>
          <cell r="I2700" t="str">
            <v>0          0</v>
          </cell>
          <cell r="J2700">
            <v>0</v>
          </cell>
          <cell r="K2700">
            <v>0</v>
          </cell>
          <cell r="L2700">
            <v>2004</v>
          </cell>
          <cell r="M2700">
            <v>1.4609644450372206</v>
          </cell>
          <cell r="N2700" t="str">
            <v>NG34</v>
          </cell>
          <cell r="O2700">
            <v>69.349999999999994</v>
          </cell>
          <cell r="P2700">
            <v>2</v>
          </cell>
        </row>
        <row r="2701">
          <cell r="A2701" t="str">
            <v>ON</v>
          </cell>
          <cell r="B2701">
            <v>3</v>
          </cell>
          <cell r="C2701">
            <v>4</v>
          </cell>
          <cell r="D2701" t="str">
            <v>C</v>
          </cell>
          <cell r="E2701">
            <v>3.3</v>
          </cell>
          <cell r="F2701">
            <v>38041</v>
          </cell>
          <cell r="G2701">
            <v>1.0089999999999999</v>
          </cell>
          <cell r="H2701">
            <v>0.95</v>
          </cell>
          <cell r="I2701" t="str">
            <v>6          0</v>
          </cell>
          <cell r="J2701">
            <v>0</v>
          </cell>
          <cell r="K2701">
            <v>0</v>
          </cell>
          <cell r="L2701">
            <v>2004</v>
          </cell>
          <cell r="M2701" t="str">
            <v>No Trade</v>
          </cell>
          <cell r="N2701" t="str">
            <v>NG34</v>
          </cell>
          <cell r="O2701">
            <v>69.349999999999994</v>
          </cell>
          <cell r="P2701">
            <v>1</v>
          </cell>
        </row>
        <row r="2702">
          <cell r="A2702" t="str">
            <v>ON</v>
          </cell>
          <cell r="B2702">
            <v>3</v>
          </cell>
          <cell r="C2702">
            <v>4</v>
          </cell>
          <cell r="D2702" t="str">
            <v>P</v>
          </cell>
          <cell r="E2702">
            <v>3.3</v>
          </cell>
          <cell r="F2702">
            <v>38041</v>
          </cell>
          <cell r="G2702">
            <v>0.217</v>
          </cell>
          <cell r="H2702">
            <v>0.23</v>
          </cell>
          <cell r="I2702" t="str">
            <v>7          0</v>
          </cell>
          <cell r="J2702">
            <v>0</v>
          </cell>
          <cell r="K2702">
            <v>0</v>
          </cell>
          <cell r="L2702">
            <v>2004</v>
          </cell>
          <cell r="M2702">
            <v>1.4727302814240377</v>
          </cell>
          <cell r="N2702" t="str">
            <v>NG34</v>
          </cell>
          <cell r="O2702">
            <v>69.349999999999994</v>
          </cell>
          <cell r="P2702">
            <v>2</v>
          </cell>
        </row>
        <row r="2703">
          <cell r="A2703" t="str">
            <v>ON</v>
          </cell>
          <cell r="B2703">
            <v>3</v>
          </cell>
          <cell r="C2703">
            <v>4</v>
          </cell>
          <cell r="D2703" t="str">
            <v>P</v>
          </cell>
          <cell r="E2703">
            <v>3.5</v>
          </cell>
          <cell r="F2703">
            <v>38041</v>
          </cell>
          <cell r="G2703">
            <v>0.28899999999999998</v>
          </cell>
          <cell r="H2703">
            <v>0.31</v>
          </cell>
          <cell r="I2703" t="str">
            <v>2          0</v>
          </cell>
          <cell r="J2703">
            <v>0</v>
          </cell>
          <cell r="K2703">
            <v>0</v>
          </cell>
          <cell r="L2703">
            <v>2004</v>
          </cell>
          <cell r="M2703">
            <v>1.5197317697918422</v>
          </cell>
          <cell r="N2703" t="str">
            <v>NG34</v>
          </cell>
          <cell r="O2703">
            <v>69.349999999999994</v>
          </cell>
          <cell r="P2703">
            <v>2</v>
          </cell>
        </row>
        <row r="2704">
          <cell r="A2704" t="str">
            <v>ON</v>
          </cell>
          <cell r="B2704">
            <v>3</v>
          </cell>
          <cell r="C2704">
            <v>4</v>
          </cell>
          <cell r="D2704" t="str">
            <v>P</v>
          </cell>
          <cell r="E2704">
            <v>3.65</v>
          </cell>
          <cell r="F2704">
            <v>38041</v>
          </cell>
          <cell r="G2704">
            <v>0.35199999999999998</v>
          </cell>
          <cell r="H2704">
            <v>0.38</v>
          </cell>
          <cell r="I2704" t="str">
            <v>0          0</v>
          </cell>
          <cell r="J2704">
            <v>0</v>
          </cell>
          <cell r="K2704">
            <v>0</v>
          </cell>
          <cell r="L2704">
            <v>2004</v>
          </cell>
          <cell r="M2704">
            <v>1.555272281519793</v>
          </cell>
          <cell r="N2704" t="str">
            <v>NG34</v>
          </cell>
          <cell r="O2704">
            <v>69.349999999999994</v>
          </cell>
          <cell r="P2704">
            <v>2</v>
          </cell>
        </row>
        <row r="2705">
          <cell r="A2705" t="str">
            <v>ON</v>
          </cell>
          <cell r="B2705">
            <v>3</v>
          </cell>
          <cell r="C2705">
            <v>4</v>
          </cell>
          <cell r="D2705" t="str">
            <v>C</v>
          </cell>
          <cell r="E2705">
            <v>3.7</v>
          </cell>
          <cell r="F2705">
            <v>38041</v>
          </cell>
          <cell r="G2705">
            <v>0.69499999999999995</v>
          </cell>
          <cell r="H2705">
            <v>0.69</v>
          </cell>
          <cell r="I2705" t="str">
            <v>5          0</v>
          </cell>
          <cell r="J2705">
            <v>0</v>
          </cell>
          <cell r="K2705">
            <v>0</v>
          </cell>
          <cell r="L2705">
            <v>2004</v>
          </cell>
          <cell r="M2705" t="str">
            <v>No Trade</v>
          </cell>
          <cell r="N2705" t="str">
            <v>NG34</v>
          </cell>
          <cell r="O2705">
            <v>69.349999999999994</v>
          </cell>
          <cell r="P2705">
            <v>1</v>
          </cell>
        </row>
        <row r="2706">
          <cell r="A2706" t="str">
            <v>ON</v>
          </cell>
          <cell r="B2706">
            <v>3</v>
          </cell>
          <cell r="C2706">
            <v>4</v>
          </cell>
          <cell r="D2706" t="str">
            <v>P</v>
          </cell>
          <cell r="E2706">
            <v>3.7</v>
          </cell>
          <cell r="F2706">
            <v>38041</v>
          </cell>
          <cell r="G2706">
            <v>0.375</v>
          </cell>
          <cell r="H2706">
            <v>0.4</v>
          </cell>
          <cell r="I2706" t="str">
            <v>5          0</v>
          </cell>
          <cell r="J2706">
            <v>0</v>
          </cell>
          <cell r="K2706">
            <v>0</v>
          </cell>
          <cell r="L2706">
            <v>2004</v>
          </cell>
          <cell r="M2706">
            <v>1.5673822734039247</v>
          </cell>
          <cell r="N2706" t="str">
            <v>NG34</v>
          </cell>
          <cell r="O2706">
            <v>69.349999999999994</v>
          </cell>
          <cell r="P2706">
            <v>2</v>
          </cell>
        </row>
        <row r="2707">
          <cell r="A2707" t="str">
            <v>ON</v>
          </cell>
          <cell r="B2707">
            <v>3</v>
          </cell>
          <cell r="C2707">
            <v>4</v>
          </cell>
          <cell r="D2707" t="str">
            <v>P</v>
          </cell>
          <cell r="E2707">
            <v>3.75</v>
          </cell>
          <cell r="F2707">
            <v>38041</v>
          </cell>
          <cell r="G2707">
            <v>0.4</v>
          </cell>
          <cell r="H2707">
            <v>0.43</v>
          </cell>
          <cell r="I2707" t="str">
            <v>0          0</v>
          </cell>
          <cell r="J2707">
            <v>0</v>
          </cell>
          <cell r="K2707">
            <v>0</v>
          </cell>
          <cell r="L2707">
            <v>2004</v>
          </cell>
          <cell r="M2707">
            <v>1.5804522540132073</v>
          </cell>
          <cell r="N2707" t="str">
            <v>NG34</v>
          </cell>
          <cell r="O2707">
            <v>69.349999999999994</v>
          </cell>
          <cell r="P2707">
            <v>2</v>
          </cell>
        </row>
        <row r="2708">
          <cell r="A2708" t="str">
            <v>ON</v>
          </cell>
          <cell r="B2708">
            <v>3</v>
          </cell>
          <cell r="C2708">
            <v>4</v>
          </cell>
          <cell r="D2708" t="str">
            <v>C</v>
          </cell>
          <cell r="E2708">
            <v>3.8</v>
          </cell>
          <cell r="F2708">
            <v>38041</v>
          </cell>
          <cell r="G2708">
            <v>0.74099999999999999</v>
          </cell>
          <cell r="H2708">
            <v>0.68</v>
          </cell>
          <cell r="I2708" t="str">
            <v>6          0</v>
          </cell>
          <cell r="J2708">
            <v>0</v>
          </cell>
          <cell r="K2708">
            <v>0</v>
          </cell>
          <cell r="L2708">
            <v>2004</v>
          </cell>
          <cell r="M2708" t="str">
            <v>No Trade</v>
          </cell>
          <cell r="N2708" t="str">
            <v>NG34</v>
          </cell>
          <cell r="O2708">
            <v>69.349999999999994</v>
          </cell>
          <cell r="P2708">
            <v>1</v>
          </cell>
        </row>
        <row r="2709">
          <cell r="A2709" t="str">
            <v>ON</v>
          </cell>
          <cell r="B2709">
            <v>3</v>
          </cell>
          <cell r="C2709">
            <v>4</v>
          </cell>
          <cell r="D2709" t="str">
            <v>P</v>
          </cell>
          <cell r="E2709">
            <v>3.8</v>
          </cell>
          <cell r="F2709">
            <v>38041</v>
          </cell>
          <cell r="G2709">
            <v>0.42499999999999999</v>
          </cell>
          <cell r="H2709">
            <v>0.45</v>
          </cell>
          <cell r="I2709" t="str">
            <v>7          0</v>
          </cell>
          <cell r="J2709">
            <v>0</v>
          </cell>
          <cell r="K2709">
            <v>0</v>
          </cell>
          <cell r="L2709">
            <v>2004</v>
          </cell>
          <cell r="M2709">
            <v>1.5927236341537936</v>
          </cell>
          <cell r="N2709" t="str">
            <v>NG34</v>
          </cell>
          <cell r="O2709">
            <v>69.349999999999994</v>
          </cell>
          <cell r="P2709">
            <v>2</v>
          </cell>
        </row>
        <row r="2710">
          <cell r="A2710" t="str">
            <v>ON</v>
          </cell>
          <cell r="B2710">
            <v>3</v>
          </cell>
          <cell r="C2710">
            <v>4</v>
          </cell>
          <cell r="D2710" t="str">
            <v>C</v>
          </cell>
          <cell r="E2710">
            <v>3.85</v>
          </cell>
          <cell r="F2710">
            <v>38041</v>
          </cell>
          <cell r="G2710">
            <v>0.71899999999999997</v>
          </cell>
          <cell r="H2710">
            <v>0.66</v>
          </cell>
          <cell r="I2710" t="str">
            <v>4          0</v>
          </cell>
          <cell r="J2710">
            <v>0</v>
          </cell>
          <cell r="K2710">
            <v>0</v>
          </cell>
          <cell r="L2710">
            <v>2004</v>
          </cell>
          <cell r="M2710" t="str">
            <v>No Trade</v>
          </cell>
          <cell r="N2710" t="str">
            <v>NG34</v>
          </cell>
          <cell r="O2710">
            <v>69.349999999999994</v>
          </cell>
          <cell r="P2710">
            <v>1</v>
          </cell>
        </row>
        <row r="2711">
          <cell r="A2711" t="str">
            <v>ON</v>
          </cell>
          <cell r="B2711">
            <v>3</v>
          </cell>
          <cell r="C2711">
            <v>4</v>
          </cell>
          <cell r="D2711" t="str">
            <v>P</v>
          </cell>
          <cell r="E2711">
            <v>3.85</v>
          </cell>
          <cell r="F2711">
            <v>38041</v>
          </cell>
          <cell r="G2711">
            <v>0.45</v>
          </cell>
          <cell r="H2711">
            <v>0.48</v>
          </cell>
          <cell r="I2711" t="str">
            <v>3          0</v>
          </cell>
          <cell r="J2711">
            <v>0</v>
          </cell>
          <cell r="K2711">
            <v>0</v>
          </cell>
          <cell r="L2711">
            <v>2004</v>
          </cell>
          <cell r="M2711">
            <v>1.6042744727905696</v>
          </cell>
          <cell r="N2711" t="str">
            <v>NG34</v>
          </cell>
          <cell r="O2711">
            <v>69.349999999999994</v>
          </cell>
          <cell r="P2711">
            <v>2</v>
          </cell>
        </row>
        <row r="2712">
          <cell r="A2712" t="str">
            <v>ON</v>
          </cell>
          <cell r="B2712">
            <v>3</v>
          </cell>
          <cell r="C2712">
            <v>4</v>
          </cell>
          <cell r="D2712" t="str">
            <v>C</v>
          </cell>
          <cell r="E2712">
            <v>3.95</v>
          </cell>
          <cell r="F2712">
            <v>38041</v>
          </cell>
          <cell r="G2712">
            <v>0.67400000000000004</v>
          </cell>
          <cell r="H2712">
            <v>0.62</v>
          </cell>
          <cell r="I2712" t="str">
            <v>2          0</v>
          </cell>
          <cell r="J2712">
            <v>0</v>
          </cell>
          <cell r="K2712">
            <v>0</v>
          </cell>
          <cell r="L2712">
            <v>2004</v>
          </cell>
          <cell r="M2712" t="str">
            <v>No Trade</v>
          </cell>
          <cell r="N2712" t="str">
            <v>NG34</v>
          </cell>
          <cell r="O2712">
            <v>69.349999999999994</v>
          </cell>
          <cell r="P2712">
            <v>1</v>
          </cell>
        </row>
        <row r="2713">
          <cell r="A2713" t="str">
            <v>ON</v>
          </cell>
          <cell r="B2713">
            <v>3</v>
          </cell>
          <cell r="C2713">
            <v>4</v>
          </cell>
          <cell r="D2713" t="str">
            <v>P</v>
          </cell>
          <cell r="E2713">
            <v>3.95</v>
          </cell>
          <cell r="F2713">
            <v>38041</v>
          </cell>
          <cell r="G2713">
            <v>0.504</v>
          </cell>
          <cell r="H2713">
            <v>0.53</v>
          </cell>
          <cell r="I2713" t="str">
            <v>9          0</v>
          </cell>
          <cell r="J2713">
            <v>0</v>
          </cell>
          <cell r="K2713">
            <v>0</v>
          </cell>
          <cell r="L2713">
            <v>2004</v>
          </cell>
          <cell r="M2713">
            <v>1.6284843426164046</v>
          </cell>
          <cell r="N2713" t="str">
            <v>NG34</v>
          </cell>
          <cell r="O2713">
            <v>69.349999999999994</v>
          </cell>
          <cell r="P2713">
            <v>2</v>
          </cell>
        </row>
        <row r="2714">
          <cell r="A2714" t="str">
            <v>ON</v>
          </cell>
          <cell r="B2714">
            <v>3</v>
          </cell>
          <cell r="C2714">
            <v>4</v>
          </cell>
          <cell r="D2714" t="str">
            <v>C</v>
          </cell>
          <cell r="E2714">
            <v>4</v>
          </cell>
          <cell r="F2714">
            <v>38041</v>
          </cell>
          <cell r="G2714">
            <v>0.65200000000000002</v>
          </cell>
          <cell r="H2714">
            <v>0.6</v>
          </cell>
          <cell r="I2714" t="str">
            <v>3          0</v>
          </cell>
          <cell r="J2714">
            <v>0</v>
          </cell>
          <cell r="K2714">
            <v>0</v>
          </cell>
          <cell r="L2714">
            <v>2004</v>
          </cell>
          <cell r="M2714" t="str">
            <v>No Trade</v>
          </cell>
          <cell r="N2714" t="str">
            <v>NG34</v>
          </cell>
          <cell r="O2714">
            <v>69.349999999999994</v>
          </cell>
          <cell r="P2714">
            <v>1</v>
          </cell>
        </row>
        <row r="2715">
          <cell r="A2715" t="str">
            <v>ON</v>
          </cell>
          <cell r="B2715">
            <v>3</v>
          </cell>
          <cell r="C2715">
            <v>4</v>
          </cell>
          <cell r="D2715" t="str">
            <v>P</v>
          </cell>
          <cell r="E2715">
            <v>4</v>
          </cell>
          <cell r="F2715">
            <v>38041</v>
          </cell>
          <cell r="G2715">
            <v>0.53200000000000003</v>
          </cell>
          <cell r="H2715">
            <v>0.56000000000000005</v>
          </cell>
          <cell r="I2715" t="str">
            <v>9          0</v>
          </cell>
          <cell r="J2715">
            <v>0</v>
          </cell>
          <cell r="K2715">
            <v>0</v>
          </cell>
          <cell r="L2715">
            <v>2004</v>
          </cell>
          <cell r="M2715">
            <v>1.6403473199822165</v>
          </cell>
          <cell r="N2715" t="str">
            <v>NG34</v>
          </cell>
          <cell r="O2715">
            <v>69.349999999999994</v>
          </cell>
          <cell r="P2715">
            <v>2</v>
          </cell>
        </row>
        <row r="2716">
          <cell r="A2716" t="str">
            <v>ON</v>
          </cell>
          <cell r="B2716">
            <v>3</v>
          </cell>
          <cell r="C2716">
            <v>4</v>
          </cell>
          <cell r="D2716" t="str">
            <v>C</v>
          </cell>
          <cell r="E2716">
            <v>4.05</v>
          </cell>
          <cell r="F2716">
            <v>38041</v>
          </cell>
          <cell r="G2716">
            <v>0.63100000000000001</v>
          </cell>
          <cell r="H2716">
            <v>0.57999999999999996</v>
          </cell>
          <cell r="I2716" t="str">
            <v>3          0</v>
          </cell>
          <cell r="J2716">
            <v>0</v>
          </cell>
          <cell r="K2716">
            <v>0</v>
          </cell>
          <cell r="L2716">
            <v>2004</v>
          </cell>
          <cell r="M2716" t="str">
            <v>No Trade</v>
          </cell>
          <cell r="N2716" t="str">
            <v>NG34</v>
          </cell>
          <cell r="O2716">
            <v>69.349999999999994</v>
          </cell>
          <cell r="P2716">
            <v>1</v>
          </cell>
        </row>
        <row r="2717">
          <cell r="A2717" t="str">
            <v>ON</v>
          </cell>
          <cell r="B2717">
            <v>3</v>
          </cell>
          <cell r="C2717">
            <v>4</v>
          </cell>
          <cell r="D2717" t="str">
            <v>P</v>
          </cell>
          <cell r="E2717">
            <v>4.05</v>
          </cell>
          <cell r="F2717">
            <v>38041</v>
          </cell>
          <cell r="G2717">
            <v>0.56100000000000005</v>
          </cell>
          <cell r="H2717">
            <v>0.59</v>
          </cell>
          <cell r="I2717" t="str">
            <v>9          0</v>
          </cell>
          <cell r="J2717">
            <v>0</v>
          </cell>
          <cell r="K2717">
            <v>0</v>
          </cell>
          <cell r="L2717">
            <v>2004</v>
          </cell>
          <cell r="M2717">
            <v>1.6523047034590392</v>
          </cell>
          <cell r="N2717" t="str">
            <v>NG34</v>
          </cell>
          <cell r="O2717">
            <v>69.349999999999994</v>
          </cell>
          <cell r="P2717">
            <v>2</v>
          </cell>
        </row>
        <row r="2718">
          <cell r="A2718" t="str">
            <v>ON</v>
          </cell>
          <cell r="B2718">
            <v>3</v>
          </cell>
          <cell r="C2718">
            <v>4</v>
          </cell>
          <cell r="D2718" t="str">
            <v>C</v>
          </cell>
          <cell r="E2718">
            <v>4.25</v>
          </cell>
          <cell r="F2718">
            <v>38041</v>
          </cell>
          <cell r="G2718">
            <v>0.55400000000000005</v>
          </cell>
          <cell r="H2718">
            <v>0.51</v>
          </cell>
          <cell r="I2718" t="str">
            <v>2          0</v>
          </cell>
          <cell r="J2718">
            <v>0</v>
          </cell>
          <cell r="K2718">
            <v>0</v>
          </cell>
          <cell r="L2718">
            <v>2004</v>
          </cell>
          <cell r="M2718" t="str">
            <v>No Trade</v>
          </cell>
          <cell r="N2718" t="str">
            <v>NG34</v>
          </cell>
          <cell r="O2718">
            <v>69.349999999999994</v>
          </cell>
          <cell r="P2718">
            <v>1</v>
          </cell>
        </row>
        <row r="2719">
          <cell r="A2719" t="str">
            <v>ON</v>
          </cell>
          <cell r="B2719">
            <v>3</v>
          </cell>
          <cell r="C2719">
            <v>4</v>
          </cell>
          <cell r="D2719" t="str">
            <v>C</v>
          </cell>
          <cell r="E2719">
            <v>4.45</v>
          </cell>
          <cell r="F2719">
            <v>38041</v>
          </cell>
          <cell r="G2719">
            <v>0</v>
          </cell>
          <cell r="H2719">
            <v>0</v>
          </cell>
          <cell r="I2719" t="str">
            <v>0          0</v>
          </cell>
          <cell r="J2719">
            <v>0</v>
          </cell>
          <cell r="K2719">
            <v>0</v>
          </cell>
          <cell r="L2719">
            <v>2004</v>
          </cell>
          <cell r="M2719" t="str">
            <v>No Trade</v>
          </cell>
          <cell r="N2719" t="str">
            <v/>
          </cell>
          <cell r="O2719" t="str">
            <v/>
          </cell>
          <cell r="P2719" t="str">
            <v/>
          </cell>
        </row>
        <row r="2720">
          <cell r="A2720" t="str">
            <v>ON</v>
          </cell>
          <cell r="B2720">
            <v>3</v>
          </cell>
          <cell r="C2720">
            <v>4</v>
          </cell>
          <cell r="D2720" t="str">
            <v>C</v>
          </cell>
          <cell r="E2720">
            <v>4.75</v>
          </cell>
          <cell r="F2720">
            <v>38041</v>
          </cell>
          <cell r="G2720">
            <v>0.40699999999999997</v>
          </cell>
          <cell r="H2720">
            <v>0.37</v>
          </cell>
          <cell r="I2720" t="str">
            <v>4          0</v>
          </cell>
          <cell r="J2720">
            <v>0</v>
          </cell>
          <cell r="K2720">
            <v>0</v>
          </cell>
          <cell r="L2720">
            <v>2004</v>
          </cell>
          <cell r="M2720" t="str">
            <v>No Trade</v>
          </cell>
          <cell r="N2720" t="str">
            <v>NG34</v>
          </cell>
          <cell r="O2720">
            <v>69.349999999999994</v>
          </cell>
          <cell r="P2720">
            <v>1</v>
          </cell>
        </row>
        <row r="2721">
          <cell r="A2721" t="str">
            <v>ON</v>
          </cell>
          <cell r="B2721">
            <v>3</v>
          </cell>
          <cell r="C2721">
            <v>4</v>
          </cell>
          <cell r="D2721" t="str">
            <v>C</v>
          </cell>
          <cell r="E2721">
            <v>6</v>
          </cell>
          <cell r="F2721">
            <v>38041</v>
          </cell>
          <cell r="G2721">
            <v>0.19900000000000001</v>
          </cell>
          <cell r="H2721">
            <v>0.18</v>
          </cell>
          <cell r="I2721" t="str">
            <v>1          0</v>
          </cell>
          <cell r="J2721">
            <v>0</v>
          </cell>
          <cell r="K2721">
            <v>0</v>
          </cell>
          <cell r="L2721">
            <v>2004</v>
          </cell>
          <cell r="M2721" t="str">
            <v>No Trade</v>
          </cell>
          <cell r="N2721" t="str">
            <v>NG34</v>
          </cell>
          <cell r="O2721">
            <v>69.349999999999994</v>
          </cell>
          <cell r="P2721">
            <v>1</v>
          </cell>
        </row>
        <row r="2722">
          <cell r="A2722" t="str">
            <v>ON</v>
          </cell>
          <cell r="B2722">
            <v>4</v>
          </cell>
          <cell r="C2722">
            <v>4</v>
          </cell>
          <cell r="D2722" t="str">
            <v>P</v>
          </cell>
          <cell r="E2722">
            <v>2</v>
          </cell>
          <cell r="F2722">
            <v>38072</v>
          </cell>
          <cell r="G2722">
            <v>0</v>
          </cell>
          <cell r="H2722">
            <v>0</v>
          </cell>
          <cell r="I2722" t="str">
            <v>0          0</v>
          </cell>
          <cell r="J2722">
            <v>0</v>
          </cell>
          <cell r="K2722">
            <v>0</v>
          </cell>
          <cell r="L2722">
            <v>2004</v>
          </cell>
          <cell r="M2722" t="str">
            <v>No Trade</v>
          </cell>
          <cell r="N2722" t="str">
            <v/>
          </cell>
          <cell r="O2722" t="str">
            <v/>
          </cell>
          <cell r="P2722" t="str">
            <v/>
          </cell>
        </row>
        <row r="2723">
          <cell r="A2723" t="str">
            <v>ON</v>
          </cell>
          <cell r="B2723">
            <v>4</v>
          </cell>
          <cell r="C2723">
            <v>4</v>
          </cell>
          <cell r="D2723" t="str">
            <v>P</v>
          </cell>
          <cell r="E2723">
            <v>3</v>
          </cell>
          <cell r="F2723">
            <v>38072</v>
          </cell>
          <cell r="G2723">
            <v>0.128</v>
          </cell>
          <cell r="H2723">
            <v>0.14000000000000001</v>
          </cell>
          <cell r="I2723" t="str">
            <v>2          0</v>
          </cell>
          <cell r="J2723">
            <v>0</v>
          </cell>
          <cell r="K2723">
            <v>0</v>
          </cell>
          <cell r="L2723">
            <v>2004</v>
          </cell>
          <cell r="M2723">
            <v>1.3466226605217171</v>
          </cell>
          <cell r="N2723" t="str">
            <v>NG44</v>
          </cell>
          <cell r="O2723">
            <v>69.349999999999994</v>
          </cell>
          <cell r="P2723">
            <v>2</v>
          </cell>
        </row>
        <row r="2724">
          <cell r="A2724" t="str">
            <v>ON</v>
          </cell>
          <cell r="B2724">
            <v>4</v>
          </cell>
          <cell r="C2724">
            <v>4</v>
          </cell>
          <cell r="D2724" t="str">
            <v>C</v>
          </cell>
          <cell r="E2724">
            <v>3.6</v>
          </cell>
          <cell r="F2724">
            <v>38072</v>
          </cell>
          <cell r="G2724">
            <v>0.61599999999999999</v>
          </cell>
          <cell r="H2724">
            <v>0.56999999999999995</v>
          </cell>
          <cell r="I2724" t="str">
            <v>1          0</v>
          </cell>
          <cell r="J2724">
            <v>0</v>
          </cell>
          <cell r="K2724">
            <v>0</v>
          </cell>
          <cell r="L2724">
            <v>2004</v>
          </cell>
          <cell r="M2724" t="str">
            <v>No Trade</v>
          </cell>
          <cell r="N2724" t="str">
            <v>NG44</v>
          </cell>
          <cell r="O2724">
            <v>69.349999999999994</v>
          </cell>
          <cell r="P2724">
            <v>1</v>
          </cell>
        </row>
        <row r="2725">
          <cell r="A2725" t="str">
            <v>ON</v>
          </cell>
          <cell r="B2725">
            <v>4</v>
          </cell>
          <cell r="C2725">
            <v>4</v>
          </cell>
          <cell r="D2725" t="str">
            <v>P</v>
          </cell>
          <cell r="E2725">
            <v>3.6</v>
          </cell>
          <cell r="F2725">
            <v>38072</v>
          </cell>
          <cell r="G2725">
            <v>0.35199999999999998</v>
          </cell>
          <cell r="H2725">
            <v>0.38</v>
          </cell>
          <cell r="I2725" t="str">
            <v>1          0</v>
          </cell>
          <cell r="J2725">
            <v>0</v>
          </cell>
          <cell r="K2725">
            <v>0</v>
          </cell>
          <cell r="L2725">
            <v>2004</v>
          </cell>
          <cell r="M2725">
            <v>1.5106950139680979</v>
          </cell>
          <cell r="N2725" t="str">
            <v>NG44</v>
          </cell>
          <cell r="O2725">
            <v>69.349999999999994</v>
          </cell>
          <cell r="P2725">
            <v>2</v>
          </cell>
        </row>
        <row r="2726">
          <cell r="A2726" t="str">
            <v>ON</v>
          </cell>
          <cell r="B2726">
            <v>4</v>
          </cell>
          <cell r="C2726">
            <v>4</v>
          </cell>
          <cell r="D2726" t="str">
            <v>C</v>
          </cell>
          <cell r="E2726">
            <v>3.65</v>
          </cell>
          <cell r="F2726">
            <v>38072</v>
          </cell>
          <cell r="G2726">
            <v>0.55500000000000005</v>
          </cell>
          <cell r="H2726">
            <v>0.55000000000000004</v>
          </cell>
          <cell r="I2726" t="str">
            <v>5          0</v>
          </cell>
          <cell r="J2726">
            <v>0</v>
          </cell>
          <cell r="K2726">
            <v>0</v>
          </cell>
          <cell r="L2726">
            <v>2004</v>
          </cell>
          <cell r="M2726" t="str">
            <v>No Trade</v>
          </cell>
          <cell r="N2726" t="str">
            <v>NG44</v>
          </cell>
          <cell r="O2726">
            <v>69.349999999999994</v>
          </cell>
          <cell r="P2726">
            <v>1</v>
          </cell>
        </row>
        <row r="2727">
          <cell r="A2727" t="str">
            <v>ON</v>
          </cell>
          <cell r="B2727">
            <v>4</v>
          </cell>
          <cell r="C2727">
            <v>4</v>
          </cell>
          <cell r="D2727" t="str">
            <v>P</v>
          </cell>
          <cell r="E2727">
            <v>3.65</v>
          </cell>
          <cell r="F2727">
            <v>38072</v>
          </cell>
          <cell r="G2727">
            <v>0.377</v>
          </cell>
          <cell r="H2727">
            <v>0.4</v>
          </cell>
          <cell r="I2727" t="str">
            <v>7          0</v>
          </cell>
          <cell r="J2727">
            <v>0</v>
          </cell>
          <cell r="K2727">
            <v>0</v>
          </cell>
          <cell r="L2727">
            <v>2004</v>
          </cell>
          <cell r="M2727">
            <v>1.5241450700494048</v>
          </cell>
          <cell r="N2727" t="str">
            <v>NG44</v>
          </cell>
          <cell r="O2727">
            <v>69.349999999999994</v>
          </cell>
          <cell r="P2727">
            <v>2</v>
          </cell>
        </row>
        <row r="2728">
          <cell r="A2728" t="str">
            <v>ON</v>
          </cell>
          <cell r="B2728">
            <v>4</v>
          </cell>
          <cell r="C2728">
            <v>4</v>
          </cell>
          <cell r="D2728" t="str">
            <v>C</v>
          </cell>
          <cell r="E2728">
            <v>3.7</v>
          </cell>
          <cell r="F2728">
            <v>38072</v>
          </cell>
          <cell r="G2728">
            <v>0.56999999999999995</v>
          </cell>
          <cell r="H2728">
            <v>0.52</v>
          </cell>
          <cell r="I2728" t="str">
            <v>7          0</v>
          </cell>
          <cell r="J2728">
            <v>0</v>
          </cell>
          <cell r="K2728">
            <v>0</v>
          </cell>
          <cell r="L2728">
            <v>2004</v>
          </cell>
          <cell r="M2728" t="str">
            <v>No Trade</v>
          </cell>
          <cell r="N2728" t="str">
            <v>NG44</v>
          </cell>
          <cell r="O2728">
            <v>69.349999999999994</v>
          </cell>
          <cell r="P2728">
            <v>1</v>
          </cell>
        </row>
        <row r="2729">
          <cell r="A2729" t="str">
            <v>ON</v>
          </cell>
          <cell r="B2729">
            <v>4</v>
          </cell>
          <cell r="C2729">
            <v>4</v>
          </cell>
          <cell r="D2729" t="str">
            <v>P</v>
          </cell>
          <cell r="E2729">
            <v>3.7</v>
          </cell>
          <cell r="F2729">
            <v>38072</v>
          </cell>
          <cell r="G2729">
            <v>0.40300000000000002</v>
          </cell>
          <cell r="H2729">
            <v>0.43</v>
          </cell>
          <cell r="I2729" t="str">
            <v>5          0</v>
          </cell>
          <cell r="J2729">
            <v>0</v>
          </cell>
          <cell r="K2729">
            <v>0</v>
          </cell>
          <cell r="L2729">
            <v>2004</v>
          </cell>
          <cell r="M2729">
            <v>1.5375688540729133</v>
          </cell>
          <cell r="N2729" t="str">
            <v>NG44</v>
          </cell>
          <cell r="O2729">
            <v>69.349999999999994</v>
          </cell>
          <cell r="P2729">
            <v>2</v>
          </cell>
        </row>
        <row r="2730">
          <cell r="A2730" t="str">
            <v>ON</v>
          </cell>
          <cell r="B2730">
            <v>4</v>
          </cell>
          <cell r="C2730">
            <v>4</v>
          </cell>
          <cell r="D2730" t="str">
            <v>C</v>
          </cell>
          <cell r="E2730">
            <v>3.75</v>
          </cell>
          <cell r="F2730">
            <v>38072</v>
          </cell>
          <cell r="G2730">
            <v>0.55000000000000004</v>
          </cell>
          <cell r="H2730">
            <v>0.5</v>
          </cell>
          <cell r="I2730" t="str">
            <v>7          0</v>
          </cell>
          <cell r="J2730">
            <v>0</v>
          </cell>
          <cell r="K2730">
            <v>0</v>
          </cell>
          <cell r="L2730">
            <v>2004</v>
          </cell>
          <cell r="M2730" t="str">
            <v>No Trade</v>
          </cell>
          <cell r="N2730" t="str">
            <v>NG44</v>
          </cell>
          <cell r="O2730">
            <v>69.349999999999994</v>
          </cell>
          <cell r="P2730">
            <v>1</v>
          </cell>
        </row>
        <row r="2731">
          <cell r="A2731" t="str">
            <v>ON</v>
          </cell>
          <cell r="B2731">
            <v>4</v>
          </cell>
          <cell r="C2731">
            <v>4</v>
          </cell>
          <cell r="D2731" t="str">
            <v>P</v>
          </cell>
          <cell r="E2731">
            <v>3.75</v>
          </cell>
          <cell r="F2731">
            <v>38072</v>
          </cell>
          <cell r="G2731">
            <v>0.43</v>
          </cell>
          <cell r="H2731">
            <v>0.46</v>
          </cell>
          <cell r="I2731" t="str">
            <v>3          0</v>
          </cell>
          <cell r="J2731">
            <v>0</v>
          </cell>
          <cell r="K2731">
            <v>0</v>
          </cell>
          <cell r="L2731">
            <v>2004</v>
          </cell>
          <cell r="M2731">
            <v>1.550967019961724</v>
          </cell>
          <cell r="N2731" t="str">
            <v>NG44</v>
          </cell>
          <cell r="O2731">
            <v>69.349999999999994</v>
          </cell>
          <cell r="P2731">
            <v>2</v>
          </cell>
        </row>
        <row r="2732">
          <cell r="A2732" t="str">
            <v>ON</v>
          </cell>
          <cell r="B2732">
            <v>4</v>
          </cell>
          <cell r="C2732">
            <v>4</v>
          </cell>
          <cell r="D2732" t="str">
            <v>C</v>
          </cell>
          <cell r="E2732">
            <v>4</v>
          </cell>
          <cell r="F2732">
            <v>38072</v>
          </cell>
          <cell r="G2732">
            <v>0.44900000000000001</v>
          </cell>
          <cell r="H2732">
            <v>0.41</v>
          </cell>
          <cell r="I2732" t="str">
            <v>3          0</v>
          </cell>
          <cell r="J2732">
            <v>0</v>
          </cell>
          <cell r="K2732">
            <v>0</v>
          </cell>
          <cell r="L2732">
            <v>2004</v>
          </cell>
          <cell r="M2732" t="str">
            <v>No Trade</v>
          </cell>
          <cell r="N2732" t="str">
            <v>NG44</v>
          </cell>
          <cell r="O2732">
            <v>69.349999999999994</v>
          </cell>
          <cell r="P2732">
            <v>1</v>
          </cell>
        </row>
        <row r="2733">
          <cell r="A2733" t="str">
            <v>ON</v>
          </cell>
          <cell r="B2733">
            <v>4</v>
          </cell>
          <cell r="C2733">
            <v>4</v>
          </cell>
          <cell r="D2733" t="str">
            <v>C</v>
          </cell>
          <cell r="E2733">
            <v>4.25</v>
          </cell>
          <cell r="F2733">
            <v>38072</v>
          </cell>
          <cell r="G2733">
            <v>0.36799999999999999</v>
          </cell>
          <cell r="H2733">
            <v>0.33</v>
          </cell>
          <cell r="I2733" t="str">
            <v>7          0</v>
          </cell>
          <cell r="J2733">
            <v>0</v>
          </cell>
          <cell r="K2733">
            <v>0</v>
          </cell>
          <cell r="L2733">
            <v>2004</v>
          </cell>
          <cell r="M2733" t="str">
            <v>No Trade</v>
          </cell>
          <cell r="N2733" t="str">
            <v>NG44</v>
          </cell>
          <cell r="O2733">
            <v>69.349999999999994</v>
          </cell>
          <cell r="P2733">
            <v>1</v>
          </cell>
        </row>
        <row r="2734">
          <cell r="A2734" t="str">
            <v>ON</v>
          </cell>
          <cell r="B2734">
            <v>4</v>
          </cell>
          <cell r="C2734">
            <v>4</v>
          </cell>
          <cell r="D2734" t="str">
            <v>C</v>
          </cell>
          <cell r="E2734">
            <v>4.75</v>
          </cell>
          <cell r="F2734">
            <v>38072</v>
          </cell>
          <cell r="G2734">
            <v>0.249</v>
          </cell>
          <cell r="H2734">
            <v>0.22</v>
          </cell>
          <cell r="I2734" t="str">
            <v>6          0</v>
          </cell>
          <cell r="J2734">
            <v>0</v>
          </cell>
          <cell r="K2734">
            <v>0</v>
          </cell>
          <cell r="L2734">
            <v>2004</v>
          </cell>
          <cell r="M2734" t="str">
            <v>No Trade</v>
          </cell>
          <cell r="N2734" t="str">
            <v>NG44</v>
          </cell>
          <cell r="O2734">
            <v>69.349999999999994</v>
          </cell>
          <cell r="P2734">
            <v>1</v>
          </cell>
        </row>
        <row r="2735">
          <cell r="A2735" t="str">
            <v>ON</v>
          </cell>
          <cell r="B2735">
            <v>4</v>
          </cell>
          <cell r="C2735">
            <v>4</v>
          </cell>
          <cell r="D2735" t="str">
            <v>C</v>
          </cell>
          <cell r="E2735">
            <v>6</v>
          </cell>
          <cell r="F2735">
            <v>38072</v>
          </cell>
          <cell r="G2735">
            <v>0.10100000000000001</v>
          </cell>
          <cell r="H2735">
            <v>0.09</v>
          </cell>
          <cell r="I2735" t="str">
            <v>1          0</v>
          </cell>
          <cell r="J2735">
            <v>0</v>
          </cell>
          <cell r="K2735">
            <v>0</v>
          </cell>
          <cell r="L2735">
            <v>2004</v>
          </cell>
          <cell r="M2735" t="str">
            <v>No Trade</v>
          </cell>
          <cell r="N2735" t="str">
            <v>NG44</v>
          </cell>
          <cell r="O2735">
            <v>69.349999999999994</v>
          </cell>
          <cell r="P2735">
            <v>1</v>
          </cell>
        </row>
        <row r="2736">
          <cell r="A2736" t="str">
            <v>ON</v>
          </cell>
          <cell r="B2736">
            <v>4</v>
          </cell>
          <cell r="C2736">
            <v>4</v>
          </cell>
          <cell r="D2736" t="str">
            <v>P</v>
          </cell>
          <cell r="E2736">
            <v>7</v>
          </cell>
          <cell r="F2736">
            <v>38072</v>
          </cell>
          <cell r="G2736">
            <v>0.46800000000000003</v>
          </cell>
          <cell r="H2736">
            <v>0.46</v>
          </cell>
          <cell r="I2736" t="str">
            <v>8          0</v>
          </cell>
          <cell r="J2736">
            <v>0</v>
          </cell>
          <cell r="K2736">
            <v>0</v>
          </cell>
          <cell r="L2736">
            <v>2004</v>
          </cell>
          <cell r="M2736">
            <v>1.1963055347053666</v>
          </cell>
          <cell r="N2736" t="str">
            <v>NG44</v>
          </cell>
          <cell r="O2736">
            <v>69.349999999999994</v>
          </cell>
          <cell r="P2736">
            <v>2</v>
          </cell>
        </row>
        <row r="2737">
          <cell r="A2737" t="str">
            <v>ON</v>
          </cell>
          <cell r="B2737">
            <v>5</v>
          </cell>
          <cell r="C2737">
            <v>4</v>
          </cell>
          <cell r="D2737" t="str">
            <v>P</v>
          </cell>
          <cell r="E2737">
            <v>2</v>
          </cell>
          <cell r="F2737">
            <v>38104</v>
          </cell>
          <cell r="G2737">
            <v>0</v>
          </cell>
          <cell r="H2737">
            <v>0</v>
          </cell>
          <cell r="I2737" t="str">
            <v>0          0</v>
          </cell>
          <cell r="J2737">
            <v>0</v>
          </cell>
          <cell r="K2737">
            <v>0</v>
          </cell>
          <cell r="L2737">
            <v>2004</v>
          </cell>
          <cell r="M2737" t="str">
            <v>No Trade</v>
          </cell>
          <cell r="N2737" t="str">
            <v/>
          </cell>
          <cell r="O2737" t="str">
            <v/>
          </cell>
          <cell r="P2737" t="str">
            <v/>
          </cell>
        </row>
        <row r="2738">
          <cell r="A2738" t="str">
            <v>ON</v>
          </cell>
          <cell r="B2738">
            <v>5</v>
          </cell>
          <cell r="C2738">
            <v>4</v>
          </cell>
          <cell r="D2738" t="str">
            <v>P</v>
          </cell>
          <cell r="E2738">
            <v>3</v>
          </cell>
          <cell r="F2738">
            <v>38104</v>
          </cell>
          <cell r="G2738">
            <v>0</v>
          </cell>
          <cell r="H2738">
            <v>0</v>
          </cell>
          <cell r="I2738" t="str">
            <v>0          0</v>
          </cell>
          <cell r="J2738">
            <v>0</v>
          </cell>
          <cell r="K2738">
            <v>0</v>
          </cell>
          <cell r="L2738">
            <v>2004</v>
          </cell>
          <cell r="M2738" t="str">
            <v>No Trade</v>
          </cell>
          <cell r="N2738" t="str">
            <v/>
          </cell>
          <cell r="O2738" t="str">
            <v/>
          </cell>
          <cell r="P2738" t="str">
            <v/>
          </cell>
        </row>
        <row r="2739">
          <cell r="A2739" t="str">
            <v>ON</v>
          </cell>
          <cell r="B2739">
            <v>5</v>
          </cell>
          <cell r="C2739">
            <v>4</v>
          </cell>
          <cell r="D2739" t="str">
            <v>P</v>
          </cell>
          <cell r="E2739">
            <v>3.3</v>
          </cell>
          <cell r="F2739">
            <v>38104</v>
          </cell>
          <cell r="G2739">
            <v>0</v>
          </cell>
          <cell r="H2739">
            <v>0</v>
          </cell>
          <cell r="I2739" t="str">
            <v>0          0</v>
          </cell>
          <cell r="J2739">
            <v>0</v>
          </cell>
          <cell r="K2739">
            <v>0</v>
          </cell>
          <cell r="L2739">
            <v>2004</v>
          </cell>
          <cell r="M2739" t="str">
            <v>No Trade</v>
          </cell>
          <cell r="N2739" t="str">
            <v/>
          </cell>
          <cell r="O2739" t="str">
            <v/>
          </cell>
          <cell r="P2739" t="str">
            <v/>
          </cell>
        </row>
        <row r="2740">
          <cell r="A2740" t="str">
            <v>ON</v>
          </cell>
          <cell r="B2740">
            <v>5</v>
          </cell>
          <cell r="C2740">
            <v>4</v>
          </cell>
          <cell r="D2740" t="str">
            <v>C</v>
          </cell>
          <cell r="E2740">
            <v>3.65</v>
          </cell>
          <cell r="F2740">
            <v>38104</v>
          </cell>
          <cell r="G2740">
            <v>0.55300000000000005</v>
          </cell>
          <cell r="H2740">
            <v>0.51</v>
          </cell>
          <cell r="I2740" t="str">
            <v>0          0</v>
          </cell>
          <cell r="J2740">
            <v>0</v>
          </cell>
          <cell r="K2740">
            <v>0</v>
          </cell>
          <cell r="L2740">
            <v>2004</v>
          </cell>
          <cell r="M2740" t="str">
            <v>No Trade</v>
          </cell>
          <cell r="N2740" t="str">
            <v>NG54</v>
          </cell>
          <cell r="O2740">
            <v>48.93</v>
          </cell>
          <cell r="P2740">
            <v>1</v>
          </cell>
        </row>
        <row r="2741">
          <cell r="A2741" t="str">
            <v>ON</v>
          </cell>
          <cell r="B2741">
            <v>5</v>
          </cell>
          <cell r="C2741">
            <v>4</v>
          </cell>
          <cell r="D2741" t="str">
            <v>P</v>
          </cell>
          <cell r="E2741">
            <v>3.65</v>
          </cell>
          <cell r="F2741">
            <v>38104</v>
          </cell>
          <cell r="G2741">
            <v>0.38700000000000001</v>
          </cell>
          <cell r="H2741">
            <v>0.41</v>
          </cell>
          <cell r="I2741" t="str">
            <v>8          0</v>
          </cell>
          <cell r="J2741">
            <v>0</v>
          </cell>
          <cell r="K2741">
            <v>0</v>
          </cell>
          <cell r="L2741">
            <v>2004</v>
          </cell>
          <cell r="M2741">
            <v>1.3803993907718124</v>
          </cell>
          <cell r="N2741" t="str">
            <v>NG54</v>
          </cell>
          <cell r="O2741">
            <v>48.93</v>
          </cell>
          <cell r="P2741">
            <v>2</v>
          </cell>
        </row>
        <row r="2742">
          <cell r="A2742" t="str">
            <v>ON</v>
          </cell>
          <cell r="B2742">
            <v>5</v>
          </cell>
          <cell r="C2742">
            <v>4</v>
          </cell>
          <cell r="D2742" t="str">
            <v>C</v>
          </cell>
          <cell r="E2742">
            <v>3.7</v>
          </cell>
          <cell r="F2742">
            <v>38104</v>
          </cell>
          <cell r="G2742">
            <v>0.53100000000000003</v>
          </cell>
          <cell r="H2742">
            <v>0.49</v>
          </cell>
          <cell r="I2742" t="str">
            <v>0          0</v>
          </cell>
          <cell r="J2742">
            <v>0</v>
          </cell>
          <cell r="K2742">
            <v>0</v>
          </cell>
          <cell r="L2742">
            <v>2004</v>
          </cell>
          <cell r="M2742" t="str">
            <v>No Trade</v>
          </cell>
          <cell r="N2742" t="str">
            <v>NG54</v>
          </cell>
          <cell r="O2742">
            <v>48.93</v>
          </cell>
          <cell r="P2742">
            <v>1</v>
          </cell>
        </row>
        <row r="2743">
          <cell r="A2743" t="str">
            <v>ON</v>
          </cell>
          <cell r="B2743">
            <v>5</v>
          </cell>
          <cell r="C2743">
            <v>4</v>
          </cell>
          <cell r="D2743" t="str">
            <v>P</v>
          </cell>
          <cell r="E2743">
            <v>3.7</v>
          </cell>
          <cell r="F2743">
            <v>38104</v>
          </cell>
          <cell r="G2743">
            <v>0.41399999999999998</v>
          </cell>
          <cell r="H2743">
            <v>0.44</v>
          </cell>
          <cell r="I2743" t="str">
            <v>6          0</v>
          </cell>
          <cell r="J2743">
            <v>0</v>
          </cell>
          <cell r="K2743">
            <v>0</v>
          </cell>
          <cell r="L2743">
            <v>2004</v>
          </cell>
          <cell r="M2743">
            <v>1.3933825273852329</v>
          </cell>
          <cell r="N2743" t="str">
            <v>NG54</v>
          </cell>
          <cell r="O2743">
            <v>48.93</v>
          </cell>
          <cell r="P2743">
            <v>2</v>
          </cell>
        </row>
        <row r="2744">
          <cell r="A2744" t="str">
            <v>ON</v>
          </cell>
          <cell r="B2744">
            <v>5</v>
          </cell>
          <cell r="C2744">
            <v>4</v>
          </cell>
          <cell r="D2744" t="str">
            <v>C</v>
          </cell>
          <cell r="E2744">
            <v>3.75</v>
          </cell>
          <cell r="F2744">
            <v>38104</v>
          </cell>
          <cell r="G2744">
            <v>0.46899999999999997</v>
          </cell>
          <cell r="H2744">
            <v>0.46</v>
          </cell>
          <cell r="I2744" t="str">
            <v>9          0</v>
          </cell>
          <cell r="J2744">
            <v>0</v>
          </cell>
          <cell r="K2744">
            <v>0</v>
          </cell>
          <cell r="L2744">
            <v>2004</v>
          </cell>
          <cell r="M2744" t="str">
            <v>No Trade</v>
          </cell>
          <cell r="N2744" t="str">
            <v>NG54</v>
          </cell>
          <cell r="O2744">
            <v>48.93</v>
          </cell>
          <cell r="P2744">
            <v>1</v>
          </cell>
        </row>
        <row r="2745">
          <cell r="A2745" t="str">
            <v>ON</v>
          </cell>
          <cell r="B2745">
            <v>5</v>
          </cell>
          <cell r="C2745">
            <v>4</v>
          </cell>
          <cell r="D2745" t="str">
            <v>P</v>
          </cell>
          <cell r="E2745">
            <v>3.75</v>
          </cell>
          <cell r="F2745">
            <v>38104</v>
          </cell>
          <cell r="G2745">
            <v>0.441</v>
          </cell>
          <cell r="H2745">
            <v>0.47</v>
          </cell>
          <cell r="I2745" t="str">
            <v>5          0</v>
          </cell>
          <cell r="J2745">
            <v>0</v>
          </cell>
          <cell r="K2745">
            <v>0</v>
          </cell>
          <cell r="L2745">
            <v>2004</v>
          </cell>
          <cell r="M2745">
            <v>1.4055662025913138</v>
          </cell>
          <cell r="N2745" t="str">
            <v>NG54</v>
          </cell>
          <cell r="O2745">
            <v>48.93</v>
          </cell>
          <cell r="P2745">
            <v>2</v>
          </cell>
        </row>
        <row r="2746">
          <cell r="A2746" t="str">
            <v>ON</v>
          </cell>
          <cell r="B2746">
            <v>5</v>
          </cell>
          <cell r="C2746">
            <v>4</v>
          </cell>
          <cell r="D2746" t="str">
            <v>P</v>
          </cell>
          <cell r="E2746">
            <v>3.85</v>
          </cell>
          <cell r="F2746">
            <v>38104</v>
          </cell>
          <cell r="G2746">
            <v>0</v>
          </cell>
          <cell r="H2746">
            <v>0</v>
          </cell>
          <cell r="I2746" t="str">
            <v>0          0</v>
          </cell>
          <cell r="J2746">
            <v>0</v>
          </cell>
          <cell r="K2746">
            <v>0</v>
          </cell>
          <cell r="L2746">
            <v>2004</v>
          </cell>
          <cell r="M2746" t="str">
            <v>No Trade</v>
          </cell>
          <cell r="N2746" t="str">
            <v/>
          </cell>
          <cell r="O2746" t="str">
            <v/>
          </cell>
          <cell r="P2746" t="str">
            <v/>
          </cell>
        </row>
        <row r="2747">
          <cell r="A2747" t="str">
            <v>ON</v>
          </cell>
          <cell r="B2747">
            <v>5</v>
          </cell>
          <cell r="C2747">
            <v>4</v>
          </cell>
          <cell r="D2747" t="str">
            <v>C</v>
          </cell>
          <cell r="E2747">
            <v>4.05</v>
          </cell>
          <cell r="F2747">
            <v>38104</v>
          </cell>
          <cell r="G2747">
            <v>0</v>
          </cell>
          <cell r="H2747">
            <v>0</v>
          </cell>
          <cell r="I2747" t="str">
            <v>0          0</v>
          </cell>
          <cell r="J2747">
            <v>0</v>
          </cell>
          <cell r="K2747">
            <v>0</v>
          </cell>
          <cell r="L2747">
            <v>2004</v>
          </cell>
          <cell r="M2747" t="str">
            <v>No Trade</v>
          </cell>
          <cell r="N2747" t="str">
            <v/>
          </cell>
          <cell r="O2747" t="str">
            <v/>
          </cell>
          <cell r="P2747" t="str">
            <v/>
          </cell>
        </row>
        <row r="2748">
          <cell r="A2748" t="str">
            <v>ON</v>
          </cell>
          <cell r="B2748">
            <v>5</v>
          </cell>
          <cell r="C2748">
            <v>4</v>
          </cell>
          <cell r="D2748" t="str">
            <v>C</v>
          </cell>
          <cell r="E2748">
            <v>4.75</v>
          </cell>
          <cell r="F2748">
            <v>38104</v>
          </cell>
          <cell r="G2748">
            <v>0.217</v>
          </cell>
          <cell r="H2748">
            <v>0.19</v>
          </cell>
          <cell r="I2748" t="str">
            <v>6          0</v>
          </cell>
          <cell r="J2748">
            <v>0</v>
          </cell>
          <cell r="K2748">
            <v>0</v>
          </cell>
          <cell r="L2748">
            <v>2004</v>
          </cell>
          <cell r="M2748" t="str">
            <v>No Trade</v>
          </cell>
          <cell r="N2748" t="str">
            <v>NG54</v>
          </cell>
          <cell r="O2748">
            <v>48.93</v>
          </cell>
          <cell r="P2748">
            <v>1</v>
          </cell>
        </row>
        <row r="2749">
          <cell r="A2749" t="str">
            <v>ON</v>
          </cell>
          <cell r="B2749">
            <v>6</v>
          </cell>
          <cell r="C2749">
            <v>4</v>
          </cell>
          <cell r="D2749" t="str">
            <v>C</v>
          </cell>
          <cell r="E2749">
            <v>2</v>
          </cell>
          <cell r="F2749">
            <v>38132</v>
          </cell>
          <cell r="G2749">
            <v>1.829</v>
          </cell>
          <cell r="H2749">
            <v>1.82</v>
          </cell>
          <cell r="I2749" t="str">
            <v>9          0</v>
          </cell>
          <cell r="J2749">
            <v>0</v>
          </cell>
          <cell r="K2749">
            <v>0</v>
          </cell>
          <cell r="L2749">
            <v>2004</v>
          </cell>
          <cell r="M2749" t="str">
            <v>No Trade</v>
          </cell>
          <cell r="N2749" t="str">
            <v>NG64</v>
          </cell>
          <cell r="O2749">
            <v>45.5</v>
          </cell>
          <cell r="P2749">
            <v>1</v>
          </cell>
        </row>
        <row r="2750">
          <cell r="A2750" t="str">
            <v>ON</v>
          </cell>
          <cell r="B2750">
            <v>6</v>
          </cell>
          <cell r="C2750">
            <v>4</v>
          </cell>
          <cell r="D2750" t="str">
            <v>P</v>
          </cell>
          <cell r="E2750">
            <v>2</v>
          </cell>
          <cell r="F2750">
            <v>38132</v>
          </cell>
          <cell r="G2750">
            <v>3.0000000000000001E-3</v>
          </cell>
          <cell r="H2750">
            <v>0</v>
          </cell>
          <cell r="I2750" t="str">
            <v>4          0</v>
          </cell>
          <cell r="J2750">
            <v>0</v>
          </cell>
          <cell r="K2750">
            <v>0</v>
          </cell>
          <cell r="L2750">
            <v>2004</v>
          </cell>
          <cell r="M2750">
            <v>0.85659332235528851</v>
          </cell>
          <cell r="N2750" t="str">
            <v>NG64</v>
          </cell>
          <cell r="O2750">
            <v>45.5</v>
          </cell>
          <cell r="P2750">
            <v>2</v>
          </cell>
        </row>
        <row r="2751">
          <cell r="A2751" t="str">
            <v>ON</v>
          </cell>
          <cell r="B2751">
            <v>6</v>
          </cell>
          <cell r="C2751">
            <v>4</v>
          </cell>
          <cell r="D2751" t="str">
            <v>P</v>
          </cell>
          <cell r="E2751">
            <v>3.6</v>
          </cell>
          <cell r="F2751">
            <v>38132</v>
          </cell>
          <cell r="G2751">
            <v>0.36699999999999999</v>
          </cell>
          <cell r="H2751">
            <v>0.39</v>
          </cell>
          <cell r="I2751" t="str">
            <v>8          0</v>
          </cell>
          <cell r="J2751">
            <v>0</v>
          </cell>
          <cell r="K2751">
            <v>0</v>
          </cell>
          <cell r="L2751">
            <v>2004</v>
          </cell>
          <cell r="M2751">
            <v>1.3144584515085549</v>
          </cell>
          <cell r="N2751" t="str">
            <v>NG64</v>
          </cell>
          <cell r="O2751">
            <v>45.5</v>
          </cell>
          <cell r="P2751">
            <v>2</v>
          </cell>
        </row>
        <row r="2752">
          <cell r="A2752" t="str">
            <v>ON</v>
          </cell>
          <cell r="B2752">
            <v>6</v>
          </cell>
          <cell r="C2752">
            <v>4</v>
          </cell>
          <cell r="D2752" t="str">
            <v>C</v>
          </cell>
          <cell r="E2752">
            <v>3.65</v>
          </cell>
          <cell r="F2752">
            <v>38132</v>
          </cell>
          <cell r="G2752">
            <v>0.57099999999999995</v>
          </cell>
          <cell r="H2752">
            <v>0.52</v>
          </cell>
          <cell r="I2752" t="str">
            <v>9          0</v>
          </cell>
          <cell r="J2752">
            <v>0</v>
          </cell>
          <cell r="K2752">
            <v>0</v>
          </cell>
          <cell r="L2752">
            <v>2004</v>
          </cell>
          <cell r="M2752" t="str">
            <v>No Trade</v>
          </cell>
          <cell r="N2752" t="str">
            <v>NG64</v>
          </cell>
          <cell r="O2752">
            <v>45.5</v>
          </cell>
          <cell r="P2752">
            <v>1</v>
          </cell>
        </row>
        <row r="2753">
          <cell r="A2753" t="str">
            <v>ON</v>
          </cell>
          <cell r="B2753">
            <v>6</v>
          </cell>
          <cell r="C2753">
            <v>4</v>
          </cell>
          <cell r="D2753" t="str">
            <v>P</v>
          </cell>
          <cell r="E2753">
            <v>3.65</v>
          </cell>
          <cell r="F2753">
            <v>38132</v>
          </cell>
          <cell r="G2753">
            <v>0.39300000000000002</v>
          </cell>
          <cell r="H2753">
            <v>0.42</v>
          </cell>
          <cell r="I2753" t="str">
            <v>5          0</v>
          </cell>
          <cell r="J2753">
            <v>0</v>
          </cell>
          <cell r="K2753">
            <v>0</v>
          </cell>
          <cell r="L2753">
            <v>2004</v>
          </cell>
          <cell r="M2753">
            <v>1.3268499292417395</v>
          </cell>
          <cell r="N2753" t="str">
            <v>NG64</v>
          </cell>
          <cell r="O2753">
            <v>45.5</v>
          </cell>
          <cell r="P2753">
            <v>2</v>
          </cell>
        </row>
        <row r="2754">
          <cell r="A2754" t="str">
            <v>ON</v>
          </cell>
          <cell r="B2754">
            <v>6</v>
          </cell>
          <cell r="C2754">
            <v>4</v>
          </cell>
          <cell r="D2754" t="str">
            <v>C</v>
          </cell>
          <cell r="E2754">
            <v>3.7</v>
          </cell>
          <cell r="F2754">
            <v>38132</v>
          </cell>
          <cell r="G2754">
            <v>0.54900000000000004</v>
          </cell>
          <cell r="H2754">
            <v>0.5</v>
          </cell>
          <cell r="I2754" t="str">
            <v>9          0</v>
          </cell>
          <cell r="J2754">
            <v>0</v>
          </cell>
          <cell r="K2754">
            <v>0</v>
          </cell>
          <cell r="L2754">
            <v>2004</v>
          </cell>
          <cell r="M2754" t="str">
            <v>No Trade</v>
          </cell>
          <cell r="N2754" t="str">
            <v>NG64</v>
          </cell>
          <cell r="O2754">
            <v>45.5</v>
          </cell>
          <cell r="P2754">
            <v>1</v>
          </cell>
        </row>
        <row r="2755">
          <cell r="A2755" t="str">
            <v>ON</v>
          </cell>
          <cell r="B2755">
            <v>6</v>
          </cell>
          <cell r="C2755">
            <v>4</v>
          </cell>
          <cell r="D2755" t="str">
            <v>P</v>
          </cell>
          <cell r="E2755">
            <v>3.7</v>
          </cell>
          <cell r="F2755">
            <v>38132</v>
          </cell>
          <cell r="G2755">
            <v>0.41899999999999998</v>
          </cell>
          <cell r="H2755">
            <v>0.45</v>
          </cell>
          <cell r="I2755" t="str">
            <v>3          0</v>
          </cell>
          <cell r="J2755">
            <v>0</v>
          </cell>
          <cell r="K2755">
            <v>0</v>
          </cell>
          <cell r="L2755">
            <v>2004</v>
          </cell>
          <cell r="M2755">
            <v>1.3384566378404856</v>
          </cell>
          <cell r="N2755" t="str">
            <v>NG64</v>
          </cell>
          <cell r="O2755">
            <v>45.5</v>
          </cell>
          <cell r="P2755">
            <v>2</v>
          </cell>
        </row>
        <row r="2756">
          <cell r="A2756" t="str">
            <v>ON</v>
          </cell>
          <cell r="B2756">
            <v>6</v>
          </cell>
          <cell r="C2756">
            <v>4</v>
          </cell>
          <cell r="D2756" t="str">
            <v>C</v>
          </cell>
          <cell r="E2756">
            <v>3.75</v>
          </cell>
          <cell r="F2756">
            <v>38132</v>
          </cell>
          <cell r="G2756">
            <v>0.52800000000000002</v>
          </cell>
          <cell r="H2756">
            <v>0.48</v>
          </cell>
          <cell r="I2756" t="str">
            <v>9          0</v>
          </cell>
          <cell r="J2756">
            <v>0</v>
          </cell>
          <cell r="K2756">
            <v>0</v>
          </cell>
          <cell r="L2756">
            <v>2004</v>
          </cell>
          <cell r="M2756" t="str">
            <v>No Trade</v>
          </cell>
          <cell r="N2756" t="str">
            <v>NG64</v>
          </cell>
          <cell r="O2756">
            <v>45.5</v>
          </cell>
          <cell r="P2756">
            <v>1</v>
          </cell>
        </row>
        <row r="2757">
          <cell r="A2757" t="str">
            <v>ON</v>
          </cell>
          <cell r="B2757">
            <v>6</v>
          </cell>
          <cell r="C2757">
            <v>4</v>
          </cell>
          <cell r="D2757" t="str">
            <v>P</v>
          </cell>
          <cell r="E2757">
            <v>3.75</v>
          </cell>
          <cell r="F2757">
            <v>38132</v>
          </cell>
          <cell r="G2757">
            <v>0.44700000000000001</v>
          </cell>
          <cell r="H2757">
            <v>0.48</v>
          </cell>
          <cell r="I2757" t="str">
            <v>2          0</v>
          </cell>
          <cell r="J2757">
            <v>0</v>
          </cell>
          <cell r="K2757">
            <v>0</v>
          </cell>
          <cell r="L2757">
            <v>2004</v>
          </cell>
          <cell r="M2757">
            <v>1.3508165629075044</v>
          </cell>
          <cell r="N2757" t="str">
            <v>NG64</v>
          </cell>
          <cell r="O2757">
            <v>45.5</v>
          </cell>
          <cell r="P2757">
            <v>2</v>
          </cell>
        </row>
        <row r="2758">
          <cell r="A2758" t="str">
            <v>ON</v>
          </cell>
          <cell r="B2758">
            <v>6</v>
          </cell>
          <cell r="C2758">
            <v>4</v>
          </cell>
          <cell r="D2758" t="str">
            <v>C</v>
          </cell>
          <cell r="E2758">
            <v>3.9</v>
          </cell>
          <cell r="F2758">
            <v>38132</v>
          </cell>
          <cell r="G2758">
            <v>0.46899999999999997</v>
          </cell>
          <cell r="H2758">
            <v>0.43</v>
          </cell>
          <cell r="I2758" t="str">
            <v>1          0</v>
          </cell>
          <cell r="J2758">
            <v>0</v>
          </cell>
          <cell r="K2758">
            <v>0</v>
          </cell>
          <cell r="L2758">
            <v>2004</v>
          </cell>
          <cell r="M2758" t="str">
            <v>No Trade</v>
          </cell>
          <cell r="N2758" t="str">
            <v>NG64</v>
          </cell>
          <cell r="O2758">
            <v>45.5</v>
          </cell>
          <cell r="P2758">
            <v>1</v>
          </cell>
        </row>
        <row r="2759">
          <cell r="A2759" t="str">
            <v>ON</v>
          </cell>
          <cell r="B2759">
            <v>6</v>
          </cell>
          <cell r="C2759">
            <v>4</v>
          </cell>
          <cell r="D2759" t="str">
            <v>C</v>
          </cell>
          <cell r="E2759">
            <v>4.75</v>
          </cell>
          <cell r="F2759">
            <v>38132</v>
          </cell>
          <cell r="G2759">
            <v>0.23200000000000001</v>
          </cell>
          <cell r="H2759">
            <v>0.21</v>
          </cell>
          <cell r="I2759" t="str">
            <v>0          0</v>
          </cell>
          <cell r="J2759">
            <v>0</v>
          </cell>
          <cell r="K2759">
            <v>0</v>
          </cell>
          <cell r="L2759">
            <v>2004</v>
          </cell>
          <cell r="M2759" t="str">
            <v>No Trade</v>
          </cell>
          <cell r="N2759" t="str">
            <v>NG64</v>
          </cell>
          <cell r="O2759">
            <v>45.5</v>
          </cell>
          <cell r="P2759">
            <v>1</v>
          </cell>
        </row>
        <row r="2760">
          <cell r="A2760" t="str">
            <v>ON</v>
          </cell>
          <cell r="B2760">
            <v>6</v>
          </cell>
          <cell r="C2760">
            <v>4</v>
          </cell>
          <cell r="D2760" t="str">
            <v>C</v>
          </cell>
          <cell r="E2760">
            <v>4.95</v>
          </cell>
          <cell r="F2760">
            <v>38132</v>
          </cell>
          <cell r="G2760">
            <v>0.254</v>
          </cell>
          <cell r="H2760">
            <v>0.25</v>
          </cell>
          <cell r="I2760" t="str">
            <v>4          0</v>
          </cell>
          <cell r="J2760">
            <v>0</v>
          </cell>
          <cell r="K2760">
            <v>0</v>
          </cell>
          <cell r="L2760">
            <v>2004</v>
          </cell>
          <cell r="M2760" t="str">
            <v>No Trade</v>
          </cell>
          <cell r="N2760" t="str">
            <v>NG64</v>
          </cell>
          <cell r="O2760">
            <v>45.5</v>
          </cell>
          <cell r="P2760">
            <v>1</v>
          </cell>
        </row>
        <row r="2761">
          <cell r="A2761" t="str">
            <v>ON</v>
          </cell>
          <cell r="B2761">
            <v>7</v>
          </cell>
          <cell r="C2761">
            <v>4</v>
          </cell>
          <cell r="D2761" t="str">
            <v>P</v>
          </cell>
          <cell r="E2761">
            <v>2</v>
          </cell>
          <cell r="F2761">
            <v>38163</v>
          </cell>
          <cell r="G2761">
            <v>0</v>
          </cell>
          <cell r="H2761">
            <v>0</v>
          </cell>
          <cell r="I2761" t="str">
            <v>0          0</v>
          </cell>
          <cell r="J2761">
            <v>0</v>
          </cell>
          <cell r="K2761">
            <v>0</v>
          </cell>
          <cell r="L2761">
            <v>2004</v>
          </cell>
          <cell r="M2761" t="str">
            <v>No Trade</v>
          </cell>
          <cell r="N2761" t="str">
            <v/>
          </cell>
          <cell r="O2761" t="str">
            <v/>
          </cell>
          <cell r="P2761" t="str">
            <v/>
          </cell>
        </row>
        <row r="2762">
          <cell r="A2762" t="str">
            <v>ON</v>
          </cell>
          <cell r="B2762">
            <v>7</v>
          </cell>
          <cell r="C2762">
            <v>4</v>
          </cell>
          <cell r="D2762" t="str">
            <v>P</v>
          </cell>
          <cell r="E2762">
            <v>3.6</v>
          </cell>
          <cell r="F2762">
            <v>38163</v>
          </cell>
          <cell r="G2762">
            <v>0</v>
          </cell>
          <cell r="H2762">
            <v>0</v>
          </cell>
          <cell r="I2762" t="str">
            <v>0          0</v>
          </cell>
          <cell r="J2762">
            <v>0</v>
          </cell>
          <cell r="K2762">
            <v>0</v>
          </cell>
          <cell r="L2762">
            <v>2004</v>
          </cell>
          <cell r="M2762" t="str">
            <v>No Trade</v>
          </cell>
          <cell r="N2762" t="str">
            <v/>
          </cell>
          <cell r="O2762" t="str">
            <v/>
          </cell>
          <cell r="P2762" t="str">
            <v/>
          </cell>
        </row>
        <row r="2763">
          <cell r="A2763" t="str">
            <v>ON</v>
          </cell>
          <cell r="B2763">
            <v>7</v>
          </cell>
          <cell r="C2763">
            <v>4</v>
          </cell>
          <cell r="D2763" t="str">
            <v>P</v>
          </cell>
          <cell r="E2763">
            <v>3.65</v>
          </cell>
          <cell r="F2763">
            <v>38163</v>
          </cell>
          <cell r="G2763">
            <v>0</v>
          </cell>
          <cell r="H2763">
            <v>0</v>
          </cell>
          <cell r="I2763" t="str">
            <v>0          0</v>
          </cell>
          <cell r="J2763">
            <v>0</v>
          </cell>
          <cell r="K2763">
            <v>0</v>
          </cell>
          <cell r="L2763">
            <v>2004</v>
          </cell>
          <cell r="M2763" t="str">
            <v>No Trade</v>
          </cell>
          <cell r="N2763" t="str">
            <v/>
          </cell>
          <cell r="O2763" t="str">
            <v/>
          </cell>
          <cell r="P2763" t="str">
            <v/>
          </cell>
        </row>
        <row r="2764">
          <cell r="A2764" t="str">
            <v>ON</v>
          </cell>
          <cell r="B2764">
            <v>7</v>
          </cell>
          <cell r="C2764">
            <v>4</v>
          </cell>
          <cell r="D2764" t="str">
            <v>C</v>
          </cell>
          <cell r="E2764">
            <v>3.7</v>
          </cell>
          <cell r="F2764">
            <v>38163</v>
          </cell>
          <cell r="G2764">
            <v>0.56699999999999995</v>
          </cell>
          <cell r="H2764">
            <v>0.52</v>
          </cell>
          <cell r="I2764" t="str">
            <v>9          0</v>
          </cell>
          <cell r="J2764">
            <v>0</v>
          </cell>
          <cell r="K2764">
            <v>0</v>
          </cell>
          <cell r="L2764">
            <v>2004</v>
          </cell>
          <cell r="M2764" t="str">
            <v>No Trade</v>
          </cell>
          <cell r="N2764" t="str">
            <v>NG74</v>
          </cell>
          <cell r="O2764">
            <v>45.5</v>
          </cell>
          <cell r="P2764">
            <v>1</v>
          </cell>
        </row>
        <row r="2765">
          <cell r="A2765" t="str">
            <v>ON</v>
          </cell>
          <cell r="B2765">
            <v>7</v>
          </cell>
          <cell r="C2765">
            <v>4</v>
          </cell>
          <cell r="D2765" t="str">
            <v>P</v>
          </cell>
          <cell r="E2765">
            <v>3.7</v>
          </cell>
          <cell r="F2765">
            <v>38163</v>
          </cell>
          <cell r="G2765">
            <v>0.42799999999999999</v>
          </cell>
          <cell r="H2765">
            <v>0.46</v>
          </cell>
          <cell r="I2765" t="str">
            <v>2          0</v>
          </cell>
          <cell r="J2765">
            <v>0</v>
          </cell>
          <cell r="K2765">
            <v>0</v>
          </cell>
          <cell r="L2765">
            <v>2004</v>
          </cell>
          <cell r="M2765">
            <v>1.3093597497556655</v>
          </cell>
          <cell r="N2765" t="str">
            <v>NG74</v>
          </cell>
          <cell r="O2765">
            <v>45.5</v>
          </cell>
          <cell r="P2765">
            <v>2</v>
          </cell>
        </row>
        <row r="2766">
          <cell r="A2766" t="str">
            <v>ON</v>
          </cell>
          <cell r="B2766">
            <v>7</v>
          </cell>
          <cell r="C2766">
            <v>4</v>
          </cell>
          <cell r="D2766" t="str">
            <v>C</v>
          </cell>
          <cell r="E2766">
            <v>3.75</v>
          </cell>
          <cell r="F2766">
            <v>38163</v>
          </cell>
          <cell r="G2766">
            <v>0.56699999999999995</v>
          </cell>
          <cell r="H2766">
            <v>0.56000000000000005</v>
          </cell>
          <cell r="I2766" t="str">
            <v>7          0</v>
          </cell>
          <cell r="J2766">
            <v>0</v>
          </cell>
          <cell r="K2766">
            <v>0</v>
          </cell>
          <cell r="L2766">
            <v>2004</v>
          </cell>
          <cell r="M2766" t="str">
            <v>No Trade</v>
          </cell>
          <cell r="N2766" t="str">
            <v>NG74</v>
          </cell>
          <cell r="O2766">
            <v>45.5</v>
          </cell>
          <cell r="P2766">
            <v>1</v>
          </cell>
        </row>
        <row r="2767">
          <cell r="A2767" t="str">
            <v>ON</v>
          </cell>
          <cell r="B2767">
            <v>7</v>
          </cell>
          <cell r="C2767">
            <v>4</v>
          </cell>
          <cell r="D2767" t="str">
            <v>P</v>
          </cell>
          <cell r="E2767">
            <v>3.75</v>
          </cell>
          <cell r="F2767">
            <v>38163</v>
          </cell>
          <cell r="G2767">
            <v>0.45600000000000002</v>
          </cell>
          <cell r="H2767">
            <v>0.49</v>
          </cell>
          <cell r="I2767" t="str">
            <v>0          0</v>
          </cell>
          <cell r="J2767">
            <v>0</v>
          </cell>
          <cell r="K2767">
            <v>0</v>
          </cell>
          <cell r="L2767">
            <v>2004</v>
          </cell>
          <cell r="M2767">
            <v>1.321169674221941</v>
          </cell>
          <cell r="N2767" t="str">
            <v>NG74</v>
          </cell>
          <cell r="O2767">
            <v>45.5</v>
          </cell>
          <cell r="P2767">
            <v>2</v>
          </cell>
        </row>
        <row r="2768">
          <cell r="A2768" t="str">
            <v>ON</v>
          </cell>
          <cell r="B2768">
            <v>7</v>
          </cell>
          <cell r="C2768">
            <v>4</v>
          </cell>
          <cell r="D2768" t="str">
            <v>C</v>
          </cell>
          <cell r="E2768">
            <v>3.9</v>
          </cell>
          <cell r="F2768">
            <v>38163</v>
          </cell>
          <cell r="G2768">
            <v>0</v>
          </cell>
          <cell r="H2768">
            <v>0</v>
          </cell>
          <cell r="I2768" t="str">
            <v>0          0</v>
          </cell>
          <cell r="J2768">
            <v>0</v>
          </cell>
          <cell r="K2768">
            <v>0</v>
          </cell>
          <cell r="L2768">
            <v>2004</v>
          </cell>
          <cell r="M2768" t="str">
            <v>No Trade</v>
          </cell>
          <cell r="N2768" t="str">
            <v/>
          </cell>
          <cell r="O2768" t="str">
            <v/>
          </cell>
          <cell r="P2768" t="str">
            <v/>
          </cell>
        </row>
        <row r="2769">
          <cell r="A2769" t="str">
            <v>ON</v>
          </cell>
          <cell r="B2769">
            <v>7</v>
          </cell>
          <cell r="C2769">
            <v>4</v>
          </cell>
          <cell r="D2769" t="str">
            <v>C</v>
          </cell>
          <cell r="E2769">
            <v>4.75</v>
          </cell>
          <cell r="F2769">
            <v>38163</v>
          </cell>
          <cell r="G2769">
            <v>0.247</v>
          </cell>
          <cell r="H2769">
            <v>0.22</v>
          </cell>
          <cell r="I2769" t="str">
            <v>5          0</v>
          </cell>
          <cell r="J2769">
            <v>0</v>
          </cell>
          <cell r="K2769">
            <v>0</v>
          </cell>
          <cell r="L2769">
            <v>2004</v>
          </cell>
          <cell r="M2769" t="str">
            <v>No Trade</v>
          </cell>
          <cell r="N2769" t="str">
            <v>NG74</v>
          </cell>
          <cell r="O2769">
            <v>45.5</v>
          </cell>
          <cell r="P2769">
            <v>1</v>
          </cell>
        </row>
        <row r="2770">
          <cell r="A2770" t="str">
            <v>ON</v>
          </cell>
          <cell r="B2770">
            <v>8</v>
          </cell>
          <cell r="C2770">
            <v>4</v>
          </cell>
          <cell r="D2770" t="str">
            <v>C</v>
          </cell>
          <cell r="E2770">
            <v>3.7</v>
          </cell>
          <cell r="F2770">
            <v>38195</v>
          </cell>
          <cell r="G2770">
            <v>0.58399999999999996</v>
          </cell>
          <cell r="H2770">
            <v>0.54</v>
          </cell>
          <cell r="I2770" t="str">
            <v>4          0</v>
          </cell>
          <cell r="J2770">
            <v>0</v>
          </cell>
          <cell r="K2770">
            <v>0</v>
          </cell>
          <cell r="L2770">
            <v>2004</v>
          </cell>
          <cell r="M2770" t="str">
            <v>No Trade</v>
          </cell>
          <cell r="N2770" t="str">
            <v>NG84</v>
          </cell>
          <cell r="O2770">
            <v>45.5</v>
          </cell>
          <cell r="P2770">
            <v>1</v>
          </cell>
        </row>
        <row r="2771">
          <cell r="A2771" t="str">
            <v>ON</v>
          </cell>
          <cell r="B2771">
            <v>8</v>
          </cell>
          <cell r="C2771">
            <v>4</v>
          </cell>
          <cell r="D2771" t="str">
            <v>P</v>
          </cell>
          <cell r="E2771">
            <v>3.7</v>
          </cell>
          <cell r="F2771">
            <v>38195</v>
          </cell>
          <cell r="G2771">
            <v>0.438</v>
          </cell>
          <cell r="H2771">
            <v>0.47</v>
          </cell>
          <cell r="I2771" t="str">
            <v>2          0</v>
          </cell>
          <cell r="J2771">
            <v>0</v>
          </cell>
          <cell r="K2771">
            <v>0</v>
          </cell>
          <cell r="L2771">
            <v>2004</v>
          </cell>
          <cell r="M2771">
            <v>1.2812368594407855</v>
          </cell>
          <cell r="N2771" t="str">
            <v>NG84</v>
          </cell>
          <cell r="O2771">
            <v>45.5</v>
          </cell>
          <cell r="P2771">
            <v>2</v>
          </cell>
        </row>
        <row r="2772">
          <cell r="A2772" t="str">
            <v>ON</v>
          </cell>
          <cell r="B2772">
            <v>8</v>
          </cell>
          <cell r="C2772">
            <v>4</v>
          </cell>
          <cell r="D2772" t="str">
            <v>C</v>
          </cell>
          <cell r="E2772">
            <v>3.75</v>
          </cell>
          <cell r="F2772">
            <v>38195</v>
          </cell>
          <cell r="G2772">
            <v>0.58699999999999997</v>
          </cell>
          <cell r="H2772">
            <v>0.57999999999999996</v>
          </cell>
          <cell r="I2772" t="str">
            <v>7          0</v>
          </cell>
          <cell r="J2772">
            <v>0</v>
          </cell>
          <cell r="K2772">
            <v>0</v>
          </cell>
          <cell r="L2772">
            <v>2004</v>
          </cell>
          <cell r="M2772" t="str">
            <v>No Trade</v>
          </cell>
          <cell r="N2772" t="str">
            <v>NG84</v>
          </cell>
          <cell r="O2772">
            <v>45.5</v>
          </cell>
          <cell r="P2772">
            <v>1</v>
          </cell>
        </row>
        <row r="2773">
          <cell r="A2773" t="str">
            <v>ON</v>
          </cell>
          <cell r="B2773">
            <v>8</v>
          </cell>
          <cell r="C2773">
            <v>4</v>
          </cell>
          <cell r="D2773" t="str">
            <v>P</v>
          </cell>
          <cell r="E2773">
            <v>3.75</v>
          </cell>
          <cell r="F2773">
            <v>38195</v>
          </cell>
          <cell r="G2773">
            <v>0.46600000000000003</v>
          </cell>
          <cell r="H2773">
            <v>0.5</v>
          </cell>
          <cell r="I2773" t="str">
            <v>0          0</v>
          </cell>
          <cell r="J2773">
            <v>0</v>
          </cell>
          <cell r="K2773">
            <v>0</v>
          </cell>
          <cell r="L2773">
            <v>2004</v>
          </cell>
          <cell r="M2773">
            <v>1.2924985001744687</v>
          </cell>
          <cell r="N2773" t="str">
            <v>NG84</v>
          </cell>
          <cell r="O2773">
            <v>45.5</v>
          </cell>
          <cell r="P2773">
            <v>2</v>
          </cell>
        </row>
        <row r="2774">
          <cell r="A2774" t="str">
            <v>ON</v>
          </cell>
          <cell r="B2774">
            <v>8</v>
          </cell>
          <cell r="C2774">
            <v>4</v>
          </cell>
          <cell r="D2774" t="str">
            <v>C</v>
          </cell>
          <cell r="E2774">
            <v>4.1500000000000004</v>
          </cell>
          <cell r="F2774">
            <v>38195</v>
          </cell>
          <cell r="G2774">
            <v>0</v>
          </cell>
          <cell r="H2774">
            <v>0</v>
          </cell>
          <cell r="I2774" t="str">
            <v>0          0</v>
          </cell>
          <cell r="J2774">
            <v>0</v>
          </cell>
          <cell r="K2774">
            <v>0</v>
          </cell>
          <cell r="L2774">
            <v>2004</v>
          </cell>
          <cell r="M2774" t="str">
            <v>No Trade</v>
          </cell>
          <cell r="N2774" t="str">
            <v/>
          </cell>
          <cell r="O2774" t="str">
            <v/>
          </cell>
          <cell r="P2774" t="str">
            <v/>
          </cell>
        </row>
        <row r="2775">
          <cell r="A2775" t="str">
            <v>ON</v>
          </cell>
          <cell r="B2775">
            <v>8</v>
          </cell>
          <cell r="C2775">
            <v>4</v>
          </cell>
          <cell r="D2775" t="str">
            <v>C</v>
          </cell>
          <cell r="E2775">
            <v>4.75</v>
          </cell>
          <cell r="F2775">
            <v>38195</v>
          </cell>
          <cell r="G2775">
            <v>0.26300000000000001</v>
          </cell>
          <cell r="H2775">
            <v>0.24</v>
          </cell>
          <cell r="I2775" t="str">
            <v>0          0</v>
          </cell>
          <cell r="J2775">
            <v>0</v>
          </cell>
          <cell r="K2775">
            <v>0</v>
          </cell>
          <cell r="L2775">
            <v>2004</v>
          </cell>
          <cell r="M2775" t="str">
            <v>No Trade</v>
          </cell>
          <cell r="N2775" t="str">
            <v>NG84</v>
          </cell>
          <cell r="O2775">
            <v>45.5</v>
          </cell>
          <cell r="P2775">
            <v>1</v>
          </cell>
        </row>
        <row r="2776">
          <cell r="A2776" t="str">
            <v>ON</v>
          </cell>
          <cell r="B2776">
            <v>9</v>
          </cell>
          <cell r="C2776">
            <v>4</v>
          </cell>
          <cell r="D2776" t="str">
            <v>P</v>
          </cell>
          <cell r="E2776">
            <v>2</v>
          </cell>
          <cell r="F2776">
            <v>38225</v>
          </cell>
          <cell r="G2776">
            <v>6.0000000000000001E-3</v>
          </cell>
          <cell r="H2776">
            <v>0</v>
          </cell>
          <cell r="I2776" t="str">
            <v>7          0</v>
          </cell>
          <cell r="J2776">
            <v>0</v>
          </cell>
          <cell r="K2776">
            <v>0</v>
          </cell>
          <cell r="L2776">
            <v>2004</v>
          </cell>
          <cell r="M2776">
            <v>0.86949111109641186</v>
          </cell>
          <cell r="N2776" t="str">
            <v>NG94</v>
          </cell>
          <cell r="O2776">
            <v>51.5</v>
          </cell>
          <cell r="P2776">
            <v>2</v>
          </cell>
        </row>
        <row r="2777">
          <cell r="A2777" t="str">
            <v>ON</v>
          </cell>
          <cell r="B2777">
            <v>9</v>
          </cell>
          <cell r="C2777">
            <v>4</v>
          </cell>
          <cell r="D2777" t="str">
            <v>C</v>
          </cell>
          <cell r="E2777">
            <v>2.9</v>
          </cell>
          <cell r="F2777">
            <v>38225</v>
          </cell>
          <cell r="G2777">
            <v>0</v>
          </cell>
          <cell r="H2777">
            <v>0</v>
          </cell>
          <cell r="I2777" t="str">
            <v>0          0</v>
          </cell>
          <cell r="J2777">
            <v>0</v>
          </cell>
          <cell r="K2777">
            <v>0</v>
          </cell>
          <cell r="L2777">
            <v>2004</v>
          </cell>
          <cell r="M2777" t="str">
            <v>No Trade</v>
          </cell>
          <cell r="N2777" t="str">
            <v/>
          </cell>
          <cell r="O2777" t="str">
            <v/>
          </cell>
          <cell r="P2777" t="str">
            <v/>
          </cell>
        </row>
        <row r="2778">
          <cell r="A2778" t="str">
            <v>ON</v>
          </cell>
          <cell r="B2778">
            <v>9</v>
          </cell>
          <cell r="C2778">
            <v>4</v>
          </cell>
          <cell r="D2778" t="str">
            <v>P</v>
          </cell>
          <cell r="E2778">
            <v>2.9</v>
          </cell>
          <cell r="F2778">
            <v>38225</v>
          </cell>
          <cell r="G2778">
            <v>0.38100000000000001</v>
          </cell>
          <cell r="H2778">
            <v>0.38</v>
          </cell>
          <cell r="I2778" t="str">
            <v>1          0</v>
          </cell>
          <cell r="J2778">
            <v>0</v>
          </cell>
          <cell r="K2778">
            <v>0</v>
          </cell>
          <cell r="L2778">
            <v>2004</v>
          </cell>
          <cell r="M2778">
            <v>1.3855492619616445</v>
          </cell>
          <cell r="N2778" t="str">
            <v>NG94</v>
          </cell>
          <cell r="O2778">
            <v>51.5</v>
          </cell>
          <cell r="P2778">
            <v>2</v>
          </cell>
        </row>
        <row r="2779">
          <cell r="A2779" t="str">
            <v>ON</v>
          </cell>
          <cell r="B2779">
            <v>9</v>
          </cell>
          <cell r="C2779">
            <v>4</v>
          </cell>
          <cell r="D2779" t="str">
            <v>P</v>
          </cell>
          <cell r="E2779">
            <v>3</v>
          </cell>
          <cell r="F2779">
            <v>38225</v>
          </cell>
          <cell r="G2779">
            <v>0</v>
          </cell>
          <cell r="H2779">
            <v>0</v>
          </cell>
          <cell r="I2779" t="str">
            <v>0          0</v>
          </cell>
          <cell r="J2779">
            <v>0</v>
          </cell>
          <cell r="K2779">
            <v>0</v>
          </cell>
          <cell r="L2779">
            <v>2004</v>
          </cell>
          <cell r="M2779" t="str">
            <v>No Trade</v>
          </cell>
          <cell r="N2779" t="str">
            <v/>
          </cell>
          <cell r="O2779" t="str">
            <v/>
          </cell>
          <cell r="P2779" t="str">
            <v/>
          </cell>
        </row>
        <row r="2780">
          <cell r="A2780" t="str">
            <v>ON</v>
          </cell>
          <cell r="B2780">
            <v>9</v>
          </cell>
          <cell r="C2780">
            <v>4</v>
          </cell>
          <cell r="D2780" t="str">
            <v>C</v>
          </cell>
          <cell r="E2780">
            <v>3.1</v>
          </cell>
          <cell r="F2780">
            <v>38225</v>
          </cell>
          <cell r="G2780">
            <v>0</v>
          </cell>
          <cell r="H2780">
            <v>0</v>
          </cell>
          <cell r="I2780" t="str">
            <v>0          0</v>
          </cell>
          <cell r="J2780">
            <v>0</v>
          </cell>
          <cell r="K2780">
            <v>0</v>
          </cell>
          <cell r="L2780">
            <v>2004</v>
          </cell>
          <cell r="M2780" t="str">
            <v>No Trade</v>
          </cell>
          <cell r="N2780" t="str">
            <v/>
          </cell>
          <cell r="O2780" t="str">
            <v/>
          </cell>
          <cell r="P2780" t="str">
            <v/>
          </cell>
        </row>
        <row r="2781">
          <cell r="A2781" t="str">
            <v>ON</v>
          </cell>
          <cell r="B2781">
            <v>9</v>
          </cell>
          <cell r="C2781">
            <v>4</v>
          </cell>
          <cell r="D2781" t="str">
            <v>C</v>
          </cell>
          <cell r="E2781">
            <v>3.15</v>
          </cell>
          <cell r="F2781">
            <v>38225</v>
          </cell>
          <cell r="G2781">
            <v>0</v>
          </cell>
          <cell r="H2781">
            <v>0</v>
          </cell>
          <cell r="I2781" t="str">
            <v>0          0</v>
          </cell>
          <cell r="J2781">
            <v>0</v>
          </cell>
          <cell r="K2781">
            <v>0</v>
          </cell>
          <cell r="L2781">
            <v>2004</v>
          </cell>
          <cell r="M2781" t="str">
            <v>No Trade</v>
          </cell>
          <cell r="N2781" t="str">
            <v/>
          </cell>
          <cell r="O2781" t="str">
            <v/>
          </cell>
          <cell r="P2781" t="str">
            <v/>
          </cell>
        </row>
        <row r="2782">
          <cell r="A2782" t="str">
            <v>ON</v>
          </cell>
          <cell r="B2782">
            <v>9</v>
          </cell>
          <cell r="C2782">
            <v>4</v>
          </cell>
          <cell r="D2782" t="str">
            <v>C</v>
          </cell>
          <cell r="E2782">
            <v>3.2</v>
          </cell>
          <cell r="F2782">
            <v>38225</v>
          </cell>
          <cell r="G2782">
            <v>0</v>
          </cell>
          <cell r="H2782">
            <v>0</v>
          </cell>
          <cell r="I2782" t="str">
            <v>0          0</v>
          </cell>
          <cell r="J2782">
            <v>0</v>
          </cell>
          <cell r="K2782">
            <v>0</v>
          </cell>
          <cell r="L2782">
            <v>2004</v>
          </cell>
          <cell r="M2782" t="str">
            <v>No Trade</v>
          </cell>
          <cell r="N2782" t="str">
            <v/>
          </cell>
          <cell r="O2782" t="str">
            <v/>
          </cell>
          <cell r="P2782" t="str">
            <v/>
          </cell>
        </row>
        <row r="2783">
          <cell r="A2783" t="str">
            <v>ON</v>
          </cell>
          <cell r="B2783">
            <v>9</v>
          </cell>
          <cell r="C2783">
            <v>4</v>
          </cell>
          <cell r="D2783" t="str">
            <v>C</v>
          </cell>
          <cell r="E2783">
            <v>3.3</v>
          </cell>
          <cell r="F2783">
            <v>38225</v>
          </cell>
          <cell r="G2783">
            <v>0.78400000000000003</v>
          </cell>
          <cell r="H2783">
            <v>0.73</v>
          </cell>
          <cell r="I2783" t="str">
            <v>5          0</v>
          </cell>
          <cell r="J2783">
            <v>0</v>
          </cell>
          <cell r="K2783">
            <v>0</v>
          </cell>
          <cell r="L2783">
            <v>2004</v>
          </cell>
          <cell r="M2783" t="str">
            <v>No Trade</v>
          </cell>
          <cell r="N2783" t="str">
            <v>NG94</v>
          </cell>
          <cell r="O2783">
            <v>51.5</v>
          </cell>
          <cell r="P2783">
            <v>1</v>
          </cell>
        </row>
        <row r="2784">
          <cell r="A2784" t="str">
            <v>ON</v>
          </cell>
          <cell r="B2784">
            <v>9</v>
          </cell>
          <cell r="C2784">
            <v>4</v>
          </cell>
          <cell r="D2784" t="str">
            <v>P</v>
          </cell>
          <cell r="E2784">
            <v>3.3</v>
          </cell>
          <cell r="F2784">
            <v>38225</v>
          </cell>
          <cell r="G2784">
            <v>0.25900000000000001</v>
          </cell>
          <cell r="H2784">
            <v>0.28000000000000003</v>
          </cell>
          <cell r="I2784" t="str">
            <v>4          0</v>
          </cell>
          <cell r="J2784">
            <v>0</v>
          </cell>
          <cell r="K2784">
            <v>0</v>
          </cell>
          <cell r="L2784">
            <v>2004</v>
          </cell>
          <cell r="M2784">
            <v>1.2057661302763847</v>
          </cell>
          <cell r="N2784" t="str">
            <v>NG94</v>
          </cell>
          <cell r="O2784">
            <v>51.5</v>
          </cell>
          <cell r="P2784">
            <v>2</v>
          </cell>
        </row>
        <row r="2785">
          <cell r="A2785" t="str">
            <v>ON</v>
          </cell>
          <cell r="B2785">
            <v>9</v>
          </cell>
          <cell r="C2785">
            <v>4</v>
          </cell>
          <cell r="D2785" t="str">
            <v>P</v>
          </cell>
          <cell r="E2785">
            <v>3.45</v>
          </cell>
          <cell r="F2785">
            <v>38225</v>
          </cell>
          <cell r="G2785">
            <v>0</v>
          </cell>
          <cell r="H2785">
            <v>0</v>
          </cell>
          <cell r="I2785" t="str">
            <v>0          0</v>
          </cell>
          <cell r="J2785">
            <v>0</v>
          </cell>
          <cell r="K2785">
            <v>0</v>
          </cell>
          <cell r="L2785">
            <v>2004</v>
          </cell>
          <cell r="M2785" t="str">
            <v>No Trade</v>
          </cell>
          <cell r="N2785" t="str">
            <v/>
          </cell>
          <cell r="O2785" t="str">
            <v/>
          </cell>
          <cell r="P2785" t="str">
            <v/>
          </cell>
        </row>
        <row r="2786">
          <cell r="A2786" t="str">
            <v>ON</v>
          </cell>
          <cell r="B2786">
            <v>9</v>
          </cell>
          <cell r="C2786">
            <v>4</v>
          </cell>
          <cell r="D2786" t="str">
            <v>P</v>
          </cell>
          <cell r="E2786">
            <v>3.5</v>
          </cell>
          <cell r="F2786">
            <v>38225</v>
          </cell>
          <cell r="G2786">
            <v>0</v>
          </cell>
          <cell r="H2786">
            <v>0</v>
          </cell>
          <cell r="I2786" t="str">
            <v>0          0</v>
          </cell>
          <cell r="J2786">
            <v>0</v>
          </cell>
          <cell r="K2786">
            <v>0</v>
          </cell>
          <cell r="L2786">
            <v>2004</v>
          </cell>
          <cell r="M2786" t="str">
            <v>No Trade</v>
          </cell>
          <cell r="N2786" t="str">
            <v/>
          </cell>
          <cell r="O2786" t="str">
            <v/>
          </cell>
          <cell r="P2786" t="str">
            <v/>
          </cell>
        </row>
        <row r="2787">
          <cell r="A2787" t="str">
            <v>ON</v>
          </cell>
          <cell r="B2787">
            <v>9</v>
          </cell>
          <cell r="C2787">
            <v>4</v>
          </cell>
          <cell r="D2787" t="str">
            <v>C</v>
          </cell>
          <cell r="E2787">
            <v>3.55</v>
          </cell>
          <cell r="F2787">
            <v>38225</v>
          </cell>
          <cell r="G2787">
            <v>0</v>
          </cell>
          <cell r="H2787">
            <v>0</v>
          </cell>
          <cell r="I2787" t="str">
            <v>0          0</v>
          </cell>
          <cell r="J2787">
            <v>0</v>
          </cell>
          <cell r="K2787">
            <v>0</v>
          </cell>
          <cell r="L2787">
            <v>2004</v>
          </cell>
          <cell r="M2787" t="str">
            <v>No Trade</v>
          </cell>
          <cell r="N2787" t="str">
            <v/>
          </cell>
          <cell r="O2787" t="str">
            <v/>
          </cell>
          <cell r="P2787" t="str">
            <v/>
          </cell>
        </row>
        <row r="2788">
          <cell r="A2788" t="str">
            <v>ON</v>
          </cell>
          <cell r="B2788">
            <v>9</v>
          </cell>
          <cell r="C2788">
            <v>4</v>
          </cell>
          <cell r="D2788" t="str">
            <v>C</v>
          </cell>
          <cell r="E2788">
            <v>3.6</v>
          </cell>
          <cell r="F2788">
            <v>38225</v>
          </cell>
          <cell r="G2788">
            <v>0</v>
          </cell>
          <cell r="H2788">
            <v>0</v>
          </cell>
          <cell r="I2788" t="str">
            <v>0          0</v>
          </cell>
          <cell r="J2788">
            <v>0</v>
          </cell>
          <cell r="K2788">
            <v>0</v>
          </cell>
          <cell r="L2788">
            <v>2004</v>
          </cell>
          <cell r="M2788" t="str">
            <v>No Trade</v>
          </cell>
          <cell r="N2788" t="str">
            <v/>
          </cell>
          <cell r="O2788" t="str">
            <v/>
          </cell>
          <cell r="P2788" t="str">
            <v/>
          </cell>
        </row>
        <row r="2789">
          <cell r="A2789" t="str">
            <v>ON</v>
          </cell>
          <cell r="B2789">
            <v>9</v>
          </cell>
          <cell r="C2789">
            <v>4</v>
          </cell>
          <cell r="D2789" t="str">
            <v>C</v>
          </cell>
          <cell r="E2789">
            <v>3.7</v>
          </cell>
          <cell r="F2789">
            <v>38225</v>
          </cell>
          <cell r="G2789">
            <v>0.59</v>
          </cell>
          <cell r="H2789">
            <v>0.54</v>
          </cell>
          <cell r="I2789" t="str">
            <v>9          0</v>
          </cell>
          <cell r="J2789">
            <v>0</v>
          </cell>
          <cell r="K2789">
            <v>0</v>
          </cell>
          <cell r="L2789">
            <v>2004</v>
          </cell>
          <cell r="M2789" t="str">
            <v>No Trade</v>
          </cell>
          <cell r="N2789" t="str">
            <v>NG94</v>
          </cell>
          <cell r="O2789">
            <v>51.5</v>
          </cell>
          <cell r="P2789">
            <v>1</v>
          </cell>
        </row>
        <row r="2790">
          <cell r="A2790" t="str">
            <v>ON</v>
          </cell>
          <cell r="B2790">
            <v>9</v>
          </cell>
          <cell r="C2790">
            <v>4</v>
          </cell>
          <cell r="D2790" t="str">
            <v>P</v>
          </cell>
          <cell r="E2790">
            <v>3.7</v>
          </cell>
          <cell r="F2790">
            <v>38225</v>
          </cell>
          <cell r="G2790">
            <v>0.45400000000000001</v>
          </cell>
          <cell r="H2790">
            <v>0.48</v>
          </cell>
          <cell r="I2790" t="str">
            <v>7          0</v>
          </cell>
          <cell r="J2790">
            <v>0</v>
          </cell>
          <cell r="K2790">
            <v>0</v>
          </cell>
          <cell r="L2790">
            <v>2004</v>
          </cell>
          <cell r="M2790">
            <v>1.2972153379432589</v>
          </cell>
          <cell r="N2790" t="str">
            <v>NG94</v>
          </cell>
          <cell r="O2790">
            <v>51.5</v>
          </cell>
          <cell r="P2790">
            <v>2</v>
          </cell>
        </row>
        <row r="2791">
          <cell r="A2791" t="str">
            <v>ON</v>
          </cell>
          <cell r="B2791">
            <v>9</v>
          </cell>
          <cell r="C2791">
            <v>4</v>
          </cell>
          <cell r="D2791" t="str">
            <v>C</v>
          </cell>
          <cell r="E2791">
            <v>3.75</v>
          </cell>
          <cell r="F2791">
            <v>38225</v>
          </cell>
          <cell r="G2791">
            <v>0.52100000000000002</v>
          </cell>
          <cell r="H2791">
            <v>0.52</v>
          </cell>
          <cell r="I2791" t="str">
            <v>1          0</v>
          </cell>
          <cell r="J2791">
            <v>0</v>
          </cell>
          <cell r="K2791">
            <v>0</v>
          </cell>
          <cell r="L2791">
            <v>2004</v>
          </cell>
          <cell r="M2791" t="str">
            <v>No Trade</v>
          </cell>
          <cell r="N2791" t="str">
            <v>NG94</v>
          </cell>
          <cell r="O2791">
            <v>51.5</v>
          </cell>
          <cell r="P2791">
            <v>1</v>
          </cell>
        </row>
        <row r="2792">
          <cell r="A2792" t="str">
            <v>ON</v>
          </cell>
          <cell r="B2792">
            <v>9</v>
          </cell>
          <cell r="C2792">
            <v>4</v>
          </cell>
          <cell r="D2792" t="str">
            <v>P</v>
          </cell>
          <cell r="E2792">
            <v>3.75</v>
          </cell>
          <cell r="F2792">
            <v>38225</v>
          </cell>
          <cell r="G2792">
            <v>0.48199999999999998</v>
          </cell>
          <cell r="H2792">
            <v>0.51</v>
          </cell>
          <cell r="I2792" t="str">
            <v>6          0</v>
          </cell>
          <cell r="J2792">
            <v>0</v>
          </cell>
          <cell r="K2792">
            <v>0</v>
          </cell>
          <cell r="L2792">
            <v>2004</v>
          </cell>
          <cell r="M2792">
            <v>1.3080260336041394</v>
          </cell>
          <cell r="N2792" t="str">
            <v>NG94</v>
          </cell>
          <cell r="O2792">
            <v>51.5</v>
          </cell>
          <cell r="P2792">
            <v>2</v>
          </cell>
        </row>
        <row r="2793">
          <cell r="A2793" t="str">
            <v>ON</v>
          </cell>
          <cell r="B2793">
            <v>9</v>
          </cell>
          <cell r="C2793">
            <v>4</v>
          </cell>
          <cell r="D2793" t="str">
            <v>C</v>
          </cell>
          <cell r="E2793">
            <v>3.8</v>
          </cell>
          <cell r="F2793">
            <v>38225</v>
          </cell>
          <cell r="G2793">
            <v>0.54900000000000004</v>
          </cell>
          <cell r="H2793">
            <v>0.51</v>
          </cell>
          <cell r="I2793" t="str">
            <v>0          0</v>
          </cell>
          <cell r="J2793">
            <v>0</v>
          </cell>
          <cell r="K2793">
            <v>0</v>
          </cell>
          <cell r="L2793">
            <v>2004</v>
          </cell>
          <cell r="M2793" t="str">
            <v>No Trade</v>
          </cell>
          <cell r="N2793" t="str">
            <v>NG94</v>
          </cell>
          <cell r="O2793">
            <v>51.5</v>
          </cell>
          <cell r="P2793">
            <v>1</v>
          </cell>
        </row>
        <row r="2794">
          <cell r="A2794" t="str">
            <v>ON</v>
          </cell>
          <cell r="B2794">
            <v>9</v>
          </cell>
          <cell r="C2794">
            <v>4</v>
          </cell>
          <cell r="D2794" t="str">
            <v>P</v>
          </cell>
          <cell r="E2794">
            <v>3.8</v>
          </cell>
          <cell r="F2794">
            <v>38225</v>
          </cell>
          <cell r="G2794">
            <v>0.51</v>
          </cell>
          <cell r="H2794">
            <v>0.54</v>
          </cell>
          <cell r="I2794" t="str">
            <v>5          0</v>
          </cell>
          <cell r="J2794">
            <v>0</v>
          </cell>
          <cell r="K2794">
            <v>0</v>
          </cell>
          <cell r="L2794">
            <v>2004</v>
          </cell>
          <cell r="M2794">
            <v>1.3182280498889312</v>
          </cell>
          <cell r="N2794" t="str">
            <v>NG94</v>
          </cell>
          <cell r="O2794">
            <v>51.5</v>
          </cell>
          <cell r="P2794">
            <v>2</v>
          </cell>
        </row>
        <row r="2795">
          <cell r="A2795" t="str">
            <v>ON</v>
          </cell>
          <cell r="B2795">
            <v>9</v>
          </cell>
          <cell r="C2795">
            <v>4</v>
          </cell>
          <cell r="D2795" t="str">
            <v>C</v>
          </cell>
          <cell r="E2795">
            <v>3.85</v>
          </cell>
          <cell r="F2795">
            <v>38225</v>
          </cell>
          <cell r="G2795">
            <v>0</v>
          </cell>
          <cell r="H2795">
            <v>0</v>
          </cell>
          <cell r="I2795" t="str">
            <v>0          0</v>
          </cell>
          <cell r="J2795">
            <v>0</v>
          </cell>
          <cell r="K2795">
            <v>0</v>
          </cell>
          <cell r="L2795">
            <v>2004</v>
          </cell>
          <cell r="M2795" t="str">
            <v>No Trade</v>
          </cell>
          <cell r="N2795" t="str">
            <v/>
          </cell>
          <cell r="O2795" t="str">
            <v/>
          </cell>
          <cell r="P2795" t="str">
            <v/>
          </cell>
        </row>
        <row r="2796">
          <cell r="A2796" t="str">
            <v>ON</v>
          </cell>
          <cell r="B2796">
            <v>9</v>
          </cell>
          <cell r="C2796">
            <v>4</v>
          </cell>
          <cell r="D2796" t="str">
            <v>C</v>
          </cell>
          <cell r="E2796">
            <v>4</v>
          </cell>
          <cell r="F2796">
            <v>38225</v>
          </cell>
          <cell r="G2796">
            <v>0.47399999999999998</v>
          </cell>
          <cell r="H2796">
            <v>0.43</v>
          </cell>
          <cell r="I2796" t="str">
            <v>8          0</v>
          </cell>
          <cell r="J2796">
            <v>0</v>
          </cell>
          <cell r="K2796">
            <v>0</v>
          </cell>
          <cell r="L2796">
            <v>2004</v>
          </cell>
          <cell r="M2796" t="str">
            <v>No Trade</v>
          </cell>
          <cell r="N2796" t="str">
            <v>NG94</v>
          </cell>
          <cell r="O2796">
            <v>51.5</v>
          </cell>
          <cell r="P2796">
            <v>1</v>
          </cell>
        </row>
        <row r="2797">
          <cell r="A2797" t="str">
            <v>ON</v>
          </cell>
          <cell r="B2797">
            <v>9</v>
          </cell>
          <cell r="C2797">
            <v>4</v>
          </cell>
          <cell r="D2797" t="str">
            <v>P</v>
          </cell>
          <cell r="E2797">
            <v>4</v>
          </cell>
          <cell r="F2797">
            <v>38225</v>
          </cell>
          <cell r="G2797">
            <v>0</v>
          </cell>
          <cell r="H2797">
            <v>0</v>
          </cell>
          <cell r="I2797" t="str">
            <v>0          0</v>
          </cell>
          <cell r="J2797">
            <v>0</v>
          </cell>
          <cell r="K2797">
            <v>0</v>
          </cell>
          <cell r="L2797">
            <v>2004</v>
          </cell>
          <cell r="M2797" t="str">
            <v>No Trade</v>
          </cell>
          <cell r="N2797" t="str">
            <v/>
          </cell>
          <cell r="O2797" t="str">
            <v/>
          </cell>
          <cell r="P2797" t="str">
            <v/>
          </cell>
        </row>
        <row r="2798">
          <cell r="A2798" t="str">
            <v>ON</v>
          </cell>
          <cell r="B2798">
            <v>9</v>
          </cell>
          <cell r="C2798">
            <v>4</v>
          </cell>
          <cell r="D2798" t="str">
            <v>C</v>
          </cell>
          <cell r="E2798">
            <v>4.75</v>
          </cell>
          <cell r="F2798">
            <v>38225</v>
          </cell>
          <cell r="G2798">
            <v>0.27200000000000002</v>
          </cell>
          <cell r="H2798">
            <v>0.24</v>
          </cell>
          <cell r="I2798" t="str">
            <v>9          0</v>
          </cell>
          <cell r="J2798">
            <v>0</v>
          </cell>
          <cell r="K2798">
            <v>0</v>
          </cell>
          <cell r="L2798">
            <v>2004</v>
          </cell>
          <cell r="M2798" t="str">
            <v>No Trade</v>
          </cell>
          <cell r="N2798" t="str">
            <v>NG94</v>
          </cell>
          <cell r="O2798">
            <v>51.5</v>
          </cell>
          <cell r="P2798">
            <v>1</v>
          </cell>
        </row>
        <row r="2799">
          <cell r="A2799" t="str">
            <v>ON</v>
          </cell>
          <cell r="B2799">
            <v>10</v>
          </cell>
          <cell r="C2799">
            <v>4</v>
          </cell>
          <cell r="D2799" t="str">
            <v>P</v>
          </cell>
          <cell r="E2799">
            <v>2.75</v>
          </cell>
          <cell r="F2799">
            <v>38257</v>
          </cell>
          <cell r="G2799">
            <v>0</v>
          </cell>
          <cell r="H2799">
            <v>0</v>
          </cell>
          <cell r="I2799" t="str">
            <v>0          0</v>
          </cell>
          <cell r="J2799">
            <v>0</v>
          </cell>
          <cell r="K2799">
            <v>0</v>
          </cell>
          <cell r="L2799">
            <v>2004</v>
          </cell>
          <cell r="M2799" t="str">
            <v>No Trade</v>
          </cell>
          <cell r="N2799" t="str">
            <v/>
          </cell>
          <cell r="O2799" t="str">
            <v/>
          </cell>
          <cell r="P2799" t="str">
            <v/>
          </cell>
        </row>
        <row r="2800">
          <cell r="A2800" t="str">
            <v>ON</v>
          </cell>
          <cell r="B2800">
            <v>10</v>
          </cell>
          <cell r="C2800">
            <v>4</v>
          </cell>
          <cell r="D2800" t="str">
            <v>P</v>
          </cell>
          <cell r="E2800">
            <v>3.25</v>
          </cell>
          <cell r="F2800">
            <v>38257</v>
          </cell>
          <cell r="G2800">
            <v>0.24399999999999999</v>
          </cell>
          <cell r="H2800">
            <v>0.26</v>
          </cell>
          <cell r="I2800" t="str">
            <v>5          0</v>
          </cell>
          <cell r="J2800">
            <v>0</v>
          </cell>
          <cell r="K2800">
            <v>0</v>
          </cell>
          <cell r="L2800">
            <v>2004</v>
          </cell>
          <cell r="M2800">
            <v>1.170822138815637</v>
          </cell>
          <cell r="N2800" t="str">
            <v>NG104</v>
          </cell>
          <cell r="O2800">
            <v>51.5</v>
          </cell>
          <cell r="P2800">
            <v>2</v>
          </cell>
        </row>
        <row r="2801">
          <cell r="A2801" t="str">
            <v>ON</v>
          </cell>
          <cell r="B2801">
            <v>10</v>
          </cell>
          <cell r="C2801">
            <v>4</v>
          </cell>
          <cell r="D2801" t="str">
            <v>P</v>
          </cell>
          <cell r="E2801">
            <v>3.45</v>
          </cell>
          <cell r="F2801">
            <v>38257</v>
          </cell>
          <cell r="G2801">
            <v>0</v>
          </cell>
          <cell r="H2801">
            <v>0</v>
          </cell>
          <cell r="I2801" t="str">
            <v>0          0</v>
          </cell>
          <cell r="J2801">
            <v>0</v>
          </cell>
          <cell r="K2801">
            <v>0</v>
          </cell>
          <cell r="L2801">
            <v>2004</v>
          </cell>
          <cell r="M2801" t="str">
            <v>No Trade</v>
          </cell>
          <cell r="N2801" t="str">
            <v/>
          </cell>
          <cell r="O2801" t="str">
            <v/>
          </cell>
          <cell r="P2801" t="str">
            <v/>
          </cell>
        </row>
        <row r="2802">
          <cell r="A2802" t="str">
            <v>ON</v>
          </cell>
          <cell r="B2802">
            <v>10</v>
          </cell>
          <cell r="C2802">
            <v>4</v>
          </cell>
          <cell r="D2802" t="str">
            <v>C</v>
          </cell>
          <cell r="E2802">
            <v>3.7</v>
          </cell>
          <cell r="F2802">
            <v>38257</v>
          </cell>
          <cell r="G2802">
            <v>0.61499999999999999</v>
          </cell>
          <cell r="H2802">
            <v>0.56999999999999995</v>
          </cell>
          <cell r="I2802" t="str">
            <v>2          0</v>
          </cell>
          <cell r="J2802">
            <v>0</v>
          </cell>
          <cell r="K2802">
            <v>0</v>
          </cell>
          <cell r="L2802">
            <v>2004</v>
          </cell>
          <cell r="M2802" t="str">
            <v>No Trade</v>
          </cell>
          <cell r="N2802" t="str">
            <v>NG104</v>
          </cell>
          <cell r="O2802">
            <v>51.5</v>
          </cell>
          <cell r="P2802">
            <v>1</v>
          </cell>
        </row>
        <row r="2803">
          <cell r="A2803" t="str">
            <v>ON</v>
          </cell>
          <cell r="B2803">
            <v>10</v>
          </cell>
          <cell r="C2803">
            <v>4</v>
          </cell>
          <cell r="D2803" t="str">
            <v>P</v>
          </cell>
          <cell r="E2803">
            <v>3.7</v>
          </cell>
          <cell r="F2803">
            <v>38257</v>
          </cell>
          <cell r="G2803">
            <v>0.45800000000000002</v>
          </cell>
          <cell r="H2803">
            <v>0.48</v>
          </cell>
          <cell r="I2803" t="str">
            <v>9          0</v>
          </cell>
          <cell r="J2803">
            <v>0</v>
          </cell>
          <cell r="K2803">
            <v>0</v>
          </cell>
          <cell r="L2803">
            <v>2004</v>
          </cell>
          <cell r="M2803">
            <v>1.2693185311721971</v>
          </cell>
          <cell r="N2803" t="str">
            <v>NG104</v>
          </cell>
          <cell r="O2803">
            <v>51.5</v>
          </cell>
          <cell r="P2803">
            <v>2</v>
          </cell>
        </row>
        <row r="2804">
          <cell r="A2804" t="str">
            <v>ON</v>
          </cell>
          <cell r="B2804">
            <v>10</v>
          </cell>
          <cell r="C2804">
            <v>4</v>
          </cell>
          <cell r="D2804" t="str">
            <v>C</v>
          </cell>
          <cell r="E2804">
            <v>3.75</v>
          </cell>
          <cell r="F2804">
            <v>38257</v>
          </cell>
          <cell r="G2804">
            <v>0</v>
          </cell>
          <cell r="H2804">
            <v>0</v>
          </cell>
          <cell r="I2804" t="str">
            <v>0          0</v>
          </cell>
          <cell r="J2804">
            <v>0</v>
          </cell>
          <cell r="K2804">
            <v>0</v>
          </cell>
          <cell r="L2804">
            <v>2004</v>
          </cell>
          <cell r="M2804" t="str">
            <v>No Trade</v>
          </cell>
          <cell r="N2804" t="str">
            <v/>
          </cell>
          <cell r="O2804" t="str">
            <v/>
          </cell>
          <cell r="P2804" t="str">
            <v/>
          </cell>
        </row>
        <row r="2805">
          <cell r="A2805" t="str">
            <v>ON</v>
          </cell>
          <cell r="B2805">
            <v>10</v>
          </cell>
          <cell r="C2805">
            <v>4</v>
          </cell>
          <cell r="D2805" t="str">
            <v>P</v>
          </cell>
          <cell r="E2805">
            <v>3.75</v>
          </cell>
          <cell r="F2805">
            <v>38257</v>
          </cell>
          <cell r="G2805">
            <v>0.48499999999999999</v>
          </cell>
          <cell r="H2805">
            <v>0.51</v>
          </cell>
          <cell r="I2805" t="str">
            <v>8          0</v>
          </cell>
          <cell r="J2805">
            <v>0</v>
          </cell>
          <cell r="K2805">
            <v>0</v>
          </cell>
          <cell r="L2805">
            <v>2004</v>
          </cell>
          <cell r="M2805">
            <v>1.2791534295055953</v>
          </cell>
          <cell r="N2805" t="str">
            <v>NG104</v>
          </cell>
          <cell r="O2805">
            <v>51.5</v>
          </cell>
          <cell r="P2805">
            <v>2</v>
          </cell>
        </row>
        <row r="2806">
          <cell r="A2806" t="str">
            <v>ON</v>
          </cell>
          <cell r="B2806">
            <v>10</v>
          </cell>
          <cell r="C2806">
            <v>4</v>
          </cell>
          <cell r="D2806" t="str">
            <v>C</v>
          </cell>
          <cell r="E2806">
            <v>4.75</v>
          </cell>
          <cell r="F2806">
            <v>38257</v>
          </cell>
          <cell r="G2806">
            <v>0.29199999999999998</v>
          </cell>
          <cell r="H2806">
            <v>0.26</v>
          </cell>
          <cell r="I2806" t="str">
            <v>7          0</v>
          </cell>
          <cell r="J2806">
            <v>0</v>
          </cell>
          <cell r="K2806">
            <v>0</v>
          </cell>
          <cell r="L2806">
            <v>2004</v>
          </cell>
          <cell r="M2806" t="str">
            <v>No Trade</v>
          </cell>
          <cell r="N2806" t="str">
            <v>NG104</v>
          </cell>
          <cell r="O2806">
            <v>51.5</v>
          </cell>
          <cell r="P2806">
            <v>1</v>
          </cell>
        </row>
        <row r="2807">
          <cell r="A2807" t="str">
            <v>ON</v>
          </cell>
          <cell r="B2807">
            <v>11</v>
          </cell>
          <cell r="C2807">
            <v>4</v>
          </cell>
          <cell r="D2807" t="str">
            <v>P</v>
          </cell>
          <cell r="E2807">
            <v>3.25</v>
          </cell>
          <cell r="F2807">
            <v>38286</v>
          </cell>
          <cell r="G2807">
            <v>0.219</v>
          </cell>
          <cell r="H2807">
            <v>0.23</v>
          </cell>
          <cell r="I2807" t="str">
            <v>7          0</v>
          </cell>
          <cell r="J2807">
            <v>0</v>
          </cell>
          <cell r="K2807">
            <v>0</v>
          </cell>
          <cell r="L2807">
            <v>2004</v>
          </cell>
          <cell r="M2807">
            <v>1.122115935617521</v>
          </cell>
          <cell r="N2807" t="str">
            <v>NG114</v>
          </cell>
          <cell r="O2807">
            <v>51.5</v>
          </cell>
          <cell r="P2807">
            <v>2</v>
          </cell>
        </row>
        <row r="2808">
          <cell r="A2808" t="str">
            <v>ON</v>
          </cell>
          <cell r="B2808">
            <v>11</v>
          </cell>
          <cell r="C2808">
            <v>4</v>
          </cell>
          <cell r="D2808" t="str">
            <v>P</v>
          </cell>
          <cell r="E2808">
            <v>3.7</v>
          </cell>
          <cell r="F2808">
            <v>38286</v>
          </cell>
          <cell r="G2808">
            <v>0.40699999999999997</v>
          </cell>
          <cell r="H2808">
            <v>0.43</v>
          </cell>
          <cell r="I2808" t="str">
            <v>5          0</v>
          </cell>
          <cell r="J2808">
            <v>0</v>
          </cell>
          <cell r="K2808">
            <v>0</v>
          </cell>
          <cell r="L2808">
            <v>2004</v>
          </cell>
          <cell r="M2808">
            <v>1.2087079945641301</v>
          </cell>
          <cell r="N2808" t="str">
            <v>NG114</v>
          </cell>
          <cell r="O2808">
            <v>51.5</v>
          </cell>
          <cell r="P2808">
            <v>2</v>
          </cell>
        </row>
        <row r="2809">
          <cell r="A2809" t="str">
            <v>ON</v>
          </cell>
          <cell r="B2809">
            <v>11</v>
          </cell>
          <cell r="C2809">
            <v>4</v>
          </cell>
          <cell r="D2809" t="str">
            <v>C</v>
          </cell>
          <cell r="E2809">
            <v>3.75</v>
          </cell>
          <cell r="F2809">
            <v>38286</v>
          </cell>
          <cell r="G2809">
            <v>0</v>
          </cell>
          <cell r="H2809">
            <v>0</v>
          </cell>
          <cell r="I2809" t="str">
            <v>0          0</v>
          </cell>
          <cell r="J2809">
            <v>0</v>
          </cell>
          <cell r="K2809">
            <v>0</v>
          </cell>
          <cell r="L2809">
            <v>2004</v>
          </cell>
          <cell r="M2809" t="str">
            <v>No Trade</v>
          </cell>
          <cell r="N2809" t="str">
            <v/>
          </cell>
          <cell r="O2809" t="str">
            <v/>
          </cell>
          <cell r="P2809" t="str">
            <v/>
          </cell>
        </row>
        <row r="2810">
          <cell r="A2810" t="str">
            <v>ON</v>
          </cell>
          <cell r="B2810">
            <v>11</v>
          </cell>
          <cell r="C2810">
            <v>4</v>
          </cell>
          <cell r="D2810" t="str">
            <v>C</v>
          </cell>
          <cell r="E2810">
            <v>4.75</v>
          </cell>
          <cell r="F2810">
            <v>38286</v>
          </cell>
          <cell r="G2810">
            <v>0.35899999999999999</v>
          </cell>
          <cell r="H2810">
            <v>0.33</v>
          </cell>
          <cell r="I2810" t="str">
            <v>1          0</v>
          </cell>
          <cell r="J2810">
            <v>0</v>
          </cell>
          <cell r="K2810">
            <v>0</v>
          </cell>
          <cell r="L2810">
            <v>2004</v>
          </cell>
          <cell r="M2810" t="str">
            <v>No Trade</v>
          </cell>
          <cell r="N2810" t="str">
            <v>NG114</v>
          </cell>
          <cell r="O2810">
            <v>51.5</v>
          </cell>
          <cell r="P2810">
            <v>1</v>
          </cell>
        </row>
        <row r="2811">
          <cell r="A2811" t="str">
            <v>ON</v>
          </cell>
          <cell r="B2811">
            <v>12</v>
          </cell>
          <cell r="C2811">
            <v>4</v>
          </cell>
          <cell r="D2811" t="str">
            <v>C</v>
          </cell>
          <cell r="E2811">
            <v>3.45</v>
          </cell>
          <cell r="F2811">
            <v>38314</v>
          </cell>
          <cell r="G2811">
            <v>0.999</v>
          </cell>
          <cell r="H2811">
            <v>0.94</v>
          </cell>
          <cell r="I2811" t="str">
            <v>4          0</v>
          </cell>
          <cell r="J2811">
            <v>0</v>
          </cell>
          <cell r="K2811">
            <v>0</v>
          </cell>
          <cell r="L2811">
            <v>2004</v>
          </cell>
          <cell r="M2811" t="str">
            <v>No Trade</v>
          </cell>
          <cell r="N2811" t="str">
            <v>NG124</v>
          </cell>
          <cell r="O2811">
            <v>51.5</v>
          </cell>
          <cell r="P2811">
            <v>1</v>
          </cell>
        </row>
        <row r="2812">
          <cell r="A2812" t="str">
            <v>ON</v>
          </cell>
          <cell r="B2812">
            <v>12</v>
          </cell>
          <cell r="C2812">
            <v>4</v>
          </cell>
          <cell r="D2812" t="str">
            <v>P</v>
          </cell>
          <cell r="E2812">
            <v>3.45</v>
          </cell>
          <cell r="F2812">
            <v>38314</v>
          </cell>
          <cell r="G2812">
            <v>0.27800000000000002</v>
          </cell>
          <cell r="H2812">
            <v>0.28999999999999998</v>
          </cell>
          <cell r="I2812" t="str">
            <v>6          0</v>
          </cell>
          <cell r="J2812">
            <v>0</v>
          </cell>
          <cell r="K2812">
            <v>0</v>
          </cell>
          <cell r="L2812">
            <v>2004</v>
          </cell>
          <cell r="M2812">
            <v>1.1257429551528979</v>
          </cell>
          <cell r="N2812" t="str">
            <v>NG124</v>
          </cell>
          <cell r="O2812">
            <v>51.5</v>
          </cell>
          <cell r="P2812">
            <v>2</v>
          </cell>
        </row>
        <row r="2813">
          <cell r="A2813" t="str">
            <v>ON</v>
          </cell>
          <cell r="B2813">
            <v>12</v>
          </cell>
          <cell r="C2813">
            <v>4</v>
          </cell>
          <cell r="D2813" t="str">
            <v>C</v>
          </cell>
          <cell r="E2813">
            <v>3.5</v>
          </cell>
          <cell r="F2813">
            <v>38314</v>
          </cell>
          <cell r="G2813">
            <v>0.96899999999999997</v>
          </cell>
          <cell r="H2813">
            <v>0.91</v>
          </cell>
          <cell r="I2813" t="str">
            <v>5          0</v>
          </cell>
          <cell r="J2813">
            <v>0</v>
          </cell>
          <cell r="K2813">
            <v>0</v>
          </cell>
          <cell r="L2813">
            <v>2004</v>
          </cell>
          <cell r="M2813" t="str">
            <v>No Trade</v>
          </cell>
          <cell r="N2813" t="str">
            <v>NG124</v>
          </cell>
          <cell r="O2813">
            <v>51.5</v>
          </cell>
          <cell r="P2813">
            <v>1</v>
          </cell>
        </row>
        <row r="2814">
          <cell r="A2814" t="str">
            <v>ON</v>
          </cell>
          <cell r="B2814">
            <v>12</v>
          </cell>
          <cell r="C2814">
            <v>4</v>
          </cell>
          <cell r="D2814" t="str">
            <v>P</v>
          </cell>
          <cell r="E2814">
            <v>3.5</v>
          </cell>
          <cell r="F2814">
            <v>38314</v>
          </cell>
          <cell r="G2814">
            <v>0.29599999999999999</v>
          </cell>
          <cell r="H2814">
            <v>0.31</v>
          </cell>
          <cell r="I2814" t="str">
            <v>6          0</v>
          </cell>
          <cell r="J2814">
            <v>0</v>
          </cell>
          <cell r="K2814">
            <v>0</v>
          </cell>
          <cell r="L2814">
            <v>2004</v>
          </cell>
          <cell r="M2814">
            <v>1.1334330793137777</v>
          </cell>
          <cell r="N2814" t="str">
            <v>NG124</v>
          </cell>
          <cell r="O2814">
            <v>51.5</v>
          </cell>
          <cell r="P2814">
            <v>2</v>
          </cell>
        </row>
        <row r="2815">
          <cell r="A2815" t="str">
            <v>ON</v>
          </cell>
          <cell r="B2815">
            <v>12</v>
          </cell>
          <cell r="C2815">
            <v>4</v>
          </cell>
          <cell r="D2815" t="str">
            <v>C</v>
          </cell>
          <cell r="E2815">
            <v>3.7</v>
          </cell>
          <cell r="F2815">
            <v>38314</v>
          </cell>
          <cell r="G2815">
            <v>0</v>
          </cell>
          <cell r="H2815">
            <v>0</v>
          </cell>
          <cell r="I2815" t="str">
            <v>0          0</v>
          </cell>
          <cell r="J2815">
            <v>0</v>
          </cell>
          <cell r="K2815">
            <v>0</v>
          </cell>
          <cell r="L2815">
            <v>2004</v>
          </cell>
          <cell r="M2815" t="str">
            <v>No Trade</v>
          </cell>
          <cell r="N2815" t="str">
            <v/>
          </cell>
          <cell r="O2815" t="str">
            <v/>
          </cell>
          <cell r="P2815" t="str">
            <v/>
          </cell>
        </row>
        <row r="2816">
          <cell r="A2816" t="str">
            <v>ON</v>
          </cell>
          <cell r="B2816">
            <v>12</v>
          </cell>
          <cell r="C2816">
            <v>4</v>
          </cell>
          <cell r="D2816" t="str">
            <v>P</v>
          </cell>
          <cell r="E2816">
            <v>3.7</v>
          </cell>
          <cell r="F2816">
            <v>38314</v>
          </cell>
          <cell r="G2816">
            <v>0.378</v>
          </cell>
          <cell r="H2816">
            <v>0.4</v>
          </cell>
          <cell r="I2816" t="str">
            <v>1          0</v>
          </cell>
          <cell r="J2816">
            <v>0</v>
          </cell>
          <cell r="K2816">
            <v>0</v>
          </cell>
          <cell r="L2816">
            <v>2004</v>
          </cell>
          <cell r="M2816">
            <v>1.1662614145981849</v>
          </cell>
          <cell r="N2816" t="str">
            <v>NG124</v>
          </cell>
          <cell r="O2816">
            <v>51.5</v>
          </cell>
          <cell r="P2816">
            <v>2</v>
          </cell>
        </row>
        <row r="2817">
          <cell r="A2817" t="str">
            <v>ON</v>
          </cell>
          <cell r="B2817">
            <v>12</v>
          </cell>
          <cell r="C2817">
            <v>4</v>
          </cell>
          <cell r="D2817" t="str">
            <v>C</v>
          </cell>
          <cell r="E2817">
            <v>3.75</v>
          </cell>
          <cell r="F2817">
            <v>38314</v>
          </cell>
          <cell r="G2817">
            <v>0</v>
          </cell>
          <cell r="H2817">
            <v>0</v>
          </cell>
          <cell r="I2817" t="str">
            <v>0          0</v>
          </cell>
          <cell r="J2817">
            <v>0</v>
          </cell>
          <cell r="K2817">
            <v>0</v>
          </cell>
          <cell r="L2817">
            <v>2004</v>
          </cell>
          <cell r="M2817" t="str">
            <v>No Trade</v>
          </cell>
          <cell r="N2817" t="str">
            <v/>
          </cell>
          <cell r="O2817" t="str">
            <v/>
          </cell>
          <cell r="P2817" t="str">
            <v/>
          </cell>
        </row>
        <row r="2818">
          <cell r="A2818" t="str">
            <v>ON</v>
          </cell>
          <cell r="B2818">
            <v>12</v>
          </cell>
          <cell r="C2818">
            <v>4</v>
          </cell>
          <cell r="D2818" t="str">
            <v>C</v>
          </cell>
          <cell r="E2818">
            <v>4</v>
          </cell>
          <cell r="F2818">
            <v>38314</v>
          </cell>
          <cell r="G2818">
            <v>0.70699999999999996</v>
          </cell>
          <cell r="H2818">
            <v>0.66</v>
          </cell>
          <cell r="I2818" t="str">
            <v>2          0</v>
          </cell>
          <cell r="J2818">
            <v>0</v>
          </cell>
          <cell r="K2818">
            <v>0</v>
          </cell>
          <cell r="L2818">
            <v>2004</v>
          </cell>
          <cell r="M2818" t="str">
            <v>No Trade</v>
          </cell>
          <cell r="N2818" t="str">
            <v>NG124</v>
          </cell>
          <cell r="O2818">
            <v>51.5</v>
          </cell>
          <cell r="P2818">
            <v>1</v>
          </cell>
        </row>
        <row r="2819">
          <cell r="A2819" t="str">
            <v>ON</v>
          </cell>
          <cell r="B2819">
            <v>12</v>
          </cell>
          <cell r="C2819">
            <v>4</v>
          </cell>
          <cell r="D2819" t="str">
            <v>P</v>
          </cell>
          <cell r="E2819">
            <v>4</v>
          </cell>
          <cell r="F2819">
            <v>38314</v>
          </cell>
          <cell r="G2819">
            <v>0.51900000000000002</v>
          </cell>
          <cell r="H2819">
            <v>0.54</v>
          </cell>
          <cell r="I2819" t="str">
            <v>8          0</v>
          </cell>
          <cell r="J2819">
            <v>0</v>
          </cell>
          <cell r="K2819">
            <v>0</v>
          </cell>
          <cell r="L2819">
            <v>2004</v>
          </cell>
          <cell r="M2819">
            <v>1.2127204315002813</v>
          </cell>
          <cell r="N2819" t="str">
            <v>NG124</v>
          </cell>
          <cell r="O2819">
            <v>51.5</v>
          </cell>
          <cell r="P2819">
            <v>2</v>
          </cell>
        </row>
        <row r="2820">
          <cell r="A2820" t="str">
            <v>ON</v>
          </cell>
          <cell r="B2820">
            <v>12</v>
          </cell>
          <cell r="C2820">
            <v>4</v>
          </cell>
          <cell r="D2820" t="str">
            <v>C</v>
          </cell>
          <cell r="E2820">
            <v>4.75</v>
          </cell>
          <cell r="F2820">
            <v>38314</v>
          </cell>
          <cell r="G2820">
            <v>0.442</v>
          </cell>
          <cell r="H2820">
            <v>0.41</v>
          </cell>
          <cell r="I2820" t="str">
            <v>2          0</v>
          </cell>
          <cell r="J2820">
            <v>0</v>
          </cell>
          <cell r="K2820">
            <v>0</v>
          </cell>
          <cell r="L2820">
            <v>2004</v>
          </cell>
          <cell r="M2820" t="str">
            <v>No Trade</v>
          </cell>
          <cell r="N2820" t="str">
            <v>NG124</v>
          </cell>
          <cell r="O2820">
            <v>51.5</v>
          </cell>
          <cell r="P2820">
            <v>1</v>
          </cell>
        </row>
        <row r="2821">
          <cell r="A2821" t="str">
            <v>ON</v>
          </cell>
          <cell r="B2821">
            <v>12</v>
          </cell>
          <cell r="C2821">
            <v>4</v>
          </cell>
          <cell r="D2821" t="str">
            <v>P</v>
          </cell>
          <cell r="E2821">
            <v>4.75</v>
          </cell>
          <cell r="F2821">
            <v>38314</v>
          </cell>
          <cell r="G2821">
            <v>1.069</v>
          </cell>
          <cell r="H2821">
            <v>1.06</v>
          </cell>
          <cell r="I2821" t="str">
            <v>9          0</v>
          </cell>
          <cell r="J2821">
            <v>0</v>
          </cell>
          <cell r="K2821">
            <v>0</v>
          </cell>
          <cell r="L2821">
            <v>2004</v>
          </cell>
          <cell r="M2821">
            <v>1.3639663984036972</v>
          </cell>
          <cell r="N2821" t="str">
            <v>NG124</v>
          </cell>
          <cell r="O2821">
            <v>51.5</v>
          </cell>
          <cell r="P2821">
            <v>2</v>
          </cell>
        </row>
        <row r="2822">
          <cell r="A2822" t="str">
            <v>ON</v>
          </cell>
          <cell r="B2822">
            <v>1</v>
          </cell>
          <cell r="C2822">
            <v>5</v>
          </cell>
          <cell r="D2822" t="str">
            <v>C</v>
          </cell>
          <cell r="E2822">
            <v>3.7</v>
          </cell>
          <cell r="F2822">
            <v>38348</v>
          </cell>
          <cell r="G2822">
            <v>0.40200000000000002</v>
          </cell>
          <cell r="H2822">
            <v>0.4</v>
          </cell>
          <cell r="I2822" t="str">
            <v>2          0</v>
          </cell>
          <cell r="J2822">
            <v>0</v>
          </cell>
          <cell r="K2822">
            <v>0</v>
          </cell>
          <cell r="L2822">
            <v>2005</v>
          </cell>
          <cell r="M2822" t="str">
            <v>No Trade</v>
          </cell>
          <cell r="N2822" t="str">
            <v>NG15</v>
          </cell>
          <cell r="O2822">
            <v>51.5</v>
          </cell>
          <cell r="P2822">
            <v>1</v>
          </cell>
        </row>
        <row r="2823">
          <cell r="A2823" t="str">
            <v>ON</v>
          </cell>
          <cell r="B2823">
            <v>1</v>
          </cell>
          <cell r="C2823">
            <v>5</v>
          </cell>
          <cell r="D2823" t="str">
            <v>P</v>
          </cell>
          <cell r="E2823">
            <v>3.7</v>
          </cell>
          <cell r="F2823">
            <v>38348</v>
          </cell>
          <cell r="G2823">
            <v>0.37</v>
          </cell>
          <cell r="H2823">
            <v>0.39</v>
          </cell>
          <cell r="I2823" t="str">
            <v>2          0</v>
          </cell>
          <cell r="J2823">
            <v>0</v>
          </cell>
          <cell r="K2823">
            <v>0</v>
          </cell>
          <cell r="L2823">
            <v>2005</v>
          </cell>
          <cell r="M2823">
            <v>1.1344493284828137</v>
          </cell>
          <cell r="N2823" t="str">
            <v>NG15</v>
          </cell>
          <cell r="O2823">
            <v>51.5</v>
          </cell>
          <cell r="P2823">
            <v>2</v>
          </cell>
        </row>
        <row r="2824">
          <cell r="A2824" t="str">
            <v>ON</v>
          </cell>
          <cell r="B2824">
            <v>2</v>
          </cell>
          <cell r="C2824">
            <v>5</v>
          </cell>
          <cell r="D2824" t="str">
            <v>P</v>
          </cell>
          <cell r="E2824">
            <v>3.7</v>
          </cell>
          <cell r="F2824">
            <v>38378</v>
          </cell>
          <cell r="G2824">
            <v>0.41299999999999998</v>
          </cell>
          <cell r="H2824">
            <v>0.43</v>
          </cell>
          <cell r="I2824" t="str">
            <v>5          0</v>
          </cell>
          <cell r="J2824">
            <v>0</v>
          </cell>
          <cell r="K2824">
            <v>0</v>
          </cell>
          <cell r="L2824">
            <v>2005</v>
          </cell>
          <cell r="M2824">
            <v>1.1415475085995526</v>
          </cell>
          <cell r="N2824" t="str">
            <v>NG25</v>
          </cell>
          <cell r="O2824">
            <v>51.5</v>
          </cell>
          <cell r="P2824">
            <v>2</v>
          </cell>
        </row>
        <row r="2825">
          <cell r="A2825" t="str">
            <v>ON</v>
          </cell>
          <cell r="B2825">
            <v>2</v>
          </cell>
          <cell r="C2825">
            <v>5</v>
          </cell>
          <cell r="D2825" t="str">
            <v>C</v>
          </cell>
          <cell r="E2825">
            <v>5</v>
          </cell>
          <cell r="F2825">
            <v>38378</v>
          </cell>
          <cell r="G2825">
            <v>0.38400000000000001</v>
          </cell>
          <cell r="H2825">
            <v>0.36</v>
          </cell>
          <cell r="I2825" t="str">
            <v>0          0</v>
          </cell>
          <cell r="J2825">
            <v>0</v>
          </cell>
          <cell r="K2825">
            <v>0</v>
          </cell>
          <cell r="L2825">
            <v>2005</v>
          </cell>
          <cell r="M2825" t="str">
            <v>No Trade</v>
          </cell>
          <cell r="N2825" t="str">
            <v>NG25</v>
          </cell>
          <cell r="O2825">
            <v>51.5</v>
          </cell>
          <cell r="P2825">
            <v>1</v>
          </cell>
        </row>
        <row r="2826">
          <cell r="A2826" t="str">
            <v>ON</v>
          </cell>
          <cell r="B2826">
            <v>3</v>
          </cell>
          <cell r="C2826">
            <v>5</v>
          </cell>
          <cell r="D2826" t="str">
            <v>P</v>
          </cell>
          <cell r="E2826">
            <v>3.7</v>
          </cell>
          <cell r="F2826">
            <v>38406</v>
          </cell>
          <cell r="G2826">
            <v>0.47599999999999998</v>
          </cell>
          <cell r="H2826">
            <v>0.49</v>
          </cell>
          <cell r="I2826" t="str">
            <v>9          0</v>
          </cell>
          <cell r="J2826">
            <v>0</v>
          </cell>
          <cell r="K2826">
            <v>0</v>
          </cell>
          <cell r="L2826">
            <v>2005</v>
          </cell>
          <cell r="M2826">
            <v>1.1609546883175503</v>
          </cell>
          <cell r="N2826" t="str">
            <v>NG35</v>
          </cell>
          <cell r="O2826">
            <v>51.5</v>
          </cell>
          <cell r="P2826">
            <v>2</v>
          </cell>
        </row>
        <row r="2827">
          <cell r="A2827" t="str">
            <v>ON</v>
          </cell>
          <cell r="B2827">
            <v>4</v>
          </cell>
          <cell r="C2827">
            <v>5</v>
          </cell>
          <cell r="D2827" t="str">
            <v>C</v>
          </cell>
          <cell r="E2827">
            <v>3.7</v>
          </cell>
          <cell r="F2827">
            <v>38439</v>
          </cell>
          <cell r="G2827">
            <v>0</v>
          </cell>
          <cell r="H2827">
            <v>0</v>
          </cell>
          <cell r="I2827" t="str">
            <v>0          0</v>
          </cell>
          <cell r="J2827">
            <v>0</v>
          </cell>
          <cell r="K2827">
            <v>0</v>
          </cell>
          <cell r="L2827">
            <v>2005</v>
          </cell>
          <cell r="M2827" t="str">
            <v>No Trade</v>
          </cell>
          <cell r="N2827" t="str">
            <v/>
          </cell>
          <cell r="O2827" t="str">
            <v/>
          </cell>
          <cell r="P2827" t="str">
            <v/>
          </cell>
        </row>
        <row r="2828">
          <cell r="A2828" t="str">
            <v>ON</v>
          </cell>
          <cell r="B2828">
            <v>4</v>
          </cell>
          <cell r="C2828">
            <v>5</v>
          </cell>
          <cell r="D2828" t="str">
            <v>P</v>
          </cell>
          <cell r="E2828">
            <v>3.7</v>
          </cell>
          <cell r="F2828">
            <v>38439</v>
          </cell>
          <cell r="G2828">
            <v>0.55700000000000005</v>
          </cell>
          <cell r="H2828">
            <v>0.57999999999999996</v>
          </cell>
          <cell r="I2828" t="str">
            <v>3          0</v>
          </cell>
          <cell r="J2828">
            <v>0</v>
          </cell>
          <cell r="K2828">
            <v>0</v>
          </cell>
          <cell r="L2828">
            <v>2005</v>
          </cell>
          <cell r="M2828">
            <v>1.1825445021827512</v>
          </cell>
          <cell r="N2828" t="str">
            <v>NG45</v>
          </cell>
          <cell r="O2828">
            <v>51.5</v>
          </cell>
          <cell r="P2828">
            <v>2</v>
          </cell>
        </row>
        <row r="2829">
          <cell r="A2829" t="str">
            <v>ON</v>
          </cell>
          <cell r="B2829">
            <v>5</v>
          </cell>
          <cell r="C2829">
            <v>5</v>
          </cell>
          <cell r="D2829" t="str">
            <v>C</v>
          </cell>
          <cell r="E2829">
            <v>3.7</v>
          </cell>
          <cell r="F2829">
            <v>38468</v>
          </cell>
          <cell r="G2829">
            <v>0.58299999999999996</v>
          </cell>
          <cell r="H2829">
            <v>0.57999999999999996</v>
          </cell>
          <cell r="I2829" t="str">
            <v>3          0</v>
          </cell>
          <cell r="J2829">
            <v>0</v>
          </cell>
          <cell r="K2829">
            <v>0</v>
          </cell>
          <cell r="L2829">
            <v>2005</v>
          </cell>
          <cell r="M2829" t="str">
            <v>No Trade</v>
          </cell>
          <cell r="N2829" t="str">
            <v>NG55</v>
          </cell>
          <cell r="O2829">
            <v>51.5</v>
          </cell>
          <cell r="P2829">
            <v>1</v>
          </cell>
        </row>
        <row r="2830">
          <cell r="A2830" t="str">
            <v>ON</v>
          </cell>
          <cell r="B2830">
            <v>5</v>
          </cell>
          <cell r="C2830">
            <v>5</v>
          </cell>
          <cell r="D2830" t="str">
            <v>P</v>
          </cell>
          <cell r="E2830">
            <v>3.7</v>
          </cell>
          <cell r="F2830">
            <v>38468</v>
          </cell>
          <cell r="G2830">
            <v>0.59299999999999997</v>
          </cell>
          <cell r="H2830">
            <v>0.62</v>
          </cell>
          <cell r="I2830" t="str">
            <v>0          0</v>
          </cell>
          <cell r="J2830">
            <v>0</v>
          </cell>
          <cell r="K2830">
            <v>0</v>
          </cell>
          <cell r="L2830">
            <v>2005</v>
          </cell>
          <cell r="M2830">
            <v>1.1828880706381513</v>
          </cell>
          <cell r="N2830" t="str">
            <v>NG55</v>
          </cell>
          <cell r="O2830">
            <v>51.5</v>
          </cell>
          <cell r="P2830">
            <v>2</v>
          </cell>
        </row>
        <row r="2831">
          <cell r="A2831" t="str">
            <v>ON</v>
          </cell>
          <cell r="B2831">
            <v>5</v>
          </cell>
          <cell r="C2831">
            <v>5</v>
          </cell>
          <cell r="D2831" t="str">
            <v>P</v>
          </cell>
          <cell r="E2831">
            <v>3.75</v>
          </cell>
          <cell r="F2831">
            <v>38468</v>
          </cell>
          <cell r="G2831">
            <v>0.69899999999999995</v>
          </cell>
          <cell r="H2831">
            <v>0.69</v>
          </cell>
          <cell r="I2831" t="str">
            <v>9          0</v>
          </cell>
          <cell r="J2831">
            <v>0</v>
          </cell>
          <cell r="K2831">
            <v>0</v>
          </cell>
          <cell r="L2831">
            <v>2005</v>
          </cell>
          <cell r="M2831">
            <v>1.2292712142815758</v>
          </cell>
          <cell r="N2831" t="str">
            <v>NG55</v>
          </cell>
          <cell r="O2831">
            <v>51.5</v>
          </cell>
          <cell r="P2831">
            <v>2</v>
          </cell>
        </row>
        <row r="2832">
          <cell r="A2832" t="str">
            <v>ON</v>
          </cell>
          <cell r="B2832">
            <v>6</v>
          </cell>
          <cell r="C2832">
            <v>5</v>
          </cell>
          <cell r="D2832" t="str">
            <v>P</v>
          </cell>
          <cell r="E2832">
            <v>3.7</v>
          </cell>
          <cell r="F2832">
            <v>38497</v>
          </cell>
          <cell r="G2832">
            <v>0</v>
          </cell>
          <cell r="H2832">
            <v>0</v>
          </cell>
          <cell r="I2832" t="str">
            <v>0          0</v>
          </cell>
          <cell r="J2832">
            <v>0</v>
          </cell>
          <cell r="K2832">
            <v>0</v>
          </cell>
          <cell r="L2832">
            <v>2005</v>
          </cell>
          <cell r="M2832" t="str">
            <v>No Trade</v>
          </cell>
          <cell r="N2832" t="str">
            <v/>
          </cell>
          <cell r="O2832" t="str">
            <v/>
          </cell>
          <cell r="P2832" t="str">
            <v/>
          </cell>
        </row>
        <row r="2833">
          <cell r="A2833" t="str">
            <v>ON</v>
          </cell>
          <cell r="B2833">
            <v>6</v>
          </cell>
          <cell r="C2833">
            <v>5</v>
          </cell>
          <cell r="D2833" t="str">
            <v>P</v>
          </cell>
          <cell r="E2833">
            <v>3.75</v>
          </cell>
          <cell r="F2833">
            <v>38497</v>
          </cell>
          <cell r="G2833">
            <v>0.23499999999999999</v>
          </cell>
          <cell r="H2833">
            <v>0.23</v>
          </cell>
          <cell r="I2833" t="str">
            <v>5          0</v>
          </cell>
          <cell r="J2833">
            <v>0</v>
          </cell>
          <cell r="K2833">
            <v>0</v>
          </cell>
          <cell r="L2833">
            <v>2005</v>
          </cell>
          <cell r="M2833">
            <v>0.93966456054775127</v>
          </cell>
          <cell r="N2833" t="str">
            <v>NG65</v>
          </cell>
          <cell r="O2833">
            <v>51.5</v>
          </cell>
          <cell r="P2833">
            <v>2</v>
          </cell>
        </row>
        <row r="2834">
          <cell r="A2834" t="str">
            <v>ON</v>
          </cell>
          <cell r="B2834">
            <v>11</v>
          </cell>
          <cell r="C2834">
            <v>5</v>
          </cell>
          <cell r="D2834" t="str">
            <v>P</v>
          </cell>
          <cell r="E2834">
            <v>3.7</v>
          </cell>
          <cell r="F2834">
            <v>38651</v>
          </cell>
          <cell r="G2834">
            <v>0.438</v>
          </cell>
          <cell r="H2834">
            <v>0.43</v>
          </cell>
          <cell r="I2834" t="str">
            <v>8          0</v>
          </cell>
          <cell r="J2834">
            <v>0</v>
          </cell>
          <cell r="K2834">
            <v>0</v>
          </cell>
          <cell r="L2834">
            <v>2005</v>
          </cell>
          <cell r="M2834">
            <v>1.0285496274919357</v>
          </cell>
          <cell r="N2834" t="str">
            <v>NG115</v>
          </cell>
          <cell r="O2834">
            <v>58.75</v>
          </cell>
          <cell r="P2834">
            <v>2</v>
          </cell>
        </row>
        <row r="2835">
          <cell r="A2835" t="str">
            <v>ON</v>
          </cell>
          <cell r="B2835">
            <v>11</v>
          </cell>
          <cell r="C2835">
            <v>5</v>
          </cell>
          <cell r="D2835" t="str">
            <v>C</v>
          </cell>
          <cell r="E2835">
            <v>4.75</v>
          </cell>
          <cell r="F2835">
            <v>38651</v>
          </cell>
          <cell r="G2835">
            <v>0.371</v>
          </cell>
          <cell r="H2835">
            <v>0.37</v>
          </cell>
          <cell r="I2835" t="str">
            <v>1          0</v>
          </cell>
          <cell r="J2835">
            <v>0</v>
          </cell>
          <cell r="K2835">
            <v>0</v>
          </cell>
          <cell r="L2835">
            <v>2005</v>
          </cell>
          <cell r="M2835" t="str">
            <v>No Trade</v>
          </cell>
          <cell r="N2835" t="str">
            <v>NG115</v>
          </cell>
          <cell r="O2835">
            <v>58.75</v>
          </cell>
          <cell r="P2835">
            <v>1</v>
          </cell>
        </row>
        <row r="2836">
          <cell r="A2836" t="str">
            <v>PO</v>
          </cell>
          <cell r="B2836">
            <v>1</v>
          </cell>
          <cell r="C2836">
            <v>3</v>
          </cell>
          <cell r="D2836" t="str">
            <v>P</v>
          </cell>
          <cell r="E2836">
            <v>530</v>
          </cell>
          <cell r="F2836">
            <v>37608</v>
          </cell>
          <cell r="G2836">
            <v>0.3</v>
          </cell>
          <cell r="H2836">
            <v>0.5</v>
          </cell>
          <cell r="I2836" t="str">
            <v>0          0</v>
          </cell>
          <cell r="J2836">
            <v>0</v>
          </cell>
          <cell r="K2836">
            <v>0</v>
          </cell>
          <cell r="L2836">
            <v>2003</v>
          </cell>
          <cell r="M2836" t="str">
            <v>No Trade</v>
          </cell>
          <cell r="N2836" t="str">
            <v/>
          </cell>
          <cell r="O2836" t="str">
            <v/>
          </cell>
          <cell r="P2836" t="str">
            <v/>
          </cell>
        </row>
        <row r="2837">
          <cell r="A2837" t="str">
            <v>PO</v>
          </cell>
          <cell r="B2837">
            <v>1</v>
          </cell>
          <cell r="C2837">
            <v>3</v>
          </cell>
          <cell r="D2837" t="str">
            <v>P</v>
          </cell>
          <cell r="E2837">
            <v>550</v>
          </cell>
          <cell r="F2837">
            <v>37608</v>
          </cell>
          <cell r="G2837">
            <v>0.6</v>
          </cell>
          <cell r="H2837">
            <v>0.8</v>
          </cell>
          <cell r="I2837" t="str">
            <v>0          0</v>
          </cell>
          <cell r="J2837">
            <v>0</v>
          </cell>
          <cell r="K2837">
            <v>0</v>
          </cell>
          <cell r="L2837">
            <v>2003</v>
          </cell>
          <cell r="M2837" t="str">
            <v>No Trade</v>
          </cell>
          <cell r="N2837" t="str">
            <v/>
          </cell>
          <cell r="O2837" t="str">
            <v/>
          </cell>
          <cell r="P2837" t="str">
            <v/>
          </cell>
        </row>
        <row r="2838">
          <cell r="A2838" t="str">
            <v>PO</v>
          </cell>
          <cell r="B2838">
            <v>1</v>
          </cell>
          <cell r="C2838">
            <v>3</v>
          </cell>
          <cell r="D2838" t="str">
            <v>P</v>
          </cell>
          <cell r="E2838">
            <v>560</v>
          </cell>
          <cell r="F2838">
            <v>37608</v>
          </cell>
          <cell r="G2838">
            <v>1.1000000000000001</v>
          </cell>
          <cell r="H2838">
            <v>1.6</v>
          </cell>
          <cell r="I2838" t="str">
            <v>0          1</v>
          </cell>
          <cell r="J2838">
            <v>0.1</v>
          </cell>
          <cell r="K2838">
            <v>0.1</v>
          </cell>
          <cell r="L2838">
            <v>2003</v>
          </cell>
          <cell r="M2838" t="str">
            <v>No Trade</v>
          </cell>
          <cell r="N2838" t="str">
            <v/>
          </cell>
          <cell r="O2838" t="str">
            <v/>
          </cell>
          <cell r="P2838" t="str">
            <v/>
          </cell>
        </row>
        <row r="2839">
          <cell r="A2839" t="str">
            <v>PO</v>
          </cell>
          <cell r="B2839">
            <v>1</v>
          </cell>
          <cell r="C2839">
            <v>3</v>
          </cell>
          <cell r="D2839" t="str">
            <v>C</v>
          </cell>
          <cell r="E2839">
            <v>570</v>
          </cell>
          <cell r="F2839">
            <v>37608</v>
          </cell>
          <cell r="G2839">
            <v>26.6</v>
          </cell>
          <cell r="H2839">
            <v>25</v>
          </cell>
          <cell r="I2839" t="str">
            <v>0          0</v>
          </cell>
          <cell r="J2839">
            <v>0</v>
          </cell>
          <cell r="K2839">
            <v>0</v>
          </cell>
          <cell r="L2839">
            <v>2003</v>
          </cell>
          <cell r="M2839" t="str">
            <v>No Trade</v>
          </cell>
          <cell r="N2839" t="str">
            <v/>
          </cell>
          <cell r="O2839" t="str">
            <v/>
          </cell>
          <cell r="P2839" t="str">
            <v/>
          </cell>
        </row>
        <row r="2840">
          <cell r="A2840" t="str">
            <v>PO</v>
          </cell>
          <cell r="B2840">
            <v>1</v>
          </cell>
          <cell r="C2840">
            <v>3</v>
          </cell>
          <cell r="D2840" t="str">
            <v>P</v>
          </cell>
          <cell r="E2840">
            <v>570</v>
          </cell>
          <cell r="F2840">
            <v>37608</v>
          </cell>
          <cell r="G2840">
            <v>1.9</v>
          </cell>
          <cell r="H2840">
            <v>2.5</v>
          </cell>
          <cell r="I2840" t="str">
            <v>0          0</v>
          </cell>
          <cell r="J2840">
            <v>0</v>
          </cell>
          <cell r="K2840">
            <v>0</v>
          </cell>
          <cell r="L2840">
            <v>2003</v>
          </cell>
          <cell r="M2840" t="str">
            <v>No Trade</v>
          </cell>
          <cell r="N2840" t="str">
            <v/>
          </cell>
          <cell r="O2840" t="str">
            <v/>
          </cell>
          <cell r="P2840" t="str">
            <v/>
          </cell>
        </row>
        <row r="2841">
          <cell r="A2841" t="str">
            <v>PO</v>
          </cell>
          <cell r="B2841">
            <v>1</v>
          </cell>
          <cell r="C2841">
            <v>3</v>
          </cell>
          <cell r="D2841" t="str">
            <v>P</v>
          </cell>
          <cell r="E2841">
            <v>580</v>
          </cell>
          <cell r="F2841">
            <v>37608</v>
          </cell>
          <cell r="G2841">
            <v>2.9</v>
          </cell>
          <cell r="H2841">
            <v>3.5</v>
          </cell>
          <cell r="I2841" t="str">
            <v>0          0</v>
          </cell>
          <cell r="J2841">
            <v>0</v>
          </cell>
          <cell r="K2841">
            <v>0</v>
          </cell>
          <cell r="L2841">
            <v>2003</v>
          </cell>
          <cell r="M2841" t="str">
            <v>No Trade</v>
          </cell>
          <cell r="N2841" t="str">
            <v/>
          </cell>
          <cell r="O2841" t="str">
            <v/>
          </cell>
          <cell r="P2841" t="str">
            <v/>
          </cell>
        </row>
        <row r="2842">
          <cell r="A2842" t="str">
            <v>PO</v>
          </cell>
          <cell r="B2842">
            <v>1</v>
          </cell>
          <cell r="C2842">
            <v>3</v>
          </cell>
          <cell r="D2842" t="str">
            <v>C</v>
          </cell>
          <cell r="E2842">
            <v>630</v>
          </cell>
          <cell r="F2842">
            <v>37608</v>
          </cell>
          <cell r="G2842">
            <v>1</v>
          </cell>
          <cell r="H2842">
            <v>1</v>
          </cell>
          <cell r="I2842" t="str">
            <v>0          0</v>
          </cell>
          <cell r="J2842">
            <v>0</v>
          </cell>
          <cell r="K2842">
            <v>0</v>
          </cell>
          <cell r="L2842">
            <v>2003</v>
          </cell>
          <cell r="M2842" t="str">
            <v>No Trade</v>
          </cell>
          <cell r="N2842" t="str">
            <v/>
          </cell>
          <cell r="O2842" t="str">
            <v/>
          </cell>
          <cell r="P2842" t="str">
            <v/>
          </cell>
        </row>
        <row r="2843">
          <cell r="A2843" t="str">
            <v>PO</v>
          </cell>
          <cell r="B2843">
            <v>1</v>
          </cell>
          <cell r="C2843">
            <v>3</v>
          </cell>
          <cell r="D2843" t="str">
            <v>C</v>
          </cell>
          <cell r="E2843">
            <v>700</v>
          </cell>
          <cell r="F2843">
            <v>37608</v>
          </cell>
          <cell r="G2843">
            <v>0.5</v>
          </cell>
          <cell r="H2843">
            <v>0.5</v>
          </cell>
          <cell r="I2843" t="str">
            <v>0          0</v>
          </cell>
          <cell r="J2843">
            <v>0</v>
          </cell>
          <cell r="K2843">
            <v>0</v>
          </cell>
          <cell r="L2843">
            <v>2003</v>
          </cell>
          <cell r="M2843" t="str">
            <v>No Trade</v>
          </cell>
          <cell r="N2843" t="str">
            <v/>
          </cell>
          <cell r="O2843" t="str">
            <v/>
          </cell>
          <cell r="P2843" t="str">
            <v/>
          </cell>
        </row>
        <row r="2844">
          <cell r="A2844" t="str">
            <v>WA</v>
          </cell>
          <cell r="B2844">
            <v>1</v>
          </cell>
          <cell r="C2844">
            <v>3</v>
          </cell>
          <cell r="D2844" t="str">
            <v>P</v>
          </cell>
          <cell r="E2844">
            <v>0</v>
          </cell>
          <cell r="F2844">
            <v>37608</v>
          </cell>
          <cell r="G2844">
            <v>0.04</v>
          </cell>
          <cell r="H2844">
            <v>0</v>
          </cell>
          <cell r="I2844" t="str">
            <v>4          0</v>
          </cell>
          <cell r="J2844">
            <v>0</v>
          </cell>
          <cell r="K2844">
            <v>0</v>
          </cell>
          <cell r="L2844">
            <v>2003</v>
          </cell>
          <cell r="M2844" t="str">
            <v>No Trade</v>
          </cell>
          <cell r="N2844" t="str">
            <v/>
          </cell>
          <cell r="O2844" t="str">
            <v/>
          </cell>
          <cell r="P2844" t="str">
            <v/>
          </cell>
        </row>
        <row r="2845">
          <cell r="A2845" t="str">
            <v>WA</v>
          </cell>
          <cell r="B2845">
            <v>1</v>
          </cell>
          <cell r="C2845">
            <v>3</v>
          </cell>
          <cell r="D2845" t="str">
            <v>C</v>
          </cell>
          <cell r="E2845">
            <v>0.1</v>
          </cell>
          <cell r="F2845">
            <v>37608</v>
          </cell>
          <cell r="G2845">
            <v>0.18</v>
          </cell>
          <cell r="H2845">
            <v>0.1</v>
          </cell>
          <cell r="I2845" t="str">
            <v>7          0</v>
          </cell>
          <cell r="J2845">
            <v>0</v>
          </cell>
          <cell r="K2845">
            <v>0</v>
          </cell>
          <cell r="L2845">
            <v>2003</v>
          </cell>
          <cell r="M2845" t="str">
            <v>No Trade</v>
          </cell>
          <cell r="N2845" t="str">
            <v/>
          </cell>
          <cell r="O2845" t="str">
            <v/>
          </cell>
          <cell r="P2845" t="str">
            <v/>
          </cell>
        </row>
        <row r="2846">
          <cell r="A2846" t="str">
            <v>WA</v>
          </cell>
          <cell r="B2846">
            <v>1</v>
          </cell>
          <cell r="C2846">
            <v>3</v>
          </cell>
          <cell r="D2846" t="str">
            <v>P</v>
          </cell>
          <cell r="E2846">
            <v>0.1</v>
          </cell>
          <cell r="F2846">
            <v>37608</v>
          </cell>
          <cell r="G2846">
            <v>0.17</v>
          </cell>
          <cell r="H2846">
            <v>0.1</v>
          </cell>
          <cell r="I2846" t="str">
            <v>9          0</v>
          </cell>
          <cell r="J2846">
            <v>0</v>
          </cell>
          <cell r="K2846">
            <v>0</v>
          </cell>
          <cell r="L2846">
            <v>2003</v>
          </cell>
          <cell r="M2846" t="str">
            <v>No Trade</v>
          </cell>
          <cell r="N2846" t="str">
            <v/>
          </cell>
          <cell r="O2846" t="str">
            <v/>
          </cell>
          <cell r="P2846" t="str">
            <v/>
          </cell>
        </row>
        <row r="2847">
          <cell r="A2847" t="str">
            <v>WA</v>
          </cell>
          <cell r="B2847">
            <v>1</v>
          </cell>
          <cell r="C2847">
            <v>3</v>
          </cell>
          <cell r="D2847" t="str">
            <v>C</v>
          </cell>
          <cell r="E2847">
            <v>0.15</v>
          </cell>
          <cell r="F2847">
            <v>37608</v>
          </cell>
          <cell r="G2847">
            <v>0.16</v>
          </cell>
          <cell r="H2847">
            <v>0.1</v>
          </cell>
          <cell r="I2847" t="str">
            <v>5          0</v>
          </cell>
          <cell r="J2847">
            <v>0</v>
          </cell>
          <cell r="K2847">
            <v>0</v>
          </cell>
          <cell r="L2847">
            <v>2003</v>
          </cell>
          <cell r="M2847" t="str">
            <v>No Trade</v>
          </cell>
          <cell r="N2847" t="str">
            <v/>
          </cell>
          <cell r="O2847" t="str">
            <v/>
          </cell>
          <cell r="P2847" t="str">
            <v/>
          </cell>
        </row>
        <row r="2848">
          <cell r="A2848" t="str">
            <v>WA</v>
          </cell>
          <cell r="B2848">
            <v>1</v>
          </cell>
          <cell r="C2848">
            <v>3</v>
          </cell>
          <cell r="D2848" t="str">
            <v>P</v>
          </cell>
          <cell r="E2848">
            <v>0.15</v>
          </cell>
          <cell r="F2848">
            <v>37608</v>
          </cell>
          <cell r="G2848">
            <v>0.19</v>
          </cell>
          <cell r="H2848">
            <v>0.2</v>
          </cell>
          <cell r="I2848" t="str">
            <v>1          0</v>
          </cell>
          <cell r="J2848">
            <v>0</v>
          </cell>
          <cell r="K2848">
            <v>0</v>
          </cell>
          <cell r="L2848">
            <v>2003</v>
          </cell>
          <cell r="M2848" t="str">
            <v>No Trade</v>
          </cell>
          <cell r="N2848" t="str">
            <v/>
          </cell>
          <cell r="O2848" t="str">
            <v/>
          </cell>
          <cell r="P2848" t="str">
            <v/>
          </cell>
        </row>
        <row r="2849">
          <cell r="A2849" t="str">
            <v>WA</v>
          </cell>
          <cell r="B2849">
            <v>1</v>
          </cell>
          <cell r="C2849">
            <v>3</v>
          </cell>
          <cell r="D2849" t="str">
            <v>C</v>
          </cell>
          <cell r="E2849">
            <v>0.2</v>
          </cell>
          <cell r="F2849">
            <v>37608</v>
          </cell>
          <cell r="G2849">
            <v>0.13</v>
          </cell>
          <cell r="H2849">
            <v>0.1</v>
          </cell>
          <cell r="I2849" t="str">
            <v>3          0</v>
          </cell>
          <cell r="J2849">
            <v>0</v>
          </cell>
          <cell r="K2849">
            <v>0</v>
          </cell>
          <cell r="L2849">
            <v>2003</v>
          </cell>
          <cell r="M2849" t="str">
            <v>No Trade</v>
          </cell>
          <cell r="N2849" t="str">
            <v/>
          </cell>
          <cell r="O2849" t="str">
            <v/>
          </cell>
          <cell r="P2849" t="str">
            <v/>
          </cell>
        </row>
        <row r="2850">
          <cell r="A2850" t="str">
            <v>WA</v>
          </cell>
          <cell r="B2850">
            <v>1</v>
          </cell>
          <cell r="C2850">
            <v>3</v>
          </cell>
          <cell r="D2850" t="str">
            <v>P</v>
          </cell>
          <cell r="E2850">
            <v>0.2</v>
          </cell>
          <cell r="F2850">
            <v>37608</v>
          </cell>
          <cell r="G2850">
            <v>0.23</v>
          </cell>
          <cell r="H2850">
            <v>0.2</v>
          </cell>
          <cell r="I2850" t="str">
            <v>5          0</v>
          </cell>
          <cell r="J2850">
            <v>0</v>
          </cell>
          <cell r="K2850">
            <v>0</v>
          </cell>
          <cell r="L2850">
            <v>2003</v>
          </cell>
          <cell r="M2850" t="str">
            <v>No Trade</v>
          </cell>
          <cell r="N2850" t="str">
            <v/>
          </cell>
          <cell r="O2850" t="str">
            <v/>
          </cell>
          <cell r="P2850" t="str">
            <v/>
          </cell>
        </row>
        <row r="2851">
          <cell r="A2851" t="str">
            <v>WA</v>
          </cell>
          <cell r="B2851">
            <v>1</v>
          </cell>
          <cell r="C2851">
            <v>3</v>
          </cell>
          <cell r="D2851" t="str">
            <v>C</v>
          </cell>
          <cell r="E2851">
            <v>0.25</v>
          </cell>
          <cell r="F2851">
            <v>37608</v>
          </cell>
          <cell r="G2851">
            <v>0.11</v>
          </cell>
          <cell r="H2851">
            <v>0</v>
          </cell>
          <cell r="I2851" t="str">
            <v>9          0</v>
          </cell>
          <cell r="J2851">
            <v>0</v>
          </cell>
          <cell r="K2851">
            <v>0</v>
          </cell>
          <cell r="L2851">
            <v>2003</v>
          </cell>
          <cell r="M2851" t="str">
            <v>No Trade</v>
          </cell>
          <cell r="N2851" t="str">
            <v/>
          </cell>
          <cell r="O2851" t="str">
            <v/>
          </cell>
          <cell r="P2851" t="str">
            <v/>
          </cell>
        </row>
        <row r="2852">
          <cell r="A2852" t="str">
            <v>WA</v>
          </cell>
          <cell r="B2852">
            <v>1</v>
          </cell>
          <cell r="C2852">
            <v>3</v>
          </cell>
          <cell r="D2852" t="str">
            <v>P</v>
          </cell>
          <cell r="E2852">
            <v>0.25</v>
          </cell>
          <cell r="F2852">
            <v>37608</v>
          </cell>
          <cell r="G2852">
            <v>0.25</v>
          </cell>
          <cell r="H2852">
            <v>0.2</v>
          </cell>
          <cell r="I2852" t="str">
            <v>7          0</v>
          </cell>
          <cell r="J2852">
            <v>0</v>
          </cell>
          <cell r="K2852">
            <v>0</v>
          </cell>
          <cell r="L2852">
            <v>2003</v>
          </cell>
          <cell r="M2852" t="str">
            <v>No Trade</v>
          </cell>
          <cell r="N2852" t="str">
            <v/>
          </cell>
          <cell r="O2852" t="str">
            <v/>
          </cell>
          <cell r="P2852" t="str">
            <v/>
          </cell>
        </row>
        <row r="2853">
          <cell r="A2853" t="str">
            <v>WA</v>
          </cell>
          <cell r="B2853">
            <v>1</v>
          </cell>
          <cell r="C2853">
            <v>3</v>
          </cell>
          <cell r="D2853" t="str">
            <v>C</v>
          </cell>
          <cell r="E2853">
            <v>0.3</v>
          </cell>
          <cell r="F2853">
            <v>37608</v>
          </cell>
          <cell r="G2853">
            <v>0.09</v>
          </cell>
          <cell r="H2853">
            <v>0</v>
          </cell>
          <cell r="I2853" t="str">
            <v>8          0</v>
          </cell>
          <cell r="J2853">
            <v>0</v>
          </cell>
          <cell r="K2853">
            <v>0</v>
          </cell>
          <cell r="L2853">
            <v>2003</v>
          </cell>
          <cell r="M2853" t="str">
            <v>No Trade</v>
          </cell>
          <cell r="N2853" t="str">
            <v/>
          </cell>
          <cell r="O2853" t="str">
            <v/>
          </cell>
          <cell r="P2853" t="str">
            <v/>
          </cell>
        </row>
        <row r="2854">
          <cell r="A2854" t="str">
            <v>WA</v>
          </cell>
          <cell r="B2854">
            <v>1</v>
          </cell>
          <cell r="C2854">
            <v>3</v>
          </cell>
          <cell r="D2854" t="str">
            <v>P</v>
          </cell>
          <cell r="E2854">
            <v>0.3</v>
          </cell>
          <cell r="F2854">
            <v>37608</v>
          </cell>
          <cell r="G2854">
            <v>0</v>
          </cell>
          <cell r="H2854">
            <v>0</v>
          </cell>
          <cell r="I2854" t="str">
            <v>0          0</v>
          </cell>
          <cell r="J2854">
            <v>0</v>
          </cell>
          <cell r="K2854">
            <v>0</v>
          </cell>
          <cell r="L2854">
            <v>2003</v>
          </cell>
          <cell r="M2854" t="str">
            <v>No Trade</v>
          </cell>
          <cell r="N2854" t="str">
            <v/>
          </cell>
          <cell r="O2854" t="str">
            <v/>
          </cell>
          <cell r="P2854" t="str">
            <v/>
          </cell>
        </row>
        <row r="2855">
          <cell r="A2855" t="str">
            <v>WA</v>
          </cell>
          <cell r="B2855">
            <v>1</v>
          </cell>
          <cell r="C2855">
            <v>3</v>
          </cell>
          <cell r="D2855" t="str">
            <v>C</v>
          </cell>
          <cell r="E2855">
            <v>0.35</v>
          </cell>
          <cell r="F2855">
            <v>37608</v>
          </cell>
          <cell r="G2855">
            <v>0.08</v>
          </cell>
          <cell r="H2855">
            <v>0</v>
          </cell>
          <cell r="I2855" t="str">
            <v>7          0</v>
          </cell>
          <cell r="J2855">
            <v>0</v>
          </cell>
          <cell r="K2855">
            <v>0</v>
          </cell>
          <cell r="L2855">
            <v>2003</v>
          </cell>
          <cell r="M2855" t="str">
            <v>No Trade</v>
          </cell>
          <cell r="N2855" t="str">
            <v/>
          </cell>
          <cell r="O2855" t="str">
            <v/>
          </cell>
          <cell r="P2855" t="str">
            <v/>
          </cell>
        </row>
        <row r="2856">
          <cell r="A2856" t="str">
            <v>WA</v>
          </cell>
          <cell r="B2856">
            <v>1</v>
          </cell>
          <cell r="C2856">
            <v>3</v>
          </cell>
          <cell r="D2856" t="str">
            <v>C</v>
          </cell>
          <cell r="E2856">
            <v>0.45</v>
          </cell>
          <cell r="F2856">
            <v>37608</v>
          </cell>
          <cell r="G2856">
            <v>7.0000000000000007E-2</v>
          </cell>
          <cell r="H2856">
            <v>0</v>
          </cell>
          <cell r="I2856" t="str">
            <v>6          0</v>
          </cell>
          <cell r="J2856">
            <v>0</v>
          </cell>
          <cell r="K2856">
            <v>0</v>
          </cell>
          <cell r="L2856">
            <v>2003</v>
          </cell>
          <cell r="M2856" t="str">
            <v>No Trade</v>
          </cell>
          <cell r="N2856" t="str">
            <v/>
          </cell>
          <cell r="O2856" t="str">
            <v/>
          </cell>
          <cell r="P2856" t="str">
            <v/>
          </cell>
        </row>
        <row r="2857">
          <cell r="A2857" t="str">
            <v>WA</v>
          </cell>
          <cell r="B2857">
            <v>1</v>
          </cell>
          <cell r="C2857">
            <v>3</v>
          </cell>
          <cell r="D2857" t="str">
            <v>P</v>
          </cell>
          <cell r="E2857">
            <v>0.45</v>
          </cell>
          <cell r="F2857">
            <v>37608</v>
          </cell>
          <cell r="G2857">
            <v>0.41</v>
          </cell>
          <cell r="H2857">
            <v>0.4</v>
          </cell>
          <cell r="I2857" t="str">
            <v>5          0</v>
          </cell>
          <cell r="J2857">
            <v>0</v>
          </cell>
          <cell r="K2857">
            <v>0</v>
          </cell>
          <cell r="L2857">
            <v>2003</v>
          </cell>
          <cell r="M2857" t="str">
            <v>No Trade</v>
          </cell>
          <cell r="N2857" t="str">
            <v/>
          </cell>
          <cell r="O2857" t="str">
            <v/>
          </cell>
          <cell r="P2857" t="str">
            <v/>
          </cell>
        </row>
        <row r="2858">
          <cell r="A2858" t="str">
            <v>WA</v>
          </cell>
          <cell r="B2858">
            <v>1</v>
          </cell>
          <cell r="C2858">
            <v>3</v>
          </cell>
          <cell r="D2858" t="str">
            <v>C</v>
          </cell>
          <cell r="E2858">
            <v>0.55000000000000004</v>
          </cell>
          <cell r="F2858">
            <v>37608</v>
          </cell>
          <cell r="G2858">
            <v>0</v>
          </cell>
          <cell r="H2858">
            <v>0</v>
          </cell>
          <cell r="I2858" t="str">
            <v>0          0</v>
          </cell>
          <cell r="J2858">
            <v>0</v>
          </cell>
          <cell r="K2858">
            <v>0</v>
          </cell>
          <cell r="L2858">
            <v>2003</v>
          </cell>
          <cell r="M2858" t="str">
            <v>No Trade</v>
          </cell>
          <cell r="N2858" t="str">
            <v/>
          </cell>
          <cell r="O2858" t="str">
            <v/>
          </cell>
          <cell r="P2858" t="str">
            <v/>
          </cell>
        </row>
        <row r="2859">
          <cell r="A2859" t="str">
            <v>WA</v>
          </cell>
          <cell r="B2859">
            <v>1</v>
          </cell>
          <cell r="C2859">
            <v>3</v>
          </cell>
          <cell r="D2859" t="str">
            <v>P</v>
          </cell>
          <cell r="E2859">
            <v>0.55000000000000004</v>
          </cell>
          <cell r="F2859">
            <v>37608</v>
          </cell>
          <cell r="G2859">
            <v>0.45</v>
          </cell>
          <cell r="H2859">
            <v>0.4</v>
          </cell>
          <cell r="I2859" t="str">
            <v>7          0</v>
          </cell>
          <cell r="J2859">
            <v>0</v>
          </cell>
          <cell r="K2859">
            <v>0</v>
          </cell>
          <cell r="L2859">
            <v>2003</v>
          </cell>
          <cell r="M2859" t="str">
            <v>No Trade</v>
          </cell>
          <cell r="N2859" t="str">
            <v/>
          </cell>
          <cell r="O2859" t="str">
            <v/>
          </cell>
          <cell r="P2859" t="str">
            <v/>
          </cell>
        </row>
        <row r="2860">
          <cell r="A2860" t="str">
            <v>WA</v>
          </cell>
          <cell r="B2860">
            <v>1</v>
          </cell>
          <cell r="C2860">
            <v>3</v>
          </cell>
          <cell r="D2860" t="str">
            <v>C</v>
          </cell>
          <cell r="E2860">
            <v>0.6</v>
          </cell>
          <cell r="F2860">
            <v>37608</v>
          </cell>
          <cell r="G2860">
            <v>0.06</v>
          </cell>
          <cell r="H2860">
            <v>0</v>
          </cell>
          <cell r="I2860" t="str">
            <v>5          0</v>
          </cell>
          <cell r="J2860">
            <v>0</v>
          </cell>
          <cell r="K2860">
            <v>0</v>
          </cell>
          <cell r="L2860">
            <v>2003</v>
          </cell>
          <cell r="M2860" t="str">
            <v>No Trade</v>
          </cell>
          <cell r="N2860" t="str">
            <v/>
          </cell>
          <cell r="O2860" t="str">
            <v/>
          </cell>
          <cell r="P2860" t="str">
            <v/>
          </cell>
        </row>
        <row r="2861">
          <cell r="A2861" t="str">
            <v>WA</v>
          </cell>
          <cell r="B2861">
            <v>1</v>
          </cell>
          <cell r="C2861">
            <v>3</v>
          </cell>
          <cell r="D2861" t="str">
            <v>C</v>
          </cell>
          <cell r="E2861">
            <v>0.8</v>
          </cell>
          <cell r="F2861">
            <v>37608</v>
          </cell>
          <cell r="G2861">
            <v>0.01</v>
          </cell>
          <cell r="H2861">
            <v>0</v>
          </cell>
          <cell r="I2861" t="str">
            <v>1          0</v>
          </cell>
          <cell r="J2861">
            <v>0</v>
          </cell>
          <cell r="K2861">
            <v>0</v>
          </cell>
          <cell r="L2861">
            <v>2003</v>
          </cell>
          <cell r="M2861" t="str">
            <v>No Trade</v>
          </cell>
          <cell r="N2861" t="str">
            <v/>
          </cell>
          <cell r="O2861" t="str">
            <v/>
          </cell>
          <cell r="P2861" t="str">
            <v/>
          </cell>
        </row>
        <row r="2862">
          <cell r="A2862" t="str">
            <v>WA</v>
          </cell>
          <cell r="B2862">
            <v>1</v>
          </cell>
          <cell r="C2862">
            <v>3</v>
          </cell>
          <cell r="D2862" t="str">
            <v>C</v>
          </cell>
          <cell r="E2862">
            <v>0.9</v>
          </cell>
          <cell r="F2862">
            <v>37608</v>
          </cell>
          <cell r="G2862">
            <v>0.01</v>
          </cell>
          <cell r="H2862">
            <v>0</v>
          </cell>
          <cell r="I2862" t="str">
            <v>1          0</v>
          </cell>
          <cell r="J2862">
            <v>0</v>
          </cell>
          <cell r="K2862">
            <v>0</v>
          </cell>
          <cell r="L2862">
            <v>2003</v>
          </cell>
          <cell r="M2862" t="str">
            <v>No Trade</v>
          </cell>
          <cell r="N2862" t="str">
            <v/>
          </cell>
          <cell r="O2862" t="str">
            <v/>
          </cell>
          <cell r="P2862" t="str">
            <v/>
          </cell>
        </row>
        <row r="2863">
          <cell r="A2863" t="str">
            <v>WA</v>
          </cell>
          <cell r="B2863">
            <v>2</v>
          </cell>
          <cell r="C2863">
            <v>3</v>
          </cell>
          <cell r="D2863" t="str">
            <v>P</v>
          </cell>
          <cell r="E2863">
            <v>-0.3</v>
          </cell>
          <cell r="F2863">
            <v>37638</v>
          </cell>
          <cell r="G2863">
            <v>0.12</v>
          </cell>
          <cell r="H2863">
            <v>0</v>
          </cell>
          <cell r="I2863" t="str">
            <v>9          0</v>
          </cell>
          <cell r="J2863">
            <v>0</v>
          </cell>
          <cell r="K2863">
            <v>0</v>
          </cell>
          <cell r="L2863">
            <v>2003</v>
          </cell>
          <cell r="M2863" t="str">
            <v>No Trade</v>
          </cell>
          <cell r="N2863" t="str">
            <v/>
          </cell>
          <cell r="O2863" t="str">
            <v/>
          </cell>
          <cell r="P2863" t="str">
            <v/>
          </cell>
        </row>
        <row r="2864">
          <cell r="A2864" t="str">
            <v>WA</v>
          </cell>
          <cell r="B2864">
            <v>2</v>
          </cell>
          <cell r="C2864">
            <v>3</v>
          </cell>
          <cell r="D2864" t="str">
            <v>C</v>
          </cell>
          <cell r="E2864">
            <v>0.1</v>
          </cell>
          <cell r="F2864">
            <v>37638</v>
          </cell>
          <cell r="G2864">
            <v>0.42</v>
          </cell>
          <cell r="H2864">
            <v>0.3</v>
          </cell>
          <cell r="I2864" t="str">
            <v>9          0</v>
          </cell>
          <cell r="J2864">
            <v>0</v>
          </cell>
          <cell r="K2864">
            <v>0</v>
          </cell>
          <cell r="L2864">
            <v>2003</v>
          </cell>
          <cell r="M2864" t="str">
            <v>No Trade</v>
          </cell>
          <cell r="N2864" t="str">
            <v/>
          </cell>
          <cell r="O2864" t="str">
            <v/>
          </cell>
          <cell r="P2864" t="str">
            <v/>
          </cell>
        </row>
        <row r="2865">
          <cell r="A2865" t="str">
            <v>WA</v>
          </cell>
          <cell r="B2865">
            <v>2</v>
          </cell>
          <cell r="C2865">
            <v>3</v>
          </cell>
          <cell r="D2865" t="str">
            <v>P</v>
          </cell>
          <cell r="E2865">
            <v>0.1</v>
          </cell>
          <cell r="F2865">
            <v>37638</v>
          </cell>
          <cell r="G2865">
            <v>0.16</v>
          </cell>
          <cell r="H2865">
            <v>0.1</v>
          </cell>
          <cell r="I2865" t="str">
            <v>8          0</v>
          </cell>
          <cell r="J2865">
            <v>0</v>
          </cell>
          <cell r="K2865">
            <v>0</v>
          </cell>
          <cell r="L2865">
            <v>2003</v>
          </cell>
          <cell r="M2865" t="str">
            <v>No Trade</v>
          </cell>
          <cell r="N2865" t="str">
            <v/>
          </cell>
          <cell r="O2865" t="str">
            <v/>
          </cell>
          <cell r="P2865" t="str">
            <v/>
          </cell>
        </row>
        <row r="2866">
          <cell r="A2866" t="str">
            <v>WA</v>
          </cell>
          <cell r="B2866">
            <v>2</v>
          </cell>
          <cell r="C2866">
            <v>3</v>
          </cell>
          <cell r="D2866" t="str">
            <v>P</v>
          </cell>
          <cell r="E2866">
            <v>0.2</v>
          </cell>
          <cell r="F2866">
            <v>37638</v>
          </cell>
          <cell r="G2866">
            <v>0.2</v>
          </cell>
          <cell r="H2866">
            <v>0.2</v>
          </cell>
          <cell r="I2866" t="str">
            <v>2          0</v>
          </cell>
          <cell r="J2866">
            <v>0</v>
          </cell>
          <cell r="K2866">
            <v>0</v>
          </cell>
          <cell r="L2866">
            <v>2003</v>
          </cell>
          <cell r="M2866" t="str">
            <v>No Trade</v>
          </cell>
          <cell r="N2866" t="str">
            <v/>
          </cell>
          <cell r="O2866" t="str">
            <v/>
          </cell>
          <cell r="P2866" t="str">
            <v/>
          </cell>
        </row>
        <row r="2867">
          <cell r="A2867" t="str">
            <v>WA</v>
          </cell>
          <cell r="B2867">
            <v>2</v>
          </cell>
          <cell r="C2867">
            <v>3</v>
          </cell>
          <cell r="D2867" t="str">
            <v>C</v>
          </cell>
          <cell r="E2867">
            <v>0.25</v>
          </cell>
          <cell r="F2867">
            <v>37638</v>
          </cell>
          <cell r="G2867">
            <v>0.31</v>
          </cell>
          <cell r="H2867">
            <v>0.3</v>
          </cell>
          <cell r="I2867" t="str">
            <v>0          0</v>
          </cell>
          <cell r="J2867">
            <v>0</v>
          </cell>
          <cell r="K2867">
            <v>0</v>
          </cell>
          <cell r="L2867">
            <v>2003</v>
          </cell>
          <cell r="M2867" t="str">
            <v>No Trade</v>
          </cell>
          <cell r="N2867" t="str">
            <v/>
          </cell>
          <cell r="O2867" t="str">
            <v/>
          </cell>
          <cell r="P2867" t="str">
            <v/>
          </cell>
        </row>
        <row r="2868">
          <cell r="A2868" t="str">
            <v>WA</v>
          </cell>
          <cell r="B2868">
            <v>2</v>
          </cell>
          <cell r="C2868">
            <v>3</v>
          </cell>
          <cell r="D2868" t="str">
            <v>P</v>
          </cell>
          <cell r="E2868">
            <v>0.25</v>
          </cell>
          <cell r="F2868">
            <v>37638</v>
          </cell>
          <cell r="G2868">
            <v>0.21</v>
          </cell>
          <cell r="H2868">
            <v>0.2</v>
          </cell>
          <cell r="I2868" t="str">
            <v>5          0</v>
          </cell>
          <cell r="J2868">
            <v>0</v>
          </cell>
          <cell r="K2868">
            <v>0</v>
          </cell>
          <cell r="L2868">
            <v>2003</v>
          </cell>
          <cell r="M2868" t="str">
            <v>No Trade</v>
          </cell>
          <cell r="N2868" t="str">
            <v/>
          </cell>
          <cell r="O2868" t="str">
            <v/>
          </cell>
          <cell r="P2868" t="str">
            <v/>
          </cell>
        </row>
        <row r="2869">
          <cell r="A2869" t="str">
            <v>WA</v>
          </cell>
          <cell r="B2869">
            <v>2</v>
          </cell>
          <cell r="C2869">
            <v>3</v>
          </cell>
          <cell r="D2869" t="str">
            <v>C</v>
          </cell>
          <cell r="E2869">
            <v>0.35</v>
          </cell>
          <cell r="F2869">
            <v>37638</v>
          </cell>
          <cell r="G2869">
            <v>0.26</v>
          </cell>
          <cell r="H2869">
            <v>0.2</v>
          </cell>
          <cell r="I2869" t="str">
            <v>5        100</v>
          </cell>
          <cell r="J2869">
            <v>0.19</v>
          </cell>
          <cell r="K2869">
            <v>0.19</v>
          </cell>
          <cell r="L2869">
            <v>2003</v>
          </cell>
          <cell r="M2869" t="str">
            <v>No Trade</v>
          </cell>
          <cell r="N2869" t="str">
            <v/>
          </cell>
          <cell r="O2869" t="str">
            <v/>
          </cell>
          <cell r="P2869" t="str">
            <v/>
          </cell>
        </row>
        <row r="2870">
          <cell r="A2870" t="str">
            <v>WA</v>
          </cell>
          <cell r="B2870">
            <v>2</v>
          </cell>
          <cell r="C2870">
            <v>3</v>
          </cell>
          <cell r="D2870" t="str">
            <v>P</v>
          </cell>
          <cell r="E2870">
            <v>0.35</v>
          </cell>
          <cell r="F2870">
            <v>37638</v>
          </cell>
          <cell r="G2870">
            <v>0.22</v>
          </cell>
          <cell r="H2870">
            <v>0.2</v>
          </cell>
          <cell r="I2870" t="str">
            <v>6        100</v>
          </cell>
          <cell r="J2870">
            <v>0.19</v>
          </cell>
          <cell r="K2870">
            <v>0.19</v>
          </cell>
          <cell r="L2870">
            <v>2003</v>
          </cell>
          <cell r="M2870" t="str">
            <v>No Trade</v>
          </cell>
          <cell r="N2870" t="str">
            <v/>
          </cell>
          <cell r="O2870" t="str">
            <v/>
          </cell>
          <cell r="P2870" t="str">
            <v/>
          </cell>
        </row>
        <row r="2871">
          <cell r="A2871" t="str">
            <v>WA</v>
          </cell>
          <cell r="B2871">
            <v>2</v>
          </cell>
          <cell r="C2871">
            <v>3</v>
          </cell>
          <cell r="D2871" t="str">
            <v>P</v>
          </cell>
          <cell r="E2871">
            <v>0.4</v>
          </cell>
          <cell r="F2871">
            <v>37638</v>
          </cell>
          <cell r="G2871">
            <v>0.23</v>
          </cell>
          <cell r="H2871">
            <v>0.2</v>
          </cell>
          <cell r="I2871" t="str">
            <v>7          0</v>
          </cell>
          <cell r="J2871">
            <v>0</v>
          </cell>
          <cell r="K2871">
            <v>0</v>
          </cell>
          <cell r="L2871">
            <v>2003</v>
          </cell>
          <cell r="M2871" t="str">
            <v>No Trade</v>
          </cell>
          <cell r="N2871" t="str">
            <v/>
          </cell>
          <cell r="O2871" t="str">
            <v/>
          </cell>
          <cell r="P2871" t="str">
            <v/>
          </cell>
        </row>
        <row r="2872">
          <cell r="A2872" t="str">
            <v>WA</v>
          </cell>
          <cell r="B2872">
            <v>2</v>
          </cell>
          <cell r="C2872">
            <v>3</v>
          </cell>
          <cell r="D2872" t="str">
            <v>C</v>
          </cell>
          <cell r="E2872">
            <v>0.45</v>
          </cell>
          <cell r="F2872">
            <v>37638</v>
          </cell>
          <cell r="G2872">
            <v>0.18</v>
          </cell>
          <cell r="H2872">
            <v>0.2</v>
          </cell>
          <cell r="I2872" t="str">
            <v>0          0</v>
          </cell>
          <cell r="J2872">
            <v>0</v>
          </cell>
          <cell r="K2872">
            <v>0</v>
          </cell>
          <cell r="L2872">
            <v>2003</v>
          </cell>
          <cell r="M2872" t="str">
            <v>No Trade</v>
          </cell>
          <cell r="N2872" t="str">
            <v/>
          </cell>
          <cell r="O2872" t="str">
            <v/>
          </cell>
          <cell r="P2872" t="str">
            <v/>
          </cell>
        </row>
        <row r="2873">
          <cell r="A2873" t="str">
            <v>WA</v>
          </cell>
          <cell r="B2873">
            <v>2</v>
          </cell>
          <cell r="C2873">
            <v>3</v>
          </cell>
          <cell r="D2873" t="str">
            <v>P</v>
          </cell>
          <cell r="E2873">
            <v>0.45</v>
          </cell>
          <cell r="F2873">
            <v>37638</v>
          </cell>
          <cell r="G2873">
            <v>0.3</v>
          </cell>
          <cell r="H2873">
            <v>0.2</v>
          </cell>
          <cell r="I2873" t="str">
            <v>9          0</v>
          </cell>
          <cell r="J2873">
            <v>0</v>
          </cell>
          <cell r="K2873">
            <v>0</v>
          </cell>
          <cell r="L2873">
            <v>2003</v>
          </cell>
          <cell r="M2873" t="str">
            <v>No Trade</v>
          </cell>
          <cell r="N2873" t="str">
            <v/>
          </cell>
          <cell r="O2873" t="str">
            <v/>
          </cell>
          <cell r="P2873" t="str">
            <v/>
          </cell>
        </row>
        <row r="2874">
          <cell r="A2874" t="str">
            <v>WA</v>
          </cell>
          <cell r="B2874">
            <v>2</v>
          </cell>
          <cell r="C2874">
            <v>3</v>
          </cell>
          <cell r="D2874" t="str">
            <v>C</v>
          </cell>
          <cell r="E2874">
            <v>0.6</v>
          </cell>
          <cell r="F2874">
            <v>37638</v>
          </cell>
          <cell r="G2874">
            <v>0.16</v>
          </cell>
          <cell r="H2874">
            <v>0.1</v>
          </cell>
          <cell r="I2874" t="str">
            <v>5          0</v>
          </cell>
          <cell r="J2874">
            <v>0</v>
          </cell>
          <cell r="K2874">
            <v>0</v>
          </cell>
          <cell r="L2874">
            <v>2003</v>
          </cell>
          <cell r="M2874" t="str">
            <v>No Trade</v>
          </cell>
          <cell r="N2874" t="str">
            <v/>
          </cell>
          <cell r="O2874" t="str">
            <v/>
          </cell>
          <cell r="P2874" t="str">
            <v/>
          </cell>
        </row>
        <row r="2875">
          <cell r="A2875" t="str">
            <v>WA</v>
          </cell>
          <cell r="B2875">
            <v>2</v>
          </cell>
          <cell r="C2875">
            <v>3</v>
          </cell>
          <cell r="D2875" t="str">
            <v>C</v>
          </cell>
          <cell r="E2875">
            <v>0.8</v>
          </cell>
          <cell r="F2875">
            <v>37638</v>
          </cell>
          <cell r="G2875">
            <v>0.12</v>
          </cell>
          <cell r="H2875">
            <v>0.1</v>
          </cell>
          <cell r="I2875" t="str">
            <v>2          0</v>
          </cell>
          <cell r="J2875">
            <v>0</v>
          </cell>
          <cell r="K2875">
            <v>0</v>
          </cell>
          <cell r="L2875">
            <v>2003</v>
          </cell>
          <cell r="M2875" t="str">
            <v>No Trade</v>
          </cell>
          <cell r="N2875" t="str">
            <v/>
          </cell>
          <cell r="O2875" t="str">
            <v/>
          </cell>
          <cell r="P2875" t="str">
            <v/>
          </cell>
        </row>
        <row r="2876">
          <cell r="A2876" t="str">
            <v>WA</v>
          </cell>
          <cell r="B2876">
            <v>2</v>
          </cell>
          <cell r="C2876">
            <v>3</v>
          </cell>
          <cell r="D2876" t="str">
            <v>C</v>
          </cell>
          <cell r="E2876">
            <v>1</v>
          </cell>
          <cell r="F2876">
            <v>37638</v>
          </cell>
          <cell r="G2876">
            <v>0.03</v>
          </cell>
          <cell r="H2876">
            <v>0</v>
          </cell>
          <cell r="I2876" t="str">
            <v>3          0</v>
          </cell>
          <cell r="J2876">
            <v>0</v>
          </cell>
          <cell r="K2876">
            <v>0</v>
          </cell>
          <cell r="L2876">
            <v>2003</v>
          </cell>
          <cell r="M2876" t="str">
            <v>No Trade</v>
          </cell>
          <cell r="N2876" t="str">
            <v/>
          </cell>
          <cell r="O2876" t="str">
            <v/>
          </cell>
          <cell r="P2876" t="str">
            <v/>
          </cell>
        </row>
        <row r="2877">
          <cell r="A2877" t="str">
            <v>WA</v>
          </cell>
          <cell r="B2877">
            <v>3</v>
          </cell>
          <cell r="C2877">
            <v>3</v>
          </cell>
          <cell r="D2877" t="str">
            <v>C</v>
          </cell>
          <cell r="E2877">
            <v>0.1</v>
          </cell>
          <cell r="F2877">
            <v>37671</v>
          </cell>
          <cell r="G2877">
            <v>0.41</v>
          </cell>
          <cell r="H2877">
            <v>0.3</v>
          </cell>
          <cell r="I2877" t="str">
            <v>9          0</v>
          </cell>
          <cell r="J2877">
            <v>0</v>
          </cell>
          <cell r="K2877">
            <v>0</v>
          </cell>
          <cell r="L2877">
            <v>2003</v>
          </cell>
          <cell r="M2877" t="str">
            <v>No Trade</v>
          </cell>
          <cell r="N2877" t="str">
            <v/>
          </cell>
          <cell r="O2877" t="str">
            <v/>
          </cell>
          <cell r="P2877" t="str">
            <v/>
          </cell>
        </row>
        <row r="2878">
          <cell r="A2878" t="str">
            <v>WA</v>
          </cell>
          <cell r="B2878">
            <v>3</v>
          </cell>
          <cell r="C2878">
            <v>3</v>
          </cell>
          <cell r="D2878" t="str">
            <v>P</v>
          </cell>
          <cell r="E2878">
            <v>0.15</v>
          </cell>
          <cell r="F2878">
            <v>37671</v>
          </cell>
          <cell r="G2878">
            <v>0.18</v>
          </cell>
          <cell r="H2878">
            <v>0.2</v>
          </cell>
          <cell r="I2878" t="str">
            <v>5          0</v>
          </cell>
          <cell r="J2878">
            <v>0</v>
          </cell>
          <cell r="K2878">
            <v>0</v>
          </cell>
          <cell r="L2878">
            <v>2003</v>
          </cell>
          <cell r="M2878" t="str">
            <v>No Trade</v>
          </cell>
          <cell r="N2878" t="str">
            <v/>
          </cell>
          <cell r="O2878" t="str">
            <v/>
          </cell>
          <cell r="P2878" t="str">
            <v/>
          </cell>
        </row>
        <row r="2879">
          <cell r="A2879" t="str">
            <v>WA</v>
          </cell>
          <cell r="B2879">
            <v>3</v>
          </cell>
          <cell r="C2879">
            <v>3</v>
          </cell>
          <cell r="D2879" t="str">
            <v>P</v>
          </cell>
          <cell r="E2879">
            <v>0.2</v>
          </cell>
          <cell r="F2879">
            <v>37671</v>
          </cell>
          <cell r="G2879">
            <v>0.22</v>
          </cell>
          <cell r="H2879">
            <v>0.2</v>
          </cell>
          <cell r="I2879" t="str">
            <v>7          0</v>
          </cell>
          <cell r="J2879">
            <v>0</v>
          </cell>
          <cell r="K2879">
            <v>0</v>
          </cell>
          <cell r="L2879">
            <v>2003</v>
          </cell>
          <cell r="M2879" t="str">
            <v>No Trade</v>
          </cell>
          <cell r="N2879" t="str">
            <v/>
          </cell>
          <cell r="O2879" t="str">
            <v/>
          </cell>
          <cell r="P2879" t="str">
            <v/>
          </cell>
        </row>
        <row r="2880">
          <cell r="A2880" t="str">
            <v>WA</v>
          </cell>
          <cell r="B2880">
            <v>3</v>
          </cell>
          <cell r="C2880">
            <v>3</v>
          </cell>
          <cell r="D2880" t="str">
            <v>C</v>
          </cell>
          <cell r="E2880">
            <v>0.25</v>
          </cell>
          <cell r="F2880">
            <v>37671</v>
          </cell>
          <cell r="G2880">
            <v>0.37</v>
          </cell>
          <cell r="H2880">
            <v>0.3</v>
          </cell>
          <cell r="I2880" t="str">
            <v>5          0</v>
          </cell>
          <cell r="J2880">
            <v>0</v>
          </cell>
          <cell r="K2880">
            <v>0</v>
          </cell>
          <cell r="L2880">
            <v>2003</v>
          </cell>
          <cell r="M2880" t="str">
            <v>No Trade</v>
          </cell>
          <cell r="N2880" t="str">
            <v/>
          </cell>
          <cell r="O2880" t="str">
            <v/>
          </cell>
          <cell r="P2880" t="str">
            <v/>
          </cell>
        </row>
        <row r="2881">
          <cell r="A2881" t="str">
            <v>WA</v>
          </cell>
          <cell r="B2881">
            <v>3</v>
          </cell>
          <cell r="C2881">
            <v>3</v>
          </cell>
          <cell r="D2881" t="str">
            <v>P</v>
          </cell>
          <cell r="E2881">
            <v>0.25</v>
          </cell>
          <cell r="F2881">
            <v>37671</v>
          </cell>
          <cell r="G2881">
            <v>0.28999999999999998</v>
          </cell>
          <cell r="H2881">
            <v>0.3</v>
          </cell>
          <cell r="I2881" t="str">
            <v>0          0</v>
          </cell>
          <cell r="J2881">
            <v>0</v>
          </cell>
          <cell r="K2881">
            <v>0</v>
          </cell>
          <cell r="L2881">
            <v>2003</v>
          </cell>
          <cell r="M2881" t="str">
            <v>No Trade</v>
          </cell>
          <cell r="N2881" t="str">
            <v/>
          </cell>
          <cell r="O2881" t="str">
            <v/>
          </cell>
          <cell r="P2881" t="str">
            <v/>
          </cell>
        </row>
        <row r="2882">
          <cell r="A2882" t="str">
            <v>WA</v>
          </cell>
          <cell r="B2882">
            <v>3</v>
          </cell>
          <cell r="C2882">
            <v>3</v>
          </cell>
          <cell r="D2882" t="str">
            <v>C</v>
          </cell>
          <cell r="E2882">
            <v>0.6</v>
          </cell>
          <cell r="F2882">
            <v>37671</v>
          </cell>
          <cell r="G2882">
            <v>0.17</v>
          </cell>
          <cell r="H2882">
            <v>0.1</v>
          </cell>
          <cell r="I2882" t="str">
            <v>6          0</v>
          </cell>
          <cell r="J2882">
            <v>0</v>
          </cell>
          <cell r="K2882">
            <v>0</v>
          </cell>
          <cell r="L2882">
            <v>2003</v>
          </cell>
          <cell r="M2882" t="str">
            <v>No Trade</v>
          </cell>
          <cell r="N2882" t="str">
            <v/>
          </cell>
          <cell r="O2882" t="str">
            <v/>
          </cell>
          <cell r="P2882" t="str">
            <v/>
          </cell>
        </row>
        <row r="2883">
          <cell r="A2883" t="str">
            <v>WA</v>
          </cell>
          <cell r="B2883">
            <v>3</v>
          </cell>
          <cell r="C2883">
            <v>3</v>
          </cell>
          <cell r="D2883" t="str">
            <v>C</v>
          </cell>
          <cell r="E2883">
            <v>1</v>
          </cell>
          <cell r="F2883">
            <v>37671</v>
          </cell>
          <cell r="G2883">
            <v>0.08</v>
          </cell>
          <cell r="H2883">
            <v>0</v>
          </cell>
          <cell r="I2883" t="str">
            <v>8          0</v>
          </cell>
          <cell r="J2883">
            <v>0</v>
          </cell>
          <cell r="K2883">
            <v>0</v>
          </cell>
          <cell r="L2883">
            <v>2003</v>
          </cell>
          <cell r="M2883" t="str">
            <v>No Trade</v>
          </cell>
          <cell r="N2883" t="str">
            <v/>
          </cell>
          <cell r="O2883" t="str">
            <v/>
          </cell>
          <cell r="P2883" t="str">
            <v/>
          </cell>
        </row>
        <row r="2884">
          <cell r="A2884" t="str">
            <v>WA</v>
          </cell>
          <cell r="B2884">
            <v>4</v>
          </cell>
          <cell r="C2884">
            <v>3</v>
          </cell>
          <cell r="D2884" t="str">
            <v>C</v>
          </cell>
          <cell r="E2884">
            <v>0.25</v>
          </cell>
          <cell r="F2884">
            <v>37699</v>
          </cell>
          <cell r="G2884">
            <v>0.35</v>
          </cell>
          <cell r="H2884">
            <v>0.3</v>
          </cell>
          <cell r="I2884" t="str">
            <v>4          0</v>
          </cell>
          <cell r="J2884">
            <v>0</v>
          </cell>
          <cell r="K2884">
            <v>0</v>
          </cell>
          <cell r="L2884">
            <v>2003</v>
          </cell>
          <cell r="M2884" t="str">
            <v>No Trade</v>
          </cell>
          <cell r="N2884" t="str">
            <v/>
          </cell>
          <cell r="O2884" t="str">
            <v/>
          </cell>
          <cell r="P2884" t="str">
            <v/>
          </cell>
        </row>
        <row r="2885">
          <cell r="A2885" t="str">
            <v>WA</v>
          </cell>
          <cell r="B2885">
            <v>4</v>
          </cell>
          <cell r="C2885">
            <v>3</v>
          </cell>
          <cell r="D2885" t="str">
            <v>P</v>
          </cell>
          <cell r="E2885">
            <v>0.25</v>
          </cell>
          <cell r="F2885">
            <v>37699</v>
          </cell>
          <cell r="G2885">
            <v>0.25</v>
          </cell>
          <cell r="H2885">
            <v>0.2</v>
          </cell>
          <cell r="I2885" t="str">
            <v>7          0</v>
          </cell>
          <cell r="J2885">
            <v>0</v>
          </cell>
          <cell r="K2885">
            <v>0</v>
          </cell>
          <cell r="L2885">
            <v>2003</v>
          </cell>
          <cell r="M2885" t="str">
            <v>No Trade</v>
          </cell>
          <cell r="N2885" t="str">
            <v/>
          </cell>
          <cell r="O2885" t="str">
            <v/>
          </cell>
          <cell r="P2885" t="str">
            <v/>
          </cell>
        </row>
        <row r="2886">
          <cell r="A2886" t="str">
            <v>WA</v>
          </cell>
          <cell r="B2886">
            <v>4</v>
          </cell>
          <cell r="C2886">
            <v>3</v>
          </cell>
          <cell r="D2886" t="str">
            <v>C</v>
          </cell>
          <cell r="E2886">
            <v>0.7</v>
          </cell>
          <cell r="F2886">
            <v>37699</v>
          </cell>
          <cell r="G2886">
            <v>0.16</v>
          </cell>
          <cell r="H2886">
            <v>0.1</v>
          </cell>
          <cell r="I2886" t="str">
            <v>5          0</v>
          </cell>
          <cell r="J2886">
            <v>0</v>
          </cell>
          <cell r="K2886">
            <v>0</v>
          </cell>
          <cell r="L2886">
            <v>2003</v>
          </cell>
          <cell r="M2886" t="str">
            <v>No Trade</v>
          </cell>
          <cell r="N2886" t="str">
            <v/>
          </cell>
          <cell r="O2886" t="str">
            <v/>
          </cell>
          <cell r="P2886" t="str">
            <v/>
          </cell>
        </row>
        <row r="2887">
          <cell r="A2887" t="str">
            <v>WA</v>
          </cell>
          <cell r="B2887">
            <v>4</v>
          </cell>
          <cell r="C2887">
            <v>3</v>
          </cell>
          <cell r="D2887" t="str">
            <v>P</v>
          </cell>
          <cell r="E2887">
            <v>0.7</v>
          </cell>
          <cell r="F2887">
            <v>37699</v>
          </cell>
          <cell r="G2887">
            <v>0.51</v>
          </cell>
          <cell r="H2887">
            <v>0.5</v>
          </cell>
          <cell r="I2887" t="str">
            <v>2          0</v>
          </cell>
          <cell r="J2887">
            <v>0</v>
          </cell>
          <cell r="K2887">
            <v>0</v>
          </cell>
          <cell r="L2887">
            <v>2003</v>
          </cell>
          <cell r="M2887" t="str">
            <v>No Trade</v>
          </cell>
          <cell r="N2887" t="str">
            <v/>
          </cell>
          <cell r="O2887" t="str">
            <v/>
          </cell>
          <cell r="P2887" t="str">
            <v/>
          </cell>
        </row>
        <row r="2888">
          <cell r="A2888" t="str">
            <v>WA</v>
          </cell>
          <cell r="B2888">
            <v>4</v>
          </cell>
          <cell r="C2888">
            <v>3</v>
          </cell>
          <cell r="D2888" t="str">
            <v>C</v>
          </cell>
          <cell r="E2888">
            <v>1</v>
          </cell>
          <cell r="F2888">
            <v>37699</v>
          </cell>
          <cell r="G2888">
            <v>0.1</v>
          </cell>
          <cell r="H2888">
            <v>0</v>
          </cell>
          <cell r="I2888" t="str">
            <v>9          0</v>
          </cell>
          <cell r="J2888">
            <v>0</v>
          </cell>
          <cell r="K2888">
            <v>0</v>
          </cell>
          <cell r="L2888">
            <v>2003</v>
          </cell>
          <cell r="M2888" t="str">
            <v>No Trade</v>
          </cell>
          <cell r="N2888" t="str">
            <v/>
          </cell>
          <cell r="O2888" t="str">
            <v/>
          </cell>
          <cell r="P2888" t="str">
            <v/>
          </cell>
        </row>
        <row r="2889">
          <cell r="A2889" t="str">
            <v>WA</v>
          </cell>
          <cell r="B2889">
            <v>4</v>
          </cell>
          <cell r="C2889">
            <v>3</v>
          </cell>
          <cell r="D2889" t="str">
            <v>P</v>
          </cell>
          <cell r="E2889">
            <v>1</v>
          </cell>
          <cell r="F2889">
            <v>37699</v>
          </cell>
          <cell r="G2889">
            <v>0.74</v>
          </cell>
          <cell r="H2889">
            <v>0.7</v>
          </cell>
          <cell r="I2889" t="str">
            <v>6          0</v>
          </cell>
          <cell r="J2889">
            <v>0</v>
          </cell>
          <cell r="K2889">
            <v>0</v>
          </cell>
          <cell r="L2889">
            <v>2003</v>
          </cell>
          <cell r="M2889" t="str">
            <v>No Trade</v>
          </cell>
          <cell r="N2889" t="str">
            <v/>
          </cell>
          <cell r="O2889" t="str">
            <v/>
          </cell>
          <cell r="P2889" t="str">
            <v/>
          </cell>
        </row>
        <row r="2890">
          <cell r="A2890" t="str">
            <v>WA</v>
          </cell>
          <cell r="B2890">
            <v>5</v>
          </cell>
          <cell r="C2890">
            <v>3</v>
          </cell>
          <cell r="D2890" t="str">
            <v>C</v>
          </cell>
          <cell r="E2890">
            <v>0.25</v>
          </cell>
          <cell r="F2890">
            <v>37732</v>
          </cell>
          <cell r="G2890">
            <v>0.35</v>
          </cell>
          <cell r="H2890">
            <v>0.3</v>
          </cell>
          <cell r="I2890" t="str">
            <v>5          0</v>
          </cell>
          <cell r="J2890">
            <v>0</v>
          </cell>
          <cell r="K2890">
            <v>0</v>
          </cell>
          <cell r="L2890">
            <v>2003</v>
          </cell>
          <cell r="M2890" t="str">
            <v>No Trade</v>
          </cell>
          <cell r="N2890" t="str">
            <v/>
          </cell>
          <cell r="O2890" t="str">
            <v/>
          </cell>
          <cell r="P2890" t="str">
            <v/>
          </cell>
        </row>
        <row r="2891">
          <cell r="A2891" t="str">
            <v>WA</v>
          </cell>
          <cell r="B2891">
            <v>5</v>
          </cell>
          <cell r="C2891">
            <v>3</v>
          </cell>
          <cell r="D2891" t="str">
            <v>P</v>
          </cell>
          <cell r="E2891">
            <v>0.25</v>
          </cell>
          <cell r="F2891">
            <v>37732</v>
          </cell>
          <cell r="G2891">
            <v>0.35</v>
          </cell>
          <cell r="H2891">
            <v>0.3</v>
          </cell>
          <cell r="I2891" t="str">
            <v>5          0</v>
          </cell>
          <cell r="J2891">
            <v>0</v>
          </cell>
          <cell r="K2891">
            <v>0</v>
          </cell>
          <cell r="L2891">
            <v>2003</v>
          </cell>
          <cell r="M2891" t="str">
            <v>No Trade</v>
          </cell>
          <cell r="N2891" t="str">
            <v/>
          </cell>
          <cell r="O2891" t="str">
            <v/>
          </cell>
          <cell r="P2891" t="str">
            <v/>
          </cell>
        </row>
        <row r="2892">
          <cell r="A2892" t="str">
            <v>WA</v>
          </cell>
          <cell r="B2892">
            <v>6</v>
          </cell>
          <cell r="C2892">
            <v>3</v>
          </cell>
          <cell r="D2892" t="str">
            <v>C</v>
          </cell>
          <cell r="E2892">
            <v>0.25</v>
          </cell>
          <cell r="F2892">
            <v>37760</v>
          </cell>
          <cell r="G2892">
            <v>0.35</v>
          </cell>
          <cell r="H2892">
            <v>0.3</v>
          </cell>
          <cell r="I2892" t="str">
            <v>5          0</v>
          </cell>
          <cell r="J2892">
            <v>0</v>
          </cell>
          <cell r="K2892">
            <v>0</v>
          </cell>
          <cell r="L2892">
            <v>2003</v>
          </cell>
          <cell r="M2892" t="str">
            <v>No Trade</v>
          </cell>
          <cell r="N2892" t="str">
            <v/>
          </cell>
          <cell r="O2892" t="str">
            <v/>
          </cell>
          <cell r="P2892" t="str">
            <v/>
          </cell>
        </row>
        <row r="2893">
          <cell r="A2893" t="str">
            <v>WA</v>
          </cell>
          <cell r="B2893">
            <v>6</v>
          </cell>
          <cell r="C2893">
            <v>3</v>
          </cell>
          <cell r="D2893" t="str">
            <v>P</v>
          </cell>
          <cell r="E2893">
            <v>0.25</v>
          </cell>
          <cell r="F2893">
            <v>37760</v>
          </cell>
          <cell r="G2893">
            <v>0.35</v>
          </cell>
          <cell r="H2893">
            <v>0.3</v>
          </cell>
          <cell r="I2893" t="str">
            <v>5          0</v>
          </cell>
          <cell r="J2893">
            <v>0</v>
          </cell>
          <cell r="K2893">
            <v>0</v>
          </cell>
          <cell r="L2893">
            <v>2003</v>
          </cell>
          <cell r="M2893" t="str">
            <v>No Trade</v>
          </cell>
          <cell r="N2893" t="str">
            <v/>
          </cell>
          <cell r="O2893" t="str">
            <v/>
          </cell>
          <cell r="P2893" t="str">
            <v/>
          </cell>
        </row>
        <row r="2894">
          <cell r="A2894" t="str">
            <v>WA</v>
          </cell>
          <cell r="B2894">
            <v>7</v>
          </cell>
          <cell r="C2894">
            <v>3</v>
          </cell>
          <cell r="D2894" t="str">
            <v>C</v>
          </cell>
          <cell r="E2894">
            <v>0.25</v>
          </cell>
          <cell r="F2894">
            <v>37791</v>
          </cell>
          <cell r="G2894">
            <v>0.35</v>
          </cell>
          <cell r="H2894">
            <v>0.3</v>
          </cell>
          <cell r="I2894" t="str">
            <v>5          0</v>
          </cell>
          <cell r="J2894">
            <v>0</v>
          </cell>
          <cell r="K2894">
            <v>0</v>
          </cell>
          <cell r="L2894">
            <v>2003</v>
          </cell>
          <cell r="M2894" t="str">
            <v>No Trade</v>
          </cell>
          <cell r="N2894" t="str">
            <v/>
          </cell>
          <cell r="O2894" t="str">
            <v/>
          </cell>
          <cell r="P2894" t="str">
            <v/>
          </cell>
        </row>
        <row r="2895">
          <cell r="A2895" t="str">
            <v>WA</v>
          </cell>
          <cell r="B2895">
            <v>7</v>
          </cell>
          <cell r="C2895">
            <v>3</v>
          </cell>
          <cell r="D2895" t="str">
            <v>P</v>
          </cell>
          <cell r="E2895">
            <v>0.25</v>
          </cell>
          <cell r="F2895">
            <v>37791</v>
          </cell>
          <cell r="G2895">
            <v>0.35</v>
          </cell>
          <cell r="H2895">
            <v>0.3</v>
          </cell>
          <cell r="I2895" t="str">
            <v>5          0</v>
          </cell>
          <cell r="J2895">
            <v>0</v>
          </cell>
          <cell r="K2895">
            <v>0</v>
          </cell>
          <cell r="L2895">
            <v>2003</v>
          </cell>
          <cell r="M2895" t="str">
            <v>No Trade</v>
          </cell>
          <cell r="N2895" t="str">
            <v/>
          </cell>
          <cell r="O2895" t="str">
            <v/>
          </cell>
          <cell r="P2895" t="str">
            <v/>
          </cell>
        </row>
        <row r="2896">
          <cell r="A2896" t="str">
            <v>WA</v>
          </cell>
          <cell r="B2896">
            <v>8</v>
          </cell>
          <cell r="C2896">
            <v>3</v>
          </cell>
          <cell r="D2896" t="str">
            <v>C</v>
          </cell>
          <cell r="E2896">
            <v>0.25</v>
          </cell>
          <cell r="F2896">
            <v>37823</v>
          </cell>
          <cell r="G2896">
            <v>0.35</v>
          </cell>
          <cell r="H2896">
            <v>0.3</v>
          </cell>
          <cell r="I2896" t="str">
            <v>5          0</v>
          </cell>
          <cell r="J2896">
            <v>0</v>
          </cell>
          <cell r="K2896">
            <v>0</v>
          </cell>
          <cell r="L2896">
            <v>2003</v>
          </cell>
          <cell r="M2896" t="str">
            <v>No Trade</v>
          </cell>
          <cell r="N2896" t="str">
            <v/>
          </cell>
          <cell r="O2896" t="str">
            <v/>
          </cell>
          <cell r="P2896" t="str">
            <v/>
          </cell>
        </row>
        <row r="2897">
          <cell r="A2897" t="str">
            <v>WA</v>
          </cell>
          <cell r="B2897">
            <v>8</v>
          </cell>
          <cell r="C2897">
            <v>3</v>
          </cell>
          <cell r="D2897" t="str">
            <v>P</v>
          </cell>
          <cell r="E2897">
            <v>0.25</v>
          </cell>
          <cell r="F2897">
            <v>37823</v>
          </cell>
          <cell r="G2897">
            <v>0.35</v>
          </cell>
          <cell r="H2897">
            <v>0.3</v>
          </cell>
          <cell r="I2897" t="str">
            <v>5          0</v>
          </cell>
          <cell r="J2897">
            <v>0</v>
          </cell>
          <cell r="K2897">
            <v>0</v>
          </cell>
          <cell r="L2897">
            <v>2003</v>
          </cell>
          <cell r="M2897" t="str">
            <v>No Trade</v>
          </cell>
          <cell r="N2897" t="str">
            <v/>
          </cell>
          <cell r="O2897" t="str">
            <v/>
          </cell>
          <cell r="P2897" t="str">
            <v/>
          </cell>
        </row>
        <row r="2898">
          <cell r="A2898" t="str">
            <v>WA</v>
          </cell>
          <cell r="B2898">
            <v>9</v>
          </cell>
          <cell r="C2898">
            <v>3</v>
          </cell>
          <cell r="D2898" t="str">
            <v>C</v>
          </cell>
          <cell r="E2898">
            <v>0.25</v>
          </cell>
          <cell r="F2898">
            <v>37852</v>
          </cell>
          <cell r="G2898">
            <v>0.35</v>
          </cell>
          <cell r="H2898">
            <v>0.3</v>
          </cell>
          <cell r="I2898" t="str">
            <v>5          0</v>
          </cell>
          <cell r="J2898">
            <v>0</v>
          </cell>
          <cell r="K2898">
            <v>0</v>
          </cell>
          <cell r="L2898">
            <v>2003</v>
          </cell>
          <cell r="M2898" t="str">
            <v>No Trade</v>
          </cell>
          <cell r="N2898" t="str">
            <v/>
          </cell>
          <cell r="O2898" t="str">
            <v/>
          </cell>
          <cell r="P2898" t="str">
            <v/>
          </cell>
        </row>
        <row r="2899">
          <cell r="A2899" t="str">
            <v>WA</v>
          </cell>
          <cell r="B2899">
            <v>9</v>
          </cell>
          <cell r="C2899">
            <v>3</v>
          </cell>
          <cell r="D2899" t="str">
            <v>P</v>
          </cell>
          <cell r="E2899">
            <v>0.25</v>
          </cell>
          <cell r="F2899">
            <v>37852</v>
          </cell>
          <cell r="G2899">
            <v>0.35</v>
          </cell>
          <cell r="H2899">
            <v>0.3</v>
          </cell>
          <cell r="I2899" t="str">
            <v>5          0</v>
          </cell>
          <cell r="J2899">
            <v>0</v>
          </cell>
          <cell r="K2899">
            <v>0</v>
          </cell>
          <cell r="L2899">
            <v>2003</v>
          </cell>
          <cell r="M2899" t="str">
            <v>No Trade</v>
          </cell>
          <cell r="N2899" t="str">
            <v/>
          </cell>
          <cell r="O2899" t="str">
            <v/>
          </cell>
          <cell r="P2899" t="str">
            <v/>
          </cell>
        </row>
        <row r="2900">
          <cell r="A2900" t="str">
            <v>WA</v>
          </cell>
          <cell r="B2900">
            <v>10</v>
          </cell>
          <cell r="C2900">
            <v>3</v>
          </cell>
          <cell r="D2900" t="str">
            <v>C</v>
          </cell>
          <cell r="E2900">
            <v>0.25</v>
          </cell>
          <cell r="F2900">
            <v>37883</v>
          </cell>
          <cell r="G2900">
            <v>0.35</v>
          </cell>
          <cell r="H2900">
            <v>0.3</v>
          </cell>
          <cell r="I2900" t="str">
            <v>5          0</v>
          </cell>
          <cell r="J2900">
            <v>0</v>
          </cell>
          <cell r="K2900">
            <v>0</v>
          </cell>
          <cell r="L2900">
            <v>2003</v>
          </cell>
          <cell r="M2900" t="str">
            <v>No Trade</v>
          </cell>
          <cell r="N2900" t="str">
            <v/>
          </cell>
          <cell r="O2900" t="str">
            <v/>
          </cell>
          <cell r="P2900" t="str">
            <v/>
          </cell>
        </row>
        <row r="2901">
          <cell r="A2901" t="str">
            <v>WA</v>
          </cell>
          <cell r="B2901">
            <v>10</v>
          </cell>
          <cell r="C2901">
            <v>3</v>
          </cell>
          <cell r="D2901" t="str">
            <v>P</v>
          </cell>
          <cell r="E2901">
            <v>0.25</v>
          </cell>
          <cell r="F2901">
            <v>37883</v>
          </cell>
          <cell r="G2901">
            <v>0.35</v>
          </cell>
          <cell r="H2901">
            <v>0.3</v>
          </cell>
          <cell r="I2901" t="str">
            <v>5          0</v>
          </cell>
          <cell r="J2901">
            <v>0</v>
          </cell>
          <cell r="K2901">
            <v>0</v>
          </cell>
          <cell r="L2901">
            <v>2003</v>
          </cell>
          <cell r="M2901" t="str">
            <v>No Trade</v>
          </cell>
          <cell r="N2901" t="str">
            <v/>
          </cell>
          <cell r="O2901" t="str">
            <v/>
          </cell>
          <cell r="P2901" t="str">
            <v/>
          </cell>
        </row>
        <row r="2902">
          <cell r="A2902" t="str">
            <v>WA</v>
          </cell>
          <cell r="B2902">
            <v>11</v>
          </cell>
          <cell r="C2902">
            <v>3</v>
          </cell>
          <cell r="D2902" t="str">
            <v>C</v>
          </cell>
          <cell r="E2902">
            <v>0.25</v>
          </cell>
          <cell r="F2902">
            <v>37914</v>
          </cell>
          <cell r="G2902">
            <v>0.35</v>
          </cell>
          <cell r="H2902">
            <v>0.3</v>
          </cell>
          <cell r="I2902" t="str">
            <v>5          0</v>
          </cell>
          <cell r="J2902">
            <v>0</v>
          </cell>
          <cell r="K2902">
            <v>0</v>
          </cell>
          <cell r="L2902">
            <v>2003</v>
          </cell>
          <cell r="M2902" t="str">
            <v>No Trade</v>
          </cell>
          <cell r="N2902" t="str">
            <v/>
          </cell>
          <cell r="O2902" t="str">
            <v/>
          </cell>
          <cell r="P2902" t="str">
            <v/>
          </cell>
        </row>
        <row r="2903">
          <cell r="A2903" t="str">
            <v>WA</v>
          </cell>
          <cell r="B2903">
            <v>11</v>
          </cell>
          <cell r="C2903">
            <v>3</v>
          </cell>
          <cell r="D2903" t="str">
            <v>P</v>
          </cell>
          <cell r="E2903">
            <v>0.25</v>
          </cell>
          <cell r="F2903">
            <v>37914</v>
          </cell>
          <cell r="G2903">
            <v>0.35</v>
          </cell>
          <cell r="H2903">
            <v>0.3</v>
          </cell>
          <cell r="I2903" t="str">
            <v>5          0</v>
          </cell>
          <cell r="J2903">
            <v>0</v>
          </cell>
          <cell r="K2903">
            <v>0</v>
          </cell>
          <cell r="L2903">
            <v>2003</v>
          </cell>
          <cell r="M2903" t="str">
            <v>No Trade</v>
          </cell>
          <cell r="N2903" t="str">
            <v/>
          </cell>
          <cell r="O2903" t="str">
            <v/>
          </cell>
          <cell r="P2903" t="str">
            <v/>
          </cell>
        </row>
        <row r="2904">
          <cell r="L2904" t="str">
            <v/>
          </cell>
          <cell r="M2904" t="str">
            <v>No Trade</v>
          </cell>
          <cell r="N2904" t="str">
            <v/>
          </cell>
          <cell r="O2904" t="str">
            <v/>
          </cell>
          <cell r="P2904" t="str">
            <v/>
          </cell>
        </row>
        <row r="2905">
          <cell r="L2905" t="str">
            <v/>
          </cell>
          <cell r="M2905" t="str">
            <v>No Trade</v>
          </cell>
          <cell r="N2905" t="str">
            <v/>
          </cell>
          <cell r="O2905" t="str">
            <v/>
          </cell>
          <cell r="P2905" t="str">
            <v/>
          </cell>
        </row>
        <row r="2906">
          <cell r="L2906" t="str">
            <v/>
          </cell>
          <cell r="M2906" t="str">
            <v>No Trade</v>
          </cell>
          <cell r="N2906" t="str">
            <v/>
          </cell>
          <cell r="O2906" t="str">
            <v/>
          </cell>
          <cell r="P2906" t="str">
            <v/>
          </cell>
        </row>
        <row r="2907">
          <cell r="L2907" t="str">
            <v/>
          </cell>
          <cell r="M2907" t="str">
            <v>No Trade</v>
          </cell>
          <cell r="N2907" t="str">
            <v/>
          </cell>
          <cell r="O2907" t="str">
            <v/>
          </cell>
          <cell r="P2907" t="str">
            <v/>
          </cell>
        </row>
        <row r="2908">
          <cell r="L2908" t="str">
            <v/>
          </cell>
          <cell r="M2908" t="str">
            <v>No Trade</v>
          </cell>
          <cell r="N2908" t="str">
            <v/>
          </cell>
          <cell r="O2908" t="str">
            <v/>
          </cell>
          <cell r="P2908" t="str">
            <v/>
          </cell>
        </row>
        <row r="2909">
          <cell r="L2909" t="str">
            <v/>
          </cell>
          <cell r="M2909" t="str">
            <v>No Trade</v>
          </cell>
          <cell r="N2909" t="str">
            <v/>
          </cell>
          <cell r="O2909" t="str">
            <v/>
          </cell>
          <cell r="P2909" t="str">
            <v/>
          </cell>
        </row>
        <row r="2910">
          <cell r="L2910" t="str">
            <v/>
          </cell>
          <cell r="M2910" t="str">
            <v>No Trade</v>
          </cell>
          <cell r="N2910" t="str">
            <v/>
          </cell>
          <cell r="O2910" t="str">
            <v/>
          </cell>
          <cell r="P2910" t="str">
            <v/>
          </cell>
        </row>
        <row r="2911">
          <cell r="L2911" t="str">
            <v/>
          </cell>
          <cell r="M2911" t="str">
            <v>No Trade</v>
          </cell>
          <cell r="N2911" t="str">
            <v/>
          </cell>
          <cell r="O2911" t="str">
            <v/>
          </cell>
          <cell r="P2911" t="str">
            <v/>
          </cell>
        </row>
        <row r="2912">
          <cell r="L2912" t="str">
            <v/>
          </cell>
          <cell r="M2912" t="str">
            <v>No Trade</v>
          </cell>
          <cell r="N2912" t="str">
            <v/>
          </cell>
          <cell r="O2912" t="str">
            <v/>
          </cell>
          <cell r="P2912" t="str">
            <v/>
          </cell>
        </row>
        <row r="2913">
          <cell r="L2913" t="str">
            <v/>
          </cell>
          <cell r="M2913" t="str">
            <v>No Trade</v>
          </cell>
          <cell r="N2913" t="str">
            <v/>
          </cell>
          <cell r="O2913" t="str">
            <v/>
          </cell>
          <cell r="P2913" t="str">
            <v/>
          </cell>
        </row>
        <row r="2914">
          <cell r="L2914" t="str">
            <v/>
          </cell>
          <cell r="M2914" t="str">
            <v>No Trade</v>
          </cell>
          <cell r="N2914" t="str">
            <v/>
          </cell>
          <cell r="O2914" t="str">
            <v/>
          </cell>
          <cell r="P2914" t="str">
            <v/>
          </cell>
        </row>
        <row r="2915">
          <cell r="L2915" t="str">
            <v/>
          </cell>
          <cell r="M2915" t="str">
            <v>No Trade</v>
          </cell>
          <cell r="N2915" t="str">
            <v/>
          </cell>
          <cell r="O2915" t="str">
            <v/>
          </cell>
          <cell r="P2915" t="str">
            <v/>
          </cell>
        </row>
        <row r="2916">
          <cell r="L2916" t="str">
            <v/>
          </cell>
          <cell r="M2916" t="str">
            <v>No Trade</v>
          </cell>
          <cell r="N2916" t="str">
            <v/>
          </cell>
          <cell r="O2916" t="str">
            <v/>
          </cell>
          <cell r="P2916" t="str">
            <v/>
          </cell>
        </row>
        <row r="2917">
          <cell r="L2917" t="str">
            <v/>
          </cell>
          <cell r="M2917" t="str">
            <v>No Trade</v>
          </cell>
          <cell r="N2917" t="str">
            <v/>
          </cell>
          <cell r="O2917" t="str">
            <v/>
          </cell>
          <cell r="P2917" t="str">
            <v/>
          </cell>
        </row>
        <row r="2918">
          <cell r="L2918" t="str">
            <v/>
          </cell>
          <cell r="M2918" t="str">
            <v>No Trade</v>
          </cell>
          <cell r="N2918" t="str">
            <v/>
          </cell>
          <cell r="O2918" t="str">
            <v/>
          </cell>
          <cell r="P2918" t="str">
            <v/>
          </cell>
        </row>
        <row r="2919">
          <cell r="L2919" t="str">
            <v/>
          </cell>
          <cell r="M2919" t="str">
            <v>No Trade</v>
          </cell>
          <cell r="N2919" t="str">
            <v/>
          </cell>
          <cell r="O2919" t="str">
            <v/>
          </cell>
          <cell r="P2919" t="str">
            <v/>
          </cell>
        </row>
        <row r="2920">
          <cell r="L2920" t="str">
            <v/>
          </cell>
          <cell r="M2920" t="str">
            <v>No Trade</v>
          </cell>
          <cell r="N2920" t="str">
            <v/>
          </cell>
          <cell r="O2920" t="str">
            <v/>
          </cell>
          <cell r="P2920" t="str">
            <v/>
          </cell>
        </row>
        <row r="2921">
          <cell r="L2921" t="str">
            <v/>
          </cell>
          <cell r="M2921" t="str">
            <v>No Trade</v>
          </cell>
          <cell r="N2921" t="str">
            <v/>
          </cell>
          <cell r="O2921" t="str">
            <v/>
          </cell>
          <cell r="P2921" t="str">
            <v/>
          </cell>
        </row>
        <row r="2922">
          <cell r="L2922" t="str">
            <v/>
          </cell>
          <cell r="M2922" t="str">
            <v>No Trade</v>
          </cell>
          <cell r="N2922" t="str">
            <v/>
          </cell>
          <cell r="O2922" t="str">
            <v/>
          </cell>
          <cell r="P2922" t="str">
            <v/>
          </cell>
        </row>
        <row r="2923">
          <cell r="L2923" t="str">
            <v/>
          </cell>
          <cell r="M2923" t="str">
            <v>No Trade</v>
          </cell>
          <cell r="N2923" t="str">
            <v/>
          </cell>
          <cell r="O2923" t="str">
            <v/>
          </cell>
          <cell r="P2923" t="str">
            <v/>
          </cell>
        </row>
        <row r="2924">
          <cell r="L2924" t="str">
            <v/>
          </cell>
          <cell r="M2924" t="str">
            <v>No Trade</v>
          </cell>
          <cell r="N2924" t="str">
            <v/>
          </cell>
          <cell r="O2924" t="str">
            <v/>
          </cell>
          <cell r="P2924" t="str">
            <v/>
          </cell>
        </row>
        <row r="2925">
          <cell r="L2925" t="str">
            <v/>
          </cell>
          <cell r="M2925" t="str">
            <v>No Trade</v>
          </cell>
          <cell r="N2925" t="str">
            <v/>
          </cell>
          <cell r="O2925" t="str">
            <v/>
          </cell>
          <cell r="P2925" t="str">
            <v/>
          </cell>
        </row>
        <row r="2926">
          <cell r="L2926" t="str">
            <v/>
          </cell>
          <cell r="M2926" t="str">
            <v>No Trade</v>
          </cell>
          <cell r="N2926" t="str">
            <v/>
          </cell>
          <cell r="O2926" t="str">
            <v/>
          </cell>
          <cell r="P2926" t="str">
            <v/>
          </cell>
        </row>
        <row r="2927">
          <cell r="L2927" t="str">
            <v/>
          </cell>
          <cell r="M2927" t="str">
            <v>No Trade</v>
          </cell>
          <cell r="N2927" t="str">
            <v/>
          </cell>
          <cell r="O2927" t="str">
            <v/>
          </cell>
          <cell r="P2927" t="str">
            <v/>
          </cell>
        </row>
        <row r="2928">
          <cell r="L2928" t="str">
            <v/>
          </cell>
          <cell r="M2928" t="str">
            <v>No Trade</v>
          </cell>
          <cell r="N2928" t="str">
            <v/>
          </cell>
          <cell r="O2928" t="str">
            <v/>
          </cell>
          <cell r="P2928" t="str">
            <v/>
          </cell>
        </row>
        <row r="2929">
          <cell r="L2929" t="str">
            <v/>
          </cell>
          <cell r="M2929" t="str">
            <v>No Trade</v>
          </cell>
          <cell r="N2929" t="str">
            <v/>
          </cell>
          <cell r="O2929" t="str">
            <v/>
          </cell>
          <cell r="P2929" t="str">
            <v/>
          </cell>
        </row>
        <row r="2930">
          <cell r="L2930" t="str">
            <v/>
          </cell>
          <cell r="M2930" t="str">
            <v>No Trade</v>
          </cell>
          <cell r="N2930" t="str">
            <v/>
          </cell>
          <cell r="O2930" t="str">
            <v/>
          </cell>
          <cell r="P2930" t="str">
            <v/>
          </cell>
        </row>
        <row r="2931">
          <cell r="L2931" t="str">
            <v/>
          </cell>
          <cell r="M2931" t="str">
            <v>No Trade</v>
          </cell>
          <cell r="N2931" t="str">
            <v/>
          </cell>
          <cell r="O2931" t="str">
            <v/>
          </cell>
          <cell r="P2931" t="str">
            <v/>
          </cell>
        </row>
        <row r="2932">
          <cell r="L2932" t="str">
            <v/>
          </cell>
          <cell r="M2932" t="str">
            <v>No Trade</v>
          </cell>
          <cell r="N2932" t="str">
            <v/>
          </cell>
          <cell r="O2932" t="str">
            <v/>
          </cell>
          <cell r="P2932" t="str">
            <v/>
          </cell>
        </row>
        <row r="2933">
          <cell r="L2933" t="str">
            <v/>
          </cell>
          <cell r="M2933" t="str">
            <v>No Trade</v>
          </cell>
          <cell r="N2933" t="str">
            <v/>
          </cell>
          <cell r="O2933" t="str">
            <v/>
          </cell>
          <cell r="P2933" t="str">
            <v/>
          </cell>
        </row>
        <row r="2934">
          <cell r="L2934" t="str">
            <v/>
          </cell>
          <cell r="M2934" t="str">
            <v>No Trade</v>
          </cell>
          <cell r="N2934" t="str">
            <v/>
          </cell>
          <cell r="O2934" t="str">
            <v/>
          </cell>
          <cell r="P2934" t="str">
            <v/>
          </cell>
        </row>
        <row r="2935">
          <cell r="L2935" t="str">
            <v/>
          </cell>
          <cell r="M2935" t="str">
            <v>No Trade</v>
          </cell>
          <cell r="N2935" t="str">
            <v/>
          </cell>
          <cell r="O2935" t="str">
            <v/>
          </cell>
          <cell r="P2935" t="str">
            <v/>
          </cell>
        </row>
        <row r="2936">
          <cell r="L2936" t="str">
            <v/>
          </cell>
          <cell r="M2936" t="str">
            <v>No Trade</v>
          </cell>
          <cell r="N2936" t="str">
            <v/>
          </cell>
          <cell r="O2936" t="str">
            <v/>
          </cell>
          <cell r="P2936" t="str">
            <v/>
          </cell>
        </row>
        <row r="2937">
          <cell r="L2937" t="str">
            <v/>
          </cell>
          <cell r="M2937" t="str">
            <v>No Trade</v>
          </cell>
          <cell r="N2937" t="str">
            <v/>
          </cell>
          <cell r="O2937" t="str">
            <v/>
          </cell>
          <cell r="P2937" t="str">
            <v/>
          </cell>
        </row>
        <row r="2938">
          <cell r="L2938" t="str">
            <v/>
          </cell>
          <cell r="M2938" t="str">
            <v>No Trade</v>
          </cell>
          <cell r="N2938" t="str">
            <v/>
          </cell>
          <cell r="O2938" t="str">
            <v/>
          </cell>
          <cell r="P2938" t="str">
            <v/>
          </cell>
        </row>
        <row r="2939">
          <cell r="L2939" t="str">
            <v/>
          </cell>
          <cell r="M2939" t="str">
            <v>No Trade</v>
          </cell>
          <cell r="N2939" t="str">
            <v/>
          </cell>
          <cell r="O2939" t="str">
            <v/>
          </cell>
          <cell r="P2939" t="str">
            <v/>
          </cell>
        </row>
        <row r="2940">
          <cell r="L2940" t="str">
            <v/>
          </cell>
          <cell r="M2940" t="str">
            <v>No Trade</v>
          </cell>
          <cell r="N2940" t="str">
            <v/>
          </cell>
          <cell r="O2940" t="str">
            <v/>
          </cell>
          <cell r="P2940" t="str">
            <v/>
          </cell>
        </row>
        <row r="2941">
          <cell r="L2941" t="str">
            <v/>
          </cell>
          <cell r="M2941" t="str">
            <v>No Trade</v>
          </cell>
          <cell r="N2941" t="str">
            <v/>
          </cell>
          <cell r="O2941" t="str">
            <v/>
          </cell>
          <cell r="P2941" t="str">
            <v/>
          </cell>
        </row>
        <row r="2942">
          <cell r="L2942" t="str">
            <v/>
          </cell>
          <cell r="M2942" t="str">
            <v>No Trade</v>
          </cell>
          <cell r="N2942" t="str">
            <v/>
          </cell>
          <cell r="O2942" t="str">
            <v/>
          </cell>
          <cell r="P2942" t="str">
            <v/>
          </cell>
        </row>
        <row r="2943">
          <cell r="L2943" t="str">
            <v/>
          </cell>
          <cell r="M2943" t="str">
            <v>No Trade</v>
          </cell>
          <cell r="N2943" t="str">
            <v/>
          </cell>
          <cell r="O2943" t="str">
            <v/>
          </cell>
          <cell r="P2943" t="str">
            <v/>
          </cell>
        </row>
        <row r="2944">
          <cell r="L2944" t="str">
            <v/>
          </cell>
          <cell r="M2944" t="str">
            <v>No Trade</v>
          </cell>
          <cell r="N2944" t="str">
            <v/>
          </cell>
          <cell r="O2944" t="str">
            <v/>
          </cell>
          <cell r="P2944" t="str">
            <v/>
          </cell>
        </row>
        <row r="2945">
          <cell r="L2945" t="str">
            <v/>
          </cell>
          <cell r="M2945" t="str">
            <v>No Trade</v>
          </cell>
          <cell r="N2945" t="str">
            <v/>
          </cell>
          <cell r="O2945" t="str">
            <v/>
          </cell>
          <cell r="P2945" t="str">
            <v/>
          </cell>
        </row>
        <row r="2946">
          <cell r="L2946" t="str">
            <v/>
          </cell>
          <cell r="M2946" t="str">
            <v>No Trade</v>
          </cell>
          <cell r="N2946" t="str">
            <v/>
          </cell>
          <cell r="O2946" t="str">
            <v/>
          </cell>
          <cell r="P2946" t="str">
            <v/>
          </cell>
        </row>
        <row r="2947">
          <cell r="L2947" t="str">
            <v/>
          </cell>
          <cell r="M2947" t="str">
            <v>No Trade</v>
          </cell>
          <cell r="N2947" t="str">
            <v/>
          </cell>
          <cell r="O2947" t="str">
            <v/>
          </cell>
          <cell r="P2947" t="str">
            <v/>
          </cell>
        </row>
        <row r="2948">
          <cell r="L2948" t="str">
            <v/>
          </cell>
          <cell r="M2948" t="str">
            <v>No Trade</v>
          </cell>
          <cell r="N2948" t="str">
            <v/>
          </cell>
          <cell r="O2948" t="str">
            <v/>
          </cell>
          <cell r="P2948" t="str">
            <v/>
          </cell>
        </row>
        <row r="2949">
          <cell r="L2949" t="str">
            <v/>
          </cell>
          <cell r="M2949" t="str">
            <v>No Trade</v>
          </cell>
          <cell r="N2949" t="str">
            <v/>
          </cell>
          <cell r="O2949" t="str">
            <v/>
          </cell>
          <cell r="P2949" t="str">
            <v/>
          </cell>
        </row>
        <row r="2950">
          <cell r="L2950" t="str">
            <v/>
          </cell>
          <cell r="M2950" t="str">
            <v>No Trade</v>
          </cell>
          <cell r="N2950" t="str">
            <v/>
          </cell>
          <cell r="O2950" t="str">
            <v/>
          </cell>
          <cell r="P2950" t="str">
            <v/>
          </cell>
        </row>
        <row r="2951">
          <cell r="L2951" t="str">
            <v/>
          </cell>
          <cell r="M2951" t="str">
            <v>No Trade</v>
          </cell>
          <cell r="N2951" t="str">
            <v/>
          </cell>
          <cell r="O2951" t="str">
            <v/>
          </cell>
          <cell r="P2951" t="str">
            <v/>
          </cell>
        </row>
        <row r="2952">
          <cell r="L2952" t="str">
            <v/>
          </cell>
          <cell r="M2952" t="str">
            <v>No Trade</v>
          </cell>
          <cell r="N2952" t="str">
            <v/>
          </cell>
          <cell r="O2952" t="str">
            <v/>
          </cell>
          <cell r="P2952" t="str">
            <v/>
          </cell>
        </row>
        <row r="2953">
          <cell r="L2953" t="str">
            <v/>
          </cell>
          <cell r="M2953" t="str">
            <v>No Trade</v>
          </cell>
          <cell r="N2953" t="str">
            <v/>
          </cell>
          <cell r="O2953" t="str">
            <v/>
          </cell>
          <cell r="P2953" t="str">
            <v/>
          </cell>
        </row>
        <row r="2954">
          <cell r="L2954" t="str">
            <v/>
          </cell>
          <cell r="M2954" t="str">
            <v>No Trade</v>
          </cell>
          <cell r="N2954" t="str">
            <v/>
          </cell>
          <cell r="O2954" t="str">
            <v/>
          </cell>
          <cell r="P2954" t="str">
            <v/>
          </cell>
        </row>
        <row r="2955">
          <cell r="L2955" t="str">
            <v/>
          </cell>
          <cell r="M2955" t="str">
            <v>No Trade</v>
          </cell>
          <cell r="N2955" t="str">
            <v/>
          </cell>
          <cell r="O2955" t="str">
            <v/>
          </cell>
          <cell r="P2955" t="str">
            <v/>
          </cell>
        </row>
        <row r="2956">
          <cell r="L2956" t="str">
            <v/>
          </cell>
          <cell r="M2956" t="str">
            <v>No Trade</v>
          </cell>
          <cell r="N2956" t="str">
            <v/>
          </cell>
          <cell r="O2956" t="str">
            <v/>
          </cell>
          <cell r="P2956" t="str">
            <v/>
          </cell>
        </row>
        <row r="2957">
          <cell r="L2957" t="str">
            <v/>
          </cell>
          <cell r="M2957" t="str">
            <v>No Trade</v>
          </cell>
          <cell r="N2957" t="str">
            <v/>
          </cell>
          <cell r="O2957" t="str">
            <v/>
          </cell>
          <cell r="P2957" t="str">
            <v/>
          </cell>
        </row>
        <row r="2958">
          <cell r="L2958" t="str">
            <v/>
          </cell>
          <cell r="M2958" t="str">
            <v>No Trade</v>
          </cell>
          <cell r="N2958" t="str">
            <v/>
          </cell>
          <cell r="O2958" t="str">
            <v/>
          </cell>
          <cell r="P2958" t="str">
            <v/>
          </cell>
        </row>
        <row r="2959">
          <cell r="L2959" t="str">
            <v/>
          </cell>
          <cell r="M2959" t="str">
            <v>No Trade</v>
          </cell>
          <cell r="N2959" t="str">
            <v/>
          </cell>
          <cell r="O2959" t="str">
            <v/>
          </cell>
          <cell r="P2959" t="str">
            <v/>
          </cell>
        </row>
        <row r="2960">
          <cell r="L2960" t="str">
            <v/>
          </cell>
          <cell r="M2960" t="str">
            <v>No Trade</v>
          </cell>
          <cell r="N2960" t="str">
            <v/>
          </cell>
          <cell r="O2960" t="str">
            <v/>
          </cell>
          <cell r="P2960" t="str">
            <v/>
          </cell>
        </row>
        <row r="2961">
          <cell r="L2961" t="str">
            <v/>
          </cell>
          <cell r="M2961" t="str">
            <v>No Trade</v>
          </cell>
          <cell r="N2961" t="str">
            <v/>
          </cell>
          <cell r="O2961" t="str">
            <v/>
          </cell>
          <cell r="P2961" t="str">
            <v/>
          </cell>
        </row>
        <row r="2962">
          <cell r="L2962" t="str">
            <v/>
          </cell>
          <cell r="M2962" t="str">
            <v>No Trade</v>
          </cell>
          <cell r="N2962" t="str">
            <v/>
          </cell>
          <cell r="O2962" t="str">
            <v/>
          </cell>
          <cell r="P2962" t="str">
            <v/>
          </cell>
        </row>
        <row r="2963">
          <cell r="L2963" t="str">
            <v/>
          </cell>
          <cell r="M2963" t="str">
            <v>No Trade</v>
          </cell>
          <cell r="N2963" t="str">
            <v/>
          </cell>
          <cell r="O2963" t="str">
            <v/>
          </cell>
          <cell r="P2963" t="str">
            <v/>
          </cell>
        </row>
        <row r="2964">
          <cell r="L2964" t="str">
            <v/>
          </cell>
          <cell r="M2964" t="str">
            <v>No Trade</v>
          </cell>
          <cell r="N2964" t="str">
            <v/>
          </cell>
          <cell r="O2964" t="str">
            <v/>
          </cell>
          <cell r="P2964" t="str">
            <v/>
          </cell>
        </row>
        <row r="2965">
          <cell r="L2965" t="str">
            <v/>
          </cell>
          <cell r="M2965" t="str">
            <v>No Trade</v>
          </cell>
          <cell r="N2965" t="str">
            <v/>
          </cell>
          <cell r="O2965" t="str">
            <v/>
          </cell>
          <cell r="P2965" t="str">
            <v/>
          </cell>
        </row>
        <row r="2966">
          <cell r="L2966" t="str">
            <v/>
          </cell>
          <cell r="M2966" t="str">
            <v>No Trade</v>
          </cell>
          <cell r="N2966" t="str">
            <v/>
          </cell>
          <cell r="O2966" t="str">
            <v/>
          </cell>
          <cell r="P2966" t="str">
            <v/>
          </cell>
        </row>
        <row r="2967">
          <cell r="L2967" t="str">
            <v/>
          </cell>
          <cell r="M2967" t="str">
            <v>No Trade</v>
          </cell>
          <cell r="N2967" t="str">
            <v/>
          </cell>
          <cell r="O2967" t="str">
            <v/>
          </cell>
          <cell r="P2967" t="str">
            <v/>
          </cell>
        </row>
        <row r="2968">
          <cell r="L2968" t="str">
            <v/>
          </cell>
          <cell r="M2968" t="str">
            <v>No Trade</v>
          </cell>
          <cell r="N2968" t="str">
            <v/>
          </cell>
          <cell r="O2968" t="str">
            <v/>
          </cell>
          <cell r="P2968" t="str">
            <v/>
          </cell>
        </row>
        <row r="2969">
          <cell r="L2969" t="str">
            <v/>
          </cell>
          <cell r="M2969" t="str">
            <v>No Trade</v>
          </cell>
          <cell r="N2969" t="str">
            <v/>
          </cell>
          <cell r="O2969" t="str">
            <v/>
          </cell>
          <cell r="P2969" t="str">
            <v/>
          </cell>
        </row>
        <row r="2970">
          <cell r="L2970" t="str">
            <v/>
          </cell>
          <cell r="M2970" t="str">
            <v>No Trade</v>
          </cell>
          <cell r="N2970" t="str">
            <v/>
          </cell>
          <cell r="O2970" t="str">
            <v/>
          </cell>
          <cell r="P2970" t="str">
            <v/>
          </cell>
        </row>
        <row r="2971">
          <cell r="L2971" t="str">
            <v/>
          </cell>
          <cell r="M2971" t="str">
            <v>No Trade</v>
          </cell>
          <cell r="N2971" t="str">
            <v/>
          </cell>
          <cell r="O2971" t="str">
            <v/>
          </cell>
          <cell r="P2971" t="str">
            <v/>
          </cell>
        </row>
        <row r="2972">
          <cell r="L2972" t="str">
            <v/>
          </cell>
          <cell r="M2972" t="str">
            <v>No Trade</v>
          </cell>
          <cell r="N2972" t="str">
            <v/>
          </cell>
          <cell r="O2972" t="str">
            <v/>
          </cell>
          <cell r="P2972" t="str">
            <v/>
          </cell>
        </row>
        <row r="2973">
          <cell r="L2973" t="str">
            <v/>
          </cell>
          <cell r="M2973" t="str">
            <v>No Trade</v>
          </cell>
          <cell r="N2973" t="str">
            <v/>
          </cell>
          <cell r="O2973" t="str">
            <v/>
          </cell>
          <cell r="P2973" t="str">
            <v/>
          </cell>
        </row>
        <row r="2974">
          <cell r="L2974" t="str">
            <v/>
          </cell>
          <cell r="M2974" t="str">
            <v>No Trade</v>
          </cell>
          <cell r="N2974" t="str">
            <v/>
          </cell>
          <cell r="O2974" t="str">
            <v/>
          </cell>
          <cell r="P2974" t="str">
            <v/>
          </cell>
        </row>
        <row r="2975">
          <cell r="L2975" t="str">
            <v/>
          </cell>
          <cell r="M2975" t="str">
            <v>No Trade</v>
          </cell>
          <cell r="N2975" t="str">
            <v/>
          </cell>
          <cell r="O2975" t="str">
            <v/>
          </cell>
          <cell r="P2975" t="str">
            <v/>
          </cell>
        </row>
        <row r="2976">
          <cell r="L2976" t="str">
            <v/>
          </cell>
          <cell r="M2976" t="str">
            <v>No Trade</v>
          </cell>
          <cell r="N2976" t="str">
            <v/>
          </cell>
          <cell r="O2976" t="str">
            <v/>
          </cell>
          <cell r="P2976" t="str">
            <v/>
          </cell>
        </row>
        <row r="2977">
          <cell r="L2977" t="str">
            <v/>
          </cell>
          <cell r="M2977" t="str">
            <v>No Trade</v>
          </cell>
          <cell r="N2977" t="str">
            <v/>
          </cell>
          <cell r="O2977" t="str">
            <v/>
          </cell>
          <cell r="P2977" t="str">
            <v/>
          </cell>
        </row>
        <row r="2978">
          <cell r="L2978" t="str">
            <v/>
          </cell>
          <cell r="M2978" t="str">
            <v>No Trade</v>
          </cell>
          <cell r="N2978" t="str">
            <v/>
          </cell>
          <cell r="O2978" t="str">
            <v/>
          </cell>
          <cell r="P2978" t="str">
            <v/>
          </cell>
        </row>
        <row r="2979">
          <cell r="L2979" t="str">
            <v/>
          </cell>
          <cell r="M2979" t="str">
            <v>No Trade</v>
          </cell>
          <cell r="N2979" t="str">
            <v/>
          </cell>
          <cell r="O2979" t="str">
            <v/>
          </cell>
          <cell r="P2979" t="str">
            <v/>
          </cell>
        </row>
        <row r="2980">
          <cell r="L2980" t="str">
            <v/>
          </cell>
          <cell r="M2980" t="str">
            <v>No Trade</v>
          </cell>
          <cell r="N2980" t="str">
            <v/>
          </cell>
          <cell r="O2980" t="str">
            <v/>
          </cell>
          <cell r="P2980" t="str">
            <v/>
          </cell>
        </row>
        <row r="2981">
          <cell r="L2981" t="str">
            <v/>
          </cell>
          <cell r="M2981" t="str">
            <v>No Trade</v>
          </cell>
          <cell r="N2981" t="str">
            <v/>
          </cell>
          <cell r="O2981" t="str">
            <v/>
          </cell>
          <cell r="P2981" t="str">
            <v/>
          </cell>
        </row>
        <row r="2982">
          <cell r="L2982" t="str">
            <v/>
          </cell>
          <cell r="M2982" t="str">
            <v>No Trade</v>
          </cell>
          <cell r="N2982" t="str">
            <v/>
          </cell>
          <cell r="O2982" t="str">
            <v/>
          </cell>
          <cell r="P2982" t="str">
            <v/>
          </cell>
        </row>
        <row r="2983">
          <cell r="L2983" t="str">
            <v/>
          </cell>
          <cell r="M2983" t="str">
            <v>No Trade</v>
          </cell>
          <cell r="N2983" t="str">
            <v/>
          </cell>
          <cell r="O2983" t="str">
            <v/>
          </cell>
          <cell r="P2983" t="str">
            <v/>
          </cell>
        </row>
        <row r="2984">
          <cell r="L2984" t="str">
            <v/>
          </cell>
          <cell r="M2984" t="str">
            <v>No Trade</v>
          </cell>
          <cell r="N2984" t="str">
            <v/>
          </cell>
          <cell r="O2984" t="str">
            <v/>
          </cell>
          <cell r="P2984" t="str">
            <v/>
          </cell>
        </row>
        <row r="2985">
          <cell r="L2985" t="str">
            <v/>
          </cell>
          <cell r="M2985" t="str">
            <v>No Trade</v>
          </cell>
          <cell r="N2985" t="str">
            <v/>
          </cell>
          <cell r="O2985" t="str">
            <v/>
          </cell>
          <cell r="P2985" t="str">
            <v/>
          </cell>
        </row>
        <row r="2986">
          <cell r="L2986" t="str">
            <v/>
          </cell>
          <cell r="M2986" t="str">
            <v>No Trade</v>
          </cell>
          <cell r="N2986" t="str">
            <v/>
          </cell>
          <cell r="O2986" t="str">
            <v/>
          </cell>
          <cell r="P2986" t="str">
            <v/>
          </cell>
        </row>
        <row r="2987">
          <cell r="L2987" t="str">
            <v/>
          </cell>
          <cell r="M2987" t="str">
            <v>No Trade</v>
          </cell>
          <cell r="N2987" t="str">
            <v/>
          </cell>
          <cell r="O2987" t="str">
            <v/>
          </cell>
          <cell r="P2987" t="str">
            <v/>
          </cell>
        </row>
        <row r="2988">
          <cell r="L2988" t="str">
            <v/>
          </cell>
          <cell r="M2988" t="str">
            <v>No Trade</v>
          </cell>
          <cell r="N2988" t="str">
            <v/>
          </cell>
          <cell r="O2988" t="str">
            <v/>
          </cell>
          <cell r="P2988" t="str">
            <v/>
          </cell>
        </row>
        <row r="2989">
          <cell r="L2989" t="str">
            <v/>
          </cell>
          <cell r="M2989" t="str">
            <v>No Trade</v>
          </cell>
          <cell r="N2989" t="str">
            <v/>
          </cell>
          <cell r="O2989" t="str">
            <v/>
          </cell>
          <cell r="P2989" t="str">
            <v/>
          </cell>
        </row>
        <row r="2990">
          <cell r="L2990" t="str">
            <v/>
          </cell>
          <cell r="M2990" t="str">
            <v>No Trade</v>
          </cell>
          <cell r="N2990" t="str">
            <v/>
          </cell>
          <cell r="O2990" t="str">
            <v/>
          </cell>
          <cell r="P2990" t="str">
            <v/>
          </cell>
        </row>
        <row r="2991">
          <cell r="L2991" t="str">
            <v/>
          </cell>
          <cell r="M2991" t="str">
            <v>No Trade</v>
          </cell>
          <cell r="N2991" t="str">
            <v/>
          </cell>
          <cell r="O2991" t="str">
            <v/>
          </cell>
          <cell r="P2991" t="str">
            <v/>
          </cell>
        </row>
        <row r="2992">
          <cell r="L2992" t="str">
            <v/>
          </cell>
          <cell r="M2992" t="str">
            <v>No Trade</v>
          </cell>
          <cell r="N2992" t="str">
            <v/>
          </cell>
          <cell r="O2992" t="str">
            <v/>
          </cell>
          <cell r="P2992" t="str">
            <v/>
          </cell>
        </row>
        <row r="2993">
          <cell r="L2993" t="str">
            <v/>
          </cell>
          <cell r="M2993" t="str">
            <v>No Trade</v>
          </cell>
          <cell r="N2993" t="str">
            <v/>
          </cell>
          <cell r="O2993" t="str">
            <v/>
          </cell>
          <cell r="P2993" t="str">
            <v/>
          </cell>
        </row>
        <row r="2994">
          <cell r="L2994" t="str">
            <v/>
          </cell>
          <cell r="M2994" t="str">
            <v>No Trade</v>
          </cell>
          <cell r="N2994" t="str">
            <v/>
          </cell>
          <cell r="O2994" t="str">
            <v/>
          </cell>
          <cell r="P2994" t="str">
            <v/>
          </cell>
        </row>
        <row r="2995">
          <cell r="L2995" t="str">
            <v/>
          </cell>
          <cell r="M2995" t="str">
            <v>No Trade</v>
          </cell>
          <cell r="N2995" t="str">
            <v/>
          </cell>
          <cell r="O2995" t="str">
            <v/>
          </cell>
          <cell r="P2995" t="str">
            <v/>
          </cell>
        </row>
        <row r="2996">
          <cell r="L2996" t="str">
            <v/>
          </cell>
          <cell r="M2996" t="str">
            <v>No Trade</v>
          </cell>
          <cell r="N2996" t="str">
            <v/>
          </cell>
          <cell r="O2996" t="str">
            <v/>
          </cell>
          <cell r="P2996" t="str">
            <v/>
          </cell>
        </row>
        <row r="2997">
          <cell r="L2997" t="str">
            <v/>
          </cell>
          <cell r="M2997" t="str">
            <v>No Trade</v>
          </cell>
          <cell r="N2997" t="str">
            <v/>
          </cell>
          <cell r="O2997" t="str">
            <v/>
          </cell>
          <cell r="P2997" t="str">
            <v/>
          </cell>
        </row>
        <row r="2998">
          <cell r="L2998" t="str">
            <v/>
          </cell>
          <cell r="M2998" t="str">
            <v>No Trade</v>
          </cell>
          <cell r="N2998" t="str">
            <v/>
          </cell>
          <cell r="O2998" t="str">
            <v/>
          </cell>
          <cell r="P2998" t="str">
            <v/>
          </cell>
        </row>
        <row r="2999">
          <cell r="L2999" t="str">
            <v/>
          </cell>
          <cell r="M2999" t="str">
            <v>No Trade</v>
          </cell>
          <cell r="N2999" t="str">
            <v/>
          </cell>
          <cell r="O2999" t="str">
            <v/>
          </cell>
          <cell r="P2999" t="str">
            <v/>
          </cell>
        </row>
        <row r="3000">
          <cell r="L3000" t="str">
            <v/>
          </cell>
          <cell r="M3000" t="str">
            <v>No Trade</v>
          </cell>
          <cell r="N3000" t="str">
            <v/>
          </cell>
          <cell r="O3000" t="str">
            <v/>
          </cell>
          <cell r="P3000" t="str">
            <v/>
          </cell>
        </row>
      </sheetData>
      <sheetData sheetId="9" refreshError="1">
        <row r="4">
          <cell r="B4">
            <v>37596.582250115738</v>
          </cell>
        </row>
        <row r="6">
          <cell r="B6" t="str">
            <v>Month</v>
          </cell>
          <cell r="C6" t="str">
            <v>US$/mmBTU</v>
          </cell>
        </row>
        <row r="7">
          <cell r="B7" t="str">
            <v>Contract</v>
          </cell>
          <cell r="C7" t="str">
            <v>Henry Hub</v>
          </cell>
          <cell r="D7" t="str">
            <v>AECO ($US)</v>
          </cell>
          <cell r="E7" t="str">
            <v>Malin</v>
          </cell>
          <cell r="F7" t="str">
            <v>Sumas</v>
          </cell>
          <cell r="G7" t="str">
            <v>Rockies/Opal</v>
          </cell>
          <cell r="H7" t="str">
            <v>Stanfield</v>
          </cell>
          <cell r="I7" t="str">
            <v>SO CAL Bdr</v>
          </cell>
          <cell r="J7" t="str">
            <v>San Juan</v>
          </cell>
          <cell r="L7" t="str">
            <v>Contract</v>
          </cell>
          <cell r="M7" t="str">
            <v>Henry Hub</v>
          </cell>
          <cell r="N7" t="str">
            <v>AECO ($US)</v>
          </cell>
          <cell r="O7" t="str">
            <v>Malin</v>
          </cell>
          <cell r="P7" t="str">
            <v>Sumas</v>
          </cell>
          <cell r="Q7" t="str">
            <v>Rockies/Opal</v>
          </cell>
          <cell r="R7" t="str">
            <v>Stanfield</v>
          </cell>
          <cell r="S7" t="str">
            <v>SO CAL Bdr</v>
          </cell>
          <cell r="T7" t="str">
            <v>San Juan</v>
          </cell>
        </row>
        <row r="8">
          <cell r="B8">
            <v>37652</v>
          </cell>
          <cell r="C8">
            <v>4.383</v>
          </cell>
          <cell r="D8">
            <v>3.8089246266505761</v>
          </cell>
          <cell r="E8">
            <v>4.1396309010193955</v>
          </cell>
          <cell r="F8">
            <v>4.0395088696986852</v>
          </cell>
          <cell r="G8">
            <v>3.3784711736665405</v>
          </cell>
          <cell r="H8">
            <v>3.708990021682613</v>
          </cell>
          <cell r="I8">
            <v>4.2008378235389783</v>
          </cell>
          <cell r="J8">
            <v>3.8298089393100239</v>
          </cell>
          <cell r="L8">
            <v>37652</v>
          </cell>
          <cell r="M8">
            <v>2.61</v>
          </cell>
          <cell r="N8">
            <v>2.3063585263157895</v>
          </cell>
          <cell r="P8">
            <v>2.42</v>
          </cell>
          <cell r="Q8">
            <v>2.4300000000000002</v>
          </cell>
        </row>
        <row r="9">
          <cell r="B9">
            <v>37680</v>
          </cell>
          <cell r="C9">
            <v>4.351</v>
          </cell>
          <cell r="D9">
            <v>3.779748765783669</v>
          </cell>
          <cell r="E9">
            <v>4.1078184517712373</v>
          </cell>
          <cell r="F9">
            <v>4.0092257415907637</v>
          </cell>
          <cell r="G9">
            <v>3.34593632925248</v>
          </cell>
          <cell r="H9">
            <v>3.6775810354216212</v>
          </cell>
          <cell r="I9">
            <v>4.1679831630279311</v>
          </cell>
          <cell r="J9">
            <v>3.7984342365686232</v>
          </cell>
          <cell r="L9">
            <v>37680</v>
          </cell>
          <cell r="M9">
            <v>2.6589999999999998</v>
          </cell>
          <cell r="N9">
            <v>2.3175425075742266</v>
          </cell>
          <cell r="P9">
            <v>2.3702381349802479</v>
          </cell>
          <cell r="Q9">
            <v>2.3752381349802478</v>
          </cell>
        </row>
        <row r="10">
          <cell r="B10">
            <v>37711</v>
          </cell>
          <cell r="C10">
            <v>4.2759999999999998</v>
          </cell>
          <cell r="D10">
            <v>3.7113678418768554</v>
          </cell>
          <cell r="E10">
            <v>4.0355484239318384</v>
          </cell>
          <cell r="F10">
            <v>3.9382496600878194</v>
          </cell>
          <cell r="G10">
            <v>3.2823081609658913</v>
          </cell>
          <cell r="H10">
            <v>3.6102789105268549</v>
          </cell>
          <cell r="I10">
            <v>4.0925442885662795</v>
          </cell>
          <cell r="J10">
            <v>3.7297690028495096</v>
          </cell>
          <cell r="L10">
            <v>37711</v>
          </cell>
          <cell r="M10">
            <v>2.569</v>
          </cell>
          <cell r="N10">
            <v>2.2639639994143255</v>
          </cell>
          <cell r="P10">
            <v>2.2612574417181324</v>
          </cell>
          <cell r="Q10">
            <v>2.2612574417181324</v>
          </cell>
        </row>
        <row r="11">
          <cell r="B11">
            <v>37741</v>
          </cell>
          <cell r="C11">
            <v>4.1310000000000002</v>
          </cell>
          <cell r="D11">
            <v>3.5716118660149787</v>
          </cell>
          <cell r="E11">
            <v>3.8992772045888699</v>
          </cell>
          <cell r="F11">
            <v>3.7207635853638039</v>
          </cell>
          <cell r="G11">
            <v>3.23345710544928</v>
          </cell>
          <cell r="H11">
            <v>3.4771103454065422</v>
          </cell>
          <cell r="I11">
            <v>3.9731806064875546</v>
          </cell>
          <cell r="J11">
            <v>3.5958595081182168</v>
          </cell>
          <cell r="L11">
            <v>37741</v>
          </cell>
          <cell r="M11">
            <v>2.5449999999999999</v>
          </cell>
          <cell r="N11">
            <v>2.2428136934641727</v>
          </cell>
          <cell r="P11">
            <v>2.2401324208535023</v>
          </cell>
          <cell r="Q11">
            <v>2.2401324208535023</v>
          </cell>
        </row>
        <row r="12">
          <cell r="B12">
            <v>37772</v>
          </cell>
          <cell r="C12">
            <v>4.0659999999999998</v>
          </cell>
          <cell r="D12">
            <v>3.515413664298451</v>
          </cell>
          <cell r="E12">
            <v>3.8379232906943459</v>
          </cell>
          <cell r="F12">
            <v>3.662218527738859</v>
          </cell>
          <cell r="G12">
            <v>3.1825796637029216</v>
          </cell>
          <cell r="H12">
            <v>3.4223990957208903</v>
          </cell>
          <cell r="I12">
            <v>3.9106638455527465</v>
          </cell>
          <cell r="J12">
            <v>3.5392797772957314</v>
          </cell>
          <cell r="L12">
            <v>37772</v>
          </cell>
          <cell r="M12">
            <v>2.54</v>
          </cell>
          <cell r="N12">
            <v>2.2384073797245572</v>
          </cell>
          <cell r="P12">
            <v>2.2357313748400376</v>
          </cell>
          <cell r="Q12">
            <v>2.2357313748400376</v>
          </cell>
        </row>
        <row r="13">
          <cell r="B13">
            <v>37802</v>
          </cell>
          <cell r="C13">
            <v>4.0659999999999998</v>
          </cell>
          <cell r="D13">
            <v>3.515413664298451</v>
          </cell>
          <cell r="E13">
            <v>3.8379232906943459</v>
          </cell>
          <cell r="F13">
            <v>3.662218527738859</v>
          </cell>
          <cell r="G13">
            <v>3.1825796637029216</v>
          </cell>
          <cell r="H13">
            <v>3.4223990957208903</v>
          </cell>
          <cell r="I13">
            <v>3.9106638455527465</v>
          </cell>
          <cell r="J13">
            <v>3.5392797772957314</v>
          </cell>
          <cell r="L13">
            <v>37802</v>
          </cell>
          <cell r="M13">
            <v>2.5470000000000002</v>
          </cell>
          <cell r="N13">
            <v>2.2445762189600185</v>
          </cell>
          <cell r="P13">
            <v>2.2418928392588882</v>
          </cell>
          <cell r="Q13">
            <v>2.2418928392588882</v>
          </cell>
        </row>
        <row r="14">
          <cell r="B14">
            <v>37833</v>
          </cell>
          <cell r="C14">
            <v>4.0860000000000003</v>
          </cell>
          <cell r="D14">
            <v>3.5327054186727675</v>
          </cell>
          <cell r="E14">
            <v>3.8568014180465076</v>
          </cell>
          <cell r="F14">
            <v>3.6802323916234574</v>
          </cell>
          <cell r="G14">
            <v>3.1982342611633401</v>
          </cell>
          <cell r="H14">
            <v>3.4392333263933987</v>
          </cell>
          <cell r="I14">
            <v>3.9298997719942257</v>
          </cell>
          <cell r="J14">
            <v>3.5566889252411116</v>
          </cell>
          <cell r="L14">
            <v>37833</v>
          </cell>
          <cell r="M14">
            <v>2.5550000000000002</v>
          </cell>
          <cell r="N14">
            <v>2.2516263209434033</v>
          </cell>
          <cell r="P14">
            <v>2.2489345128804317</v>
          </cell>
          <cell r="Q14">
            <v>2.2489345128804317</v>
          </cell>
        </row>
        <row r="15">
          <cell r="B15">
            <v>37864</v>
          </cell>
          <cell r="C15">
            <v>4.0960000000000001</v>
          </cell>
          <cell r="D15">
            <v>3.5413512958599247</v>
          </cell>
          <cell r="E15">
            <v>3.8662404817225875</v>
          </cell>
          <cell r="F15">
            <v>3.6892393235657561</v>
          </cell>
          <cell r="G15">
            <v>3.2060615598935485</v>
          </cell>
          <cell r="H15">
            <v>3.4476504417296523</v>
          </cell>
          <cell r="I15">
            <v>3.9395177352149653</v>
          </cell>
          <cell r="J15">
            <v>3.5653934992138012</v>
          </cell>
          <cell r="L15">
            <v>37864</v>
          </cell>
          <cell r="M15">
            <v>2.5579999999999998</v>
          </cell>
          <cell r="N15">
            <v>2.2542701091871722</v>
          </cell>
          <cell r="P15">
            <v>2.25157514048851</v>
          </cell>
          <cell r="Q15">
            <v>2.25157514048851</v>
          </cell>
        </row>
        <row r="16">
          <cell r="B16">
            <v>37894</v>
          </cell>
          <cell r="C16">
            <v>4.0759999999999996</v>
          </cell>
          <cell r="D16">
            <v>3.5240595414856086</v>
          </cell>
          <cell r="E16">
            <v>3.8473623543704258</v>
          </cell>
          <cell r="F16">
            <v>3.6712254596811578</v>
          </cell>
          <cell r="G16">
            <v>3.1904069624331308</v>
          </cell>
          <cell r="H16">
            <v>3.4308162110571443</v>
          </cell>
          <cell r="I16">
            <v>3.9202818087734856</v>
          </cell>
          <cell r="J16">
            <v>3.5479843512684215</v>
          </cell>
          <cell r="L16">
            <v>37894</v>
          </cell>
          <cell r="M16">
            <v>2.5779999999999998</v>
          </cell>
          <cell r="N16">
            <v>2.3085488449980858</v>
          </cell>
          <cell r="P16">
            <v>2.6141817914615326</v>
          </cell>
          <cell r="Q16">
            <v>2.3584466162098616</v>
          </cell>
        </row>
        <row r="17">
          <cell r="B17">
            <v>37925</v>
          </cell>
          <cell r="C17">
            <v>4.0759999999999996</v>
          </cell>
          <cell r="D17">
            <v>3.5240595414856086</v>
          </cell>
          <cell r="E17">
            <v>3.8473623543704258</v>
          </cell>
          <cell r="F17">
            <v>3.6712254596811578</v>
          </cell>
          <cell r="G17">
            <v>3.1904069624331308</v>
          </cell>
          <cell r="H17">
            <v>3.4308162110571443</v>
          </cell>
          <cell r="I17">
            <v>3.9202818087734856</v>
          </cell>
          <cell r="J17">
            <v>3.5479843512684215</v>
          </cell>
          <cell r="L17">
            <v>37925</v>
          </cell>
          <cell r="M17">
            <v>2.6920000000000002</v>
          </cell>
          <cell r="N17">
            <v>2.410633627127559</v>
          </cell>
          <cell r="P17">
            <v>2.7297817620692193</v>
          </cell>
          <cell r="Q17">
            <v>2.4627378940407092</v>
          </cell>
        </row>
        <row r="18">
          <cell r="B18">
            <v>37955</v>
          </cell>
          <cell r="C18">
            <v>4.2329999999999997</v>
          </cell>
          <cell r="D18">
            <v>3.7042838042517348</v>
          </cell>
          <cell r="E18">
            <v>4.1235816188890109</v>
          </cell>
          <cell r="F18">
            <v>4.029971154058674</v>
          </cell>
          <cell r="G18">
            <v>3.4449447963561157</v>
          </cell>
          <cell r="H18">
            <v>3.7374579752073949</v>
          </cell>
          <cell r="I18">
            <v>4.1387961650285945</v>
          </cell>
          <cell r="J18">
            <v>3.7952292032474881</v>
          </cell>
          <cell r="L18">
            <v>37955</v>
          </cell>
          <cell r="M18">
            <v>2.8069999999999999</v>
          </cell>
          <cell r="N18">
            <v>2.5136138898020275</v>
          </cell>
          <cell r="P18">
            <v>2.846395767506797</v>
          </cell>
          <cell r="Q18">
            <v>2.5679440076420024</v>
          </cell>
        </row>
        <row r="19">
          <cell r="B19">
            <v>37986</v>
          </cell>
          <cell r="C19">
            <v>4.3659999999999997</v>
          </cell>
          <cell r="D19">
            <v>3.8206716487982693</v>
          </cell>
          <cell r="E19">
            <v>4.2531437155845548</v>
          </cell>
          <cell r="F19">
            <v>4.1565920289676761</v>
          </cell>
          <cell r="G19">
            <v>3.5531842619633358</v>
          </cell>
          <cell r="H19">
            <v>3.8548881454655062</v>
          </cell>
          <cell r="I19">
            <v>4.2688362996727722</v>
          </cell>
          <cell r="J19">
            <v>3.9144745337534923</v>
          </cell>
          <cell r="L19">
            <v>37986</v>
          </cell>
          <cell r="M19">
            <v>2.835</v>
          </cell>
          <cell r="N19">
            <v>2.5386873450618985</v>
          </cell>
          <cell r="P19">
            <v>2.8747887427437728</v>
          </cell>
          <cell r="Q19">
            <v>2.5935594092144911</v>
          </cell>
        </row>
        <row r="20">
          <cell r="B20">
            <v>38017</v>
          </cell>
          <cell r="C20">
            <v>4.4279999999999999</v>
          </cell>
          <cell r="D20">
            <v>3.8869204129772905</v>
          </cell>
          <cell r="E20">
            <v>4.4076865515592267</v>
          </cell>
          <cell r="F20">
            <v>4.2739512088882554</v>
          </cell>
          <cell r="G20">
            <v>3.6988647835544914</v>
          </cell>
          <cell r="H20">
            <v>3.9864079962213737</v>
          </cell>
          <cell r="I20">
            <v>4.3834463182550882</v>
          </cell>
          <cell r="J20">
            <v>4.0458185649523006</v>
          </cell>
          <cell r="L20">
            <v>38017</v>
          </cell>
          <cell r="M20">
            <v>2.6970000000000001</v>
          </cell>
          <cell r="N20">
            <v>2.415111029852536</v>
          </cell>
          <cell r="P20">
            <v>2.7348519362186794</v>
          </cell>
          <cell r="Q20">
            <v>2.4673120728929394</v>
          </cell>
        </row>
        <row r="21">
          <cell r="B21">
            <v>38046</v>
          </cell>
          <cell r="C21">
            <v>4.298</v>
          </cell>
          <cell r="D21">
            <v>3.7728057667065027</v>
          </cell>
          <cell r="E21">
            <v>4.2782829265134499</v>
          </cell>
          <cell r="F21">
            <v>4.1484738698739214</v>
          </cell>
          <cell r="G21">
            <v>3.5902711923480588</v>
          </cell>
          <cell r="H21">
            <v>3.8693725311109901</v>
          </cell>
          <cell r="I21">
            <v>4.2547543531753327</v>
          </cell>
          <cell r="J21">
            <v>3.9270388871194646</v>
          </cell>
          <cell r="L21">
            <v>38046</v>
          </cell>
          <cell r="M21">
            <v>2.577</v>
          </cell>
          <cell r="N21">
            <v>2.2425834967931286</v>
          </cell>
          <cell r="P21">
            <v>2.2805178086936442</v>
          </cell>
          <cell r="Q21">
            <v>2.2909311320210124</v>
          </cell>
        </row>
        <row r="22">
          <cell r="B22">
            <v>38077</v>
          </cell>
          <cell r="C22">
            <v>4.1130000000000004</v>
          </cell>
          <cell r="D22">
            <v>3.610411847013459</v>
          </cell>
          <cell r="E22">
            <v>4.0941316139483064</v>
          </cell>
          <cell r="F22">
            <v>3.9699099643535223</v>
          </cell>
          <cell r="G22">
            <v>3.4357341587081356</v>
          </cell>
          <cell r="H22">
            <v>3.7028220615308287</v>
          </cell>
          <cell r="I22">
            <v>4.0716157874849097</v>
          </cell>
          <cell r="J22">
            <v>3.7580062686650439</v>
          </cell>
          <cell r="L22">
            <v>38077</v>
          </cell>
          <cell r="M22">
            <v>2.472</v>
          </cell>
          <cell r="N22">
            <v>2.1512093147352016</v>
          </cell>
          <cell r="P22">
            <v>2.1875979911100849</v>
          </cell>
          <cell r="Q22">
            <v>2.1975870230329622</v>
          </cell>
        </row>
        <row r="23">
          <cell r="B23">
            <v>38107</v>
          </cell>
          <cell r="C23">
            <v>3.8530000000000002</v>
          </cell>
          <cell r="D23">
            <v>3.3504676656286989</v>
          </cell>
          <cell r="E23">
            <v>3.8070265940173966</v>
          </cell>
          <cell r="F23">
            <v>3.5408949096449787</v>
          </cell>
          <cell r="G23">
            <v>3.152937454069928</v>
          </cell>
          <cell r="H23">
            <v>3.3469161818574533</v>
          </cell>
          <cell r="I23">
            <v>3.7965461693999689</v>
          </cell>
          <cell r="J23">
            <v>3.479600801424489</v>
          </cell>
          <cell r="L23">
            <v>38107</v>
          </cell>
          <cell r="M23">
            <v>2.44</v>
          </cell>
          <cell r="N23">
            <v>2.1233619449651666</v>
          </cell>
          <cell r="P23">
            <v>2.1592795705131906</v>
          </cell>
          <cell r="Q23">
            <v>2.1691392945794612</v>
          </cell>
        </row>
        <row r="24">
          <cell r="B24">
            <v>38138</v>
          </cell>
          <cell r="C24">
            <v>3.7930000000000001</v>
          </cell>
          <cell r="D24">
            <v>3.2982932405215819</v>
          </cell>
          <cell r="E24">
            <v>3.7477425048294792</v>
          </cell>
          <cell r="F24">
            <v>3.4857550979193883</v>
          </cell>
          <cell r="G24">
            <v>3.1038390249901986</v>
          </cell>
          <cell r="H24">
            <v>3.2947970614547937</v>
          </cell>
          <cell r="I24">
            <v>3.7374252843327493</v>
          </cell>
          <cell r="J24">
            <v>3.4254154787965443</v>
          </cell>
          <cell r="L24">
            <v>38138</v>
          </cell>
          <cell r="M24">
            <v>2.4420000000000002</v>
          </cell>
          <cell r="N24">
            <v>2.1251024055757939</v>
          </cell>
          <cell r="P24">
            <v>2.1610494718004967</v>
          </cell>
          <cell r="Q24">
            <v>2.170917277607805</v>
          </cell>
        </row>
        <row r="25">
          <cell r="B25">
            <v>38168</v>
          </cell>
          <cell r="C25">
            <v>3.7930000000000001</v>
          </cell>
          <cell r="D25">
            <v>3.2982932405215823</v>
          </cell>
          <cell r="E25">
            <v>3.7477425048294801</v>
          </cell>
          <cell r="F25">
            <v>3.4857550979193883</v>
          </cell>
          <cell r="G25">
            <v>3.103839024990199</v>
          </cell>
          <cell r="H25">
            <v>3.2947970614547941</v>
          </cell>
          <cell r="I25">
            <v>3.7374252843327493</v>
          </cell>
          <cell r="J25">
            <v>3.4254154787965447</v>
          </cell>
          <cell r="L25">
            <v>38168</v>
          </cell>
          <cell r="M25">
            <v>2.452</v>
          </cell>
          <cell r="N25">
            <v>2.1338047086289293</v>
          </cell>
          <cell r="P25">
            <v>2.1698989782370259</v>
          </cell>
          <cell r="Q25">
            <v>2.1798071927495237</v>
          </cell>
        </row>
        <row r="26">
          <cell r="B26">
            <v>38199</v>
          </cell>
          <cell r="C26">
            <v>3.8029999999999999</v>
          </cell>
          <cell r="D26">
            <v>3.3069889780394344</v>
          </cell>
          <cell r="E26">
            <v>3.7576231863607985</v>
          </cell>
          <cell r="F26">
            <v>3.4949450665403194</v>
          </cell>
          <cell r="G26">
            <v>3.1120220965034866</v>
          </cell>
          <cell r="H26">
            <v>3.3034835815219035</v>
          </cell>
          <cell r="I26">
            <v>3.7472787651772856</v>
          </cell>
          <cell r="J26">
            <v>3.4344463659012012</v>
          </cell>
          <cell r="L26">
            <v>38199</v>
          </cell>
          <cell r="M26">
            <v>2.4649999999999999</v>
          </cell>
          <cell r="N26">
            <v>2.1451177025980064</v>
          </cell>
          <cell r="P26">
            <v>2.181403336604514</v>
          </cell>
          <cell r="Q26">
            <v>2.1913640824337586</v>
          </cell>
        </row>
        <row r="27">
          <cell r="B27">
            <v>38230</v>
          </cell>
          <cell r="C27">
            <v>3.8130000000000002</v>
          </cell>
          <cell r="D27">
            <v>3.3156847155572877</v>
          </cell>
          <cell r="E27">
            <v>3.7675038678921187</v>
          </cell>
          <cell r="F27">
            <v>3.5041350351612515</v>
          </cell>
          <cell r="G27">
            <v>3.1202051680167751</v>
          </cell>
          <cell r="H27">
            <v>3.3121701015890137</v>
          </cell>
          <cell r="I27">
            <v>3.7571322460218224</v>
          </cell>
          <cell r="J27">
            <v>3.4434772530058591</v>
          </cell>
          <cell r="L27">
            <v>38230</v>
          </cell>
          <cell r="M27">
            <v>2.4750000000000001</v>
          </cell>
          <cell r="N27">
            <v>2.1538200056511423</v>
          </cell>
          <cell r="P27">
            <v>2.1902528430410437</v>
          </cell>
          <cell r="Q27">
            <v>2.2002539975754778</v>
          </cell>
        </row>
        <row r="28">
          <cell r="B28">
            <v>38260</v>
          </cell>
          <cell r="C28">
            <v>3.798</v>
          </cell>
          <cell r="D28">
            <v>3.3026411092805086</v>
          </cell>
          <cell r="E28">
            <v>3.7526828455951393</v>
          </cell>
          <cell r="F28">
            <v>3.4903500822298543</v>
          </cell>
          <cell r="G28">
            <v>3.1079305607468428</v>
          </cell>
          <cell r="H28">
            <v>3.2991403214883488</v>
          </cell>
          <cell r="I28">
            <v>3.7423520247550175</v>
          </cell>
          <cell r="J28">
            <v>3.429930922348873</v>
          </cell>
          <cell r="L28">
            <v>38260</v>
          </cell>
          <cell r="M28">
            <v>2.5030000000000001</v>
          </cell>
          <cell r="N28">
            <v>2.233548844998086</v>
          </cell>
          <cell r="P28">
            <v>2.5391817914615329</v>
          </cell>
          <cell r="Q28">
            <v>2.2834466162098619</v>
          </cell>
        </row>
        <row r="29">
          <cell r="B29">
            <v>38291</v>
          </cell>
          <cell r="C29">
            <v>3.823</v>
          </cell>
          <cell r="D29">
            <v>3.3243804530751406</v>
          </cell>
          <cell r="E29">
            <v>3.7773845494234379</v>
          </cell>
          <cell r="F29">
            <v>3.5133250037821835</v>
          </cell>
          <cell r="G29">
            <v>3.1283882395300635</v>
          </cell>
          <cell r="H29">
            <v>3.3208566216561231</v>
          </cell>
          <cell r="I29">
            <v>3.7669857268663591</v>
          </cell>
          <cell r="J29">
            <v>3.4525081401105164</v>
          </cell>
          <cell r="L29">
            <v>38291</v>
          </cell>
          <cell r="M29">
            <v>2.6280000000000001</v>
          </cell>
          <cell r="N29">
            <v>2.346633627127559</v>
          </cell>
          <cell r="P29">
            <v>2.6657817620692192</v>
          </cell>
          <cell r="Q29">
            <v>2.3987378940407091</v>
          </cell>
        </row>
        <row r="30">
          <cell r="B30">
            <v>38321</v>
          </cell>
          <cell r="C30">
            <v>3.9809999999999999</v>
          </cell>
          <cell r="D30">
            <v>3.4745765434482694</v>
          </cell>
          <cell r="E30">
            <v>3.9491167851224294</v>
          </cell>
          <cell r="F30">
            <v>3.7434652966875621</v>
          </cell>
          <cell r="G30">
            <v>3.2924383437156295</v>
          </cell>
          <cell r="H30">
            <v>3.517951820201596</v>
          </cell>
          <cell r="I30">
            <v>3.9334492324830372</v>
          </cell>
          <cell r="J30">
            <v>3.6181298060935538</v>
          </cell>
          <cell r="L30">
            <v>38321</v>
          </cell>
          <cell r="M30">
            <v>2.7589999999999999</v>
          </cell>
          <cell r="N30">
            <v>2.4656138898020274</v>
          </cell>
          <cell r="P30">
            <v>2.798395767506797</v>
          </cell>
          <cell r="Q30">
            <v>2.5199440076420023</v>
          </cell>
        </row>
        <row r="31">
          <cell r="B31">
            <v>38352</v>
          </cell>
          <cell r="C31">
            <v>4.1550000000000002</v>
          </cell>
          <cell r="D31">
            <v>3.6264419839305599</v>
          </cell>
          <cell r="E31">
            <v>4.1217232459642537</v>
          </cell>
          <cell r="F31">
            <v>3.9070832222398448</v>
          </cell>
          <cell r="G31">
            <v>3.4363429585879026</v>
          </cell>
          <cell r="H31">
            <v>3.6717130904138742</v>
          </cell>
          <cell r="I31">
            <v>4.1053709020263804</v>
          </cell>
          <cell r="J31">
            <v>3.776269616759286</v>
          </cell>
          <cell r="L31">
            <v>38352</v>
          </cell>
          <cell r="M31">
            <v>2.78</v>
          </cell>
          <cell r="N31">
            <v>2.4836873450618984</v>
          </cell>
          <cell r="P31">
            <v>2.8197887427437727</v>
          </cell>
          <cell r="Q31">
            <v>2.538559409214491</v>
          </cell>
        </row>
        <row r="32">
          <cell r="B32">
            <v>38383</v>
          </cell>
          <cell r="C32">
            <v>4.2149999999999999</v>
          </cell>
          <cell r="D32">
            <v>3.6659796069176598</v>
          </cell>
          <cell r="E32">
            <v>4.2238607177416085</v>
          </cell>
          <cell r="F32">
            <v>4.0186634316636241</v>
          </cell>
          <cell r="G32">
            <v>3.5460708248132584</v>
          </cell>
          <cell r="H32">
            <v>3.782367128238441</v>
          </cell>
          <cell r="I32">
            <v>4.1970448485739533</v>
          </cell>
          <cell r="J32">
            <v>3.9326497423949425</v>
          </cell>
          <cell r="L32">
            <v>38383</v>
          </cell>
          <cell r="M32">
            <v>2.6709999999999998</v>
          </cell>
          <cell r="N32">
            <v>2.3673585263157895</v>
          </cell>
          <cell r="P32">
            <v>2.4809999999999999</v>
          </cell>
          <cell r="Q32">
            <v>2.4910000000000001</v>
          </cell>
        </row>
        <row r="33">
          <cell r="B33">
            <v>38411</v>
          </cell>
          <cell r="C33">
            <v>4.1050000000000004</v>
          </cell>
          <cell r="D33">
            <v>3.5703075412567009</v>
          </cell>
          <cell r="E33">
            <v>4.1136294771837019</v>
          </cell>
          <cell r="F33">
            <v>3.9137872804221061</v>
          </cell>
          <cell r="G33">
            <v>3.4535280512119639</v>
          </cell>
          <cell r="H33">
            <v>3.683657665817035</v>
          </cell>
          <cell r="I33">
            <v>4.087513429038216</v>
          </cell>
          <cell r="J33">
            <v>3.8300183137677912</v>
          </cell>
          <cell r="L33">
            <v>38411</v>
          </cell>
          <cell r="M33">
            <v>2.5619999999999998</v>
          </cell>
          <cell r="N33">
            <v>2.2205425075742267</v>
          </cell>
          <cell r="P33">
            <v>2.273238134980248</v>
          </cell>
          <cell r="Q33">
            <v>2.2782381349802479</v>
          </cell>
        </row>
        <row r="34">
          <cell r="B34">
            <v>38442</v>
          </cell>
          <cell r="C34">
            <v>3.9350000000000001</v>
          </cell>
          <cell r="D34">
            <v>3.4224507125079455</v>
          </cell>
          <cell r="E34">
            <v>3.9432721054123911</v>
          </cell>
          <cell r="F34">
            <v>3.751705955776123</v>
          </cell>
          <cell r="G34">
            <v>3.310507401100871</v>
          </cell>
          <cell r="H34">
            <v>3.5311066784384972</v>
          </cell>
          <cell r="I34">
            <v>3.9182375988466207</v>
          </cell>
          <cell r="J34">
            <v>3.6714061058894658</v>
          </cell>
          <cell r="L34">
            <v>38442</v>
          </cell>
          <cell r="M34">
            <v>2.468</v>
          </cell>
          <cell r="N34">
            <v>2.1629639994143255</v>
          </cell>
          <cell r="P34">
            <v>2.1602574417181324</v>
          </cell>
          <cell r="Q34">
            <v>2.1602574417181324</v>
          </cell>
        </row>
        <row r="35">
          <cell r="B35">
            <v>38472</v>
          </cell>
          <cell r="C35">
            <v>3.6749999999999998</v>
          </cell>
          <cell r="D35">
            <v>3.1963167391274969</v>
          </cell>
          <cell r="E35">
            <v>3.6827255368209753</v>
          </cell>
          <cell r="F35">
            <v>3.5038168710234441</v>
          </cell>
          <cell r="G35">
            <v>3.091769936225083</v>
          </cell>
          <cell r="H35">
            <v>3.2977934036242633</v>
          </cell>
          <cell r="I35">
            <v>3.6593451526712402</v>
          </cell>
          <cell r="J35">
            <v>3.4288227291343802</v>
          </cell>
          <cell r="L35">
            <v>38472</v>
          </cell>
          <cell r="M35">
            <v>2.4489999999999998</v>
          </cell>
          <cell r="N35">
            <v>2.1468136934641726</v>
          </cell>
          <cell r="P35">
            <v>2.1441324208535022</v>
          </cell>
          <cell r="Q35">
            <v>2.1441324208535022</v>
          </cell>
        </row>
        <row r="36">
          <cell r="B36">
            <v>38503</v>
          </cell>
          <cell r="C36">
            <v>3.61</v>
          </cell>
          <cell r="D36">
            <v>3.1397832457823847</v>
          </cell>
          <cell r="E36">
            <v>3.6175888946731214</v>
          </cell>
          <cell r="F36">
            <v>3.441844599835274</v>
          </cell>
          <cell r="G36">
            <v>3.0370855700061359</v>
          </cell>
          <cell r="H36">
            <v>3.2394650849207052</v>
          </cell>
          <cell r="I36">
            <v>3.594622041127395</v>
          </cell>
          <cell r="J36">
            <v>3.3681768849456089</v>
          </cell>
          <cell r="L36">
            <v>38503</v>
          </cell>
          <cell r="M36">
            <v>2.4569999999999999</v>
          </cell>
          <cell r="N36">
            <v>2.155407379724557</v>
          </cell>
          <cell r="P36">
            <v>2.1527313748400374</v>
          </cell>
          <cell r="Q36">
            <v>2.1527313748400374</v>
          </cell>
        </row>
        <row r="37">
          <cell r="B37">
            <v>38533</v>
          </cell>
          <cell r="C37">
            <v>3.625</v>
          </cell>
          <cell r="D37">
            <v>3.1528294365543337</v>
          </cell>
          <cell r="E37">
            <v>3.6326204274764726</v>
          </cell>
          <cell r="F37">
            <v>3.4561458931863909</v>
          </cell>
          <cell r="G37">
            <v>3.0497050391335856</v>
          </cell>
          <cell r="H37">
            <v>3.2529254661599882</v>
          </cell>
          <cell r="I37">
            <v>3.60955814379136</v>
          </cell>
          <cell r="J37">
            <v>3.3821720797584027</v>
          </cell>
          <cell r="L37">
            <v>38533</v>
          </cell>
          <cell r="M37">
            <v>2.4630000000000001</v>
          </cell>
          <cell r="N37">
            <v>2.1605762189600184</v>
          </cell>
          <cell r="P37">
            <v>2.1578928392588881</v>
          </cell>
          <cell r="Q37">
            <v>2.1578928392588881</v>
          </cell>
        </row>
        <row r="38">
          <cell r="B38">
            <v>38564</v>
          </cell>
          <cell r="C38">
            <v>3.66</v>
          </cell>
          <cell r="D38">
            <v>3.1832705483555483</v>
          </cell>
          <cell r="E38">
            <v>3.6676940040176249</v>
          </cell>
          <cell r="F38">
            <v>3.4895155776723286</v>
          </cell>
          <cell r="G38">
            <v>3.0791504670976337</v>
          </cell>
          <cell r="H38">
            <v>3.2843330223849811</v>
          </cell>
          <cell r="I38">
            <v>3.6444090500072766</v>
          </cell>
          <cell r="J38">
            <v>3.4148275343215873</v>
          </cell>
          <cell r="L38">
            <v>38564</v>
          </cell>
          <cell r="M38">
            <v>2.4710000000000001</v>
          </cell>
          <cell r="N38">
            <v>2.1676263209434032</v>
          </cell>
          <cell r="P38">
            <v>2.1649345128804316</v>
          </cell>
          <cell r="Q38">
            <v>2.1649345128804316</v>
          </cell>
        </row>
        <row r="39">
          <cell r="B39">
            <v>38595</v>
          </cell>
          <cell r="C39">
            <v>3.67</v>
          </cell>
          <cell r="D39">
            <v>3.1919680088701807</v>
          </cell>
          <cell r="E39">
            <v>3.6777150258865254</v>
          </cell>
          <cell r="F39">
            <v>3.4990497732397392</v>
          </cell>
          <cell r="G39">
            <v>3.0875634465159334</v>
          </cell>
          <cell r="H39">
            <v>3.2933066098778361</v>
          </cell>
          <cell r="I39">
            <v>3.6543664517832526</v>
          </cell>
          <cell r="J39">
            <v>3.4241576641967826</v>
          </cell>
          <cell r="L39">
            <v>38595</v>
          </cell>
          <cell r="M39">
            <v>2.5121249999999997</v>
          </cell>
          <cell r="N39">
            <v>2.2083951091871721</v>
          </cell>
          <cell r="P39">
            <v>2.2057001404885099</v>
          </cell>
          <cell r="Q39">
            <v>2.2057001404885099</v>
          </cell>
        </row>
        <row r="40">
          <cell r="B40">
            <v>38625</v>
          </cell>
          <cell r="C40">
            <v>3.65</v>
          </cell>
          <cell r="D40">
            <v>3.1745730878409155</v>
          </cell>
          <cell r="E40">
            <v>3.6576729821487239</v>
          </cell>
          <cell r="F40">
            <v>3.4799813821049175</v>
          </cell>
          <cell r="G40">
            <v>3.0707374876793341</v>
          </cell>
          <cell r="H40">
            <v>3.2753594348921258</v>
          </cell>
          <cell r="I40">
            <v>3.6344516482313001</v>
          </cell>
          <cell r="J40">
            <v>3.4054974044463915</v>
          </cell>
          <cell r="L40">
            <v>38625</v>
          </cell>
          <cell r="M40">
            <v>2.5405449999999998</v>
          </cell>
          <cell r="N40">
            <v>2.2710938449980858</v>
          </cell>
          <cell r="P40">
            <v>2.5767267914615326</v>
          </cell>
          <cell r="Q40">
            <v>2.3209916162098616</v>
          </cell>
        </row>
        <row r="41">
          <cell r="B41">
            <v>38656</v>
          </cell>
          <cell r="C41">
            <v>3.6720000000000002</v>
          </cell>
          <cell r="D41">
            <v>3.1937075009731073</v>
          </cell>
          <cell r="E41">
            <v>3.6797192302603055</v>
          </cell>
          <cell r="F41">
            <v>3.500956612353221</v>
          </cell>
          <cell r="G41">
            <v>3.0892460423995933</v>
          </cell>
          <cell r="H41">
            <v>3.2951013273764072</v>
          </cell>
          <cell r="I41">
            <v>3.6563579321384476</v>
          </cell>
          <cell r="J41">
            <v>3.4260236901718217</v>
          </cell>
          <cell r="L41">
            <v>38656</v>
          </cell>
          <cell r="M41">
            <v>2.6674199999999999</v>
          </cell>
          <cell r="N41">
            <v>2.3860536271275588</v>
          </cell>
          <cell r="P41">
            <v>2.705201762069219</v>
          </cell>
          <cell r="Q41">
            <v>2.4381578940407089</v>
          </cell>
        </row>
        <row r="42">
          <cell r="B42">
            <v>38686</v>
          </cell>
          <cell r="C42">
            <v>3.8340000000000001</v>
          </cell>
          <cell r="D42">
            <v>3.3346063613101555</v>
          </cell>
          <cell r="E42">
            <v>3.8420597845364948</v>
          </cell>
          <cell r="F42">
            <v>3.6554105805452743</v>
          </cell>
          <cell r="G42">
            <v>3.2255363089760456</v>
          </cell>
          <cell r="H42">
            <v>3.4404734447606602</v>
          </cell>
          <cell r="I42">
            <v>3.817667840909261</v>
          </cell>
          <cell r="J42">
            <v>3.5771717941499901</v>
          </cell>
          <cell r="L42">
            <v>38686</v>
          </cell>
          <cell r="M42">
            <v>2.8003849999999995</v>
          </cell>
          <cell r="N42">
            <v>2.506998889802027</v>
          </cell>
          <cell r="P42">
            <v>2.8397807675067965</v>
          </cell>
          <cell r="Q42">
            <v>2.5613290076420019</v>
          </cell>
        </row>
        <row r="43">
          <cell r="B43">
            <v>38717</v>
          </cell>
          <cell r="C43">
            <v>4.0039999999999996</v>
          </cell>
          <cell r="D43">
            <v>3.4824631900589105</v>
          </cell>
          <cell r="E43">
            <v>4.012417156307805</v>
          </cell>
          <cell r="F43">
            <v>3.8174919051912566</v>
          </cell>
          <cell r="G43">
            <v>3.3685569590871376</v>
          </cell>
          <cell r="H43">
            <v>3.5930244321391971</v>
          </cell>
          <cell r="I43">
            <v>3.9869436711008555</v>
          </cell>
          <cell r="J43">
            <v>3.7357840020283146</v>
          </cell>
          <cell r="L43">
            <v>38717</v>
          </cell>
          <cell r="M43">
            <v>2.8216999999999994</v>
          </cell>
          <cell r="N43">
            <v>2.525387345061898</v>
          </cell>
          <cell r="P43">
            <v>2.8614887427437723</v>
          </cell>
          <cell r="Q43">
            <v>2.5802594092144906</v>
          </cell>
        </row>
        <row r="44">
          <cell r="B44">
            <v>38748</v>
          </cell>
          <cell r="C44">
            <v>4.0590000000000002</v>
          </cell>
          <cell r="D44">
            <v>3.4387923799389073</v>
          </cell>
          <cell r="E44">
            <v>3.9882215258888332</v>
          </cell>
          <cell r="F44">
            <v>3.789366225034847</v>
          </cell>
          <cell r="G44">
            <v>3.2933368260533586</v>
          </cell>
          <cell r="H44">
            <v>3.5413515255441026</v>
          </cell>
          <cell r="I44">
            <v>3.9518096158568894</v>
          </cell>
          <cell r="J44">
            <v>3.722780403213136</v>
          </cell>
          <cell r="L44">
            <v>38748</v>
          </cell>
          <cell r="M44">
            <v>2.7110649999999996</v>
          </cell>
          <cell r="N44">
            <v>2.4074235263157893</v>
          </cell>
          <cell r="P44">
            <v>2.5210649999999997</v>
          </cell>
          <cell r="Q44">
            <v>2.5310649999999999</v>
          </cell>
        </row>
        <row r="45">
          <cell r="B45">
            <v>38776</v>
          </cell>
          <cell r="C45">
            <v>3.9590000000000001</v>
          </cell>
          <cell r="D45">
            <v>3.5595411276496427</v>
          </cell>
          <cell r="E45">
            <v>4.0862243319472418</v>
          </cell>
          <cell r="F45">
            <v>3.902395227141779</v>
          </cell>
          <cell r="G45">
            <v>3.4591198199123681</v>
          </cell>
          <cell r="H45">
            <v>3.6807575235270735</v>
          </cell>
          <cell r="I45">
            <v>4.0967311648972045</v>
          </cell>
          <cell r="J45">
            <v>3.8022246416693841</v>
          </cell>
          <cell r="L45">
            <v>38776</v>
          </cell>
          <cell r="M45">
            <v>2.6004299999999998</v>
          </cell>
          <cell r="N45">
            <v>2.2589725075742266</v>
          </cell>
          <cell r="P45">
            <v>2.3116681349802479</v>
          </cell>
          <cell r="Q45">
            <v>2.3166681349802478</v>
          </cell>
        </row>
        <row r="46">
          <cell r="B46">
            <v>38807</v>
          </cell>
          <cell r="C46">
            <v>3.8330000000000002</v>
          </cell>
          <cell r="D46">
            <v>3.3354507125079458</v>
          </cell>
          <cell r="E46">
            <v>3.8562721054123914</v>
          </cell>
          <cell r="F46">
            <v>3.6647059557761232</v>
          </cell>
          <cell r="G46">
            <v>3.2235074011008713</v>
          </cell>
          <cell r="H46">
            <v>3.444106678438497</v>
          </cell>
          <cell r="I46">
            <v>3.8362375988466209</v>
          </cell>
          <cell r="J46">
            <v>3.5844061058894661</v>
          </cell>
          <cell r="L46">
            <v>38807</v>
          </cell>
          <cell r="M46">
            <v>2.5050199999999996</v>
          </cell>
          <cell r="N46">
            <v>2.1999839994143251</v>
          </cell>
          <cell r="P46">
            <v>2.197277441718132</v>
          </cell>
          <cell r="Q46">
            <v>2.197277441718132</v>
          </cell>
        </row>
        <row r="47">
          <cell r="B47">
            <v>38837</v>
          </cell>
          <cell r="C47">
            <v>3.6379999999999999</v>
          </cell>
          <cell r="D47">
            <v>3.1743167391274971</v>
          </cell>
          <cell r="E47">
            <v>3.6607255368209755</v>
          </cell>
          <cell r="F47">
            <v>3.4818168710234443</v>
          </cell>
          <cell r="G47">
            <v>3.0697699362250832</v>
          </cell>
          <cell r="H47">
            <v>3.2757934036242635</v>
          </cell>
          <cell r="I47">
            <v>3.6423451526712403</v>
          </cell>
          <cell r="J47">
            <v>3.4068227291343804</v>
          </cell>
          <cell r="L47">
            <v>38837</v>
          </cell>
          <cell r="M47">
            <v>2.4857349999999996</v>
          </cell>
          <cell r="N47">
            <v>2.1835486934641724</v>
          </cell>
          <cell r="P47">
            <v>2.1808674208535019</v>
          </cell>
          <cell r="Q47">
            <v>2.1808674208535019</v>
          </cell>
        </row>
        <row r="48">
          <cell r="B48">
            <v>38868</v>
          </cell>
          <cell r="C48">
            <v>3.6230000000000002</v>
          </cell>
          <cell r="D48">
            <v>3.1677832457823851</v>
          </cell>
          <cell r="E48">
            <v>3.6455888946731219</v>
          </cell>
          <cell r="F48">
            <v>3.4698445998352745</v>
          </cell>
          <cell r="G48">
            <v>3.0650855700061364</v>
          </cell>
          <cell r="H48">
            <v>3.2674650849207052</v>
          </cell>
          <cell r="I48">
            <v>3.6276220411273954</v>
          </cell>
          <cell r="J48">
            <v>3.3961768849456093</v>
          </cell>
          <cell r="L48">
            <v>38868</v>
          </cell>
          <cell r="M48">
            <v>2.4938549999999995</v>
          </cell>
          <cell r="N48">
            <v>2.1922623797245566</v>
          </cell>
          <cell r="P48">
            <v>2.189586374840037</v>
          </cell>
          <cell r="Q48">
            <v>2.189586374840037</v>
          </cell>
        </row>
        <row r="49">
          <cell r="B49">
            <v>38898</v>
          </cell>
          <cell r="C49">
            <v>3.6549999999999998</v>
          </cell>
          <cell r="D49">
            <v>3.1978294365543336</v>
          </cell>
          <cell r="E49">
            <v>3.6776204274764726</v>
          </cell>
          <cell r="F49">
            <v>3.5011458931863908</v>
          </cell>
          <cell r="G49">
            <v>3.0947050391335855</v>
          </cell>
          <cell r="H49">
            <v>3.2979254661599882</v>
          </cell>
          <cell r="I49">
            <v>3.6595581437913598</v>
          </cell>
          <cell r="J49">
            <v>3.4271720797584027</v>
          </cell>
          <cell r="L49">
            <v>38898</v>
          </cell>
          <cell r="M49">
            <v>2.4999449999999999</v>
          </cell>
          <cell r="N49">
            <v>2.1975212189600182</v>
          </cell>
          <cell r="P49">
            <v>2.1948378392588879</v>
          </cell>
          <cell r="Q49">
            <v>2.1948378392588879</v>
          </cell>
        </row>
        <row r="50">
          <cell r="B50">
            <v>38929</v>
          </cell>
          <cell r="C50">
            <v>3.6869999999999998</v>
          </cell>
          <cell r="D50">
            <v>3.2252705483555482</v>
          </cell>
          <cell r="E50">
            <v>3.7096940040176247</v>
          </cell>
          <cell r="F50">
            <v>3.5315155776723284</v>
          </cell>
          <cell r="G50">
            <v>3.1211504670976336</v>
          </cell>
          <cell r="H50">
            <v>3.326333022384981</v>
          </cell>
          <cell r="I50">
            <v>3.6914090500072763</v>
          </cell>
          <cell r="J50">
            <v>3.4568275343215871</v>
          </cell>
          <cell r="L50">
            <v>38929</v>
          </cell>
          <cell r="M50">
            <v>2.5080649999999998</v>
          </cell>
          <cell r="N50">
            <v>2.2046913209434029</v>
          </cell>
          <cell r="P50">
            <v>2.2019995128804313</v>
          </cell>
          <cell r="Q50">
            <v>2.2019995128804313</v>
          </cell>
        </row>
        <row r="51">
          <cell r="B51">
            <v>38960</v>
          </cell>
          <cell r="C51">
            <v>3.722</v>
          </cell>
          <cell r="D51">
            <v>3.2589680088701809</v>
          </cell>
          <cell r="E51">
            <v>3.7447150258865256</v>
          </cell>
          <cell r="F51">
            <v>3.5660497732397394</v>
          </cell>
          <cell r="G51">
            <v>3.1545634465159336</v>
          </cell>
          <cell r="H51">
            <v>3.3603066098778362</v>
          </cell>
          <cell r="I51">
            <v>3.7263664517832527</v>
          </cell>
          <cell r="J51">
            <v>3.4911576641967828</v>
          </cell>
          <cell r="L51">
            <v>38960</v>
          </cell>
          <cell r="M51">
            <v>2.5498068749999994</v>
          </cell>
          <cell r="N51">
            <v>2.2460769841871717</v>
          </cell>
          <cell r="P51">
            <v>2.2433820154885096</v>
          </cell>
          <cell r="Q51">
            <v>2.2433820154885096</v>
          </cell>
        </row>
        <row r="52">
          <cell r="B52">
            <v>38990</v>
          </cell>
          <cell r="C52">
            <v>3.7269999999999999</v>
          </cell>
          <cell r="D52">
            <v>3.2665730878409156</v>
          </cell>
          <cell r="E52">
            <v>3.749672982148724</v>
          </cell>
          <cell r="F52">
            <v>3.5719813821049176</v>
          </cell>
          <cell r="G52">
            <v>3.1627374876793342</v>
          </cell>
          <cell r="H52">
            <v>3.3673594348921259</v>
          </cell>
          <cell r="I52">
            <v>3.7314516482313</v>
          </cell>
          <cell r="J52">
            <v>3.4974974044463916</v>
          </cell>
          <cell r="L52">
            <v>38990</v>
          </cell>
          <cell r="M52">
            <v>2.5786531749999995</v>
          </cell>
          <cell r="N52">
            <v>2.3092020199980854</v>
          </cell>
          <cell r="P52">
            <v>2.6148349664615322</v>
          </cell>
          <cell r="Q52">
            <v>2.3590997912098612</v>
          </cell>
        </row>
        <row r="53">
          <cell r="B53">
            <v>39021</v>
          </cell>
          <cell r="C53">
            <v>3.7519999999999998</v>
          </cell>
          <cell r="D53">
            <v>3.288707500973107</v>
          </cell>
          <cell r="E53">
            <v>3.7747192302603052</v>
          </cell>
          <cell r="F53">
            <v>3.5959566123532207</v>
          </cell>
          <cell r="G53">
            <v>3.1842460423995931</v>
          </cell>
          <cell r="H53">
            <v>3.3901013273764069</v>
          </cell>
          <cell r="I53">
            <v>3.7563579321384473</v>
          </cell>
          <cell r="J53">
            <v>3.5210236901718215</v>
          </cell>
          <cell r="L53">
            <v>39021</v>
          </cell>
          <cell r="M53">
            <v>2.7074312999999997</v>
          </cell>
          <cell r="N53">
            <v>2.4260649271275585</v>
          </cell>
          <cell r="P53">
            <v>2.7452130620692188</v>
          </cell>
          <cell r="Q53">
            <v>2.4781691940407087</v>
          </cell>
        </row>
        <row r="54">
          <cell r="B54">
            <v>39051</v>
          </cell>
          <cell r="C54">
            <v>3.9369999999999998</v>
          </cell>
          <cell r="D54">
            <v>3.4526063613101554</v>
          </cell>
          <cell r="E54">
            <v>3.9600597845364947</v>
          </cell>
          <cell r="F54">
            <v>3.7734105805452742</v>
          </cell>
          <cell r="G54">
            <v>3.3435363089760455</v>
          </cell>
          <cell r="H54">
            <v>3.5584734447606596</v>
          </cell>
          <cell r="I54">
            <v>3.9406678409092608</v>
          </cell>
          <cell r="J54">
            <v>3.69517179414999</v>
          </cell>
          <cell r="L54">
            <v>39051</v>
          </cell>
          <cell r="M54">
            <v>2.8423907749999993</v>
          </cell>
          <cell r="N54">
            <v>2.5490046648020268</v>
          </cell>
          <cell r="P54">
            <v>2.8817865425067963</v>
          </cell>
          <cell r="Q54">
            <v>2.6033347826420017</v>
          </cell>
        </row>
        <row r="55">
          <cell r="B55">
            <v>39082</v>
          </cell>
          <cell r="C55">
            <v>4.1020000000000003</v>
          </cell>
          <cell r="D55">
            <v>3.5954631900589114</v>
          </cell>
          <cell r="E55">
            <v>4.1254171563078055</v>
          </cell>
          <cell r="F55">
            <v>3.9304919051912575</v>
          </cell>
          <cell r="G55">
            <v>3.4815569590871385</v>
          </cell>
          <cell r="H55">
            <v>3.706024432139198</v>
          </cell>
          <cell r="I55">
            <v>4.1049436711008562</v>
          </cell>
          <cell r="J55">
            <v>3.8487840020283155</v>
          </cell>
          <cell r="L55">
            <v>39082</v>
          </cell>
          <cell r="M55">
            <v>2.864025499999999</v>
          </cell>
          <cell r="N55">
            <v>2.5677128450618976</v>
          </cell>
          <cell r="P55">
            <v>2.9038142427437719</v>
          </cell>
          <cell r="Q55">
            <v>2.6225849092144902</v>
          </cell>
        </row>
        <row r="56">
          <cell r="B56">
            <v>39113</v>
          </cell>
          <cell r="C56">
            <v>4.1719999999999997</v>
          </cell>
          <cell r="D56">
            <v>3.566792379938907</v>
          </cell>
          <cell r="E56">
            <v>4.1162215258888324</v>
          </cell>
          <cell r="F56">
            <v>3.9173662250348467</v>
          </cell>
          <cell r="G56">
            <v>3.4213368260533583</v>
          </cell>
          <cell r="H56">
            <v>3.6693515255441023</v>
          </cell>
          <cell r="I56">
            <v>4.084809615856889</v>
          </cell>
          <cell r="J56">
            <v>3.8507804032131356</v>
          </cell>
          <cell r="L56">
            <v>39113</v>
          </cell>
          <cell r="M56">
            <v>2.7517309749999992</v>
          </cell>
          <cell r="N56">
            <v>2.4480895013157888</v>
          </cell>
          <cell r="P56">
            <v>2.5617309749999992</v>
          </cell>
          <cell r="Q56">
            <v>2.5717309749999995</v>
          </cell>
        </row>
        <row r="57">
          <cell r="B57">
            <v>39141</v>
          </cell>
          <cell r="C57">
            <v>4.0620000000000003</v>
          </cell>
          <cell r="D57">
            <v>3.677541127649643</v>
          </cell>
          <cell r="E57">
            <v>4.2042243319472421</v>
          </cell>
          <cell r="F57">
            <v>4.0203952271417789</v>
          </cell>
          <cell r="G57">
            <v>3.5771198199123684</v>
          </cell>
          <cell r="H57">
            <v>3.7987575235270739</v>
          </cell>
          <cell r="I57">
            <v>4.2197311648972047</v>
          </cell>
          <cell r="J57">
            <v>3.9202246416693844</v>
          </cell>
          <cell r="L57">
            <v>39141</v>
          </cell>
          <cell r="M57">
            <v>2.6394364499999994</v>
          </cell>
          <cell r="N57">
            <v>2.2979789575742262</v>
          </cell>
          <cell r="P57">
            <v>2.3506745849802475</v>
          </cell>
          <cell r="Q57">
            <v>2.3556745849802474</v>
          </cell>
        </row>
        <row r="58">
          <cell r="B58">
            <v>39172</v>
          </cell>
          <cell r="C58">
            <v>3.9169999999999998</v>
          </cell>
          <cell r="D58">
            <v>3.4194507125079454</v>
          </cell>
          <cell r="E58">
            <v>3.940272105412391</v>
          </cell>
          <cell r="F58">
            <v>3.7487059557761229</v>
          </cell>
          <cell r="G58">
            <v>3.3075074011008709</v>
          </cell>
          <cell r="H58">
            <v>3.5281066784384967</v>
          </cell>
          <cell r="I58">
            <v>3.9202375988466205</v>
          </cell>
          <cell r="J58">
            <v>3.6684061058894657</v>
          </cell>
          <cell r="L58">
            <v>39172</v>
          </cell>
          <cell r="M58">
            <v>2.5425952999999994</v>
          </cell>
          <cell r="N58">
            <v>2.237559299414325</v>
          </cell>
          <cell r="P58">
            <v>2.2348527417181319</v>
          </cell>
          <cell r="Q58">
            <v>2.2348527417181319</v>
          </cell>
        </row>
        <row r="59">
          <cell r="B59">
            <v>39202</v>
          </cell>
          <cell r="C59">
            <v>3.7370000000000001</v>
          </cell>
          <cell r="D59">
            <v>3.2733167391274973</v>
          </cell>
          <cell r="E59">
            <v>3.7597255368209757</v>
          </cell>
          <cell r="F59">
            <v>3.5808168710234445</v>
          </cell>
          <cell r="G59">
            <v>3.1687699362250834</v>
          </cell>
          <cell r="H59">
            <v>3.3747934036242637</v>
          </cell>
          <cell r="I59">
            <v>3.7413451526712405</v>
          </cell>
          <cell r="J59">
            <v>3.5058227291343806</v>
          </cell>
          <cell r="L59">
            <v>39202</v>
          </cell>
          <cell r="M59">
            <v>2.5230210249999994</v>
          </cell>
          <cell r="N59">
            <v>2.2208347184641721</v>
          </cell>
          <cell r="P59">
            <v>2.2181534458535017</v>
          </cell>
          <cell r="Q59">
            <v>2.2181534458535017</v>
          </cell>
        </row>
        <row r="60">
          <cell r="B60">
            <v>39233</v>
          </cell>
          <cell r="C60">
            <v>3.7269999999999999</v>
          </cell>
          <cell r="D60">
            <v>3.2717832457823848</v>
          </cell>
          <cell r="E60">
            <v>3.7495888946731215</v>
          </cell>
          <cell r="F60">
            <v>3.5738445998352741</v>
          </cell>
          <cell r="G60">
            <v>3.169085570006136</v>
          </cell>
          <cell r="H60">
            <v>3.3714650849207048</v>
          </cell>
          <cell r="I60">
            <v>3.731622041127395</v>
          </cell>
          <cell r="J60">
            <v>3.500176884945609</v>
          </cell>
          <cell r="L60">
            <v>39233</v>
          </cell>
          <cell r="M60">
            <v>2.5312628249999993</v>
          </cell>
          <cell r="N60">
            <v>2.2296702047245565</v>
          </cell>
          <cell r="P60">
            <v>2.2269941998400369</v>
          </cell>
          <cell r="Q60">
            <v>2.2269941998400369</v>
          </cell>
        </row>
        <row r="61">
          <cell r="B61">
            <v>39263</v>
          </cell>
          <cell r="C61">
            <v>3.7570000000000001</v>
          </cell>
          <cell r="D61">
            <v>3.2998294365543339</v>
          </cell>
          <cell r="E61">
            <v>3.7796204274764729</v>
          </cell>
          <cell r="F61">
            <v>3.6031458931863911</v>
          </cell>
          <cell r="G61">
            <v>3.1967050391335858</v>
          </cell>
          <cell r="H61">
            <v>3.3999254661599885</v>
          </cell>
          <cell r="I61">
            <v>3.7615581437913601</v>
          </cell>
          <cell r="J61">
            <v>3.529172079758403</v>
          </cell>
          <cell r="L61">
            <v>39263</v>
          </cell>
          <cell r="M61">
            <v>2.5374441749999996</v>
          </cell>
          <cell r="N61">
            <v>2.2350203939600179</v>
          </cell>
          <cell r="P61">
            <v>2.2323370142588876</v>
          </cell>
          <cell r="Q61">
            <v>2.2323370142588876</v>
          </cell>
        </row>
        <row r="62">
          <cell r="B62">
            <v>39294</v>
          </cell>
          <cell r="C62">
            <v>3.7869999999999999</v>
          </cell>
          <cell r="D62">
            <v>3.3252705483555483</v>
          </cell>
          <cell r="E62">
            <v>3.8096940040176248</v>
          </cell>
          <cell r="F62">
            <v>3.6315155776723285</v>
          </cell>
          <cell r="G62">
            <v>3.2211504670976336</v>
          </cell>
          <cell r="H62">
            <v>3.4263330223849811</v>
          </cell>
          <cell r="I62">
            <v>3.7914090500072763</v>
          </cell>
          <cell r="J62">
            <v>3.5568275343215872</v>
          </cell>
          <cell r="L62">
            <v>39294</v>
          </cell>
          <cell r="M62">
            <v>2.5456859749999996</v>
          </cell>
          <cell r="N62">
            <v>2.2423122959434028</v>
          </cell>
          <cell r="P62">
            <v>2.2396204878804311</v>
          </cell>
          <cell r="Q62">
            <v>2.2396204878804311</v>
          </cell>
        </row>
        <row r="63">
          <cell r="B63">
            <v>39325</v>
          </cell>
          <cell r="C63">
            <v>3.8220000000000001</v>
          </cell>
          <cell r="D63">
            <v>3.358968008870181</v>
          </cell>
          <cell r="E63">
            <v>3.8447150258865257</v>
          </cell>
          <cell r="F63">
            <v>3.6660497732397395</v>
          </cell>
          <cell r="G63">
            <v>3.2545634465159337</v>
          </cell>
          <cell r="H63">
            <v>3.4603066098778363</v>
          </cell>
          <cell r="I63">
            <v>3.8263664517832527</v>
          </cell>
          <cell r="J63">
            <v>3.5911576641967828</v>
          </cell>
          <cell r="L63">
            <v>39325</v>
          </cell>
          <cell r="M63">
            <v>2.5880539781249992</v>
          </cell>
          <cell r="N63">
            <v>2.2843240873121715</v>
          </cell>
          <cell r="P63">
            <v>2.2816291186135094</v>
          </cell>
          <cell r="Q63">
            <v>2.2816291186135094</v>
          </cell>
        </row>
        <row r="64">
          <cell r="B64">
            <v>39355</v>
          </cell>
          <cell r="C64">
            <v>3.8220000000000001</v>
          </cell>
          <cell r="D64">
            <v>3.3615730878409158</v>
          </cell>
          <cell r="E64">
            <v>3.8446729821487242</v>
          </cell>
          <cell r="F64">
            <v>3.6669813821049178</v>
          </cell>
          <cell r="G64">
            <v>3.2577374876793344</v>
          </cell>
          <cell r="H64">
            <v>3.4623594348921261</v>
          </cell>
          <cell r="I64">
            <v>3.8264516482313002</v>
          </cell>
          <cell r="J64">
            <v>3.5924974044463918</v>
          </cell>
          <cell r="L64">
            <v>39355</v>
          </cell>
          <cell r="M64">
            <v>2.6173329726249994</v>
          </cell>
          <cell r="N64">
            <v>2.3478818176230853</v>
          </cell>
          <cell r="P64">
            <v>2.6535147640865322</v>
          </cell>
          <cell r="Q64">
            <v>2.3977795888348612</v>
          </cell>
        </row>
        <row r="65">
          <cell r="B65">
            <v>39386</v>
          </cell>
          <cell r="C65">
            <v>3.847</v>
          </cell>
          <cell r="D65">
            <v>3.3837075009731072</v>
          </cell>
          <cell r="E65">
            <v>3.8697192302603054</v>
          </cell>
          <cell r="F65">
            <v>3.6909566123532209</v>
          </cell>
          <cell r="G65">
            <v>3.2792460423995933</v>
          </cell>
          <cell r="H65">
            <v>3.4851013273764071</v>
          </cell>
          <cell r="I65">
            <v>3.8513579321384475</v>
          </cell>
          <cell r="J65">
            <v>3.6160236901718217</v>
          </cell>
          <cell r="L65">
            <v>39386</v>
          </cell>
          <cell r="M65">
            <v>2.7480427694999996</v>
          </cell>
          <cell r="N65">
            <v>2.4666763966275584</v>
          </cell>
          <cell r="P65">
            <v>2.7858245315692187</v>
          </cell>
          <cell r="Q65">
            <v>2.5187806635407086</v>
          </cell>
        </row>
        <row r="66">
          <cell r="B66">
            <v>39416</v>
          </cell>
          <cell r="C66">
            <v>3.9969999999999999</v>
          </cell>
          <cell r="D66">
            <v>3.5126063613101555</v>
          </cell>
          <cell r="E66">
            <v>4.0200597845364943</v>
          </cell>
          <cell r="F66">
            <v>3.8334105805452743</v>
          </cell>
          <cell r="G66">
            <v>3.4035363089760455</v>
          </cell>
          <cell r="H66">
            <v>3.6184734447606597</v>
          </cell>
          <cell r="I66">
            <v>4.0006678409092604</v>
          </cell>
          <cell r="J66">
            <v>3.75517179414999</v>
          </cell>
          <cell r="L66">
            <v>39416</v>
          </cell>
          <cell r="M66">
            <v>2.8850266366249988</v>
          </cell>
          <cell r="N66">
            <v>2.5916405264270264</v>
          </cell>
          <cell r="P66">
            <v>2.9244224041317959</v>
          </cell>
          <cell r="Q66">
            <v>2.6459706442670012</v>
          </cell>
        </row>
        <row r="67">
          <cell r="B67">
            <v>39447</v>
          </cell>
          <cell r="C67">
            <v>4.1470000000000002</v>
          </cell>
          <cell r="D67">
            <v>3.6404631900589113</v>
          </cell>
          <cell r="E67">
            <v>4.1704171563078054</v>
          </cell>
          <cell r="F67">
            <v>3.9754919051912574</v>
          </cell>
          <cell r="G67">
            <v>3.5265569590871384</v>
          </cell>
          <cell r="H67">
            <v>3.7510244321391979</v>
          </cell>
          <cell r="I67">
            <v>4.1499436711008562</v>
          </cell>
          <cell r="J67">
            <v>3.8937840020283154</v>
          </cell>
          <cell r="L67">
            <v>39447</v>
          </cell>
          <cell r="M67">
            <v>2.9069858824999986</v>
          </cell>
          <cell r="N67">
            <v>2.6106732275618971</v>
          </cell>
          <cell r="P67">
            <v>2.9467746252437714</v>
          </cell>
          <cell r="Q67">
            <v>2.6655452917144897</v>
          </cell>
        </row>
        <row r="68">
          <cell r="B68">
            <v>39478</v>
          </cell>
          <cell r="C68">
            <v>4.1970000000000001</v>
          </cell>
          <cell r="D68">
            <v>3.5917923799389073</v>
          </cell>
          <cell r="E68">
            <v>4.1412215258888327</v>
          </cell>
          <cell r="F68">
            <v>3.942366225034847</v>
          </cell>
          <cell r="G68">
            <v>3.4463368260533587</v>
          </cell>
          <cell r="H68">
            <v>3.6943515255441026</v>
          </cell>
          <cell r="I68">
            <v>4.1098096158568893</v>
          </cell>
          <cell r="J68">
            <v>3.875780403213136</v>
          </cell>
          <cell r="L68">
            <v>39478</v>
          </cell>
          <cell r="M68">
            <v>2.7930069396249988</v>
          </cell>
          <cell r="N68">
            <v>2.4893654659407884</v>
          </cell>
          <cell r="P68">
            <v>2.6030069396249989</v>
          </cell>
          <cell r="Q68">
            <v>2.6130069396249991</v>
          </cell>
        </row>
        <row r="69">
          <cell r="B69">
            <v>39507</v>
          </cell>
          <cell r="C69">
            <v>4.0970000000000004</v>
          </cell>
          <cell r="D69">
            <v>3.7125411276496432</v>
          </cell>
          <cell r="E69">
            <v>4.2392243319472422</v>
          </cell>
          <cell r="F69">
            <v>4.055395227141779</v>
          </cell>
          <cell r="G69">
            <v>3.6121198199123685</v>
          </cell>
          <cell r="H69">
            <v>3.833757523527074</v>
          </cell>
          <cell r="I69">
            <v>4.2547311648972048</v>
          </cell>
          <cell r="J69">
            <v>3.9552246416693846</v>
          </cell>
          <cell r="L69">
            <v>39507</v>
          </cell>
          <cell r="M69">
            <v>2.679027996749999</v>
          </cell>
          <cell r="N69">
            <v>2.3375705043242259</v>
          </cell>
          <cell r="P69">
            <v>2.3902661317302472</v>
          </cell>
          <cell r="Q69">
            <v>2.3952661317302471</v>
          </cell>
        </row>
        <row r="70">
          <cell r="B70">
            <v>39538</v>
          </cell>
          <cell r="C70">
            <v>3.9470000000000001</v>
          </cell>
          <cell r="D70">
            <v>3.4494507125079457</v>
          </cell>
          <cell r="E70">
            <v>3.9702721054123913</v>
          </cell>
          <cell r="F70">
            <v>3.7787059557761231</v>
          </cell>
          <cell r="G70">
            <v>3.3375074011008712</v>
          </cell>
          <cell r="H70">
            <v>3.5581066784384969</v>
          </cell>
          <cell r="I70">
            <v>3.9502375988466207</v>
          </cell>
          <cell r="J70">
            <v>3.6984061058894659</v>
          </cell>
          <cell r="L70">
            <v>39538</v>
          </cell>
          <cell r="M70">
            <v>2.5807342294999991</v>
          </cell>
          <cell r="N70">
            <v>2.2756982289143246</v>
          </cell>
          <cell r="P70">
            <v>2.2729916712181315</v>
          </cell>
          <cell r="Q70">
            <v>2.2729916712181315</v>
          </cell>
        </row>
        <row r="71">
          <cell r="B71">
            <v>39568</v>
          </cell>
          <cell r="C71">
            <v>3.7970000000000002</v>
          </cell>
          <cell r="D71">
            <v>3.3333167391274974</v>
          </cell>
          <cell r="E71">
            <v>3.8197255368209757</v>
          </cell>
          <cell r="F71">
            <v>3.6408168710234445</v>
          </cell>
          <cell r="G71">
            <v>3.2287699362250835</v>
          </cell>
          <cell r="H71">
            <v>3.4347934036242638</v>
          </cell>
          <cell r="I71">
            <v>3.8013451526712405</v>
          </cell>
          <cell r="J71">
            <v>3.5658227291343807</v>
          </cell>
          <cell r="L71">
            <v>39568</v>
          </cell>
          <cell r="M71">
            <v>2.5608663403749992</v>
          </cell>
          <cell r="N71">
            <v>2.2586800338391719</v>
          </cell>
          <cell r="P71">
            <v>2.2559987612285015</v>
          </cell>
          <cell r="Q71">
            <v>2.2559987612285015</v>
          </cell>
        </row>
        <row r="72">
          <cell r="B72">
            <v>39599</v>
          </cell>
          <cell r="C72">
            <v>3.7669999999999999</v>
          </cell>
          <cell r="D72">
            <v>3.3117832457823848</v>
          </cell>
          <cell r="E72">
            <v>3.7895888946731215</v>
          </cell>
          <cell r="F72">
            <v>3.6138445998352742</v>
          </cell>
          <cell r="G72">
            <v>3.209085570006136</v>
          </cell>
          <cell r="H72">
            <v>3.4114650849207049</v>
          </cell>
          <cell r="I72">
            <v>3.7716220411273951</v>
          </cell>
          <cell r="J72">
            <v>3.540176884945609</v>
          </cell>
          <cell r="L72">
            <v>39599</v>
          </cell>
          <cell r="M72">
            <v>2.5692317673749989</v>
          </cell>
          <cell r="N72">
            <v>2.2676391470995561</v>
          </cell>
          <cell r="P72">
            <v>2.2649631422150365</v>
          </cell>
          <cell r="Q72">
            <v>2.2649631422150365</v>
          </cell>
        </row>
        <row r="73">
          <cell r="B73">
            <v>39629</v>
          </cell>
          <cell r="C73">
            <v>3.7970000000000002</v>
          </cell>
          <cell r="D73">
            <v>3.339829436554334</v>
          </cell>
          <cell r="E73">
            <v>3.8196204274764729</v>
          </cell>
          <cell r="F73">
            <v>3.6431458931863911</v>
          </cell>
          <cell r="G73">
            <v>3.2367050391335859</v>
          </cell>
          <cell r="H73">
            <v>3.4399254661599885</v>
          </cell>
          <cell r="I73">
            <v>3.8015581437913601</v>
          </cell>
          <cell r="J73">
            <v>3.569172079758403</v>
          </cell>
          <cell r="L73">
            <v>39629</v>
          </cell>
          <cell r="M73">
            <v>2.5755058376249993</v>
          </cell>
          <cell r="N73">
            <v>2.2730820565850176</v>
          </cell>
          <cell r="P73">
            <v>2.2703986768838873</v>
          </cell>
          <cell r="Q73">
            <v>2.2703986768838873</v>
          </cell>
        </row>
        <row r="74">
          <cell r="B74">
            <v>39660</v>
          </cell>
          <cell r="C74">
            <v>3.827</v>
          </cell>
          <cell r="D74">
            <v>3.3652705483555483</v>
          </cell>
          <cell r="E74">
            <v>3.8496940040176248</v>
          </cell>
          <cell r="F74">
            <v>3.6715155776723285</v>
          </cell>
          <cell r="G74">
            <v>3.2611504670976337</v>
          </cell>
          <cell r="H74">
            <v>3.4663330223849811</v>
          </cell>
          <cell r="I74">
            <v>3.8314090500072764</v>
          </cell>
          <cell r="J74">
            <v>3.5968275343215872</v>
          </cell>
          <cell r="L74">
            <v>39660</v>
          </cell>
          <cell r="M74">
            <v>2.5838712646249995</v>
          </cell>
          <cell r="N74">
            <v>2.2804975855684027</v>
          </cell>
          <cell r="P74">
            <v>2.277805777505431</v>
          </cell>
          <cell r="Q74">
            <v>2.277805777505431</v>
          </cell>
        </row>
        <row r="75">
          <cell r="B75">
            <v>39691</v>
          </cell>
          <cell r="C75">
            <v>3.8570000000000002</v>
          </cell>
          <cell r="D75">
            <v>3.3939680088701811</v>
          </cell>
          <cell r="E75">
            <v>3.8797150258865258</v>
          </cell>
          <cell r="F75">
            <v>3.7010497732397396</v>
          </cell>
          <cell r="G75">
            <v>3.2895634465159338</v>
          </cell>
          <cell r="H75">
            <v>3.4953066098778365</v>
          </cell>
          <cell r="I75">
            <v>3.8613664517832529</v>
          </cell>
          <cell r="J75">
            <v>3.626157664196783</v>
          </cell>
          <cell r="L75">
            <v>39691</v>
          </cell>
          <cell r="M75">
            <v>2.6268747877968739</v>
          </cell>
          <cell r="N75">
            <v>2.3231448969840462</v>
          </cell>
          <cell r="P75">
            <v>2.3204499282853841</v>
          </cell>
          <cell r="Q75">
            <v>2.3204499282853841</v>
          </cell>
        </row>
        <row r="76">
          <cell r="B76">
            <v>39721</v>
          </cell>
          <cell r="C76">
            <v>3.8570000000000002</v>
          </cell>
          <cell r="D76">
            <v>3.3965730878409159</v>
          </cell>
          <cell r="E76">
            <v>3.8796729821487244</v>
          </cell>
          <cell r="F76">
            <v>3.7019813821049179</v>
          </cell>
          <cell r="G76">
            <v>3.2927374876793345</v>
          </cell>
          <cell r="H76">
            <v>3.4973594348921262</v>
          </cell>
          <cell r="I76">
            <v>3.8614516482313004</v>
          </cell>
          <cell r="J76">
            <v>3.6274974044463919</v>
          </cell>
          <cell r="L76">
            <v>39721</v>
          </cell>
          <cell r="M76">
            <v>2.6565929672143742</v>
          </cell>
          <cell r="N76">
            <v>2.3871418122124601</v>
          </cell>
          <cell r="P76">
            <v>2.692774758675907</v>
          </cell>
          <cell r="Q76">
            <v>2.437039583424236</v>
          </cell>
        </row>
        <row r="77">
          <cell r="B77">
            <v>39752</v>
          </cell>
          <cell r="C77">
            <v>3.8820000000000001</v>
          </cell>
          <cell r="D77">
            <v>3.4187075009731074</v>
          </cell>
          <cell r="E77">
            <v>3.9047192302603055</v>
          </cell>
          <cell r="F77">
            <v>3.7259566123532211</v>
          </cell>
          <cell r="G77">
            <v>3.3142460423995934</v>
          </cell>
          <cell r="H77">
            <v>3.5201013273764072</v>
          </cell>
          <cell r="I77">
            <v>3.8863579321384476</v>
          </cell>
          <cell r="J77">
            <v>3.6510236901718218</v>
          </cell>
          <cell r="L77">
            <v>39752</v>
          </cell>
          <cell r="M77">
            <v>2.7892634110424992</v>
          </cell>
          <cell r="N77">
            <v>2.507897038170058</v>
          </cell>
          <cell r="P77">
            <v>2.8270451731117183</v>
          </cell>
          <cell r="Q77">
            <v>2.5600013050832082</v>
          </cell>
        </row>
        <row r="78">
          <cell r="B78">
            <v>39782</v>
          </cell>
          <cell r="C78">
            <v>4.032</v>
          </cell>
          <cell r="D78">
            <v>3.5476063613101556</v>
          </cell>
          <cell r="E78">
            <v>4.0550597845364944</v>
          </cell>
          <cell r="F78">
            <v>3.8684105805452744</v>
          </cell>
          <cell r="G78">
            <v>3.4385363089760457</v>
          </cell>
          <cell r="H78">
            <v>3.6534734447606598</v>
          </cell>
          <cell r="I78">
            <v>4.0356678409092606</v>
          </cell>
          <cell r="J78">
            <v>3.7901717941499902</v>
          </cell>
          <cell r="L78">
            <v>39782</v>
          </cell>
          <cell r="M78">
            <v>2.9283020361743737</v>
          </cell>
          <cell r="N78">
            <v>2.6349159259764012</v>
          </cell>
          <cell r="P78">
            <v>2.9676978036811708</v>
          </cell>
          <cell r="Q78">
            <v>2.6892460438163761</v>
          </cell>
        </row>
        <row r="79">
          <cell r="B79">
            <v>39813</v>
          </cell>
          <cell r="C79">
            <v>4.1820000000000004</v>
          </cell>
          <cell r="D79">
            <v>3.6754631900589114</v>
          </cell>
          <cell r="E79">
            <v>4.2054171563078055</v>
          </cell>
          <cell r="F79">
            <v>4.0104919051912571</v>
          </cell>
          <cell r="G79">
            <v>3.5615569590871385</v>
          </cell>
          <cell r="H79">
            <v>3.786024432139198</v>
          </cell>
          <cell r="I79">
            <v>4.1849436711008563</v>
          </cell>
          <cell r="J79">
            <v>3.9287840020283156</v>
          </cell>
          <cell r="L79">
            <v>39813</v>
          </cell>
          <cell r="M79">
            <v>2.9505906707374985</v>
          </cell>
          <cell r="N79">
            <v>2.654278015799397</v>
          </cell>
          <cell r="P79">
            <v>2.9903794134812713</v>
          </cell>
          <cell r="Q79">
            <v>2.7091500799519896</v>
          </cell>
        </row>
        <row r="80">
          <cell r="B80">
            <v>39844</v>
          </cell>
          <cell r="C80">
            <v>4.2809400000000002</v>
          </cell>
          <cell r="D80">
            <v>3.6757323799389074</v>
          </cell>
          <cell r="E80">
            <v>4.2251615258888329</v>
          </cell>
          <cell r="F80">
            <v>4.0263062250348467</v>
          </cell>
          <cell r="G80">
            <v>3.5302768260533588</v>
          </cell>
          <cell r="H80">
            <v>3.7782915255441027</v>
          </cell>
          <cell r="I80">
            <v>4.1937496158568894</v>
          </cell>
          <cell r="J80">
            <v>3.9597204032131361</v>
          </cell>
          <cell r="L80">
            <v>39844</v>
          </cell>
          <cell r="M80">
            <v>2.8349020437193735</v>
          </cell>
          <cell r="N80">
            <v>2.5312605700351631</v>
          </cell>
          <cell r="P80">
            <v>2.6449020437193735</v>
          </cell>
          <cell r="Q80">
            <v>2.6549020437193738</v>
          </cell>
        </row>
        <row r="81">
          <cell r="B81">
            <v>39872</v>
          </cell>
          <cell r="C81">
            <v>4.1789400000000008</v>
          </cell>
          <cell r="D81">
            <v>3.7944811276496435</v>
          </cell>
          <cell r="E81">
            <v>4.3211643319472426</v>
          </cell>
          <cell r="F81">
            <v>4.1373352271417794</v>
          </cell>
          <cell r="G81">
            <v>3.6940598199123689</v>
          </cell>
          <cell r="H81">
            <v>3.9156975235270743</v>
          </cell>
          <cell r="I81">
            <v>4.3366711648972052</v>
          </cell>
          <cell r="J81">
            <v>4.0371646416693849</v>
          </cell>
          <cell r="L81">
            <v>39872</v>
          </cell>
          <cell r="M81">
            <v>2.7192134167012489</v>
          </cell>
          <cell r="N81">
            <v>2.3777559242754758</v>
          </cell>
          <cell r="P81">
            <v>2.4304515516814971</v>
          </cell>
          <cell r="Q81">
            <v>2.435451551681497</v>
          </cell>
        </row>
        <row r="82">
          <cell r="B82">
            <v>39903</v>
          </cell>
          <cell r="C82">
            <v>4.0259400000000003</v>
          </cell>
          <cell r="D82">
            <v>3.5283907125079459</v>
          </cell>
          <cell r="E82">
            <v>4.0492121054123915</v>
          </cell>
          <cell r="F82">
            <v>3.8576459557761233</v>
          </cell>
          <cell r="G82">
            <v>3.4164474011008714</v>
          </cell>
          <cell r="H82">
            <v>3.6370466784384972</v>
          </cell>
          <cell r="I82">
            <v>4.029177598846621</v>
          </cell>
          <cell r="J82">
            <v>3.7773461058894662</v>
          </cell>
          <cell r="L82">
            <v>39903</v>
          </cell>
          <cell r="M82">
            <v>2.6194452429424988</v>
          </cell>
          <cell r="N82">
            <v>2.3144092423568243</v>
          </cell>
          <cell r="P82">
            <v>2.3117026846606312</v>
          </cell>
          <cell r="Q82">
            <v>2.3117026846606312</v>
          </cell>
        </row>
        <row r="83">
          <cell r="B83">
            <v>39933</v>
          </cell>
          <cell r="C83">
            <v>3.8729400000000003</v>
          </cell>
          <cell r="D83">
            <v>3.4092567391274975</v>
          </cell>
          <cell r="E83">
            <v>3.8956655368209758</v>
          </cell>
          <cell r="F83">
            <v>3.7167568710234447</v>
          </cell>
          <cell r="G83">
            <v>3.3047099362250836</v>
          </cell>
          <cell r="H83">
            <v>3.5107334036242639</v>
          </cell>
          <cell r="I83">
            <v>3.8772851526712406</v>
          </cell>
          <cell r="J83">
            <v>3.6417627291343808</v>
          </cell>
          <cell r="L83">
            <v>39933</v>
          </cell>
          <cell r="M83">
            <v>2.5992793354806238</v>
          </cell>
          <cell r="N83">
            <v>2.2970930289447966</v>
          </cell>
          <cell r="P83">
            <v>2.2944117563341262</v>
          </cell>
          <cell r="Q83">
            <v>2.2944117563341262</v>
          </cell>
        </row>
        <row r="84">
          <cell r="B84">
            <v>39964</v>
          </cell>
          <cell r="C84">
            <v>3.8423400000000001</v>
          </cell>
          <cell r="D84">
            <v>3.387123245782385</v>
          </cell>
          <cell r="E84">
            <v>3.8649288946731217</v>
          </cell>
          <cell r="F84">
            <v>3.6891845998352744</v>
          </cell>
          <cell r="G84">
            <v>3.2844255700061362</v>
          </cell>
          <cell r="H84">
            <v>3.4868050849207051</v>
          </cell>
          <cell r="I84">
            <v>3.8469620411273953</v>
          </cell>
          <cell r="J84">
            <v>3.6155168849456092</v>
          </cell>
          <cell r="L84">
            <v>39964</v>
          </cell>
          <cell r="M84">
            <v>2.6077702438856236</v>
          </cell>
          <cell r="N84">
            <v>2.3061776236101807</v>
          </cell>
          <cell r="P84">
            <v>2.3035016187256612</v>
          </cell>
          <cell r="Q84">
            <v>2.3035016187256612</v>
          </cell>
        </row>
        <row r="85">
          <cell r="B85">
            <v>39994</v>
          </cell>
          <cell r="C85">
            <v>3.8729400000000003</v>
          </cell>
          <cell r="D85">
            <v>3.4157694365543341</v>
          </cell>
          <cell r="E85">
            <v>3.895560427476473</v>
          </cell>
          <cell r="F85">
            <v>3.7190858931863913</v>
          </cell>
          <cell r="G85">
            <v>3.312645039133586</v>
          </cell>
          <cell r="H85">
            <v>3.5158654661599886</v>
          </cell>
          <cell r="I85">
            <v>3.8774981437913603</v>
          </cell>
          <cell r="J85">
            <v>3.6451120797584031</v>
          </cell>
          <cell r="L85">
            <v>39994</v>
          </cell>
          <cell r="M85">
            <v>2.614138425189374</v>
          </cell>
          <cell r="N85">
            <v>2.3117146441493923</v>
          </cell>
          <cell r="P85">
            <v>2.309031264448262</v>
          </cell>
          <cell r="Q85">
            <v>2.309031264448262</v>
          </cell>
        </row>
        <row r="86">
          <cell r="B86">
            <v>40025</v>
          </cell>
          <cell r="C86">
            <v>3.90354</v>
          </cell>
          <cell r="D86">
            <v>3.4418105483555483</v>
          </cell>
          <cell r="E86">
            <v>3.9262340040176249</v>
          </cell>
          <cell r="F86">
            <v>3.7480555776723286</v>
          </cell>
          <cell r="G86">
            <v>3.3376904670976337</v>
          </cell>
          <cell r="H86">
            <v>3.5428730223849811</v>
          </cell>
          <cell r="I86">
            <v>3.9079490500072764</v>
          </cell>
          <cell r="J86">
            <v>3.6733675343215872</v>
          </cell>
          <cell r="L86">
            <v>40025</v>
          </cell>
          <cell r="M86">
            <v>2.6226293335943742</v>
          </cell>
          <cell r="N86">
            <v>2.3192556545377774</v>
          </cell>
          <cell r="P86">
            <v>2.3165638464748057</v>
          </cell>
          <cell r="Q86">
            <v>2.3165638464748057</v>
          </cell>
        </row>
        <row r="87">
          <cell r="B87">
            <v>40056</v>
          </cell>
          <cell r="C87">
            <v>3.9341400000000002</v>
          </cell>
          <cell r="D87">
            <v>3.4711080088701811</v>
          </cell>
          <cell r="E87">
            <v>3.9568550258865258</v>
          </cell>
          <cell r="F87">
            <v>3.7781897732397396</v>
          </cell>
          <cell r="G87">
            <v>3.3667034465159338</v>
          </cell>
          <cell r="H87">
            <v>3.5724466098778365</v>
          </cell>
          <cell r="I87">
            <v>3.9385064517832529</v>
          </cell>
          <cell r="J87">
            <v>3.703297664196783</v>
          </cell>
          <cell r="L87">
            <v>40056</v>
          </cell>
          <cell r="M87">
            <v>2.6662779096138269</v>
          </cell>
          <cell r="N87">
            <v>2.3625480188009993</v>
          </cell>
          <cell r="P87">
            <v>2.3598530501023371</v>
          </cell>
          <cell r="Q87">
            <v>2.3598530501023371</v>
          </cell>
        </row>
        <row r="88">
          <cell r="B88">
            <v>40086</v>
          </cell>
          <cell r="C88">
            <v>3.9341400000000002</v>
          </cell>
          <cell r="D88">
            <v>3.4737130878409159</v>
          </cell>
          <cell r="E88">
            <v>3.9568129821487243</v>
          </cell>
          <cell r="F88">
            <v>3.7791213821049179</v>
          </cell>
          <cell r="G88">
            <v>3.3698774876793345</v>
          </cell>
          <cell r="H88">
            <v>3.5744994348921262</v>
          </cell>
          <cell r="I88">
            <v>3.9385916482313004</v>
          </cell>
          <cell r="J88">
            <v>3.7046374044463919</v>
          </cell>
          <cell r="L88">
            <v>40086</v>
          </cell>
          <cell r="M88">
            <v>2.6964418617225894</v>
          </cell>
          <cell r="N88">
            <v>2.4269907067206753</v>
          </cell>
          <cell r="P88">
            <v>2.7326236531841221</v>
          </cell>
          <cell r="Q88">
            <v>2.4768884779324511</v>
          </cell>
        </row>
        <row r="89">
          <cell r="B89">
            <v>40117</v>
          </cell>
          <cell r="C89">
            <v>3.9596400000000003</v>
          </cell>
          <cell r="D89">
            <v>3.4963475009731075</v>
          </cell>
          <cell r="E89">
            <v>3.9823592302603057</v>
          </cell>
          <cell r="F89">
            <v>3.8035966123532212</v>
          </cell>
          <cell r="G89">
            <v>3.3918860423995936</v>
          </cell>
          <cell r="H89">
            <v>3.5977413273764074</v>
          </cell>
          <cell r="I89">
            <v>3.9639979321384478</v>
          </cell>
          <cell r="J89">
            <v>3.728663690171822</v>
          </cell>
          <cell r="L89">
            <v>40117</v>
          </cell>
          <cell r="M89">
            <v>2.8311023622081364</v>
          </cell>
          <cell r="N89">
            <v>2.5497359893356952</v>
          </cell>
          <cell r="P89">
            <v>2.8688841242773555</v>
          </cell>
          <cell r="Q89">
            <v>2.6018402562488454</v>
          </cell>
        </row>
        <row r="90">
          <cell r="B90">
            <v>40147</v>
          </cell>
          <cell r="C90">
            <v>4.1126399999999999</v>
          </cell>
          <cell r="D90">
            <v>3.6282463613101554</v>
          </cell>
          <cell r="E90">
            <v>4.1356997845364942</v>
          </cell>
          <cell r="F90">
            <v>3.9490505805452742</v>
          </cell>
          <cell r="G90">
            <v>3.5191763089760455</v>
          </cell>
          <cell r="H90">
            <v>3.7341134447606597</v>
          </cell>
          <cell r="I90">
            <v>4.1163078409092604</v>
          </cell>
          <cell r="J90">
            <v>3.87081179414999</v>
          </cell>
          <cell r="L90">
            <v>40147</v>
          </cell>
          <cell r="M90">
            <v>2.9722265667169889</v>
          </cell>
          <cell r="N90">
            <v>2.6788404565190165</v>
          </cell>
          <cell r="P90">
            <v>3.011622334223786</v>
          </cell>
          <cell r="Q90">
            <v>2.7331705743589914</v>
          </cell>
        </row>
        <row r="91">
          <cell r="B91">
            <v>40178</v>
          </cell>
          <cell r="C91">
            <v>4.2656400000000003</v>
          </cell>
          <cell r="D91">
            <v>3.7591031900589114</v>
          </cell>
          <cell r="E91">
            <v>4.2890571563078055</v>
          </cell>
          <cell r="F91">
            <v>4.094131905191257</v>
          </cell>
          <cell r="G91">
            <v>3.6451969590871385</v>
          </cell>
          <cell r="H91">
            <v>3.869664432139198</v>
          </cell>
          <cell r="I91">
            <v>4.2685836711008562</v>
          </cell>
          <cell r="J91">
            <v>4.0124240020283155</v>
          </cell>
          <cell r="L91">
            <v>40178</v>
          </cell>
          <cell r="M91">
            <v>2.9948495307985605</v>
          </cell>
          <cell r="N91">
            <v>2.6985368758604591</v>
          </cell>
          <cell r="P91">
            <v>3.0346382735423334</v>
          </cell>
          <cell r="Q91">
            <v>2.7534089400130517</v>
          </cell>
        </row>
        <row r="92">
          <cell r="B92">
            <v>40209</v>
          </cell>
          <cell r="C92">
            <v>4.3665588</v>
          </cell>
          <cell r="D92">
            <v>3.7613511799389072</v>
          </cell>
          <cell r="E92">
            <v>4.3107803258888326</v>
          </cell>
          <cell r="F92">
            <v>4.1119250250348465</v>
          </cell>
          <cell r="G92">
            <v>3.6158956260533586</v>
          </cell>
          <cell r="H92">
            <v>3.8639103255441025</v>
          </cell>
          <cell r="I92">
            <v>4.2793684158568892</v>
          </cell>
          <cell r="J92">
            <v>4.0453392032131354</v>
          </cell>
          <cell r="L92">
            <v>40209</v>
          </cell>
          <cell r="M92">
            <v>2.877425574375164</v>
          </cell>
          <cell r="N92">
            <v>2.5737841006909536</v>
          </cell>
          <cell r="P92">
            <v>2.6874255743751641</v>
          </cell>
          <cell r="Q92">
            <v>2.6974255743751643</v>
          </cell>
        </row>
        <row r="93">
          <cell r="B93">
            <v>40237</v>
          </cell>
          <cell r="C93">
            <v>4.2625188000000005</v>
          </cell>
          <cell r="D93">
            <v>3.8780599276496432</v>
          </cell>
          <cell r="E93">
            <v>4.4047431319472423</v>
          </cell>
          <cell r="F93">
            <v>4.2209140271417791</v>
          </cell>
          <cell r="G93">
            <v>3.7776386199123686</v>
          </cell>
          <cell r="H93">
            <v>3.9992763235270741</v>
          </cell>
          <cell r="I93">
            <v>4.4202499648972049</v>
          </cell>
          <cell r="J93">
            <v>4.1207434416693847</v>
          </cell>
          <cell r="L93">
            <v>40237</v>
          </cell>
          <cell r="M93">
            <v>2.7600016179517675</v>
          </cell>
          <cell r="N93">
            <v>2.4185441255259943</v>
          </cell>
          <cell r="P93">
            <v>2.4712397529320156</v>
          </cell>
          <cell r="Q93">
            <v>2.4762397529320155</v>
          </cell>
        </row>
        <row r="94">
          <cell r="B94">
            <v>40268</v>
          </cell>
          <cell r="C94">
            <v>4.1064588000000004</v>
          </cell>
          <cell r="D94">
            <v>3.608909512507946</v>
          </cell>
          <cell r="E94">
            <v>4.1297309054123916</v>
          </cell>
          <cell r="F94">
            <v>3.9381647557761235</v>
          </cell>
          <cell r="G94">
            <v>3.4969662011008715</v>
          </cell>
          <cell r="H94">
            <v>3.7175654784384973</v>
          </cell>
          <cell r="I94">
            <v>4.1096963988466211</v>
          </cell>
          <cell r="J94">
            <v>3.8578649058894663</v>
          </cell>
          <cell r="L94">
            <v>40268</v>
          </cell>
          <cell r="M94">
            <v>2.6587369215866361</v>
          </cell>
          <cell r="N94">
            <v>2.3537009210009616</v>
          </cell>
          <cell r="P94">
            <v>2.3509943633047685</v>
          </cell>
          <cell r="Q94">
            <v>2.3509943633047685</v>
          </cell>
        </row>
        <row r="95">
          <cell r="B95">
            <v>40298</v>
          </cell>
          <cell r="C95">
            <v>3.9503988000000003</v>
          </cell>
          <cell r="D95">
            <v>3.4867155391274975</v>
          </cell>
          <cell r="E95">
            <v>3.9731243368209759</v>
          </cell>
          <cell r="F95">
            <v>3.7942156710234447</v>
          </cell>
          <cell r="G95">
            <v>3.3821687362250836</v>
          </cell>
          <cell r="H95">
            <v>3.5881922036242639</v>
          </cell>
          <cell r="I95">
            <v>3.9547439526712407</v>
          </cell>
          <cell r="J95">
            <v>3.7192215291343809</v>
          </cell>
          <cell r="L95">
            <v>40298</v>
          </cell>
          <cell r="M95">
            <v>2.6382685255128329</v>
          </cell>
          <cell r="N95">
            <v>2.3360822189770056</v>
          </cell>
          <cell r="P95">
            <v>2.3334009463663352</v>
          </cell>
          <cell r="Q95">
            <v>2.3334009463663352</v>
          </cell>
        </row>
        <row r="96">
          <cell r="B96">
            <v>40329</v>
          </cell>
          <cell r="C96">
            <v>3.9191868000000003</v>
          </cell>
          <cell r="D96">
            <v>3.4639700457823852</v>
          </cell>
          <cell r="E96">
            <v>3.9417756946731219</v>
          </cell>
          <cell r="F96">
            <v>3.7660313998352746</v>
          </cell>
          <cell r="G96">
            <v>3.3612723700061364</v>
          </cell>
          <cell r="H96">
            <v>3.5636518849207053</v>
          </cell>
          <cell r="I96">
            <v>3.9238088411273955</v>
          </cell>
          <cell r="J96">
            <v>3.6923636849456094</v>
          </cell>
          <cell r="L96">
            <v>40329</v>
          </cell>
          <cell r="M96">
            <v>2.6468867975439077</v>
          </cell>
          <cell r="N96">
            <v>2.3452941772684648</v>
          </cell>
          <cell r="P96">
            <v>2.3426181723839452</v>
          </cell>
          <cell r="Q96">
            <v>2.3426181723839452</v>
          </cell>
        </row>
        <row r="97">
          <cell r="B97">
            <v>40359</v>
          </cell>
          <cell r="C97">
            <v>3.9503988000000003</v>
          </cell>
          <cell r="D97">
            <v>3.4932282365543341</v>
          </cell>
          <cell r="E97">
            <v>3.9730192274764731</v>
          </cell>
          <cell r="F97">
            <v>3.7965446931863913</v>
          </cell>
          <cell r="G97">
            <v>3.390103839133586</v>
          </cell>
          <cell r="H97">
            <v>3.5933242661599887</v>
          </cell>
          <cell r="I97">
            <v>3.9549569437913603</v>
          </cell>
          <cell r="J97">
            <v>3.7225708797584032</v>
          </cell>
          <cell r="L97">
            <v>40359</v>
          </cell>
          <cell r="M97">
            <v>2.6533505015672145</v>
          </cell>
          <cell r="N97">
            <v>2.3509267205272328</v>
          </cell>
          <cell r="P97">
            <v>2.3482433408261025</v>
          </cell>
          <cell r="Q97">
            <v>2.3482433408261025</v>
          </cell>
        </row>
        <row r="98">
          <cell r="B98">
            <v>40390</v>
          </cell>
          <cell r="C98">
            <v>3.9816107999999999</v>
          </cell>
          <cell r="D98">
            <v>3.5198813483555482</v>
          </cell>
          <cell r="E98">
            <v>4.0043048040176243</v>
          </cell>
          <cell r="F98">
            <v>3.8261263776723284</v>
          </cell>
          <cell r="G98">
            <v>3.4157612670976336</v>
          </cell>
          <cell r="H98">
            <v>3.620943822384981</v>
          </cell>
          <cell r="I98">
            <v>3.9860198500072763</v>
          </cell>
          <cell r="J98">
            <v>3.7514383343215871</v>
          </cell>
          <cell r="L98">
            <v>40390</v>
          </cell>
          <cell r="M98">
            <v>2.6619687735982898</v>
          </cell>
          <cell r="N98">
            <v>2.3585950945416929</v>
          </cell>
          <cell r="P98">
            <v>2.3559032864787213</v>
          </cell>
          <cell r="Q98">
            <v>2.3559032864787213</v>
          </cell>
        </row>
        <row r="99">
          <cell r="B99">
            <v>40421</v>
          </cell>
          <cell r="C99">
            <v>4.0128228000000004</v>
          </cell>
          <cell r="D99">
            <v>3.5497908088701813</v>
          </cell>
          <cell r="E99">
            <v>4.035537825886526</v>
          </cell>
          <cell r="F99">
            <v>3.8568725732397398</v>
          </cell>
          <cell r="G99">
            <v>3.4453862465159339</v>
          </cell>
          <cell r="H99">
            <v>3.6511294098778366</v>
          </cell>
          <cell r="I99">
            <v>4.017189251783253</v>
          </cell>
          <cell r="J99">
            <v>3.7819804641967831</v>
          </cell>
          <cell r="L99">
            <v>40421</v>
          </cell>
          <cell r="M99">
            <v>2.7062720782580341</v>
          </cell>
          <cell r="N99">
            <v>2.4025421874452064</v>
          </cell>
          <cell r="P99">
            <v>2.3998472187465443</v>
          </cell>
          <cell r="Q99">
            <v>2.3998472187465443</v>
          </cell>
        </row>
        <row r="100">
          <cell r="B100">
            <v>40451</v>
          </cell>
          <cell r="C100">
            <v>4.0128228000000004</v>
          </cell>
          <cell r="D100">
            <v>3.5523958878409161</v>
          </cell>
          <cell r="E100">
            <v>4.0354957821487245</v>
          </cell>
          <cell r="F100">
            <v>3.857804182104918</v>
          </cell>
          <cell r="G100">
            <v>3.4485602876793346</v>
          </cell>
          <cell r="H100">
            <v>3.6531822348921263</v>
          </cell>
          <cell r="I100">
            <v>4.0172744482313005</v>
          </cell>
          <cell r="J100">
            <v>3.7833202044463921</v>
          </cell>
          <cell r="L100">
            <v>40451</v>
          </cell>
          <cell r="M100">
            <v>2.736888489648428</v>
          </cell>
          <cell r="N100">
            <v>2.4674373346465139</v>
          </cell>
          <cell r="P100">
            <v>2.7730702811099608</v>
          </cell>
          <cell r="Q100">
            <v>2.5173351058582898</v>
          </cell>
        </row>
        <row r="101">
          <cell r="B101">
            <v>40482</v>
          </cell>
          <cell r="C101">
            <v>4.0388328000000007</v>
          </cell>
          <cell r="D101">
            <v>3.5755403009731079</v>
          </cell>
          <cell r="E101">
            <v>4.0615520302603061</v>
          </cell>
          <cell r="F101">
            <v>3.8827894123532216</v>
          </cell>
          <cell r="G101">
            <v>3.471078842399594</v>
          </cell>
          <cell r="H101">
            <v>3.6769341273764078</v>
          </cell>
          <cell r="I101">
            <v>4.0431907321384477</v>
          </cell>
          <cell r="J101">
            <v>3.8078564901718224</v>
          </cell>
          <cell r="L101">
            <v>40482</v>
          </cell>
          <cell r="M101">
            <v>2.8735688976412583</v>
          </cell>
          <cell r="N101">
            <v>2.5922025247688172</v>
          </cell>
          <cell r="P101">
            <v>2.9113506597104775</v>
          </cell>
          <cell r="Q101">
            <v>2.6443067916819674</v>
          </cell>
        </row>
        <row r="102">
          <cell r="B102">
            <v>40512</v>
          </cell>
          <cell r="C102">
            <v>4.1948927999999999</v>
          </cell>
          <cell r="D102">
            <v>3.7104991613101554</v>
          </cell>
          <cell r="E102">
            <v>4.2179525845364942</v>
          </cell>
          <cell r="F102">
            <v>4.0313033805452738</v>
          </cell>
          <cell r="G102">
            <v>3.6014291089760455</v>
          </cell>
          <cell r="H102">
            <v>3.8163662447606597</v>
          </cell>
          <cell r="I102">
            <v>4.1985606409092604</v>
          </cell>
          <cell r="J102">
            <v>3.95306459414999</v>
          </cell>
          <cell r="L102">
            <v>40512</v>
          </cell>
          <cell r="M102">
            <v>3.0168099652177434</v>
          </cell>
          <cell r="N102">
            <v>2.7234238550197709</v>
          </cell>
          <cell r="P102">
            <v>3.0562057327245404</v>
          </cell>
          <cell r="Q102">
            <v>2.7777539728597458</v>
          </cell>
        </row>
        <row r="103">
          <cell r="B103">
            <v>40543</v>
          </cell>
          <cell r="C103">
            <v>4.3509528000000008</v>
          </cell>
          <cell r="D103">
            <v>3.8444159900589119</v>
          </cell>
          <cell r="E103">
            <v>4.374369956307806</v>
          </cell>
          <cell r="F103">
            <v>4.1794447051912575</v>
          </cell>
          <cell r="G103">
            <v>3.730509759087139</v>
          </cell>
          <cell r="H103">
            <v>3.9549772321391985</v>
          </cell>
          <cell r="I103">
            <v>4.3538964711008568</v>
          </cell>
          <cell r="J103">
            <v>4.097736802028316</v>
          </cell>
          <cell r="L103">
            <v>40543</v>
          </cell>
          <cell r="M103">
            <v>3.0397722737605388</v>
          </cell>
          <cell r="N103">
            <v>2.7434596188224374</v>
          </cell>
          <cell r="P103">
            <v>3.0795610165043117</v>
          </cell>
          <cell r="Q103">
            <v>2.79833168297503</v>
          </cell>
        </row>
        <row r="104">
          <cell r="B104">
            <v>40574</v>
          </cell>
          <cell r="C104">
            <v>4.4538899760000001</v>
          </cell>
          <cell r="D104">
            <v>3.8486823559389074</v>
          </cell>
          <cell r="E104">
            <v>4.3981115018888328</v>
          </cell>
          <cell r="F104">
            <v>4.1992562010348466</v>
          </cell>
          <cell r="G104">
            <v>3.7032268020533587</v>
          </cell>
          <cell r="H104">
            <v>3.9512415015441027</v>
          </cell>
          <cell r="I104">
            <v>4.3666995918568894</v>
          </cell>
          <cell r="J104">
            <v>4.1326703792131356</v>
          </cell>
          <cell r="L104">
            <v>40574</v>
          </cell>
          <cell r="M104">
            <v>2.9205869579907913</v>
          </cell>
          <cell r="N104">
            <v>2.6169454843065809</v>
          </cell>
          <cell r="P104">
            <v>2.7305869579907913</v>
          </cell>
          <cell r="Q104">
            <v>2.7405869579907916</v>
          </cell>
        </row>
        <row r="105">
          <cell r="B105">
            <v>40602</v>
          </cell>
          <cell r="C105">
            <v>4.3477691760000008</v>
          </cell>
          <cell r="D105">
            <v>3.9633103036496435</v>
          </cell>
          <cell r="E105">
            <v>4.4899935079472426</v>
          </cell>
          <cell r="F105">
            <v>4.3061644031417794</v>
          </cell>
          <cell r="G105">
            <v>3.8628889959123689</v>
          </cell>
          <cell r="H105">
            <v>4.0845266995270739</v>
          </cell>
          <cell r="I105">
            <v>4.5055003408972052</v>
          </cell>
          <cell r="J105">
            <v>4.205993817669385</v>
          </cell>
          <cell r="L105">
            <v>40602</v>
          </cell>
          <cell r="M105">
            <v>2.8014016422210437</v>
          </cell>
          <cell r="N105">
            <v>2.4599441497952705</v>
          </cell>
          <cell r="P105">
            <v>2.5126397772012918</v>
          </cell>
          <cell r="Q105">
            <v>2.5176397772012917</v>
          </cell>
        </row>
        <row r="106">
          <cell r="B106">
            <v>40633</v>
          </cell>
          <cell r="C106">
            <v>4.1885879760000009</v>
          </cell>
          <cell r="D106">
            <v>3.6910386885079465</v>
          </cell>
          <cell r="E106">
            <v>4.2118600814123921</v>
          </cell>
          <cell r="F106">
            <v>4.0202939317761235</v>
          </cell>
          <cell r="G106">
            <v>3.579095377100872</v>
          </cell>
          <cell r="H106">
            <v>3.7996946544384977</v>
          </cell>
          <cell r="I106">
            <v>4.1918255748466215</v>
          </cell>
          <cell r="J106">
            <v>3.9399940818894668</v>
          </cell>
          <cell r="L106">
            <v>40633</v>
          </cell>
          <cell r="M106">
            <v>2.6986179754104356</v>
          </cell>
          <cell r="N106">
            <v>2.3935819748247611</v>
          </cell>
          <cell r="P106">
            <v>2.390875417128568</v>
          </cell>
          <cell r="Q106">
            <v>2.390875417128568</v>
          </cell>
        </row>
        <row r="107">
          <cell r="B107">
            <v>40663</v>
          </cell>
          <cell r="C107">
            <v>4.0294067760000001</v>
          </cell>
          <cell r="D107">
            <v>3.5657235151274973</v>
          </cell>
          <cell r="E107">
            <v>4.0521323128209756</v>
          </cell>
          <cell r="F107">
            <v>3.8732236470234445</v>
          </cell>
          <cell r="G107">
            <v>3.4611767122250834</v>
          </cell>
          <cell r="H107">
            <v>3.6672001796242637</v>
          </cell>
          <cell r="I107">
            <v>4.03375192867124</v>
          </cell>
          <cell r="J107">
            <v>3.7982295051343806</v>
          </cell>
          <cell r="L107">
            <v>40663</v>
          </cell>
          <cell r="M107">
            <v>2.677842553395525</v>
          </cell>
          <cell r="N107">
            <v>2.3756562468596978</v>
          </cell>
          <cell r="P107">
            <v>2.3729749742490274</v>
          </cell>
          <cell r="Q107">
            <v>2.3729749742490274</v>
          </cell>
        </row>
        <row r="108">
          <cell r="B108">
            <v>40694</v>
          </cell>
          <cell r="C108">
            <v>3.9975705360000005</v>
          </cell>
          <cell r="D108">
            <v>3.5423537817823854</v>
          </cell>
          <cell r="E108">
            <v>4.0201594306731216</v>
          </cell>
          <cell r="F108">
            <v>3.8444151358352747</v>
          </cell>
          <cell r="G108">
            <v>3.4396561060061366</v>
          </cell>
          <cell r="H108">
            <v>3.6420356209207054</v>
          </cell>
          <cell r="I108">
            <v>4.0021925771273956</v>
          </cell>
          <cell r="J108">
            <v>3.7707474209456096</v>
          </cell>
          <cell r="L108">
            <v>40694</v>
          </cell>
          <cell r="M108">
            <v>2.686590099507066</v>
          </cell>
          <cell r="N108">
            <v>2.3849974792316231</v>
          </cell>
          <cell r="P108">
            <v>2.3823214743471035</v>
          </cell>
          <cell r="Q108">
            <v>2.3823214743471035</v>
          </cell>
        </row>
        <row r="109">
          <cell r="B109">
            <v>40724</v>
          </cell>
          <cell r="C109">
            <v>4.0294067760000001</v>
          </cell>
          <cell r="D109">
            <v>3.5722362125543339</v>
          </cell>
          <cell r="E109">
            <v>4.0520272034764728</v>
          </cell>
          <cell r="F109">
            <v>3.8755526691863911</v>
          </cell>
          <cell r="G109">
            <v>3.4691118151335858</v>
          </cell>
          <cell r="H109">
            <v>3.6723322421599884</v>
          </cell>
          <cell r="I109">
            <v>4.0339649197913596</v>
          </cell>
          <cell r="J109">
            <v>3.8015788557584029</v>
          </cell>
          <cell r="L109">
            <v>40724</v>
          </cell>
          <cell r="M109">
            <v>2.6931507590907224</v>
          </cell>
          <cell r="N109">
            <v>2.3907269780507407</v>
          </cell>
          <cell r="P109">
            <v>2.3880435983496104</v>
          </cell>
          <cell r="Q109">
            <v>2.3880435983496104</v>
          </cell>
        </row>
        <row r="110">
          <cell r="B110">
            <v>40755</v>
          </cell>
          <cell r="C110">
            <v>4.0612430159999997</v>
          </cell>
          <cell r="D110">
            <v>3.599513564355548</v>
          </cell>
          <cell r="E110">
            <v>4.0839370200176246</v>
          </cell>
          <cell r="F110">
            <v>3.9057585936723282</v>
          </cell>
          <cell r="G110">
            <v>3.4953934830976334</v>
          </cell>
          <cell r="H110">
            <v>3.7005760383849808</v>
          </cell>
          <cell r="I110">
            <v>4.0656520660072761</v>
          </cell>
          <cell r="J110">
            <v>3.8310705503215869</v>
          </cell>
          <cell r="L110">
            <v>40755</v>
          </cell>
          <cell r="M110">
            <v>2.7018983052022638</v>
          </cell>
          <cell r="N110">
            <v>2.398524626145667</v>
          </cell>
          <cell r="P110">
            <v>2.3958328180826953</v>
          </cell>
          <cell r="Q110">
            <v>2.3958328180826953</v>
          </cell>
        </row>
        <row r="111">
          <cell r="B111">
            <v>40786</v>
          </cell>
          <cell r="C111">
            <v>4.0930792560000002</v>
          </cell>
          <cell r="D111">
            <v>3.6300472648701811</v>
          </cell>
          <cell r="E111">
            <v>4.1157942818865259</v>
          </cell>
          <cell r="F111">
            <v>3.9371290292397396</v>
          </cell>
          <cell r="G111">
            <v>3.5256427025159338</v>
          </cell>
          <cell r="H111">
            <v>3.7313858658778365</v>
          </cell>
          <cell r="I111">
            <v>4.0974457077832529</v>
          </cell>
          <cell r="J111">
            <v>3.862236920196783</v>
          </cell>
          <cell r="L111">
            <v>40786</v>
          </cell>
          <cell r="M111">
            <v>2.7468661594319044</v>
          </cell>
          <cell r="N111">
            <v>2.4431362686190767</v>
          </cell>
          <cell r="P111">
            <v>2.4404412999204146</v>
          </cell>
          <cell r="Q111">
            <v>2.4404412999204146</v>
          </cell>
        </row>
        <row r="112">
          <cell r="B112">
            <v>40816</v>
          </cell>
          <cell r="C112">
            <v>4.0930792560000002</v>
          </cell>
          <cell r="D112">
            <v>3.632652343840916</v>
          </cell>
          <cell r="E112">
            <v>4.1157522381487244</v>
          </cell>
          <cell r="F112">
            <v>3.9380606381049179</v>
          </cell>
          <cell r="G112">
            <v>3.5288167436793345</v>
          </cell>
          <cell r="H112">
            <v>3.7334386908921262</v>
          </cell>
          <cell r="I112">
            <v>4.0975309042313004</v>
          </cell>
          <cell r="J112">
            <v>3.8635766604463919</v>
          </cell>
          <cell r="L112">
            <v>40816</v>
          </cell>
          <cell r="M112">
            <v>2.7779418169931542</v>
          </cell>
          <cell r="N112">
            <v>2.5084906619912402</v>
          </cell>
          <cell r="P112">
            <v>2.814123608454687</v>
          </cell>
          <cell r="Q112">
            <v>2.558388433203016</v>
          </cell>
        </row>
        <row r="113">
          <cell r="B113">
            <v>40847</v>
          </cell>
          <cell r="C113">
            <v>4.1196094560000009</v>
          </cell>
          <cell r="D113">
            <v>3.6563169569731082</v>
          </cell>
          <cell r="E113">
            <v>4.1423286862603064</v>
          </cell>
          <cell r="F113">
            <v>3.9635660683532219</v>
          </cell>
          <cell r="G113">
            <v>3.5518554983995942</v>
          </cell>
          <cell r="H113">
            <v>3.7577107833764081</v>
          </cell>
          <cell r="I113">
            <v>4.123967388138448</v>
          </cell>
          <cell r="J113">
            <v>3.8886331461718227</v>
          </cell>
          <cell r="L113">
            <v>40847</v>
          </cell>
          <cell r="M113">
            <v>2.9166724311058769</v>
          </cell>
          <cell r="N113">
            <v>2.6353060582334358</v>
          </cell>
          <cell r="P113">
            <v>2.9544541931750961</v>
          </cell>
          <cell r="Q113">
            <v>2.687410325146586</v>
          </cell>
        </row>
        <row r="114">
          <cell r="B114">
            <v>40877</v>
          </cell>
          <cell r="C114">
            <v>4.278790656</v>
          </cell>
          <cell r="D114">
            <v>3.7943970173101556</v>
          </cell>
          <cell r="E114">
            <v>4.3018504405364943</v>
          </cell>
          <cell r="F114">
            <v>4.1152012365452739</v>
          </cell>
          <cell r="G114">
            <v>3.6853269649760456</v>
          </cell>
          <cell r="H114">
            <v>3.9002641007606598</v>
          </cell>
          <cell r="I114">
            <v>4.2824584969092605</v>
          </cell>
          <cell r="J114">
            <v>4.0369624501499901</v>
          </cell>
          <cell r="L114">
            <v>40877</v>
          </cell>
          <cell r="M114">
            <v>3.0620621146960092</v>
          </cell>
          <cell r="N114">
            <v>2.7686760044980367</v>
          </cell>
          <cell r="P114">
            <v>3.1014578822028063</v>
          </cell>
          <cell r="Q114">
            <v>2.8230061223380116</v>
          </cell>
        </row>
        <row r="115">
          <cell r="B115">
            <v>40908</v>
          </cell>
          <cell r="C115">
            <v>4.4379718560000008</v>
          </cell>
          <cell r="D115">
            <v>3.9314350460589118</v>
          </cell>
          <cell r="E115">
            <v>4.4613890123078059</v>
          </cell>
          <cell r="F115">
            <v>4.2664637611912575</v>
          </cell>
          <cell r="G115">
            <v>3.8175288150871389</v>
          </cell>
          <cell r="H115">
            <v>4.041996288139198</v>
          </cell>
          <cell r="I115">
            <v>4.4409155271008567</v>
          </cell>
          <cell r="J115">
            <v>4.184755858028316</v>
          </cell>
          <cell r="L115">
            <v>40908</v>
          </cell>
          <cell r="M115">
            <v>3.0853688578669467</v>
          </cell>
          <cell r="N115">
            <v>2.7890562029288453</v>
          </cell>
          <cell r="P115">
            <v>3.1251576006107196</v>
          </cell>
          <cell r="Q115">
            <v>2.8439282670814379</v>
          </cell>
        </row>
        <row r="116">
          <cell r="B116">
            <v>40939</v>
          </cell>
          <cell r="C116">
            <v>4.5429677755200002</v>
          </cell>
          <cell r="D116">
            <v>3.9377601554589075</v>
          </cell>
          <cell r="E116">
            <v>4.4871893014088329</v>
          </cell>
          <cell r="F116">
            <v>4.2883340005548467</v>
          </cell>
          <cell r="G116">
            <v>3.7923046015733588</v>
          </cell>
          <cell r="H116">
            <v>4.0403193010641028</v>
          </cell>
          <cell r="I116">
            <v>4.4557773913768894</v>
          </cell>
          <cell r="J116">
            <v>4.2217481787331357</v>
          </cell>
          <cell r="L116">
            <v>40939</v>
          </cell>
          <cell r="M116">
            <v>2.9643957623606529</v>
          </cell>
          <cell r="N116">
            <v>2.6607542886764426</v>
          </cell>
          <cell r="P116">
            <v>2.774395762360653</v>
          </cell>
          <cell r="Q116">
            <v>2.7843957623606532</v>
          </cell>
        </row>
        <row r="117">
          <cell r="B117">
            <v>40968</v>
          </cell>
          <cell r="C117">
            <v>4.4347245595200011</v>
          </cell>
          <cell r="D117">
            <v>4.0502656871696434</v>
          </cell>
          <cell r="E117">
            <v>4.5769488914672429</v>
          </cell>
          <cell r="F117">
            <v>4.3931197866617797</v>
          </cell>
          <cell r="G117">
            <v>3.9498443794323692</v>
          </cell>
          <cell r="H117">
            <v>4.1714820830470742</v>
          </cell>
          <cell r="I117">
            <v>4.5924557244172055</v>
          </cell>
          <cell r="J117">
            <v>4.2929492011893853</v>
          </cell>
          <cell r="L117">
            <v>40968</v>
          </cell>
          <cell r="M117">
            <v>2.8434226668543592</v>
          </cell>
          <cell r="N117">
            <v>2.501965174428586</v>
          </cell>
          <cell r="P117">
            <v>2.5546608018346073</v>
          </cell>
          <cell r="Q117">
            <v>2.5596608018346072</v>
          </cell>
        </row>
        <row r="118">
          <cell r="B118">
            <v>40999</v>
          </cell>
          <cell r="C118">
            <v>4.2723597355200011</v>
          </cell>
          <cell r="D118">
            <v>3.7748104480279467</v>
          </cell>
          <cell r="E118">
            <v>4.2956318409323924</v>
          </cell>
          <cell r="F118">
            <v>4.1040656912961238</v>
          </cell>
          <cell r="G118">
            <v>3.6628671366208723</v>
          </cell>
          <cell r="H118">
            <v>3.883466413958498</v>
          </cell>
          <cell r="I118">
            <v>4.2755973343666218</v>
          </cell>
          <cell r="J118">
            <v>4.0237658414094666</v>
          </cell>
          <cell r="L118">
            <v>40999</v>
          </cell>
          <cell r="M118">
            <v>2.739097245041592</v>
          </cell>
          <cell r="N118">
            <v>2.4340612444559175</v>
          </cell>
          <cell r="P118">
            <v>2.4313546867597244</v>
          </cell>
          <cell r="Q118">
            <v>2.4313546867597244</v>
          </cell>
        </row>
        <row r="119">
          <cell r="B119">
            <v>41029</v>
          </cell>
          <cell r="C119">
            <v>4.1099949115200003</v>
          </cell>
          <cell r="D119">
            <v>3.6463116506474975</v>
          </cell>
          <cell r="E119">
            <v>4.1327204483409758</v>
          </cell>
          <cell r="F119">
            <v>3.9538117825434447</v>
          </cell>
          <cell r="G119">
            <v>3.5417648477450836</v>
          </cell>
          <cell r="H119">
            <v>3.7477883151442639</v>
          </cell>
          <cell r="I119">
            <v>4.1143400641912402</v>
          </cell>
          <cell r="J119">
            <v>3.8788176406543808</v>
          </cell>
          <cell r="L119">
            <v>41029</v>
          </cell>
          <cell r="M119">
            <v>2.7180101916964574</v>
          </cell>
          <cell r="N119">
            <v>2.4158238851606302</v>
          </cell>
          <cell r="P119">
            <v>2.4131426125499598</v>
          </cell>
          <cell r="Q119">
            <v>2.4131426125499598</v>
          </cell>
        </row>
        <row r="120">
          <cell r="B120">
            <v>41060</v>
          </cell>
          <cell r="C120">
            <v>4.0775219467200001</v>
          </cell>
          <cell r="D120">
            <v>3.622305192502385</v>
          </cell>
          <cell r="E120">
            <v>4.1001108413931213</v>
          </cell>
          <cell r="F120">
            <v>3.9243665465552744</v>
          </cell>
          <cell r="G120">
            <v>3.5196075167261363</v>
          </cell>
          <cell r="H120">
            <v>3.7219870316407051</v>
          </cell>
          <cell r="I120">
            <v>4.0821439878473953</v>
          </cell>
          <cell r="J120">
            <v>3.8506988316656092</v>
          </cell>
          <cell r="L120">
            <v>41060</v>
          </cell>
          <cell r="M120">
            <v>2.7268889509996717</v>
          </cell>
          <cell r="N120">
            <v>2.4252963307242288</v>
          </cell>
          <cell r="P120">
            <v>2.4226203258397092</v>
          </cell>
          <cell r="Q120">
            <v>2.4226203258397092</v>
          </cell>
        </row>
        <row r="121">
          <cell r="B121">
            <v>41090</v>
          </cell>
          <cell r="C121">
            <v>4.1099949115200003</v>
          </cell>
          <cell r="D121">
            <v>3.6528243480743341</v>
          </cell>
          <cell r="E121">
            <v>4.132615338996473</v>
          </cell>
          <cell r="F121">
            <v>3.9561408047063913</v>
          </cell>
          <cell r="G121">
            <v>3.549699950653586</v>
          </cell>
          <cell r="H121">
            <v>3.7529203776799887</v>
          </cell>
          <cell r="I121">
            <v>4.1145530553113598</v>
          </cell>
          <cell r="J121">
            <v>3.8821669912784031</v>
          </cell>
          <cell r="L121">
            <v>41090</v>
          </cell>
          <cell r="M121">
            <v>2.733548020477083</v>
          </cell>
          <cell r="N121">
            <v>2.4311242394371013</v>
          </cell>
          <cell r="P121">
            <v>2.428440859735971</v>
          </cell>
          <cell r="Q121">
            <v>2.428440859735971</v>
          </cell>
        </row>
        <row r="122">
          <cell r="B122">
            <v>41121</v>
          </cell>
          <cell r="C122">
            <v>4.1424678763199996</v>
          </cell>
          <cell r="D122">
            <v>3.6807384246755479</v>
          </cell>
          <cell r="E122">
            <v>4.1651618803376245</v>
          </cell>
          <cell r="F122">
            <v>3.9869834539923281</v>
          </cell>
          <cell r="G122">
            <v>3.5766183434176333</v>
          </cell>
          <cell r="H122">
            <v>3.7818008987049807</v>
          </cell>
          <cell r="I122">
            <v>4.146876926327276</v>
          </cell>
          <cell r="J122">
            <v>3.9122954106415868</v>
          </cell>
          <cell r="L122">
            <v>41121</v>
          </cell>
          <cell r="M122">
            <v>2.7424267797802977</v>
          </cell>
          <cell r="N122">
            <v>2.4390531007237009</v>
          </cell>
          <cell r="P122">
            <v>2.4363612926607292</v>
          </cell>
          <cell r="Q122">
            <v>2.4363612926607292</v>
          </cell>
        </row>
        <row r="123">
          <cell r="B123">
            <v>41152</v>
          </cell>
          <cell r="C123">
            <v>4.1749408411200006</v>
          </cell>
          <cell r="D123">
            <v>3.7119088499901816</v>
          </cell>
          <cell r="E123">
            <v>4.1976558670065263</v>
          </cell>
          <cell r="F123">
            <v>4.0189906143597396</v>
          </cell>
          <cell r="G123">
            <v>3.6075042876359342</v>
          </cell>
          <cell r="H123">
            <v>3.8132474509978369</v>
          </cell>
          <cell r="I123">
            <v>4.1793072929032533</v>
          </cell>
          <cell r="J123">
            <v>3.9440985053167834</v>
          </cell>
          <cell r="L123">
            <v>41152</v>
          </cell>
          <cell r="M123">
            <v>2.7880691518233829</v>
          </cell>
          <cell r="N123">
            <v>2.4843392610105552</v>
          </cell>
          <cell r="P123">
            <v>2.4816442923118931</v>
          </cell>
          <cell r="Q123">
            <v>2.4816442923118931</v>
          </cell>
        </row>
        <row r="124">
          <cell r="B124">
            <v>41182</v>
          </cell>
          <cell r="C124">
            <v>4.1749408411200006</v>
          </cell>
          <cell r="D124">
            <v>3.7145139289609164</v>
          </cell>
          <cell r="E124">
            <v>4.1976138232687248</v>
          </cell>
          <cell r="F124">
            <v>4.0199222232249179</v>
          </cell>
          <cell r="G124">
            <v>3.6106783287993349</v>
          </cell>
          <cell r="H124">
            <v>3.8153002760121266</v>
          </cell>
          <cell r="I124">
            <v>4.1793924893513008</v>
          </cell>
          <cell r="J124">
            <v>3.9454382455663923</v>
          </cell>
          <cell r="L124">
            <v>41182</v>
          </cell>
          <cell r="M124">
            <v>2.8196109442480513</v>
          </cell>
          <cell r="N124">
            <v>2.5501597892461372</v>
          </cell>
          <cell r="P124">
            <v>2.855792735709584</v>
          </cell>
          <cell r="Q124">
            <v>2.600057560457913</v>
          </cell>
        </row>
        <row r="125">
          <cell r="B125">
            <v>41213</v>
          </cell>
          <cell r="C125">
            <v>4.2020016451200011</v>
          </cell>
          <cell r="D125">
            <v>3.7387091460931083</v>
          </cell>
          <cell r="E125">
            <v>4.2247208753803065</v>
          </cell>
          <cell r="F125">
            <v>4.045958257473222</v>
          </cell>
          <cell r="G125">
            <v>3.6342476875195944</v>
          </cell>
          <cell r="H125">
            <v>3.8401029724964082</v>
          </cell>
          <cell r="I125">
            <v>4.2063595772584481</v>
          </cell>
          <cell r="J125">
            <v>3.9710253352918228</v>
          </cell>
          <cell r="L125">
            <v>41213</v>
          </cell>
          <cell r="M125">
            <v>2.9604225175724648</v>
          </cell>
          <cell r="N125">
            <v>2.6790561447000236</v>
          </cell>
          <cell r="P125">
            <v>2.9982042796416839</v>
          </cell>
          <cell r="Q125">
            <v>2.7311604116131738</v>
          </cell>
        </row>
        <row r="126">
          <cell r="B126">
            <v>41243</v>
          </cell>
          <cell r="C126">
            <v>4.3643664691200001</v>
          </cell>
          <cell r="D126">
            <v>3.8799728304301557</v>
          </cell>
          <cell r="E126">
            <v>4.3874262536564945</v>
          </cell>
          <cell r="F126">
            <v>4.2007770496652741</v>
          </cell>
          <cell r="G126">
            <v>3.7709027780960458</v>
          </cell>
          <cell r="H126">
            <v>3.9858399138806599</v>
          </cell>
          <cell r="I126">
            <v>4.3680343100292607</v>
          </cell>
          <cell r="J126">
            <v>4.1225382632699903</v>
          </cell>
          <cell r="L126">
            <v>41243</v>
          </cell>
          <cell r="M126">
            <v>3.1079930464164489</v>
          </cell>
          <cell r="N126">
            <v>2.8146069362184765</v>
          </cell>
          <cell r="P126">
            <v>3.147388813923246</v>
          </cell>
          <cell r="Q126">
            <v>2.8689370540584513</v>
          </cell>
        </row>
        <row r="127">
          <cell r="B127">
            <v>41274</v>
          </cell>
          <cell r="C127">
            <v>4.526731293120001</v>
          </cell>
          <cell r="D127">
            <v>4.020194483178912</v>
          </cell>
          <cell r="E127">
            <v>4.5501484494278062</v>
          </cell>
          <cell r="F127">
            <v>4.3552231983112577</v>
          </cell>
          <cell r="G127">
            <v>3.9062882522071392</v>
          </cell>
          <cell r="H127">
            <v>4.1307557252591982</v>
          </cell>
          <cell r="I127">
            <v>4.5296749642208569</v>
          </cell>
          <cell r="J127">
            <v>4.2735152951483162</v>
          </cell>
          <cell r="L127">
            <v>41274</v>
          </cell>
          <cell r="M127">
            <v>3.1316493907349505</v>
          </cell>
          <cell r="N127">
            <v>2.8353367357968491</v>
          </cell>
          <cell r="P127">
            <v>3.1714381334787234</v>
          </cell>
          <cell r="Q127">
            <v>2.8902087999494417</v>
          </cell>
        </row>
        <row r="128">
          <cell r="B128">
            <v>41305</v>
          </cell>
          <cell r="C128">
            <v>4.6338271310304</v>
          </cell>
          <cell r="D128">
            <v>4.0286195109693068</v>
          </cell>
          <cell r="E128">
            <v>4.5780486569192327</v>
          </cell>
          <cell r="F128">
            <v>4.3791933560652465</v>
          </cell>
          <cell r="G128">
            <v>3.8831639570837586</v>
          </cell>
          <cell r="H128">
            <v>4.1311786565745026</v>
          </cell>
          <cell r="I128">
            <v>4.5466367468872892</v>
          </cell>
          <cell r="J128">
            <v>4.3126075342435355</v>
          </cell>
          <cell r="L128">
            <v>41305</v>
          </cell>
          <cell r="M128">
            <v>3.0088616987960624</v>
          </cell>
          <cell r="N128">
            <v>2.705220225111852</v>
          </cell>
          <cell r="P128">
            <v>2.8188616987960624</v>
          </cell>
          <cell r="Q128">
            <v>2.8288616987960626</v>
          </cell>
        </row>
      </sheetData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</sheetNames>
    <sheetDataSet>
      <sheetData sheetId="0" refreshError="1"/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14">
          <cell r="N14">
            <v>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5.759308024002361E-2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NPC Factors"/>
      <sheetName val="Revenues"/>
      <sheetName val="TransInvest"/>
      <sheetName val="DistInvest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9">
          <cell r="L9">
            <v>8.2837271695077097E-2</v>
          </cell>
        </row>
        <row r="11">
          <cell r="Y11">
            <v>1</v>
          </cell>
        </row>
        <row r="19">
          <cell r="K19">
            <v>0.47799999999999998</v>
          </cell>
        </row>
        <row r="20">
          <cell r="K20">
            <v>3.0000000000000001E-3</v>
          </cell>
        </row>
        <row r="21">
          <cell r="K21">
            <v>0.51900000000000002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>
        <row r="61">
          <cell r="H61">
            <v>5.6674747264269187E-2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"/>
      <sheetName val="Check Dollars"/>
      <sheetName val="Check MWh"/>
      <sheetName val="Hermiston"/>
      <sheetName val="Ramp Loss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Wind Integration"/>
      <sheetName val="MacroBuilder"/>
      <sheetName val="E-W Assignments"/>
      <sheetName val="L&amp;R (Monthly) (2)"/>
    </sheetNames>
    <sheetDataSet>
      <sheetData sheetId="0"/>
      <sheetData sheetId="1"/>
      <sheetData sheetId="2">
        <row r="245">
          <cell r="R245" t="str">
            <v>AMP Resources (Cove Fort)</v>
          </cell>
          <cell r="S245">
            <v>2</v>
          </cell>
        </row>
        <row r="246">
          <cell r="R246" t="str">
            <v>APGI 7X24 return</v>
          </cell>
          <cell r="S246">
            <v>6</v>
          </cell>
        </row>
        <row r="247">
          <cell r="R247" t="str">
            <v>APGI LLH return</v>
          </cell>
          <cell r="S247">
            <v>6</v>
          </cell>
        </row>
        <row r="248">
          <cell r="R248" t="str">
            <v>APS 6X16 at 4C</v>
          </cell>
          <cell r="S248">
            <v>3</v>
          </cell>
        </row>
        <row r="249">
          <cell r="R249" t="str">
            <v>APS 7X16 at 4C</v>
          </cell>
          <cell r="S249">
            <v>3</v>
          </cell>
        </row>
        <row r="250">
          <cell r="R250" t="str">
            <v>APS 7X16 at Mona</v>
          </cell>
          <cell r="S250">
            <v>3</v>
          </cell>
        </row>
        <row r="251">
          <cell r="R251" t="str">
            <v>APS Exchange</v>
          </cell>
          <cell r="S251">
            <v>6</v>
          </cell>
        </row>
        <row r="252">
          <cell r="R252" t="str">
            <v>APS Exchange deliver</v>
          </cell>
          <cell r="S252">
            <v>6</v>
          </cell>
        </row>
        <row r="253">
          <cell r="R253" t="str">
            <v>APS p207861</v>
          </cell>
          <cell r="S253">
            <v>6</v>
          </cell>
        </row>
        <row r="254">
          <cell r="R254" t="str">
            <v>APS s207860</v>
          </cell>
          <cell r="S254">
            <v>6</v>
          </cell>
        </row>
        <row r="255">
          <cell r="R255" t="str">
            <v>APS Supplemental Purchase coal</v>
          </cell>
          <cell r="S255">
            <v>2</v>
          </cell>
        </row>
        <row r="256">
          <cell r="R256" t="str">
            <v>APS Supplemental Purchase other</v>
          </cell>
          <cell r="S256">
            <v>2</v>
          </cell>
        </row>
        <row r="257">
          <cell r="R257" t="str">
            <v>Aquila hydro hedge</v>
          </cell>
          <cell r="S257">
            <v>2</v>
          </cell>
        </row>
        <row r="258">
          <cell r="R258" t="str">
            <v>Biomass (QF)</v>
          </cell>
          <cell r="S258">
            <v>4</v>
          </cell>
        </row>
        <row r="259">
          <cell r="R259" t="str">
            <v>Biomass Non-Generation</v>
          </cell>
          <cell r="S259">
            <v>4</v>
          </cell>
        </row>
        <row r="260">
          <cell r="R260" t="str">
            <v>Black Hills</v>
          </cell>
          <cell r="S260">
            <v>1</v>
          </cell>
        </row>
        <row r="261">
          <cell r="R261" t="str">
            <v>Black Hills Losses</v>
          </cell>
          <cell r="S261">
            <v>1</v>
          </cell>
        </row>
        <row r="262">
          <cell r="R262" t="str">
            <v>Black Hills Reserve (CTs)</v>
          </cell>
          <cell r="S262">
            <v>6</v>
          </cell>
        </row>
        <row r="263">
          <cell r="R263" t="str">
            <v>Blanding</v>
          </cell>
          <cell r="S263">
            <v>1</v>
          </cell>
        </row>
        <row r="264">
          <cell r="R264" t="str">
            <v>Blanding Purchase</v>
          </cell>
          <cell r="S264">
            <v>2</v>
          </cell>
        </row>
        <row r="265">
          <cell r="R265" t="str">
            <v>BPA FC II delivery</v>
          </cell>
          <cell r="S265">
            <v>6</v>
          </cell>
        </row>
        <row r="266">
          <cell r="R266" t="str">
            <v>BPA FC II Generation</v>
          </cell>
          <cell r="S266">
            <v>6</v>
          </cell>
        </row>
        <row r="267">
          <cell r="R267" t="str">
            <v>BPA FC IV delivery</v>
          </cell>
          <cell r="S267">
            <v>6</v>
          </cell>
        </row>
        <row r="268">
          <cell r="R268" t="str">
            <v>BPA FC IV Generation</v>
          </cell>
          <cell r="S268">
            <v>6</v>
          </cell>
        </row>
        <row r="269">
          <cell r="R269" t="str">
            <v>BPA Flathead Sale</v>
          </cell>
          <cell r="S269">
            <v>1</v>
          </cell>
        </row>
        <row r="270">
          <cell r="R270" t="str">
            <v>BPA Hermiston Losses</v>
          </cell>
          <cell r="S270">
            <v>8</v>
          </cell>
        </row>
        <row r="271">
          <cell r="R271" t="str">
            <v>BPA Palisades return</v>
          </cell>
          <cell r="S271">
            <v>6</v>
          </cell>
        </row>
        <row r="272">
          <cell r="R272" t="str">
            <v>BPA Palisades storage</v>
          </cell>
          <cell r="S272">
            <v>6</v>
          </cell>
        </row>
        <row r="273">
          <cell r="R273" t="str">
            <v>BPA Peaking</v>
          </cell>
          <cell r="S273">
            <v>6</v>
          </cell>
        </row>
        <row r="274">
          <cell r="R274" t="str">
            <v>BPA Peaking Replacement</v>
          </cell>
          <cell r="S274">
            <v>6</v>
          </cell>
        </row>
        <row r="275">
          <cell r="R275" t="str">
            <v>BPA So. Idaho Exchange In</v>
          </cell>
          <cell r="S275">
            <v>6</v>
          </cell>
        </row>
        <row r="276">
          <cell r="R276" t="str">
            <v>BPA So. Idaho Exchange Out</v>
          </cell>
          <cell r="S276">
            <v>6</v>
          </cell>
        </row>
        <row r="277">
          <cell r="R277" t="str">
            <v>BPA Spring Energy</v>
          </cell>
          <cell r="S277">
            <v>6</v>
          </cell>
        </row>
        <row r="278">
          <cell r="R278" t="str">
            <v>BPA Spring Energy deliver</v>
          </cell>
          <cell r="S278">
            <v>6</v>
          </cell>
        </row>
        <row r="279">
          <cell r="R279" t="str">
            <v>BPA Summer Storage</v>
          </cell>
          <cell r="S279">
            <v>6</v>
          </cell>
        </row>
        <row r="280">
          <cell r="R280" t="str">
            <v>BPA Summer Storage return</v>
          </cell>
          <cell r="S280">
            <v>6</v>
          </cell>
        </row>
        <row r="281">
          <cell r="R281" t="str">
            <v>BPA Wind Sale</v>
          </cell>
          <cell r="S281">
            <v>1</v>
          </cell>
        </row>
        <row r="282">
          <cell r="R282" t="str">
            <v>Bridger Losses In</v>
          </cell>
          <cell r="S282">
            <v>8</v>
          </cell>
        </row>
        <row r="283">
          <cell r="R283" t="str">
            <v>Bridger Losses Out</v>
          </cell>
          <cell r="S283">
            <v>8</v>
          </cell>
        </row>
        <row r="284">
          <cell r="R284" t="str">
            <v>California QF</v>
          </cell>
          <cell r="S284">
            <v>4</v>
          </cell>
        </row>
        <row r="285">
          <cell r="R285" t="str">
            <v>California Pre-MSP QF</v>
          </cell>
          <cell r="S285">
            <v>4</v>
          </cell>
        </row>
        <row r="286">
          <cell r="R286" t="str">
            <v>Canadian Entitlement CEAEA</v>
          </cell>
          <cell r="S286">
            <v>5</v>
          </cell>
        </row>
        <row r="287">
          <cell r="R287" t="str">
            <v>Cargill p483225</v>
          </cell>
          <cell r="S287">
            <v>6</v>
          </cell>
        </row>
        <row r="288">
          <cell r="R288" t="str">
            <v>Cargill p485290</v>
          </cell>
          <cell r="S288">
            <v>6</v>
          </cell>
        </row>
        <row r="289">
          <cell r="R289" t="str">
            <v>Cargill s483226</v>
          </cell>
          <cell r="S289">
            <v>6</v>
          </cell>
        </row>
        <row r="290">
          <cell r="R290" t="str">
            <v>Cargill s485289</v>
          </cell>
          <cell r="S290">
            <v>6</v>
          </cell>
        </row>
        <row r="291">
          <cell r="R291" t="str">
            <v>Chehalis Station Service</v>
          </cell>
          <cell r="S291">
            <v>2</v>
          </cell>
        </row>
        <row r="292">
          <cell r="R292" t="str">
            <v>Chelan - Rocky Reach</v>
          </cell>
          <cell r="S292">
            <v>5</v>
          </cell>
        </row>
        <row r="293">
          <cell r="R293" t="str">
            <v>Chevron Wind QF</v>
          </cell>
          <cell r="S293">
            <v>4</v>
          </cell>
        </row>
        <row r="294">
          <cell r="R294" t="str">
            <v>Clark Displacement</v>
          </cell>
          <cell r="S294">
            <v>2</v>
          </cell>
        </row>
        <row r="295">
          <cell r="R295" t="str">
            <v>Clark Displacement Buy Back</v>
          </cell>
          <cell r="S295">
            <v>2</v>
          </cell>
        </row>
        <row r="296">
          <cell r="R296" t="str">
            <v>Clark River Road reserve</v>
          </cell>
          <cell r="S296">
            <v>2</v>
          </cell>
        </row>
        <row r="297">
          <cell r="R297" t="str">
            <v>CLARK S&amp;I</v>
          </cell>
          <cell r="S297">
            <v>2</v>
          </cell>
        </row>
        <row r="298">
          <cell r="R298" t="str">
            <v>Clark S&amp;I Base Capacity</v>
          </cell>
          <cell r="S298">
            <v>2</v>
          </cell>
        </row>
        <row r="299">
          <cell r="R299" t="str">
            <v>CLARK Storage &amp; Integration</v>
          </cell>
          <cell r="S299">
            <v>2</v>
          </cell>
        </row>
        <row r="300">
          <cell r="R300" t="str">
            <v>Clay Basin Gas Storage</v>
          </cell>
          <cell r="S300">
            <v>11</v>
          </cell>
        </row>
        <row r="301">
          <cell r="R301" t="str">
            <v>Co-Gen II QF</v>
          </cell>
          <cell r="S301">
            <v>4</v>
          </cell>
        </row>
        <row r="302">
          <cell r="R302" t="str">
            <v>Combine Hills</v>
          </cell>
          <cell r="S302">
            <v>2</v>
          </cell>
        </row>
        <row r="303">
          <cell r="R303" t="str">
            <v>Constellation p257677</v>
          </cell>
          <cell r="S303">
            <v>2</v>
          </cell>
        </row>
        <row r="304">
          <cell r="R304" t="str">
            <v>Constellation p257678</v>
          </cell>
          <cell r="S304">
            <v>2</v>
          </cell>
        </row>
        <row r="305">
          <cell r="R305" t="str">
            <v>Constellation p268849</v>
          </cell>
          <cell r="S305">
            <v>2</v>
          </cell>
        </row>
        <row r="306">
          <cell r="R306" t="str">
            <v>Cowlitz Swift deliver</v>
          </cell>
          <cell r="S306">
            <v>6</v>
          </cell>
        </row>
        <row r="307">
          <cell r="R307" t="str">
            <v>D.R. Johnson (QF)</v>
          </cell>
          <cell r="S307">
            <v>4</v>
          </cell>
        </row>
        <row r="308">
          <cell r="R308" t="str">
            <v>Deseret G&amp;T Expansion</v>
          </cell>
          <cell r="S308">
            <v>2</v>
          </cell>
        </row>
        <row r="309">
          <cell r="R309" t="str">
            <v>Deseret Purchase</v>
          </cell>
          <cell r="S309">
            <v>2</v>
          </cell>
        </row>
        <row r="310">
          <cell r="R310" t="str">
            <v>Douglas - Wells</v>
          </cell>
          <cell r="S310">
            <v>5</v>
          </cell>
        </row>
        <row r="311">
          <cell r="R311" t="str">
            <v>Douglas County Forest Products QF</v>
          </cell>
          <cell r="S311">
            <v>4</v>
          </cell>
        </row>
        <row r="312">
          <cell r="R312" t="str">
            <v>Douglas PUD - Lands Energy Share</v>
          </cell>
          <cell r="S312">
            <v>5</v>
          </cell>
        </row>
        <row r="313">
          <cell r="R313" t="str">
            <v>Douglas PUD Settlement</v>
          </cell>
          <cell r="S313">
            <v>2</v>
          </cell>
        </row>
        <row r="314">
          <cell r="R314" t="str">
            <v>DSM Cool Keeper Reserve</v>
          </cell>
          <cell r="S314">
            <v>8</v>
          </cell>
        </row>
        <row r="315">
          <cell r="R315" t="str">
            <v>DSM Idaho Irrigation</v>
          </cell>
          <cell r="S315">
            <v>8</v>
          </cell>
        </row>
        <row r="316">
          <cell r="R316" t="str">
            <v>DSM Idaho Irrigation Shifted</v>
          </cell>
          <cell r="S316">
            <v>8</v>
          </cell>
        </row>
        <row r="317">
          <cell r="R317" t="str">
            <v>DSM Utah Irrigation</v>
          </cell>
          <cell r="S317">
            <v>8</v>
          </cell>
        </row>
        <row r="318">
          <cell r="R318" t="str">
            <v>DSM Utah Irrigation Shifted</v>
          </cell>
          <cell r="S318">
            <v>8</v>
          </cell>
        </row>
        <row r="319">
          <cell r="R319" t="str">
            <v>Duke HLH</v>
          </cell>
          <cell r="S319">
            <v>2</v>
          </cell>
        </row>
        <row r="320">
          <cell r="R320" t="str">
            <v>Duke p99206</v>
          </cell>
          <cell r="S320">
            <v>2</v>
          </cell>
        </row>
        <row r="321">
          <cell r="R321" t="str">
            <v>Dunlap I Wind</v>
          </cell>
          <cell r="S321">
            <v>9</v>
          </cell>
        </row>
        <row r="322">
          <cell r="R322" t="str">
            <v>East Control Area Sale</v>
          </cell>
          <cell r="S322">
            <v>1</v>
          </cell>
        </row>
        <row r="323">
          <cell r="R323" t="str">
            <v>Electric Swaps - East</v>
          </cell>
          <cell r="S323">
            <v>13</v>
          </cell>
        </row>
        <row r="324">
          <cell r="R324" t="str">
            <v>Electric Swaps - West</v>
          </cell>
          <cell r="S324">
            <v>13</v>
          </cell>
        </row>
        <row r="325">
          <cell r="R325" t="str">
            <v>Evergreen BioPower QF</v>
          </cell>
          <cell r="S325">
            <v>4</v>
          </cell>
        </row>
        <row r="326">
          <cell r="R326" t="str">
            <v>EWEB FC I delivery</v>
          </cell>
          <cell r="S326">
            <v>6</v>
          </cell>
        </row>
        <row r="327">
          <cell r="R327" t="str">
            <v>EWEB FC I Generation</v>
          </cell>
          <cell r="S327">
            <v>6</v>
          </cell>
        </row>
        <row r="328">
          <cell r="R328" t="str">
            <v>EWEB/BPA Wind Sale</v>
          </cell>
          <cell r="S328">
            <v>6</v>
          </cell>
        </row>
        <row r="329">
          <cell r="R329" t="str">
            <v>Excess Gas Sales</v>
          </cell>
          <cell r="S329">
            <v>11</v>
          </cell>
        </row>
        <row r="330">
          <cell r="R330" t="str">
            <v>ExxonMobil QF</v>
          </cell>
          <cell r="S330">
            <v>4</v>
          </cell>
        </row>
        <row r="331">
          <cell r="R331" t="str">
            <v>Flathead &amp; ENI Sale</v>
          </cell>
          <cell r="S331">
            <v>1</v>
          </cell>
        </row>
        <row r="332">
          <cell r="R332" t="str">
            <v>Foote Creek I Generation</v>
          </cell>
          <cell r="S332">
            <v>9</v>
          </cell>
        </row>
        <row r="333">
          <cell r="R333" t="str">
            <v>Fort James (CoGen)</v>
          </cell>
          <cell r="S333">
            <v>2</v>
          </cell>
        </row>
        <row r="334">
          <cell r="R334" t="str">
            <v>Gas Swaps</v>
          </cell>
          <cell r="S334">
            <v>11</v>
          </cell>
        </row>
        <row r="335">
          <cell r="R335" t="str">
            <v>Gas Physical - East</v>
          </cell>
          <cell r="S335">
            <v>11</v>
          </cell>
        </row>
        <row r="336">
          <cell r="R336" t="str">
            <v>Gas Physical - West</v>
          </cell>
          <cell r="S336">
            <v>11</v>
          </cell>
        </row>
        <row r="337">
          <cell r="R337" t="str">
            <v>Gas Swaps - East</v>
          </cell>
          <cell r="S337">
            <v>11</v>
          </cell>
        </row>
        <row r="338">
          <cell r="R338" t="str">
            <v>Gas Swaps - West</v>
          </cell>
          <cell r="S338">
            <v>11</v>
          </cell>
        </row>
        <row r="339">
          <cell r="R339" t="str">
            <v>Gem State (City of Idaho Falls)</v>
          </cell>
          <cell r="S339">
            <v>2</v>
          </cell>
        </row>
        <row r="340">
          <cell r="R340" t="str">
            <v>Gem State Power Cost</v>
          </cell>
          <cell r="S340">
            <v>2</v>
          </cell>
        </row>
        <row r="341">
          <cell r="R341" t="str">
            <v>Glenrock Wind</v>
          </cell>
          <cell r="S341">
            <v>9</v>
          </cell>
        </row>
        <row r="342">
          <cell r="R342" t="str">
            <v>Glenrock III Wind</v>
          </cell>
          <cell r="S342">
            <v>9</v>
          </cell>
        </row>
        <row r="343">
          <cell r="R343" t="str">
            <v>Goodnoe Wind</v>
          </cell>
          <cell r="S343">
            <v>9</v>
          </cell>
        </row>
        <row r="344">
          <cell r="R344" t="str">
            <v>Grant - Priest Rapids</v>
          </cell>
          <cell r="S344">
            <v>5</v>
          </cell>
        </row>
        <row r="345">
          <cell r="R345" t="str">
            <v>Grant - Wanapum</v>
          </cell>
          <cell r="S345">
            <v>5</v>
          </cell>
        </row>
        <row r="346">
          <cell r="R346" t="str">
            <v>Grant County</v>
          </cell>
          <cell r="S346">
            <v>2</v>
          </cell>
        </row>
        <row r="347">
          <cell r="R347" t="str">
            <v>Grant Displacement</v>
          </cell>
          <cell r="S347">
            <v>5</v>
          </cell>
        </row>
        <row r="348">
          <cell r="R348" t="str">
            <v>Grant Meaningful Priority</v>
          </cell>
          <cell r="S348">
            <v>5</v>
          </cell>
        </row>
        <row r="349">
          <cell r="R349" t="str">
            <v>Grant Reasonable</v>
          </cell>
          <cell r="S349">
            <v>5</v>
          </cell>
        </row>
        <row r="350">
          <cell r="R350" t="str">
            <v>Grant Power Auction</v>
          </cell>
          <cell r="S350">
            <v>5</v>
          </cell>
        </row>
        <row r="351">
          <cell r="R351" t="str">
            <v>High Plains Wind</v>
          </cell>
          <cell r="S351">
            <v>9</v>
          </cell>
        </row>
        <row r="352">
          <cell r="R352" t="str">
            <v>Hermiston Purchase</v>
          </cell>
          <cell r="S352">
            <v>2</v>
          </cell>
        </row>
        <row r="353">
          <cell r="R353" t="str">
            <v>Hurricane Purchase</v>
          </cell>
          <cell r="S353">
            <v>2</v>
          </cell>
        </row>
        <row r="354">
          <cell r="R354" t="str">
            <v>Hurricane Sale</v>
          </cell>
          <cell r="S354">
            <v>1</v>
          </cell>
        </row>
        <row r="355">
          <cell r="R355" t="str">
            <v>Idaho Power P278538</v>
          </cell>
          <cell r="S355">
            <v>2</v>
          </cell>
        </row>
        <row r="356">
          <cell r="R356" t="str">
            <v>Idaho Power P278538 HLH</v>
          </cell>
          <cell r="S356">
            <v>2</v>
          </cell>
        </row>
        <row r="357">
          <cell r="R357" t="str">
            <v>Idaho Power P278538 LLH</v>
          </cell>
          <cell r="S357">
            <v>2</v>
          </cell>
        </row>
        <row r="358">
          <cell r="R358" t="str">
            <v>Idaho Power RTSA Purchase</v>
          </cell>
          <cell r="S358">
            <v>2</v>
          </cell>
        </row>
        <row r="359">
          <cell r="R359" t="str">
            <v>Idaho Power RTSA return</v>
          </cell>
          <cell r="S359">
            <v>8</v>
          </cell>
        </row>
        <row r="360">
          <cell r="R360" t="str">
            <v>Idaho QF</v>
          </cell>
          <cell r="S360">
            <v>4</v>
          </cell>
        </row>
        <row r="361">
          <cell r="R361" t="str">
            <v>Idaho Pre-MSP QF</v>
          </cell>
          <cell r="S361">
            <v>4</v>
          </cell>
        </row>
        <row r="362">
          <cell r="R362" t="str">
            <v>IPP Purchase</v>
          </cell>
          <cell r="S362">
            <v>2</v>
          </cell>
        </row>
        <row r="363">
          <cell r="R363" t="str">
            <v>IPP Sale (LADWP)</v>
          </cell>
          <cell r="S363">
            <v>1</v>
          </cell>
        </row>
        <row r="364">
          <cell r="R364" t="str">
            <v>IRP - DSM East Irrigation Ld Control</v>
          </cell>
          <cell r="S364">
            <v>7</v>
          </cell>
        </row>
        <row r="365">
          <cell r="R365" t="str">
            <v>IRP - DSM East Irrigation Ld Control - Return</v>
          </cell>
          <cell r="S365">
            <v>7</v>
          </cell>
        </row>
        <row r="366">
          <cell r="R366" t="str">
            <v>IRP - DSM East Summer Ld Control</v>
          </cell>
          <cell r="S366">
            <v>7</v>
          </cell>
        </row>
        <row r="367">
          <cell r="R367" t="str">
            <v>IRP - DSM East Summer Ld Control - Return</v>
          </cell>
          <cell r="S367">
            <v>7</v>
          </cell>
        </row>
        <row r="368">
          <cell r="R368" t="str">
            <v>IRP - DSM West Irrigation Ld Control</v>
          </cell>
          <cell r="S368">
            <v>7</v>
          </cell>
        </row>
        <row r="369">
          <cell r="R369" t="str">
            <v>IRP - DSM West Irrigation Ld Control - Return</v>
          </cell>
          <cell r="S369">
            <v>7</v>
          </cell>
        </row>
        <row r="370">
          <cell r="R370" t="str">
            <v>IRP - FOT Four Corners</v>
          </cell>
          <cell r="S370">
            <v>7</v>
          </cell>
        </row>
        <row r="371">
          <cell r="R371" t="str">
            <v>IRP - FOT Mid-C</v>
          </cell>
          <cell r="S371">
            <v>7</v>
          </cell>
        </row>
        <row r="372">
          <cell r="R372" t="str">
            <v>IRP - FOT West Main</v>
          </cell>
          <cell r="S372">
            <v>7</v>
          </cell>
        </row>
        <row r="373">
          <cell r="R373" t="str">
            <v>IRP - Wind Mid-C</v>
          </cell>
          <cell r="S373">
            <v>7</v>
          </cell>
        </row>
        <row r="374">
          <cell r="R374" t="str">
            <v>IRP - Wind Walla Walla</v>
          </cell>
          <cell r="S374">
            <v>7</v>
          </cell>
        </row>
        <row r="375">
          <cell r="R375" t="str">
            <v>IRP - Wind Wyoming SE</v>
          </cell>
          <cell r="S375">
            <v>7</v>
          </cell>
        </row>
        <row r="376">
          <cell r="R376" t="str">
            <v>IRP - Wind Wyoming SW</v>
          </cell>
          <cell r="S376">
            <v>7</v>
          </cell>
        </row>
        <row r="377">
          <cell r="R377" t="str">
            <v>IRP - Wind Yakima</v>
          </cell>
          <cell r="S377">
            <v>7</v>
          </cell>
        </row>
        <row r="378">
          <cell r="R378" t="str">
            <v>Kennecott Incentive</v>
          </cell>
          <cell r="S378">
            <v>2</v>
          </cell>
        </row>
        <row r="379">
          <cell r="R379" t="str">
            <v>Kennecott Incentive (Historical)</v>
          </cell>
          <cell r="S379">
            <v>2</v>
          </cell>
        </row>
        <row r="380">
          <cell r="R380" t="str">
            <v>Kennecott QF</v>
          </cell>
          <cell r="S380">
            <v>4</v>
          </cell>
        </row>
        <row r="381">
          <cell r="R381" t="str">
            <v>LADWP s491300</v>
          </cell>
          <cell r="S381">
            <v>1</v>
          </cell>
        </row>
        <row r="382">
          <cell r="R382" t="str">
            <v>LADWP s491301</v>
          </cell>
          <cell r="S382">
            <v>1</v>
          </cell>
        </row>
        <row r="383">
          <cell r="R383" t="str">
            <v>LADWP p491303</v>
          </cell>
          <cell r="S383">
            <v>2</v>
          </cell>
        </row>
        <row r="384">
          <cell r="R384" t="str">
            <v>LADWP s491303</v>
          </cell>
          <cell r="S384">
            <v>2</v>
          </cell>
        </row>
        <row r="385">
          <cell r="R385" t="str">
            <v>LADWP p491304</v>
          </cell>
          <cell r="S385">
            <v>2</v>
          </cell>
        </row>
        <row r="386">
          <cell r="R386" t="str">
            <v>LADWP s491304</v>
          </cell>
          <cell r="S386">
            <v>2</v>
          </cell>
        </row>
        <row r="387">
          <cell r="R387" t="str">
            <v>Leaning Juniper 1</v>
          </cell>
          <cell r="S387">
            <v>9</v>
          </cell>
        </row>
        <row r="388">
          <cell r="R388" t="str">
            <v>Lewis River Loss of Efficiency</v>
          </cell>
          <cell r="S388">
            <v>8</v>
          </cell>
        </row>
        <row r="389">
          <cell r="R389" t="str">
            <v>Lewis River Motoring Loss</v>
          </cell>
          <cell r="S389">
            <v>8</v>
          </cell>
        </row>
        <row r="390">
          <cell r="R390" t="str">
            <v>MagCorp Curtailment</v>
          </cell>
          <cell r="S390">
            <v>8</v>
          </cell>
        </row>
        <row r="391">
          <cell r="R391" t="str">
            <v>MagCorp Curtailment (Historical)</v>
          </cell>
          <cell r="S391">
            <v>8</v>
          </cell>
        </row>
        <row r="392">
          <cell r="R392" t="str">
            <v>MagCorp Curtailment Winter</v>
          </cell>
          <cell r="S392">
            <v>8</v>
          </cell>
        </row>
        <row r="393">
          <cell r="R393" t="str">
            <v>MagCorp Curtailment Winter (Historical)</v>
          </cell>
          <cell r="S393">
            <v>8</v>
          </cell>
        </row>
        <row r="394">
          <cell r="R394" t="str">
            <v>Marengo</v>
          </cell>
          <cell r="S394">
            <v>9</v>
          </cell>
        </row>
        <row r="395">
          <cell r="R395" t="str">
            <v>Marengo I</v>
          </cell>
          <cell r="S395">
            <v>9</v>
          </cell>
        </row>
        <row r="396">
          <cell r="R396" t="str">
            <v>Marengo II</v>
          </cell>
          <cell r="S396">
            <v>9</v>
          </cell>
        </row>
        <row r="397">
          <cell r="R397" t="str">
            <v>McFadden Ridge Wind</v>
          </cell>
          <cell r="S397">
            <v>9</v>
          </cell>
        </row>
        <row r="398">
          <cell r="R398" t="str">
            <v>Monsanto Curtailment</v>
          </cell>
          <cell r="S398">
            <v>2</v>
          </cell>
        </row>
        <row r="399">
          <cell r="R399" t="str">
            <v>Monsanto Curtailment (Historical)</v>
          </cell>
          <cell r="S399">
            <v>2</v>
          </cell>
        </row>
        <row r="400">
          <cell r="R400" t="str">
            <v>Monsanto Excess Demand</v>
          </cell>
          <cell r="S400">
            <v>8</v>
          </cell>
        </row>
        <row r="401">
          <cell r="R401" t="str">
            <v>Morgan Stanley p189046</v>
          </cell>
          <cell r="S401">
            <v>2</v>
          </cell>
        </row>
        <row r="402">
          <cell r="R402" t="str">
            <v>Morgan Stanley p196538</v>
          </cell>
          <cell r="S402">
            <v>3</v>
          </cell>
        </row>
        <row r="403">
          <cell r="R403" t="str">
            <v>Morgan Stanley p206006</v>
          </cell>
          <cell r="S403">
            <v>3</v>
          </cell>
        </row>
        <row r="404">
          <cell r="R404" t="str">
            <v>Morgan Stanley p206008</v>
          </cell>
          <cell r="S404">
            <v>3</v>
          </cell>
        </row>
        <row r="405">
          <cell r="R405" t="str">
            <v>Morgan Stanley p207863</v>
          </cell>
          <cell r="S405">
            <v>6</v>
          </cell>
        </row>
        <row r="406">
          <cell r="R406" t="str">
            <v>Morgan Stanley p244840</v>
          </cell>
          <cell r="S406">
            <v>3</v>
          </cell>
        </row>
        <row r="407">
          <cell r="R407" t="str">
            <v>Morgan Stanley p244841</v>
          </cell>
          <cell r="S407">
            <v>3</v>
          </cell>
        </row>
        <row r="408">
          <cell r="R408" t="str">
            <v>Morgan Stanley p272153</v>
          </cell>
          <cell r="S408">
            <v>2</v>
          </cell>
        </row>
        <row r="409">
          <cell r="R409" t="str">
            <v>Morgan Stanley p272154</v>
          </cell>
          <cell r="S409">
            <v>2</v>
          </cell>
        </row>
        <row r="410">
          <cell r="R410" t="str">
            <v>Morgan Stanley p272156</v>
          </cell>
          <cell r="S410">
            <v>2</v>
          </cell>
        </row>
        <row r="411">
          <cell r="R411" t="str">
            <v>Morgan Stanley p272157</v>
          </cell>
          <cell r="S411">
            <v>2</v>
          </cell>
        </row>
        <row r="412">
          <cell r="R412" t="str">
            <v>Morgan Stanley p272158</v>
          </cell>
          <cell r="S412">
            <v>2</v>
          </cell>
        </row>
        <row r="413">
          <cell r="R413" t="str">
            <v>Morgan Stanley s207862</v>
          </cell>
          <cell r="S413">
            <v>2</v>
          </cell>
        </row>
        <row r="414">
          <cell r="R414" t="str">
            <v>Mountain Wind 1 QF</v>
          </cell>
          <cell r="S414">
            <v>4</v>
          </cell>
        </row>
        <row r="415">
          <cell r="R415" t="str">
            <v>Mountain Wind 2 QF</v>
          </cell>
          <cell r="S415">
            <v>4</v>
          </cell>
        </row>
        <row r="416">
          <cell r="R416" t="str">
            <v>NCPA p309009</v>
          </cell>
          <cell r="S416">
            <v>6</v>
          </cell>
        </row>
        <row r="417">
          <cell r="R417" t="str">
            <v>NCPA s309008</v>
          </cell>
          <cell r="S417">
            <v>6</v>
          </cell>
        </row>
        <row r="418">
          <cell r="R418" t="str">
            <v>Nebo Capacity Payment</v>
          </cell>
          <cell r="S418">
            <v>2</v>
          </cell>
        </row>
        <row r="419">
          <cell r="R419" t="str">
            <v>Non-Owned East - Obligation</v>
          </cell>
          <cell r="S419">
            <v>2</v>
          </cell>
        </row>
        <row r="420">
          <cell r="R420" t="str">
            <v>Non-Owned East - Offset</v>
          </cell>
          <cell r="S420">
            <v>2</v>
          </cell>
        </row>
        <row r="421">
          <cell r="R421" t="str">
            <v>Non-Owned West - Obligation</v>
          </cell>
          <cell r="S421">
            <v>2</v>
          </cell>
        </row>
        <row r="422">
          <cell r="R422" t="str">
            <v>Non-Owned West - Offset</v>
          </cell>
          <cell r="S422">
            <v>2</v>
          </cell>
        </row>
        <row r="423">
          <cell r="R423" t="str">
            <v>NUCOR</v>
          </cell>
          <cell r="S423">
            <v>2</v>
          </cell>
        </row>
        <row r="424">
          <cell r="R424" t="str">
            <v>NUCOR (De-rate)</v>
          </cell>
          <cell r="S424">
            <v>2</v>
          </cell>
        </row>
        <row r="425">
          <cell r="R425" t="str">
            <v>NVE s523485</v>
          </cell>
          <cell r="S425">
            <v>1</v>
          </cell>
        </row>
        <row r="426">
          <cell r="R426" t="str">
            <v>Oregon QF</v>
          </cell>
          <cell r="S426">
            <v>4</v>
          </cell>
        </row>
        <row r="427">
          <cell r="R427" t="str">
            <v>Oregon Pre-MSP QF</v>
          </cell>
          <cell r="S427">
            <v>4</v>
          </cell>
        </row>
        <row r="428">
          <cell r="R428" t="str">
            <v>Oregon Wind Farm QF</v>
          </cell>
          <cell r="S428">
            <v>4</v>
          </cell>
        </row>
        <row r="429">
          <cell r="R429" t="str">
            <v>P4 Production</v>
          </cell>
          <cell r="S429">
            <v>2</v>
          </cell>
        </row>
        <row r="430">
          <cell r="R430" t="str">
            <v>P4 Production (De-rate)</v>
          </cell>
          <cell r="S430">
            <v>1</v>
          </cell>
        </row>
        <row r="431">
          <cell r="R431" t="str">
            <v>Pacific Gas and Electric s512771</v>
          </cell>
          <cell r="S431">
            <v>1</v>
          </cell>
        </row>
        <row r="432">
          <cell r="R432" t="str">
            <v>PGE Cove</v>
          </cell>
          <cell r="S432">
            <v>2</v>
          </cell>
        </row>
        <row r="433">
          <cell r="R433" t="str">
            <v>Pipeline Chehalis - Lateral</v>
          </cell>
          <cell r="S433">
            <v>11</v>
          </cell>
        </row>
        <row r="434">
          <cell r="R434" t="str">
            <v>Pipeline Chehalis - Main</v>
          </cell>
          <cell r="S434">
            <v>11</v>
          </cell>
        </row>
        <row r="435">
          <cell r="R435" t="str">
            <v>Pipeline Currant Creek Lateral</v>
          </cell>
          <cell r="S435">
            <v>11</v>
          </cell>
        </row>
        <row r="436">
          <cell r="R436" t="str">
            <v>Pipeline Kern River Gas</v>
          </cell>
          <cell r="S436">
            <v>11</v>
          </cell>
        </row>
        <row r="437">
          <cell r="R437" t="str">
            <v>Pipeline Lake Side Lateral</v>
          </cell>
          <cell r="S437">
            <v>11</v>
          </cell>
        </row>
        <row r="438">
          <cell r="R438" t="str">
            <v>Pipeline Reservation Fees</v>
          </cell>
          <cell r="S438">
            <v>11</v>
          </cell>
        </row>
        <row r="439">
          <cell r="R439" t="str">
            <v>Pipeline Southern System Expansion</v>
          </cell>
          <cell r="S439">
            <v>11</v>
          </cell>
        </row>
        <row r="440">
          <cell r="R440" t="str">
            <v>PSCo Exchange</v>
          </cell>
          <cell r="S440">
            <v>6</v>
          </cell>
        </row>
        <row r="441">
          <cell r="R441" t="str">
            <v>PSCo Exchange deliver</v>
          </cell>
          <cell r="S441">
            <v>6</v>
          </cell>
        </row>
        <row r="442">
          <cell r="R442" t="str">
            <v>PSCo FC III delivery</v>
          </cell>
          <cell r="S442">
            <v>6</v>
          </cell>
        </row>
        <row r="443">
          <cell r="R443" t="str">
            <v>PSCo FC III Generation</v>
          </cell>
          <cell r="S443">
            <v>6</v>
          </cell>
        </row>
        <row r="444">
          <cell r="R444" t="str">
            <v>PSCo Sale summer</v>
          </cell>
          <cell r="S444">
            <v>1</v>
          </cell>
        </row>
        <row r="445">
          <cell r="R445" t="str">
            <v>PSCo Sale winter</v>
          </cell>
          <cell r="S445">
            <v>1</v>
          </cell>
        </row>
        <row r="446">
          <cell r="R446" t="str">
            <v>Redding Exchange In</v>
          </cell>
          <cell r="S446">
            <v>6</v>
          </cell>
        </row>
        <row r="447">
          <cell r="R447" t="str">
            <v>Redding Exchange Out</v>
          </cell>
          <cell r="S447">
            <v>6</v>
          </cell>
        </row>
        <row r="448">
          <cell r="R448" t="str">
            <v>Rock River I</v>
          </cell>
          <cell r="S448">
            <v>2</v>
          </cell>
        </row>
        <row r="449">
          <cell r="R449" t="str">
            <v>Rolling Hills Wind</v>
          </cell>
          <cell r="S449">
            <v>9</v>
          </cell>
        </row>
        <row r="450">
          <cell r="R450" t="str">
            <v>Roseburg Forest Products</v>
          </cell>
          <cell r="S450">
            <v>2</v>
          </cell>
        </row>
        <row r="451">
          <cell r="R451" t="str">
            <v>Salt River Project</v>
          </cell>
          <cell r="S451">
            <v>1</v>
          </cell>
        </row>
        <row r="452">
          <cell r="R452" t="str">
            <v>SCE Settlement</v>
          </cell>
          <cell r="S452">
            <v>1</v>
          </cell>
        </row>
        <row r="453">
          <cell r="R453" t="str">
            <v>Schwendiman QF</v>
          </cell>
          <cell r="S453">
            <v>4</v>
          </cell>
        </row>
        <row r="454">
          <cell r="R454" t="str">
            <v>SCE s513948</v>
          </cell>
          <cell r="S454">
            <v>1</v>
          </cell>
        </row>
        <row r="455">
          <cell r="R455" t="str">
            <v>SCL State Line delivery</v>
          </cell>
          <cell r="S455">
            <v>6</v>
          </cell>
        </row>
        <row r="456">
          <cell r="R456" t="str">
            <v>SCL State Line delivery LLH</v>
          </cell>
          <cell r="S456">
            <v>6</v>
          </cell>
        </row>
        <row r="457">
          <cell r="R457" t="str">
            <v>SCL State Line generation</v>
          </cell>
          <cell r="S457">
            <v>6</v>
          </cell>
        </row>
        <row r="458">
          <cell r="R458" t="str">
            <v>SCL State Line reserves</v>
          </cell>
          <cell r="S458">
            <v>6</v>
          </cell>
        </row>
        <row r="459">
          <cell r="R459" t="str">
            <v>SDGE s513949</v>
          </cell>
          <cell r="S459">
            <v>1</v>
          </cell>
        </row>
        <row r="460">
          <cell r="R460" t="str">
            <v>Seven Mile Wind</v>
          </cell>
          <cell r="S460">
            <v>9</v>
          </cell>
        </row>
        <row r="461">
          <cell r="R461" t="str">
            <v>Seven Mile II Wind</v>
          </cell>
          <cell r="S461">
            <v>9</v>
          </cell>
        </row>
        <row r="462">
          <cell r="R462" t="str">
            <v>Shell p489963</v>
          </cell>
          <cell r="S462">
            <v>6</v>
          </cell>
        </row>
        <row r="463">
          <cell r="R463" t="str">
            <v>Shell s489962</v>
          </cell>
          <cell r="S463">
            <v>6</v>
          </cell>
        </row>
        <row r="464">
          <cell r="R464" t="str">
            <v>Sierra Pacific II</v>
          </cell>
          <cell r="S464">
            <v>1</v>
          </cell>
        </row>
        <row r="465">
          <cell r="R465" t="str">
            <v>Simplot Phosphates</v>
          </cell>
          <cell r="S465">
            <v>4</v>
          </cell>
        </row>
        <row r="466">
          <cell r="R466" t="str">
            <v>Small Purchases east</v>
          </cell>
          <cell r="S466">
            <v>2</v>
          </cell>
        </row>
        <row r="467">
          <cell r="R467" t="str">
            <v>Small Purchases west</v>
          </cell>
          <cell r="S467">
            <v>2</v>
          </cell>
        </row>
        <row r="468">
          <cell r="R468" t="str">
            <v>SMUD</v>
          </cell>
          <cell r="S468">
            <v>1</v>
          </cell>
        </row>
        <row r="469">
          <cell r="R469" t="str">
            <v>SMUD Provisional</v>
          </cell>
          <cell r="S469">
            <v>1</v>
          </cell>
        </row>
        <row r="470">
          <cell r="R470" t="str">
            <v>SMUD Monthly</v>
          </cell>
          <cell r="S470">
            <v>1</v>
          </cell>
        </row>
        <row r="471">
          <cell r="R471" t="str">
            <v>Spanish Fork Wind 2 QF</v>
          </cell>
          <cell r="S471">
            <v>4</v>
          </cell>
        </row>
        <row r="472">
          <cell r="R472" t="str">
            <v>Station Service East</v>
          </cell>
          <cell r="S472">
            <v>8</v>
          </cell>
        </row>
        <row r="473">
          <cell r="R473" t="str">
            <v>Station Service West</v>
          </cell>
          <cell r="S473">
            <v>8</v>
          </cell>
        </row>
        <row r="474">
          <cell r="R474" t="str">
            <v>STF Index Trades - Buy - East</v>
          </cell>
          <cell r="S474">
            <v>13</v>
          </cell>
        </row>
        <row r="475">
          <cell r="R475" t="str">
            <v>STF Index Trades - Buy - West</v>
          </cell>
          <cell r="S475">
            <v>13</v>
          </cell>
        </row>
        <row r="476">
          <cell r="R476" t="str">
            <v>STF Index Trades - Sell - East</v>
          </cell>
          <cell r="S476">
            <v>12</v>
          </cell>
        </row>
        <row r="477">
          <cell r="R477" t="str">
            <v>STF Index Trades - Sell - West</v>
          </cell>
          <cell r="S477">
            <v>12</v>
          </cell>
        </row>
        <row r="478">
          <cell r="R478" t="str">
            <v>STF Trading Margin</v>
          </cell>
          <cell r="S478">
            <v>13</v>
          </cell>
        </row>
        <row r="479">
          <cell r="R479" t="str">
            <v>Sunnyside (QF) additional</v>
          </cell>
          <cell r="S479">
            <v>4</v>
          </cell>
        </row>
        <row r="480">
          <cell r="R480" t="str">
            <v>Sunnyside (QF) base</v>
          </cell>
          <cell r="S480">
            <v>4</v>
          </cell>
        </row>
        <row r="481">
          <cell r="R481" t="str">
            <v>Tesoro QF</v>
          </cell>
          <cell r="S481">
            <v>4</v>
          </cell>
        </row>
        <row r="482">
          <cell r="R482" t="str">
            <v>Three Buttes Wind</v>
          </cell>
          <cell r="S482">
            <v>2</v>
          </cell>
        </row>
        <row r="483">
          <cell r="R483" t="str">
            <v>Top of the World Wind p575862</v>
          </cell>
          <cell r="S483">
            <v>2</v>
          </cell>
        </row>
        <row r="484">
          <cell r="R484" t="str">
            <v>TransAlta p371343</v>
          </cell>
          <cell r="S484">
            <v>6</v>
          </cell>
        </row>
        <row r="485">
          <cell r="R485" t="str">
            <v>TransAlta Purchase Flat</v>
          </cell>
          <cell r="S485">
            <v>2</v>
          </cell>
        </row>
        <row r="486">
          <cell r="R486" t="str">
            <v>TransAlta Purchase Index</v>
          </cell>
          <cell r="S486">
            <v>2</v>
          </cell>
        </row>
        <row r="487">
          <cell r="R487" t="str">
            <v>TransAlta s371344</v>
          </cell>
          <cell r="S487">
            <v>6</v>
          </cell>
        </row>
        <row r="488">
          <cell r="R488" t="str">
            <v>Transmission East</v>
          </cell>
          <cell r="S488">
            <v>10</v>
          </cell>
        </row>
        <row r="489">
          <cell r="R489" t="str">
            <v>Transmission West</v>
          </cell>
          <cell r="S489">
            <v>10</v>
          </cell>
        </row>
        <row r="490">
          <cell r="R490" t="str">
            <v>Tri-State Exchange</v>
          </cell>
          <cell r="S490">
            <v>6</v>
          </cell>
        </row>
        <row r="491">
          <cell r="R491" t="str">
            <v>Tri-State Exchange return</v>
          </cell>
          <cell r="S491">
            <v>6</v>
          </cell>
        </row>
        <row r="492">
          <cell r="R492" t="str">
            <v>Tri-State Purchase</v>
          </cell>
          <cell r="S492">
            <v>2</v>
          </cell>
        </row>
        <row r="493">
          <cell r="R493" t="str">
            <v>UAMPS s223863</v>
          </cell>
          <cell r="S493">
            <v>1</v>
          </cell>
        </row>
        <row r="494">
          <cell r="R494" t="str">
            <v>UAMPS s404236</v>
          </cell>
          <cell r="S494">
            <v>1</v>
          </cell>
        </row>
        <row r="495">
          <cell r="R495" t="str">
            <v>UBS AG 6X16 at 4C</v>
          </cell>
          <cell r="S495">
            <v>3</v>
          </cell>
        </row>
        <row r="496">
          <cell r="R496" t="str">
            <v>UBS p223199</v>
          </cell>
          <cell r="S496">
            <v>3</v>
          </cell>
        </row>
        <row r="497">
          <cell r="R497" t="str">
            <v>UBS p268848</v>
          </cell>
          <cell r="S497">
            <v>3</v>
          </cell>
        </row>
        <row r="498">
          <cell r="R498" t="str">
            <v>UBS p268850</v>
          </cell>
          <cell r="S498">
            <v>3</v>
          </cell>
        </row>
        <row r="499">
          <cell r="R499" t="str">
            <v>UMPA II</v>
          </cell>
          <cell r="S499">
            <v>1</v>
          </cell>
        </row>
        <row r="500">
          <cell r="R500" t="str">
            <v>US Magnesium QF</v>
          </cell>
          <cell r="S500">
            <v>4</v>
          </cell>
        </row>
        <row r="501">
          <cell r="R501" t="str">
            <v>US Magnesium Reserve</v>
          </cell>
          <cell r="S501">
            <v>2</v>
          </cell>
        </row>
        <row r="502">
          <cell r="R502" t="str">
            <v>Utah QF</v>
          </cell>
          <cell r="S502">
            <v>4</v>
          </cell>
        </row>
        <row r="503">
          <cell r="R503" t="str">
            <v>Utah Pre-MSP QF</v>
          </cell>
          <cell r="S503">
            <v>4</v>
          </cell>
        </row>
        <row r="504">
          <cell r="R504" t="str">
            <v>Washington QF</v>
          </cell>
          <cell r="S504">
            <v>4</v>
          </cell>
        </row>
        <row r="505">
          <cell r="R505" t="str">
            <v>Washington Pre-MSP QF</v>
          </cell>
          <cell r="S505">
            <v>4</v>
          </cell>
        </row>
        <row r="506">
          <cell r="R506" t="str">
            <v>Weyerhaeuser QF</v>
          </cell>
          <cell r="S506">
            <v>4</v>
          </cell>
        </row>
        <row r="507">
          <cell r="R507" t="str">
            <v>Weyerhaeuser Reserve</v>
          </cell>
          <cell r="S507">
            <v>2</v>
          </cell>
        </row>
        <row r="508">
          <cell r="R508" t="str">
            <v>Wolverine Creek</v>
          </cell>
          <cell r="S508">
            <v>2</v>
          </cell>
        </row>
        <row r="509">
          <cell r="R509" t="str">
            <v>Wyoming QF</v>
          </cell>
          <cell r="S509">
            <v>4</v>
          </cell>
        </row>
        <row r="510">
          <cell r="R510" t="str">
            <v>Wyoming Pre-MSP QF</v>
          </cell>
          <cell r="S510">
            <v>4</v>
          </cell>
        </row>
        <row r="511">
          <cell r="R511">
            <v>0</v>
          </cell>
          <cell r="S511">
            <v>0</v>
          </cell>
        </row>
        <row r="512">
          <cell r="R512">
            <v>0</v>
          </cell>
          <cell r="S512">
            <v>0</v>
          </cell>
        </row>
        <row r="513">
          <cell r="R513">
            <v>0</v>
          </cell>
          <cell r="S513">
            <v>0</v>
          </cell>
        </row>
        <row r="514">
          <cell r="R514">
            <v>0</v>
          </cell>
          <cell r="S514">
            <v>0</v>
          </cell>
        </row>
        <row r="515">
          <cell r="R515">
            <v>0</v>
          </cell>
          <cell r="S515">
            <v>0</v>
          </cell>
        </row>
      </sheetData>
      <sheetData sheetId="3">
        <row r="246">
          <cell r="R246" t="str">
            <v>AMP Resources (Cove Fort)</v>
          </cell>
          <cell r="S246">
            <v>2</v>
          </cell>
        </row>
        <row r="247">
          <cell r="R247" t="str">
            <v>APGI 7X24 return</v>
          </cell>
          <cell r="S247">
            <v>6</v>
          </cell>
        </row>
        <row r="248">
          <cell r="R248" t="str">
            <v>APGI LLH return</v>
          </cell>
          <cell r="S248">
            <v>6</v>
          </cell>
        </row>
        <row r="249">
          <cell r="R249" t="str">
            <v>APS 6X16 at 4C</v>
          </cell>
          <cell r="S249">
            <v>3</v>
          </cell>
        </row>
        <row r="250">
          <cell r="R250" t="str">
            <v>APS 7X16 at 4C</v>
          </cell>
          <cell r="S250">
            <v>3</v>
          </cell>
        </row>
        <row r="251">
          <cell r="R251" t="str">
            <v>APS 7X16 at Mona</v>
          </cell>
          <cell r="S251">
            <v>3</v>
          </cell>
        </row>
        <row r="252">
          <cell r="R252" t="str">
            <v>APS Exchange</v>
          </cell>
          <cell r="S252">
            <v>6</v>
          </cell>
        </row>
        <row r="253">
          <cell r="R253" t="str">
            <v>APS Exchange deliver</v>
          </cell>
          <cell r="S253">
            <v>6</v>
          </cell>
        </row>
        <row r="254">
          <cell r="R254" t="str">
            <v>APS p207861</v>
          </cell>
          <cell r="S254">
            <v>6</v>
          </cell>
        </row>
        <row r="255">
          <cell r="R255" t="str">
            <v>APS s207860</v>
          </cell>
          <cell r="S255">
            <v>6</v>
          </cell>
        </row>
        <row r="256">
          <cell r="R256" t="str">
            <v>APS Supplemental Purchase coal</v>
          </cell>
          <cell r="S256">
            <v>2</v>
          </cell>
        </row>
        <row r="257">
          <cell r="R257" t="str">
            <v>APS Supplemental Purchase other</v>
          </cell>
          <cell r="S257">
            <v>2</v>
          </cell>
        </row>
        <row r="258">
          <cell r="R258" t="str">
            <v>Aquila hydro hedge</v>
          </cell>
          <cell r="S258">
            <v>2</v>
          </cell>
        </row>
        <row r="259">
          <cell r="R259" t="str">
            <v>Biomass (QF)</v>
          </cell>
          <cell r="S259">
            <v>4</v>
          </cell>
        </row>
        <row r="260">
          <cell r="R260" t="str">
            <v>Biomass Non-Generation</v>
          </cell>
          <cell r="S260">
            <v>4</v>
          </cell>
        </row>
        <row r="261">
          <cell r="R261" t="str">
            <v>Black Hills</v>
          </cell>
          <cell r="S261">
            <v>1</v>
          </cell>
        </row>
        <row r="262">
          <cell r="R262" t="str">
            <v>Black Hills Losses</v>
          </cell>
          <cell r="S262">
            <v>1</v>
          </cell>
        </row>
        <row r="263">
          <cell r="R263" t="str">
            <v>Black Hills Reserve (CTs)</v>
          </cell>
          <cell r="S263">
            <v>6</v>
          </cell>
        </row>
        <row r="264">
          <cell r="R264" t="str">
            <v>Blanding</v>
          </cell>
          <cell r="S264">
            <v>1</v>
          </cell>
        </row>
        <row r="265">
          <cell r="R265" t="str">
            <v>Blanding Purchase</v>
          </cell>
          <cell r="S265">
            <v>2</v>
          </cell>
        </row>
        <row r="266">
          <cell r="R266" t="str">
            <v>BPA FC II delivery</v>
          </cell>
          <cell r="S266">
            <v>6</v>
          </cell>
        </row>
        <row r="267">
          <cell r="R267" t="str">
            <v>BPA FC II Generation</v>
          </cell>
          <cell r="S267">
            <v>6</v>
          </cell>
        </row>
        <row r="268">
          <cell r="R268" t="str">
            <v>BPA FC IV delivery</v>
          </cell>
          <cell r="S268">
            <v>6</v>
          </cell>
        </row>
        <row r="269">
          <cell r="R269" t="str">
            <v>BPA FC IV Generation</v>
          </cell>
          <cell r="S269">
            <v>6</v>
          </cell>
        </row>
        <row r="270">
          <cell r="R270" t="str">
            <v>BPA Flathead Sale</v>
          </cell>
          <cell r="S270">
            <v>1</v>
          </cell>
        </row>
        <row r="271">
          <cell r="R271" t="str">
            <v>BPA Hermiston Losses</v>
          </cell>
          <cell r="S271">
            <v>8</v>
          </cell>
        </row>
        <row r="272">
          <cell r="R272" t="str">
            <v>BPA Palisades return</v>
          </cell>
          <cell r="S272">
            <v>6</v>
          </cell>
        </row>
        <row r="273">
          <cell r="R273" t="str">
            <v>BPA Palisades storage</v>
          </cell>
          <cell r="S273">
            <v>6</v>
          </cell>
        </row>
        <row r="274">
          <cell r="R274" t="str">
            <v>BPA Peaking</v>
          </cell>
          <cell r="S274">
            <v>6</v>
          </cell>
        </row>
        <row r="275">
          <cell r="R275" t="str">
            <v>BPA Peaking Replacement</v>
          </cell>
          <cell r="S275">
            <v>6</v>
          </cell>
        </row>
        <row r="276">
          <cell r="R276" t="str">
            <v>BPA So. Idaho Exchange In</v>
          </cell>
          <cell r="S276">
            <v>6</v>
          </cell>
        </row>
        <row r="277">
          <cell r="R277" t="str">
            <v>BPA So. Idaho Exchange Out</v>
          </cell>
          <cell r="S277">
            <v>6</v>
          </cell>
        </row>
        <row r="278">
          <cell r="R278" t="str">
            <v>BPA Spring Energy</v>
          </cell>
          <cell r="S278">
            <v>6</v>
          </cell>
        </row>
        <row r="279">
          <cell r="R279" t="str">
            <v>BPA Spring Energy deliver</v>
          </cell>
          <cell r="S279">
            <v>6</v>
          </cell>
        </row>
        <row r="280">
          <cell r="R280" t="str">
            <v>BPA Summer Storage</v>
          </cell>
          <cell r="S280">
            <v>6</v>
          </cell>
        </row>
        <row r="281">
          <cell r="R281" t="str">
            <v>BPA Summer Storage return</v>
          </cell>
          <cell r="S281">
            <v>6</v>
          </cell>
        </row>
        <row r="282">
          <cell r="R282" t="str">
            <v>BPA Wind Sale</v>
          </cell>
          <cell r="S282">
            <v>1</v>
          </cell>
        </row>
        <row r="283">
          <cell r="R283" t="str">
            <v>Bridger Losses In</v>
          </cell>
          <cell r="S283">
            <v>8</v>
          </cell>
        </row>
        <row r="284">
          <cell r="R284" t="str">
            <v>Bridger Losses Out</v>
          </cell>
          <cell r="S284">
            <v>8</v>
          </cell>
        </row>
        <row r="285">
          <cell r="R285" t="str">
            <v>Bridger Losses Out</v>
          </cell>
          <cell r="S285">
            <v>8</v>
          </cell>
        </row>
        <row r="286">
          <cell r="R286" t="str">
            <v>California QF</v>
          </cell>
          <cell r="S286">
            <v>4</v>
          </cell>
        </row>
        <row r="287">
          <cell r="R287" t="str">
            <v>California Pre-MSP QF</v>
          </cell>
          <cell r="S287">
            <v>4</v>
          </cell>
        </row>
        <row r="288">
          <cell r="R288" t="str">
            <v>Canadian Entitlement CEAEA</v>
          </cell>
          <cell r="S288">
            <v>5</v>
          </cell>
        </row>
        <row r="289">
          <cell r="R289" t="str">
            <v>Cargill p483225</v>
          </cell>
          <cell r="S289">
            <v>6</v>
          </cell>
        </row>
        <row r="290">
          <cell r="R290" t="str">
            <v>Cargill p485290</v>
          </cell>
          <cell r="S290">
            <v>6</v>
          </cell>
        </row>
        <row r="291">
          <cell r="R291" t="str">
            <v>Cargill s483226</v>
          </cell>
          <cell r="S291">
            <v>6</v>
          </cell>
        </row>
        <row r="292">
          <cell r="R292" t="str">
            <v>Cargill s485289</v>
          </cell>
          <cell r="S292">
            <v>6</v>
          </cell>
        </row>
        <row r="293">
          <cell r="R293" t="str">
            <v>Chehalis Station Service</v>
          </cell>
          <cell r="S293">
            <v>2</v>
          </cell>
        </row>
        <row r="294">
          <cell r="R294" t="str">
            <v>Chelan - Rocky Reach</v>
          </cell>
          <cell r="S294">
            <v>5</v>
          </cell>
        </row>
        <row r="295">
          <cell r="R295" t="str">
            <v>Chevron Wind QF</v>
          </cell>
          <cell r="S295">
            <v>4</v>
          </cell>
        </row>
        <row r="296">
          <cell r="R296" t="str">
            <v>Clark Displacement</v>
          </cell>
          <cell r="S296">
            <v>2</v>
          </cell>
        </row>
        <row r="297">
          <cell r="R297" t="str">
            <v>Clark Displacement Buy Back</v>
          </cell>
          <cell r="S297">
            <v>2</v>
          </cell>
        </row>
        <row r="298">
          <cell r="R298" t="str">
            <v>Clark River Road reserve</v>
          </cell>
          <cell r="S298">
            <v>2</v>
          </cell>
        </row>
        <row r="299">
          <cell r="R299" t="str">
            <v>CLARK S&amp;I</v>
          </cell>
          <cell r="S299">
            <v>2</v>
          </cell>
        </row>
        <row r="300">
          <cell r="R300" t="str">
            <v>Clark S&amp;I Base Capacity</v>
          </cell>
          <cell r="S300">
            <v>2</v>
          </cell>
        </row>
        <row r="301">
          <cell r="R301" t="str">
            <v>CLARK Storage &amp; Integration</v>
          </cell>
          <cell r="S301">
            <v>2</v>
          </cell>
        </row>
        <row r="302">
          <cell r="R302" t="str">
            <v>Clay Basin Gas Storage</v>
          </cell>
          <cell r="S302">
            <v>11</v>
          </cell>
        </row>
        <row r="303">
          <cell r="R303" t="str">
            <v>Co-Gen II QF</v>
          </cell>
          <cell r="S303">
            <v>4</v>
          </cell>
        </row>
        <row r="304">
          <cell r="R304" t="str">
            <v>Combine Hills</v>
          </cell>
          <cell r="S304">
            <v>2</v>
          </cell>
        </row>
        <row r="305">
          <cell r="R305" t="str">
            <v>Constellation p257677</v>
          </cell>
          <cell r="S305">
            <v>2</v>
          </cell>
        </row>
        <row r="306">
          <cell r="R306" t="str">
            <v>Constellation p257678</v>
          </cell>
          <cell r="S306">
            <v>2</v>
          </cell>
        </row>
        <row r="307">
          <cell r="R307" t="str">
            <v>Constellation p268849</v>
          </cell>
          <cell r="S307">
            <v>2</v>
          </cell>
        </row>
        <row r="308">
          <cell r="R308" t="str">
            <v>Cowlitz Swift deliver</v>
          </cell>
          <cell r="S308">
            <v>6</v>
          </cell>
        </row>
        <row r="309">
          <cell r="R309" t="str">
            <v>D.R. Johnson (QF)</v>
          </cell>
          <cell r="S309">
            <v>4</v>
          </cell>
        </row>
        <row r="310">
          <cell r="R310" t="str">
            <v>Deseret G&amp;T Expansion</v>
          </cell>
          <cell r="S310">
            <v>2</v>
          </cell>
        </row>
        <row r="311">
          <cell r="R311" t="str">
            <v>Deseret Purchase</v>
          </cell>
          <cell r="S311">
            <v>2</v>
          </cell>
        </row>
        <row r="312">
          <cell r="R312" t="str">
            <v>Douglas - Wells</v>
          </cell>
          <cell r="S312">
            <v>5</v>
          </cell>
        </row>
        <row r="313">
          <cell r="R313" t="str">
            <v>Douglas County Forest Products QF</v>
          </cell>
          <cell r="S313">
            <v>4</v>
          </cell>
        </row>
        <row r="314">
          <cell r="R314" t="str">
            <v>Douglas PUD - Lands Energy Share</v>
          </cell>
          <cell r="S314">
            <v>5</v>
          </cell>
        </row>
        <row r="315">
          <cell r="R315" t="str">
            <v>Douglas PUD Settlement</v>
          </cell>
          <cell r="S315">
            <v>2</v>
          </cell>
        </row>
        <row r="316">
          <cell r="R316" t="str">
            <v>DSM Cool Keeper Reserve</v>
          </cell>
          <cell r="S316">
            <v>8</v>
          </cell>
        </row>
        <row r="317">
          <cell r="R317" t="str">
            <v>DSM Idaho Irrigation</v>
          </cell>
          <cell r="S317">
            <v>8</v>
          </cell>
        </row>
        <row r="318">
          <cell r="R318" t="str">
            <v>DSM Idaho Irrigation Shifted</v>
          </cell>
          <cell r="S318">
            <v>8</v>
          </cell>
        </row>
        <row r="319">
          <cell r="R319" t="str">
            <v>DSM Utah Irrigation</v>
          </cell>
          <cell r="S319">
            <v>8</v>
          </cell>
        </row>
        <row r="320">
          <cell r="R320" t="str">
            <v>DSM Utah Irrigation Shifted</v>
          </cell>
          <cell r="S320">
            <v>8</v>
          </cell>
        </row>
        <row r="321">
          <cell r="R321" t="str">
            <v>Duke HLH</v>
          </cell>
          <cell r="S321">
            <v>2</v>
          </cell>
        </row>
        <row r="322">
          <cell r="R322" t="str">
            <v>Duke p99206</v>
          </cell>
          <cell r="S322">
            <v>2</v>
          </cell>
        </row>
        <row r="323">
          <cell r="R323" t="str">
            <v>Dunlap I Wind</v>
          </cell>
          <cell r="S323">
            <v>9</v>
          </cell>
        </row>
        <row r="324">
          <cell r="R324" t="str">
            <v>East Control Area Sale</v>
          </cell>
          <cell r="S324">
            <v>1</v>
          </cell>
        </row>
        <row r="325">
          <cell r="R325" t="str">
            <v>Electric Swaps - East</v>
          </cell>
          <cell r="S325">
            <v>13</v>
          </cell>
        </row>
        <row r="326">
          <cell r="R326" t="str">
            <v>Electric Swaps - West</v>
          </cell>
          <cell r="S326">
            <v>13</v>
          </cell>
        </row>
        <row r="327">
          <cell r="R327" t="str">
            <v>Evergreen BioPower QF</v>
          </cell>
          <cell r="S327">
            <v>4</v>
          </cell>
        </row>
        <row r="328">
          <cell r="R328" t="str">
            <v>EWEB FC I delivery</v>
          </cell>
          <cell r="S328">
            <v>6</v>
          </cell>
        </row>
        <row r="329">
          <cell r="R329" t="str">
            <v>EWEB FC I Generation</v>
          </cell>
          <cell r="S329">
            <v>6</v>
          </cell>
        </row>
        <row r="330">
          <cell r="R330" t="str">
            <v>EWEB/BPA Wind Sale</v>
          </cell>
          <cell r="S330">
            <v>6</v>
          </cell>
        </row>
        <row r="331">
          <cell r="R331" t="str">
            <v>Excess Gas Sales</v>
          </cell>
          <cell r="S331">
            <v>11</v>
          </cell>
        </row>
        <row r="332">
          <cell r="R332" t="str">
            <v>ExxonMobil QF</v>
          </cell>
          <cell r="S332">
            <v>4</v>
          </cell>
        </row>
        <row r="333">
          <cell r="R333" t="str">
            <v>Flathead &amp; ENI Sale</v>
          </cell>
          <cell r="S333">
            <v>1</v>
          </cell>
        </row>
        <row r="334">
          <cell r="R334" t="str">
            <v>Foote Creek I Generation</v>
          </cell>
          <cell r="S334">
            <v>9</v>
          </cell>
        </row>
        <row r="335">
          <cell r="R335" t="str">
            <v>Fort James (CoGen)</v>
          </cell>
          <cell r="S335">
            <v>2</v>
          </cell>
        </row>
        <row r="336">
          <cell r="R336" t="str">
            <v>Gas Swaps</v>
          </cell>
          <cell r="S336">
            <v>11</v>
          </cell>
        </row>
        <row r="337">
          <cell r="R337" t="str">
            <v>Gas Physical - East</v>
          </cell>
          <cell r="S337">
            <v>11</v>
          </cell>
        </row>
        <row r="338">
          <cell r="R338" t="str">
            <v>Gas Physical - West</v>
          </cell>
          <cell r="S338">
            <v>11</v>
          </cell>
        </row>
        <row r="339">
          <cell r="R339" t="str">
            <v>Gas Swaps - East</v>
          </cell>
          <cell r="S339">
            <v>11</v>
          </cell>
        </row>
        <row r="340">
          <cell r="R340" t="str">
            <v>Gas Swaps - West</v>
          </cell>
          <cell r="S340">
            <v>11</v>
          </cell>
        </row>
        <row r="341">
          <cell r="R341" t="str">
            <v>Gem State (City of Idaho Falls)</v>
          </cell>
          <cell r="S341">
            <v>2</v>
          </cell>
        </row>
        <row r="342">
          <cell r="R342" t="str">
            <v>Gem State Power Cost</v>
          </cell>
          <cell r="S342">
            <v>2</v>
          </cell>
        </row>
        <row r="343">
          <cell r="R343" t="str">
            <v>Glenrock Wind</v>
          </cell>
          <cell r="S343">
            <v>9</v>
          </cell>
        </row>
        <row r="344">
          <cell r="R344" t="str">
            <v>Glenrock III Wind</v>
          </cell>
          <cell r="S344">
            <v>9</v>
          </cell>
        </row>
        <row r="345">
          <cell r="R345" t="str">
            <v>Goodnoe Wind</v>
          </cell>
          <cell r="S345">
            <v>9</v>
          </cell>
        </row>
        <row r="346">
          <cell r="R346" t="str">
            <v>Grant - Priest Rapids</v>
          </cell>
          <cell r="S346">
            <v>5</v>
          </cell>
        </row>
        <row r="347">
          <cell r="R347" t="str">
            <v>Grant - Wanapum</v>
          </cell>
          <cell r="S347">
            <v>5</v>
          </cell>
        </row>
        <row r="348">
          <cell r="R348" t="str">
            <v>Grant County</v>
          </cell>
          <cell r="S348">
            <v>2</v>
          </cell>
        </row>
        <row r="349">
          <cell r="R349" t="str">
            <v>Grant Displacement</v>
          </cell>
          <cell r="S349">
            <v>5</v>
          </cell>
        </row>
        <row r="350">
          <cell r="R350" t="str">
            <v>Grant Meaningful Priority</v>
          </cell>
          <cell r="S350">
            <v>5</v>
          </cell>
        </row>
        <row r="351">
          <cell r="R351" t="str">
            <v>Grant Reasonable</v>
          </cell>
          <cell r="S351">
            <v>5</v>
          </cell>
        </row>
        <row r="352">
          <cell r="R352" t="str">
            <v>Grant Power Auction</v>
          </cell>
          <cell r="S352">
            <v>5</v>
          </cell>
        </row>
        <row r="353">
          <cell r="R353" t="str">
            <v>High Plains Wind</v>
          </cell>
          <cell r="S353">
            <v>9</v>
          </cell>
        </row>
        <row r="354">
          <cell r="R354" t="str">
            <v>Hermiston Purchase</v>
          </cell>
          <cell r="S354">
            <v>2</v>
          </cell>
        </row>
        <row r="355">
          <cell r="R355" t="str">
            <v>Hurricane Purchase</v>
          </cell>
          <cell r="S355">
            <v>2</v>
          </cell>
        </row>
        <row r="356">
          <cell r="R356" t="str">
            <v>Hurricane Sale</v>
          </cell>
          <cell r="S356">
            <v>1</v>
          </cell>
        </row>
        <row r="357">
          <cell r="R357" t="str">
            <v>Idaho Power P278538</v>
          </cell>
          <cell r="S357">
            <v>2</v>
          </cell>
        </row>
        <row r="358">
          <cell r="R358" t="str">
            <v>Idaho Power P278538 HLH</v>
          </cell>
          <cell r="S358">
            <v>2</v>
          </cell>
        </row>
        <row r="359">
          <cell r="R359" t="str">
            <v>Idaho Power P278538 LLH</v>
          </cell>
          <cell r="S359">
            <v>2</v>
          </cell>
        </row>
        <row r="360">
          <cell r="R360" t="str">
            <v>Idaho Power RTSA Purchase</v>
          </cell>
          <cell r="S360">
            <v>2</v>
          </cell>
        </row>
        <row r="361">
          <cell r="R361" t="str">
            <v>Idaho Power RTSA return</v>
          </cell>
          <cell r="S361">
            <v>8</v>
          </cell>
        </row>
        <row r="362">
          <cell r="R362" t="str">
            <v>Idaho QF</v>
          </cell>
          <cell r="S362">
            <v>4</v>
          </cell>
        </row>
        <row r="363">
          <cell r="R363" t="str">
            <v>Idaho Pre-MSP QF</v>
          </cell>
          <cell r="S363">
            <v>4</v>
          </cell>
        </row>
        <row r="364">
          <cell r="R364" t="str">
            <v>IPP Purchase</v>
          </cell>
          <cell r="S364">
            <v>2</v>
          </cell>
        </row>
        <row r="365">
          <cell r="R365" t="str">
            <v>IPP Sale (LADWP)</v>
          </cell>
          <cell r="S365">
            <v>1</v>
          </cell>
        </row>
        <row r="366">
          <cell r="R366" t="str">
            <v>IRP - DSM East Irrigation Ld Control</v>
          </cell>
          <cell r="S366">
            <v>7</v>
          </cell>
        </row>
        <row r="367">
          <cell r="R367" t="str">
            <v>IRP - DSM East Irrigation Ld Control - Return</v>
          </cell>
          <cell r="S367">
            <v>7</v>
          </cell>
        </row>
        <row r="368">
          <cell r="R368" t="str">
            <v>IRP - DSM East Summer Ld Control</v>
          </cell>
          <cell r="S368">
            <v>7</v>
          </cell>
        </row>
        <row r="369">
          <cell r="R369" t="str">
            <v>IRP - DSM East Summer Ld Control - Return</v>
          </cell>
          <cell r="S369">
            <v>7</v>
          </cell>
        </row>
        <row r="370">
          <cell r="R370" t="str">
            <v>IRP - DSM West Irrigation Ld Control</v>
          </cell>
          <cell r="S370">
            <v>7</v>
          </cell>
        </row>
        <row r="371">
          <cell r="R371" t="str">
            <v>IRP - DSM West Irrigation Ld Control - Return</v>
          </cell>
          <cell r="S371">
            <v>7</v>
          </cell>
        </row>
        <row r="372">
          <cell r="R372" t="str">
            <v>IRP - FOT Four Corners</v>
          </cell>
          <cell r="S372">
            <v>7</v>
          </cell>
        </row>
        <row r="373">
          <cell r="R373" t="str">
            <v>IRP - FOT Mid-C</v>
          </cell>
          <cell r="S373">
            <v>7</v>
          </cell>
        </row>
        <row r="374">
          <cell r="R374" t="str">
            <v>IRP - FOT West Main</v>
          </cell>
          <cell r="S374">
            <v>7</v>
          </cell>
        </row>
        <row r="375">
          <cell r="R375" t="str">
            <v>IRP - Wind Mid-C</v>
          </cell>
          <cell r="S375">
            <v>7</v>
          </cell>
        </row>
        <row r="376">
          <cell r="R376" t="str">
            <v>IRP - Wind Walla Walla</v>
          </cell>
          <cell r="S376">
            <v>7</v>
          </cell>
        </row>
        <row r="377">
          <cell r="R377" t="str">
            <v>IRP - Wind Wyoming SE</v>
          </cell>
          <cell r="S377">
            <v>7</v>
          </cell>
        </row>
        <row r="378">
          <cell r="R378" t="str">
            <v>IRP - Wind Wyoming SW</v>
          </cell>
          <cell r="S378">
            <v>7</v>
          </cell>
        </row>
        <row r="379">
          <cell r="R379" t="str">
            <v>IRP - Wind Yakima</v>
          </cell>
          <cell r="S379">
            <v>7</v>
          </cell>
        </row>
        <row r="380">
          <cell r="R380" t="str">
            <v>Kennecott Incentive</v>
          </cell>
          <cell r="S380">
            <v>2</v>
          </cell>
        </row>
        <row r="381">
          <cell r="R381" t="str">
            <v>Kennecott Incentive (Historical)</v>
          </cell>
          <cell r="S381">
            <v>2</v>
          </cell>
        </row>
        <row r="382">
          <cell r="R382" t="str">
            <v>Kennecott QF</v>
          </cell>
          <cell r="S382">
            <v>4</v>
          </cell>
        </row>
        <row r="383">
          <cell r="R383" t="str">
            <v>LADWP s491300</v>
          </cell>
          <cell r="S383">
            <v>1</v>
          </cell>
        </row>
        <row r="384">
          <cell r="R384" t="str">
            <v>LADWP s491301</v>
          </cell>
          <cell r="S384">
            <v>1</v>
          </cell>
        </row>
        <row r="385">
          <cell r="R385" t="str">
            <v>LADWP p491303</v>
          </cell>
          <cell r="S385">
            <v>2</v>
          </cell>
        </row>
        <row r="386">
          <cell r="R386" t="str">
            <v>LADWP s491303</v>
          </cell>
          <cell r="S386">
            <v>2</v>
          </cell>
        </row>
        <row r="387">
          <cell r="R387" t="str">
            <v>LADWP p491304</v>
          </cell>
          <cell r="S387">
            <v>2</v>
          </cell>
        </row>
        <row r="388">
          <cell r="R388" t="str">
            <v>LADWP s491304</v>
          </cell>
          <cell r="S388">
            <v>2</v>
          </cell>
        </row>
        <row r="389">
          <cell r="R389" t="str">
            <v>Leaning Juniper 1</v>
          </cell>
          <cell r="S389">
            <v>9</v>
          </cell>
        </row>
        <row r="390">
          <cell r="R390" t="str">
            <v>Lewis River Loss of Efficiency</v>
          </cell>
          <cell r="S390">
            <v>8</v>
          </cell>
        </row>
        <row r="391">
          <cell r="R391" t="str">
            <v>Lewis River Motoring Loss</v>
          </cell>
          <cell r="S391">
            <v>8</v>
          </cell>
        </row>
        <row r="392">
          <cell r="R392" t="str">
            <v>MagCorp Curtailment</v>
          </cell>
          <cell r="S392">
            <v>8</v>
          </cell>
        </row>
        <row r="393">
          <cell r="R393" t="str">
            <v>MagCorp Curtailment (Historical)</v>
          </cell>
          <cell r="S393">
            <v>8</v>
          </cell>
        </row>
        <row r="394">
          <cell r="R394" t="str">
            <v>MagCorp Curtailment Winter</v>
          </cell>
          <cell r="S394">
            <v>8</v>
          </cell>
        </row>
        <row r="395">
          <cell r="R395" t="str">
            <v>MagCorp Curtailment Winter (Historical)</v>
          </cell>
          <cell r="S395">
            <v>8</v>
          </cell>
        </row>
        <row r="396">
          <cell r="R396" t="str">
            <v>Marengo</v>
          </cell>
          <cell r="S396">
            <v>9</v>
          </cell>
        </row>
        <row r="397">
          <cell r="R397" t="str">
            <v>Marengo I</v>
          </cell>
          <cell r="S397">
            <v>9</v>
          </cell>
        </row>
        <row r="398">
          <cell r="R398" t="str">
            <v>Marengo II</v>
          </cell>
          <cell r="S398">
            <v>9</v>
          </cell>
        </row>
        <row r="399">
          <cell r="R399" t="str">
            <v>McFadden Ridge Wind</v>
          </cell>
          <cell r="S399">
            <v>9</v>
          </cell>
        </row>
        <row r="400">
          <cell r="R400" t="str">
            <v>Monsanto Curtailment</v>
          </cell>
          <cell r="S400">
            <v>8</v>
          </cell>
        </row>
        <row r="401">
          <cell r="R401" t="str">
            <v>Monsanto Curtailment (Historical)</v>
          </cell>
          <cell r="S401">
            <v>2</v>
          </cell>
        </row>
        <row r="402">
          <cell r="R402" t="str">
            <v>Monsanto Excess Demand</v>
          </cell>
          <cell r="S402">
            <v>8</v>
          </cell>
        </row>
        <row r="403">
          <cell r="R403" t="str">
            <v>Morgan Stanley p189046</v>
          </cell>
          <cell r="S403">
            <v>2</v>
          </cell>
        </row>
        <row r="404">
          <cell r="R404" t="str">
            <v>Morgan Stanley p196538</v>
          </cell>
          <cell r="S404">
            <v>3</v>
          </cell>
        </row>
        <row r="405">
          <cell r="R405" t="str">
            <v>Morgan Stanley p206006</v>
          </cell>
          <cell r="S405">
            <v>3</v>
          </cell>
        </row>
        <row r="406">
          <cell r="R406" t="str">
            <v>Morgan Stanley p206008</v>
          </cell>
          <cell r="S406">
            <v>3</v>
          </cell>
        </row>
        <row r="407">
          <cell r="R407" t="str">
            <v>Morgan Stanley p207863</v>
          </cell>
          <cell r="S407">
            <v>6</v>
          </cell>
        </row>
        <row r="408">
          <cell r="R408" t="str">
            <v>Morgan Stanley p244840</v>
          </cell>
          <cell r="S408">
            <v>3</v>
          </cell>
        </row>
        <row r="409">
          <cell r="R409" t="str">
            <v>Morgan Stanley p244841</v>
          </cell>
          <cell r="S409">
            <v>3</v>
          </cell>
        </row>
        <row r="410">
          <cell r="R410" t="str">
            <v>Morgan Stanley p272153</v>
          </cell>
          <cell r="S410">
            <v>2</v>
          </cell>
        </row>
        <row r="411">
          <cell r="R411" t="str">
            <v>Morgan Stanley p272154</v>
          </cell>
          <cell r="S411">
            <v>2</v>
          </cell>
        </row>
        <row r="412">
          <cell r="R412" t="str">
            <v>Morgan Stanley p272156</v>
          </cell>
          <cell r="S412">
            <v>2</v>
          </cell>
        </row>
        <row r="413">
          <cell r="R413" t="str">
            <v>Morgan Stanley p272157</v>
          </cell>
          <cell r="S413">
            <v>2</v>
          </cell>
        </row>
        <row r="414">
          <cell r="R414" t="str">
            <v>Morgan Stanley p272158</v>
          </cell>
          <cell r="S414">
            <v>2</v>
          </cell>
        </row>
        <row r="415">
          <cell r="R415" t="str">
            <v>Morgan Stanley s207862</v>
          </cell>
          <cell r="S415">
            <v>2</v>
          </cell>
        </row>
        <row r="416">
          <cell r="R416" t="str">
            <v>Mountain Wind 1 QF</v>
          </cell>
          <cell r="S416">
            <v>4</v>
          </cell>
        </row>
        <row r="417">
          <cell r="R417" t="str">
            <v>Mountain Wind 2 QF</v>
          </cell>
          <cell r="S417">
            <v>4</v>
          </cell>
        </row>
        <row r="418">
          <cell r="R418" t="str">
            <v>NCPA p309009</v>
          </cell>
          <cell r="S418">
            <v>6</v>
          </cell>
        </row>
        <row r="419">
          <cell r="R419" t="str">
            <v>NCPA s309008</v>
          </cell>
          <cell r="S419">
            <v>6</v>
          </cell>
        </row>
        <row r="420">
          <cell r="R420" t="str">
            <v>Nebo Capacity Payment</v>
          </cell>
          <cell r="S420">
            <v>2</v>
          </cell>
        </row>
        <row r="421">
          <cell r="R421" t="str">
            <v>Non-Owned East - Obligation</v>
          </cell>
          <cell r="S421">
            <v>2</v>
          </cell>
        </row>
        <row r="422">
          <cell r="R422" t="str">
            <v>Non-Owned East - Offset</v>
          </cell>
          <cell r="S422">
            <v>2</v>
          </cell>
        </row>
        <row r="423">
          <cell r="R423" t="str">
            <v>Non-Owned West - Obligation</v>
          </cell>
          <cell r="S423">
            <v>2</v>
          </cell>
        </row>
        <row r="424">
          <cell r="R424" t="str">
            <v>Non-Owned West - Offset</v>
          </cell>
          <cell r="S424">
            <v>2</v>
          </cell>
        </row>
        <row r="425">
          <cell r="R425" t="str">
            <v>NUCOR</v>
          </cell>
          <cell r="S425">
            <v>2</v>
          </cell>
        </row>
        <row r="426">
          <cell r="R426" t="str">
            <v>NUCOR (De-rate)</v>
          </cell>
          <cell r="S426">
            <v>2</v>
          </cell>
        </row>
        <row r="427">
          <cell r="R427" t="str">
            <v>NVE s523485</v>
          </cell>
          <cell r="S427">
            <v>1</v>
          </cell>
        </row>
        <row r="428">
          <cell r="R428" t="str">
            <v>Oregon QF</v>
          </cell>
          <cell r="S428">
            <v>4</v>
          </cell>
        </row>
        <row r="429">
          <cell r="R429" t="str">
            <v>Oregon Pre-MSP QF</v>
          </cell>
          <cell r="S429">
            <v>4</v>
          </cell>
        </row>
        <row r="430">
          <cell r="R430" t="str">
            <v>Oregon Wind Farm QF</v>
          </cell>
          <cell r="S430">
            <v>4</v>
          </cell>
        </row>
        <row r="431">
          <cell r="R431" t="str">
            <v>P4 Production</v>
          </cell>
          <cell r="S431">
            <v>2</v>
          </cell>
        </row>
        <row r="432">
          <cell r="R432" t="str">
            <v>P4 Production (De-rate)</v>
          </cell>
          <cell r="S432">
            <v>1</v>
          </cell>
        </row>
        <row r="433">
          <cell r="R433" t="str">
            <v>Pacific Gas and Electric s512771</v>
          </cell>
          <cell r="S433">
            <v>1</v>
          </cell>
        </row>
        <row r="434">
          <cell r="R434" t="str">
            <v>PGE Cove</v>
          </cell>
          <cell r="S434">
            <v>2</v>
          </cell>
        </row>
        <row r="435">
          <cell r="R435" t="str">
            <v>Pipeline Chehalis - Lateral</v>
          </cell>
          <cell r="S435">
            <v>11</v>
          </cell>
        </row>
        <row r="436">
          <cell r="R436" t="str">
            <v>Pipeline Chehalis - Main</v>
          </cell>
          <cell r="S436">
            <v>11</v>
          </cell>
        </row>
        <row r="437">
          <cell r="R437" t="str">
            <v>Pipeline Currant Creek Lateral</v>
          </cell>
          <cell r="S437">
            <v>11</v>
          </cell>
        </row>
        <row r="438">
          <cell r="R438" t="str">
            <v>Pipeline Kern River Gas</v>
          </cell>
          <cell r="S438">
            <v>11</v>
          </cell>
        </row>
        <row r="439">
          <cell r="R439" t="str">
            <v>Pipeline Lake Side Lateral</v>
          </cell>
          <cell r="S439">
            <v>11</v>
          </cell>
        </row>
        <row r="440">
          <cell r="R440" t="str">
            <v>Pipeline Reservation Fees</v>
          </cell>
          <cell r="S440">
            <v>11</v>
          </cell>
        </row>
        <row r="441">
          <cell r="R441" t="str">
            <v>Pipeline Southern System Expansion</v>
          </cell>
          <cell r="S441">
            <v>11</v>
          </cell>
        </row>
        <row r="442">
          <cell r="R442" t="str">
            <v>PSCo Exchange</v>
          </cell>
          <cell r="S442">
            <v>6</v>
          </cell>
        </row>
        <row r="443">
          <cell r="R443" t="str">
            <v>PSCo Exchange deliver</v>
          </cell>
          <cell r="S443">
            <v>6</v>
          </cell>
        </row>
        <row r="444">
          <cell r="R444" t="str">
            <v>PSCo FC III delivery</v>
          </cell>
          <cell r="S444">
            <v>6</v>
          </cell>
        </row>
        <row r="445">
          <cell r="R445" t="str">
            <v>PSCo FC III Generation</v>
          </cell>
          <cell r="S445">
            <v>6</v>
          </cell>
        </row>
        <row r="446">
          <cell r="R446" t="str">
            <v>PSCo Sale summer</v>
          </cell>
          <cell r="S446">
            <v>1</v>
          </cell>
        </row>
        <row r="447">
          <cell r="R447" t="str">
            <v>PSCo Sale winter</v>
          </cell>
          <cell r="S447">
            <v>1</v>
          </cell>
        </row>
        <row r="448">
          <cell r="R448" t="str">
            <v>Redding Exchange In</v>
          </cell>
          <cell r="S448">
            <v>6</v>
          </cell>
        </row>
        <row r="449">
          <cell r="R449" t="str">
            <v>Redding Exchange Out</v>
          </cell>
          <cell r="S449">
            <v>6</v>
          </cell>
        </row>
        <row r="450">
          <cell r="R450" t="str">
            <v>Ramp Loss East</v>
          </cell>
          <cell r="S450">
            <v>8</v>
          </cell>
        </row>
        <row r="451">
          <cell r="R451" t="str">
            <v>Ramp Loss West</v>
          </cell>
          <cell r="S451">
            <v>8</v>
          </cell>
        </row>
        <row r="452">
          <cell r="R452" t="str">
            <v>Rock River I</v>
          </cell>
          <cell r="S452">
            <v>2</v>
          </cell>
        </row>
        <row r="453">
          <cell r="R453" t="str">
            <v>Rolling Hills Wind</v>
          </cell>
          <cell r="S453">
            <v>9</v>
          </cell>
        </row>
        <row r="454">
          <cell r="R454" t="str">
            <v>Roseburg Forest Products</v>
          </cell>
          <cell r="S454">
            <v>2</v>
          </cell>
        </row>
        <row r="455">
          <cell r="R455" t="str">
            <v>Salt River Project</v>
          </cell>
          <cell r="S455">
            <v>1</v>
          </cell>
        </row>
        <row r="456">
          <cell r="R456" t="str">
            <v>SCE Settlement</v>
          </cell>
          <cell r="S456">
            <v>1</v>
          </cell>
        </row>
        <row r="457">
          <cell r="R457" t="str">
            <v>Schwendiman QF</v>
          </cell>
          <cell r="S457">
            <v>4</v>
          </cell>
        </row>
        <row r="458">
          <cell r="R458" t="str">
            <v>SCE s513948</v>
          </cell>
          <cell r="S458">
            <v>1</v>
          </cell>
        </row>
        <row r="459">
          <cell r="R459" t="str">
            <v>SCL State Line delivery</v>
          </cell>
          <cell r="S459">
            <v>6</v>
          </cell>
        </row>
        <row r="460">
          <cell r="R460" t="str">
            <v>SCL State Line delivery LLH</v>
          </cell>
          <cell r="S460">
            <v>6</v>
          </cell>
        </row>
        <row r="461">
          <cell r="R461" t="str">
            <v>SCL State Line generation</v>
          </cell>
          <cell r="S461">
            <v>6</v>
          </cell>
        </row>
        <row r="462">
          <cell r="R462" t="str">
            <v>SCL State Line reserves</v>
          </cell>
          <cell r="S462">
            <v>6</v>
          </cell>
        </row>
        <row r="463">
          <cell r="R463" t="str">
            <v>SDGE s513949</v>
          </cell>
          <cell r="S463">
            <v>1</v>
          </cell>
        </row>
        <row r="464">
          <cell r="R464" t="str">
            <v>Seven Mile Wind</v>
          </cell>
          <cell r="S464">
            <v>9</v>
          </cell>
        </row>
        <row r="465">
          <cell r="R465" t="str">
            <v>Seven Mile II Wind</v>
          </cell>
          <cell r="S465">
            <v>9</v>
          </cell>
        </row>
        <row r="466">
          <cell r="R466" t="str">
            <v>Shell p489963</v>
          </cell>
          <cell r="S466">
            <v>6</v>
          </cell>
        </row>
        <row r="467">
          <cell r="R467" t="str">
            <v>Shell s489962</v>
          </cell>
          <cell r="S467">
            <v>6</v>
          </cell>
        </row>
        <row r="468">
          <cell r="R468" t="str">
            <v>Sierra Pacific II</v>
          </cell>
          <cell r="S468">
            <v>1</v>
          </cell>
        </row>
        <row r="469">
          <cell r="R469" t="str">
            <v>Simplot Phosphates</v>
          </cell>
          <cell r="S469">
            <v>4</v>
          </cell>
        </row>
        <row r="470">
          <cell r="R470" t="str">
            <v>Small Purchases east</v>
          </cell>
          <cell r="S470">
            <v>2</v>
          </cell>
        </row>
        <row r="471">
          <cell r="R471" t="str">
            <v>Small Purchases west</v>
          </cell>
          <cell r="S471">
            <v>2</v>
          </cell>
        </row>
        <row r="472">
          <cell r="R472" t="str">
            <v>SMUD</v>
          </cell>
          <cell r="S472">
            <v>1</v>
          </cell>
        </row>
        <row r="473">
          <cell r="R473" t="str">
            <v>SMUD Provisional</v>
          </cell>
          <cell r="S473">
            <v>1</v>
          </cell>
        </row>
        <row r="474">
          <cell r="R474" t="str">
            <v>SMUD Monthly</v>
          </cell>
          <cell r="S474">
            <v>1</v>
          </cell>
        </row>
        <row r="475">
          <cell r="R475" t="str">
            <v>Spanish Fork Wind 2 QF</v>
          </cell>
          <cell r="S475">
            <v>4</v>
          </cell>
        </row>
        <row r="476">
          <cell r="R476" t="str">
            <v>Station Service East</v>
          </cell>
          <cell r="S476">
            <v>8</v>
          </cell>
        </row>
        <row r="477">
          <cell r="R477" t="str">
            <v>Station Service West</v>
          </cell>
          <cell r="S477">
            <v>8</v>
          </cell>
        </row>
        <row r="478">
          <cell r="R478" t="str">
            <v>STF Index Trades - Buy - East</v>
          </cell>
          <cell r="S478">
            <v>13</v>
          </cell>
        </row>
        <row r="479">
          <cell r="R479" t="str">
            <v>STF Index Trades - Buy - West</v>
          </cell>
          <cell r="S479">
            <v>13</v>
          </cell>
        </row>
        <row r="480">
          <cell r="R480" t="str">
            <v>STF Index Trades - Sell - East</v>
          </cell>
          <cell r="S480">
            <v>12</v>
          </cell>
        </row>
        <row r="481">
          <cell r="R481" t="str">
            <v>STF Index Trades - Sell - West</v>
          </cell>
          <cell r="S481">
            <v>12</v>
          </cell>
        </row>
        <row r="482">
          <cell r="R482" t="str">
            <v>STF Trading Margin</v>
          </cell>
          <cell r="S482">
            <v>13</v>
          </cell>
        </row>
        <row r="483">
          <cell r="R483" t="str">
            <v>Sunnyside (QF) additional</v>
          </cell>
          <cell r="S483">
            <v>4</v>
          </cell>
        </row>
        <row r="484">
          <cell r="R484" t="str">
            <v>Sunnyside (QF) base</v>
          </cell>
          <cell r="S484">
            <v>4</v>
          </cell>
        </row>
        <row r="485">
          <cell r="R485" t="str">
            <v>Tesoro QF</v>
          </cell>
          <cell r="S485">
            <v>4</v>
          </cell>
        </row>
        <row r="486">
          <cell r="R486" t="str">
            <v>Three Buttes Wind</v>
          </cell>
          <cell r="S486">
            <v>2</v>
          </cell>
        </row>
        <row r="487">
          <cell r="R487" t="str">
            <v>Top of the World Wind p575862</v>
          </cell>
          <cell r="S487">
            <v>2</v>
          </cell>
        </row>
        <row r="488">
          <cell r="R488" t="str">
            <v>TransAlta p371343</v>
          </cell>
          <cell r="S488">
            <v>6</v>
          </cell>
        </row>
        <row r="489">
          <cell r="R489" t="str">
            <v>TransAlta Purchase Flat</v>
          </cell>
          <cell r="S489">
            <v>2</v>
          </cell>
        </row>
        <row r="490">
          <cell r="R490" t="str">
            <v>TransAlta Purchase Index</v>
          </cell>
          <cell r="S490">
            <v>2</v>
          </cell>
        </row>
        <row r="491">
          <cell r="R491" t="str">
            <v>TransAlta s371344</v>
          </cell>
          <cell r="S491">
            <v>6</v>
          </cell>
        </row>
        <row r="492">
          <cell r="R492" t="str">
            <v>Transmission East</v>
          </cell>
          <cell r="S492">
            <v>10</v>
          </cell>
        </row>
        <row r="493">
          <cell r="R493" t="str">
            <v>Transmission West</v>
          </cell>
          <cell r="S493">
            <v>10</v>
          </cell>
        </row>
        <row r="494">
          <cell r="R494" t="str">
            <v>Tri-State Exchange</v>
          </cell>
          <cell r="S494">
            <v>6</v>
          </cell>
        </row>
        <row r="495">
          <cell r="R495" t="str">
            <v>Tri-State Exchange return</v>
          </cell>
          <cell r="S495">
            <v>6</v>
          </cell>
        </row>
        <row r="496">
          <cell r="R496" t="str">
            <v>Tri-State Purchase</v>
          </cell>
          <cell r="S496">
            <v>2</v>
          </cell>
        </row>
        <row r="497">
          <cell r="R497" t="str">
            <v>UAMPS s223863</v>
          </cell>
          <cell r="S497">
            <v>1</v>
          </cell>
        </row>
        <row r="498">
          <cell r="R498" t="str">
            <v>UAMPS s404236</v>
          </cell>
          <cell r="S498">
            <v>1</v>
          </cell>
        </row>
        <row r="499">
          <cell r="R499" t="str">
            <v>UBS AG 6X16 at 4C</v>
          </cell>
          <cell r="S499">
            <v>3</v>
          </cell>
        </row>
        <row r="500">
          <cell r="R500" t="str">
            <v>UBS p223199</v>
          </cell>
          <cell r="S500">
            <v>3</v>
          </cell>
        </row>
        <row r="501">
          <cell r="R501" t="str">
            <v>UBS p268848</v>
          </cell>
          <cell r="S501">
            <v>3</v>
          </cell>
        </row>
        <row r="502">
          <cell r="R502" t="str">
            <v>UBS p268850</v>
          </cell>
          <cell r="S502">
            <v>3</v>
          </cell>
        </row>
        <row r="503">
          <cell r="R503" t="str">
            <v>UMPA II</v>
          </cell>
          <cell r="S503">
            <v>1</v>
          </cell>
        </row>
        <row r="504">
          <cell r="R504" t="str">
            <v>US Magnesium QF</v>
          </cell>
          <cell r="S504">
            <v>4</v>
          </cell>
        </row>
        <row r="505">
          <cell r="R505" t="str">
            <v>US Magnesium Reserve</v>
          </cell>
          <cell r="S505">
            <v>2</v>
          </cell>
        </row>
        <row r="506">
          <cell r="R506" t="str">
            <v>Utah QF</v>
          </cell>
          <cell r="S506">
            <v>4</v>
          </cell>
        </row>
        <row r="507">
          <cell r="R507" t="str">
            <v>Utah Pre-MSP QF</v>
          </cell>
          <cell r="S507">
            <v>4</v>
          </cell>
        </row>
        <row r="508">
          <cell r="R508" t="str">
            <v>Washington QF</v>
          </cell>
          <cell r="S508">
            <v>4</v>
          </cell>
        </row>
        <row r="509">
          <cell r="R509" t="str">
            <v>Washington Pre-MSP QF</v>
          </cell>
          <cell r="S509">
            <v>4</v>
          </cell>
        </row>
        <row r="510">
          <cell r="R510" t="str">
            <v>Weyerhaeuser QF</v>
          </cell>
          <cell r="S510">
            <v>4</v>
          </cell>
        </row>
        <row r="511">
          <cell r="R511" t="str">
            <v>Weyerhaeuser Reserve</v>
          </cell>
          <cell r="S511">
            <v>2</v>
          </cell>
        </row>
        <row r="512">
          <cell r="R512" t="str">
            <v>Wolverine Creek</v>
          </cell>
          <cell r="S512">
            <v>2</v>
          </cell>
        </row>
        <row r="513">
          <cell r="R513" t="str">
            <v>Wyoming QF</v>
          </cell>
          <cell r="S513">
            <v>4</v>
          </cell>
        </row>
        <row r="514">
          <cell r="R514" t="str">
            <v>Wyoming Pre-MSP QF</v>
          </cell>
          <cell r="S514">
            <v>4</v>
          </cell>
        </row>
      </sheetData>
      <sheetData sheetId="4">
        <row r="41">
          <cell r="A41">
            <v>37196</v>
          </cell>
          <cell r="B41">
            <v>0.44227329059218473</v>
          </cell>
          <cell r="C41">
            <v>0.61387460599846122</v>
          </cell>
          <cell r="D41">
            <v>839142.36446691176</v>
          </cell>
          <cell r="E41">
            <v>3610901.0137871029</v>
          </cell>
        </row>
        <row r="42">
          <cell r="A42">
            <v>37561</v>
          </cell>
          <cell r="B42">
            <v>0.46217558866883307</v>
          </cell>
          <cell r="C42">
            <v>0.6476377093283765</v>
          </cell>
          <cell r="D42">
            <v>839142.36446691176</v>
          </cell>
          <cell r="E42">
            <v>3632563.1613721373</v>
          </cell>
        </row>
        <row r="43">
          <cell r="A43">
            <v>37926</v>
          </cell>
          <cell r="B43">
            <v>0.48297349015893043</v>
          </cell>
          <cell r="C43">
            <v>0.68325778334143727</v>
          </cell>
          <cell r="D43">
            <v>839142.36446691176</v>
          </cell>
          <cell r="E43">
            <v>3655200.1055984972</v>
          </cell>
        </row>
        <row r="44">
          <cell r="A44">
            <v>38292</v>
          </cell>
          <cell r="B44">
            <v>0.50470729721608232</v>
          </cell>
          <cell r="C44">
            <v>0.72083696142521614</v>
          </cell>
          <cell r="D44">
            <v>839142.36446691176</v>
          </cell>
          <cell r="E44">
            <v>3678855.7123150434</v>
          </cell>
        </row>
        <row r="45">
          <cell r="A45">
            <v>38657</v>
          </cell>
          <cell r="B45">
            <v>0.52741912559080595</v>
          </cell>
          <cell r="C45">
            <v>0.76048299430360311</v>
          </cell>
          <cell r="D45">
            <v>839142.36446691176</v>
          </cell>
          <cell r="E45">
            <v>3703575.821333834</v>
          </cell>
        </row>
        <row r="46">
          <cell r="A46">
            <v>39022</v>
          </cell>
          <cell r="B46">
            <v>0.55115298624239217</v>
          </cell>
          <cell r="C46">
            <v>0.80230955899030121</v>
          </cell>
          <cell r="D46">
            <v>839142.36446691176</v>
          </cell>
          <cell r="E46">
            <v>3729408.3352584708</v>
          </cell>
        </row>
        <row r="47">
          <cell r="A47">
            <v>39387</v>
          </cell>
          <cell r="B47">
            <v>0.57595487062329975</v>
          </cell>
          <cell r="C47">
            <v>0.84643658473476779</v>
          </cell>
          <cell r="D47">
            <v>839142.36446691176</v>
          </cell>
          <cell r="E47">
            <v>3756403.3123097159</v>
          </cell>
        </row>
        <row r="48">
          <cell r="A48">
            <v>39753</v>
          </cell>
          <cell r="B48">
            <v>0.6018728398013482</v>
          </cell>
          <cell r="C48">
            <v>0.8929905968951799</v>
          </cell>
          <cell r="D48">
            <v>839142.36446691176</v>
          </cell>
          <cell r="E48">
            <v>3784613.0633282671</v>
          </cell>
        </row>
        <row r="49">
          <cell r="A49">
            <v>40118</v>
          </cell>
          <cell r="B49">
            <v>0.62895711759240869</v>
          </cell>
          <cell r="C49">
            <v>0.94210507972441482</v>
          </cell>
          <cell r="D49">
            <v>839142.36446691176</v>
          </cell>
          <cell r="E49">
            <v>3814092.2531426521</v>
          </cell>
        </row>
        <row r="50">
          <cell r="A50">
            <v>40483</v>
          </cell>
          <cell r="B50">
            <v>0.65726018788406704</v>
          </cell>
          <cell r="C50">
            <v>0.99392085910925754</v>
          </cell>
          <cell r="D50">
            <v>839142.36446691176</v>
          </cell>
          <cell r="E50">
            <v>3844898.006498686</v>
          </cell>
        </row>
        <row r="51">
          <cell r="A51">
            <v>40848</v>
          </cell>
          <cell r="B51">
            <v>0.68683689633884992</v>
          </cell>
          <cell r="C51">
            <v>1.0485865063602666</v>
          </cell>
          <cell r="D51">
            <v>839142.36446691176</v>
          </cell>
          <cell r="E51">
            <v>3877090.0187557405</v>
          </cell>
        </row>
        <row r="52">
          <cell r="A52">
            <v>41214</v>
          </cell>
          <cell r="B52">
            <v>0.7177445566740982</v>
          </cell>
          <cell r="C52">
            <v>1.1062587642100812</v>
          </cell>
          <cell r="D52">
            <v>839142.36446691176</v>
          </cell>
          <cell r="E52">
            <v>3910730.6715643629</v>
          </cell>
        </row>
        <row r="53">
          <cell r="A53">
            <v>41579</v>
          </cell>
          <cell r="B53">
            <v>0.75004306172443236</v>
          </cell>
          <cell r="C53">
            <v>1.1671029962416357</v>
          </cell>
          <cell r="D53">
            <v>839142.36446691176</v>
          </cell>
          <cell r="E53">
            <v>3945885.1537493728</v>
          </cell>
        </row>
        <row r="54">
          <cell r="A54">
            <v>41944</v>
          </cell>
          <cell r="B54">
            <v>0.78379499950203191</v>
          </cell>
          <cell r="C54">
            <v>1.2312936610349257</v>
          </cell>
          <cell r="D54">
            <v>839142.36446691176</v>
          </cell>
          <cell r="E54">
            <v>3982621.5876327083</v>
          </cell>
        </row>
        <row r="55">
          <cell r="A55">
            <v>42309</v>
          </cell>
          <cell r="B55">
            <v>0.81906577447962303</v>
          </cell>
          <cell r="C55">
            <v>1.2990148123918466</v>
          </cell>
          <cell r="D55">
            <v>839142.36446691176</v>
          </cell>
          <cell r="E55">
            <v>4021011.1610407941</v>
          </cell>
        </row>
        <row r="56">
          <cell r="A56">
            <v>42675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on"/>
    </sheetNames>
    <sheetDataSet>
      <sheetData sheetId="0" refreshError="1">
        <row r="2">
          <cell r="A2">
            <v>10001</v>
          </cell>
          <cell r="B2">
            <v>10190</v>
          </cell>
          <cell r="C2">
            <v>1200</v>
          </cell>
          <cell r="E2">
            <v>1000</v>
          </cell>
        </row>
        <row r="3">
          <cell r="A3">
            <v>10011</v>
          </cell>
          <cell r="B3">
            <v>11832</v>
          </cell>
          <cell r="C3">
            <v>1200</v>
          </cell>
          <cell r="E3">
            <v>1000</v>
          </cell>
        </row>
        <row r="4">
          <cell r="A4">
            <v>10025</v>
          </cell>
          <cell r="B4">
            <v>11655</v>
          </cell>
          <cell r="C4">
            <v>1200</v>
          </cell>
          <cell r="E4">
            <v>1000</v>
          </cell>
        </row>
        <row r="5">
          <cell r="A5">
            <v>10026</v>
          </cell>
          <cell r="B5">
            <v>11683</v>
          </cell>
          <cell r="C5">
            <v>1200</v>
          </cell>
          <cell r="E5">
            <v>1000</v>
          </cell>
        </row>
        <row r="6">
          <cell r="A6">
            <v>10100</v>
          </cell>
          <cell r="B6">
            <v>10190</v>
          </cell>
          <cell r="C6">
            <v>1200</v>
          </cell>
          <cell r="E6">
            <v>1000</v>
          </cell>
        </row>
        <row r="7">
          <cell r="A7">
            <v>10175</v>
          </cell>
          <cell r="B7">
            <v>11676</v>
          </cell>
          <cell r="C7">
            <v>1200</v>
          </cell>
          <cell r="E7">
            <v>1000</v>
          </cell>
        </row>
        <row r="8">
          <cell r="A8">
            <v>10200</v>
          </cell>
          <cell r="B8">
            <v>11676</v>
          </cell>
          <cell r="C8">
            <v>1200</v>
          </cell>
          <cell r="E8">
            <v>1000</v>
          </cell>
        </row>
        <row r="9">
          <cell r="A9">
            <v>10265</v>
          </cell>
          <cell r="B9">
            <v>11676</v>
          </cell>
          <cell r="C9">
            <v>1200</v>
          </cell>
          <cell r="E9">
            <v>1000</v>
          </cell>
        </row>
        <row r="10">
          <cell r="A10">
            <v>10210</v>
          </cell>
          <cell r="B10">
            <v>11845</v>
          </cell>
          <cell r="C10">
            <v>1200</v>
          </cell>
          <cell r="E10">
            <v>1000</v>
          </cell>
        </row>
        <row r="11">
          <cell r="A11">
            <v>10305</v>
          </cell>
          <cell r="B11">
            <v>11622</v>
          </cell>
          <cell r="C11">
            <v>1200</v>
          </cell>
          <cell r="E11">
            <v>1000</v>
          </cell>
        </row>
        <row r="12">
          <cell r="A12">
            <v>10306</v>
          </cell>
          <cell r="B12">
            <v>11638</v>
          </cell>
          <cell r="C12">
            <v>1200</v>
          </cell>
          <cell r="E12">
            <v>1000</v>
          </cell>
        </row>
        <row r="13">
          <cell r="A13">
            <v>10310</v>
          </cell>
          <cell r="B13">
            <v>11625</v>
          </cell>
          <cell r="C13">
            <v>1200</v>
          </cell>
          <cell r="E13">
            <v>1000</v>
          </cell>
        </row>
        <row r="14">
          <cell r="A14">
            <v>10346</v>
          </cell>
          <cell r="B14">
            <v>11629</v>
          </cell>
          <cell r="C14">
            <v>1200</v>
          </cell>
          <cell r="E14">
            <v>1000</v>
          </cell>
        </row>
        <row r="15">
          <cell r="A15">
            <v>10355</v>
          </cell>
          <cell r="B15">
            <v>11629</v>
          </cell>
          <cell r="C15">
            <v>1200</v>
          </cell>
          <cell r="E15">
            <v>1000</v>
          </cell>
        </row>
        <row r="16">
          <cell r="A16">
            <v>10360</v>
          </cell>
          <cell r="B16">
            <v>11629</v>
          </cell>
          <cell r="C16">
            <v>1200</v>
          </cell>
          <cell r="E16">
            <v>1000</v>
          </cell>
        </row>
        <row r="17">
          <cell r="A17">
            <v>10365</v>
          </cell>
          <cell r="B17">
            <v>11629</v>
          </cell>
          <cell r="C17">
            <v>1200</v>
          </cell>
          <cell r="E17">
            <v>1000</v>
          </cell>
        </row>
        <row r="18">
          <cell r="A18">
            <v>10370</v>
          </cell>
          <cell r="B18">
            <v>11629</v>
          </cell>
          <cell r="C18">
            <v>1200</v>
          </cell>
          <cell r="E18">
            <v>1000</v>
          </cell>
        </row>
        <row r="19">
          <cell r="A19">
            <v>10375</v>
          </cell>
          <cell r="B19">
            <v>11629</v>
          </cell>
          <cell r="C19">
            <v>1200</v>
          </cell>
          <cell r="E19">
            <v>1000</v>
          </cell>
        </row>
        <row r="20">
          <cell r="A20">
            <v>10380</v>
          </cell>
          <cell r="B20">
            <v>11629</v>
          </cell>
          <cell r="C20">
            <v>1200</v>
          </cell>
          <cell r="E20">
            <v>1000</v>
          </cell>
        </row>
        <row r="21">
          <cell r="A21">
            <v>10385</v>
          </cell>
          <cell r="B21">
            <v>11629</v>
          </cell>
          <cell r="C21">
            <v>1200</v>
          </cell>
          <cell r="E21">
            <v>1000</v>
          </cell>
        </row>
        <row r="22">
          <cell r="A22">
            <v>10390</v>
          </cell>
          <cell r="B22">
            <v>11629</v>
          </cell>
          <cell r="C22">
            <v>1200</v>
          </cell>
          <cell r="E22">
            <v>1000</v>
          </cell>
        </row>
        <row r="23">
          <cell r="A23">
            <v>10395</v>
          </cell>
          <cell r="B23">
            <v>11629</v>
          </cell>
          <cell r="C23">
            <v>1200</v>
          </cell>
          <cell r="E23">
            <v>1000</v>
          </cell>
        </row>
        <row r="24">
          <cell r="A24">
            <v>10410</v>
          </cell>
          <cell r="B24">
            <v>11678</v>
          </cell>
          <cell r="C24">
            <v>1200</v>
          </cell>
          <cell r="E24">
            <v>1000</v>
          </cell>
        </row>
        <row r="25">
          <cell r="A25">
            <v>10412</v>
          </cell>
          <cell r="B25">
            <v>11682</v>
          </cell>
          <cell r="C25">
            <v>1200</v>
          </cell>
          <cell r="E25">
            <v>1000</v>
          </cell>
        </row>
        <row r="26">
          <cell r="A26">
            <v>10420</v>
          </cell>
          <cell r="B26">
            <v>11681</v>
          </cell>
          <cell r="C26">
            <v>1200</v>
          </cell>
          <cell r="E26">
            <v>1000</v>
          </cell>
        </row>
        <row r="27">
          <cell r="A27">
            <v>10440</v>
          </cell>
          <cell r="B27">
            <v>11683</v>
          </cell>
          <cell r="C27">
            <v>1200</v>
          </cell>
          <cell r="E27">
            <v>1000</v>
          </cell>
        </row>
        <row r="28">
          <cell r="A28">
            <v>10610</v>
          </cell>
          <cell r="B28">
            <v>11636</v>
          </cell>
          <cell r="C28">
            <v>1200</v>
          </cell>
          <cell r="E28">
            <v>1000</v>
          </cell>
        </row>
        <row r="29">
          <cell r="A29">
            <v>10625</v>
          </cell>
          <cell r="B29">
            <v>11636</v>
          </cell>
          <cell r="C29">
            <v>1200</v>
          </cell>
          <cell r="E29">
            <v>1000</v>
          </cell>
        </row>
        <row r="30">
          <cell r="A30">
            <v>10656</v>
          </cell>
          <cell r="B30">
            <v>11636</v>
          </cell>
          <cell r="C30">
            <v>1200</v>
          </cell>
          <cell r="E30">
            <v>1000</v>
          </cell>
        </row>
        <row r="31">
          <cell r="A31">
            <v>10700</v>
          </cell>
          <cell r="B31">
            <v>11758</v>
          </cell>
          <cell r="C31">
            <v>1201</v>
          </cell>
          <cell r="E31">
            <v>1000</v>
          </cell>
        </row>
        <row r="32">
          <cell r="A32">
            <v>10701</v>
          </cell>
          <cell r="B32">
            <v>11759</v>
          </cell>
          <cell r="C32">
            <v>1201</v>
          </cell>
          <cell r="E32">
            <v>1000</v>
          </cell>
        </row>
        <row r="33">
          <cell r="A33">
            <v>10810</v>
          </cell>
          <cell r="B33">
            <v>11625</v>
          </cell>
          <cell r="C33">
            <v>1200</v>
          </cell>
          <cell r="E33">
            <v>1000</v>
          </cell>
        </row>
        <row r="34">
          <cell r="A34">
            <v>10901</v>
          </cell>
          <cell r="B34">
            <v>11622</v>
          </cell>
          <cell r="C34">
            <v>1200</v>
          </cell>
          <cell r="E34">
            <v>1000</v>
          </cell>
        </row>
        <row r="35">
          <cell r="A35">
            <v>10910</v>
          </cell>
          <cell r="B35">
            <v>11622</v>
          </cell>
          <cell r="C35">
            <v>1200</v>
          </cell>
          <cell r="E35">
            <v>1000</v>
          </cell>
        </row>
        <row r="36">
          <cell r="A36">
            <v>11100</v>
          </cell>
          <cell r="B36">
            <v>11845</v>
          </cell>
          <cell r="C36">
            <v>1200</v>
          </cell>
          <cell r="E36">
            <v>1000</v>
          </cell>
        </row>
        <row r="37">
          <cell r="A37">
            <v>11334</v>
          </cell>
          <cell r="B37">
            <v>11845</v>
          </cell>
          <cell r="C37">
            <v>1200</v>
          </cell>
          <cell r="E37">
            <v>1000</v>
          </cell>
        </row>
        <row r="38">
          <cell r="A38">
            <v>17500</v>
          </cell>
          <cell r="B38">
            <v>10765</v>
          </cell>
          <cell r="C38">
            <v>1192</v>
          </cell>
          <cell r="E38">
            <v>1000</v>
          </cell>
        </row>
        <row r="39">
          <cell r="A39">
            <v>20030</v>
          </cell>
          <cell r="B39">
            <v>12248</v>
          </cell>
          <cell r="C39">
            <v>1201</v>
          </cell>
          <cell r="E39">
            <v>1000</v>
          </cell>
        </row>
        <row r="40">
          <cell r="A40">
            <v>20035</v>
          </cell>
          <cell r="B40">
            <v>12289</v>
          </cell>
          <cell r="C40">
            <v>1201</v>
          </cell>
          <cell r="E40">
            <v>1000</v>
          </cell>
        </row>
        <row r="41">
          <cell r="A41">
            <v>20041</v>
          </cell>
          <cell r="B41">
            <v>10113</v>
          </cell>
          <cell r="C41">
            <v>1033</v>
          </cell>
          <cell r="E41">
            <v>1000</v>
          </cell>
        </row>
        <row r="42">
          <cell r="A42">
            <v>20043</v>
          </cell>
          <cell r="B42">
            <v>11600</v>
          </cell>
          <cell r="C42">
            <v>1040</v>
          </cell>
          <cell r="E42">
            <v>1000</v>
          </cell>
        </row>
        <row r="43">
          <cell r="A43">
            <v>20044</v>
          </cell>
          <cell r="B43">
            <v>12249</v>
          </cell>
          <cell r="C43">
            <v>1201</v>
          </cell>
          <cell r="E43">
            <v>1000</v>
          </cell>
        </row>
        <row r="44">
          <cell r="A44">
            <v>20047</v>
          </cell>
          <cell r="B44">
            <v>10113</v>
          </cell>
          <cell r="C44">
            <v>1033</v>
          </cell>
          <cell r="E44">
            <v>1000</v>
          </cell>
        </row>
        <row r="45">
          <cell r="A45">
            <v>20049</v>
          </cell>
          <cell r="B45">
            <v>11887</v>
          </cell>
          <cell r="C45">
            <v>1200</v>
          </cell>
          <cell r="E45">
            <v>1000</v>
          </cell>
        </row>
        <row r="46">
          <cell r="A46">
            <v>20050</v>
          </cell>
          <cell r="B46">
            <v>11600</v>
          </cell>
          <cell r="C46">
            <v>1040</v>
          </cell>
          <cell r="E46">
            <v>1000</v>
          </cell>
        </row>
        <row r="47">
          <cell r="A47">
            <v>20055</v>
          </cell>
          <cell r="B47">
            <v>10764</v>
          </cell>
          <cell r="C47">
            <v>1192</v>
          </cell>
          <cell r="E47">
            <v>1000</v>
          </cell>
        </row>
        <row r="48">
          <cell r="A48">
            <v>20071</v>
          </cell>
          <cell r="B48">
            <v>11627</v>
          </cell>
          <cell r="C48">
            <v>1200</v>
          </cell>
          <cell r="E48">
            <v>1000</v>
          </cell>
        </row>
        <row r="49">
          <cell r="A49">
            <v>20072</v>
          </cell>
          <cell r="B49">
            <v>11634</v>
          </cell>
          <cell r="C49">
            <v>1200</v>
          </cell>
          <cell r="E49">
            <v>1000</v>
          </cell>
        </row>
        <row r="50">
          <cell r="A50">
            <v>20073</v>
          </cell>
          <cell r="B50">
            <v>11627</v>
          </cell>
          <cell r="C50">
            <v>1200</v>
          </cell>
          <cell r="E50">
            <v>1000</v>
          </cell>
        </row>
        <row r="51">
          <cell r="A51">
            <v>20100</v>
          </cell>
          <cell r="B51">
            <v>11636</v>
          </cell>
          <cell r="C51">
            <v>1200</v>
          </cell>
          <cell r="E51">
            <v>1000</v>
          </cell>
        </row>
        <row r="52">
          <cell r="A52">
            <v>20150</v>
          </cell>
          <cell r="B52">
            <v>11636</v>
          </cell>
          <cell r="C52">
            <v>1200</v>
          </cell>
          <cell r="E52">
            <v>1000</v>
          </cell>
        </row>
        <row r="53">
          <cell r="A53">
            <v>20203</v>
          </cell>
          <cell r="B53">
            <v>11676</v>
          </cell>
          <cell r="C53">
            <v>1200</v>
          </cell>
          <cell r="E53">
            <v>1000</v>
          </cell>
        </row>
        <row r="54">
          <cell r="A54">
            <v>20205</v>
          </cell>
          <cell r="B54">
            <v>11676</v>
          </cell>
          <cell r="C54">
            <v>1200</v>
          </cell>
          <cell r="E54">
            <v>1000</v>
          </cell>
        </row>
        <row r="55">
          <cell r="A55">
            <v>20209</v>
          </cell>
          <cell r="B55">
            <v>11676</v>
          </cell>
          <cell r="C55">
            <v>1200</v>
          </cell>
          <cell r="E55">
            <v>1000</v>
          </cell>
        </row>
        <row r="56">
          <cell r="A56">
            <v>20211</v>
          </cell>
          <cell r="B56">
            <v>11676</v>
          </cell>
          <cell r="C56">
            <v>1200</v>
          </cell>
          <cell r="E56">
            <v>1000</v>
          </cell>
        </row>
        <row r="57">
          <cell r="A57">
            <v>20232</v>
          </cell>
          <cell r="B57">
            <v>11676</v>
          </cell>
          <cell r="C57">
            <v>1200</v>
          </cell>
          <cell r="E57">
            <v>1000</v>
          </cell>
        </row>
        <row r="58">
          <cell r="A58">
            <v>20301</v>
          </cell>
          <cell r="B58">
            <v>12249</v>
          </cell>
          <cell r="C58">
            <v>1201</v>
          </cell>
          <cell r="E58">
            <v>1000</v>
          </cell>
        </row>
        <row r="59">
          <cell r="A59">
            <v>20310</v>
          </cell>
          <cell r="B59">
            <v>12293</v>
          </cell>
          <cell r="C59">
            <v>1201</v>
          </cell>
          <cell r="E59">
            <v>1000</v>
          </cell>
        </row>
        <row r="60">
          <cell r="A60">
            <v>20315</v>
          </cell>
          <cell r="B60">
            <v>12249</v>
          </cell>
          <cell r="C60">
            <v>1201</v>
          </cell>
          <cell r="E60">
            <v>1000</v>
          </cell>
        </row>
        <row r="61">
          <cell r="A61">
            <v>21010</v>
          </cell>
          <cell r="B61">
            <v>12249</v>
          </cell>
          <cell r="C61">
            <v>1201</v>
          </cell>
          <cell r="E61">
            <v>1000</v>
          </cell>
        </row>
        <row r="62">
          <cell r="A62">
            <v>21101</v>
          </cell>
          <cell r="B62">
            <v>11127</v>
          </cell>
          <cell r="C62">
            <v>1167</v>
          </cell>
          <cell r="E62">
            <v>1000</v>
          </cell>
        </row>
        <row r="63">
          <cell r="A63">
            <v>21102</v>
          </cell>
          <cell r="B63">
            <v>11127</v>
          </cell>
          <cell r="C63">
            <v>1167</v>
          </cell>
          <cell r="E63">
            <v>1000</v>
          </cell>
        </row>
        <row r="64">
          <cell r="A64">
            <v>21103</v>
          </cell>
          <cell r="B64">
            <v>11127</v>
          </cell>
          <cell r="C64">
            <v>1167</v>
          </cell>
          <cell r="E64">
            <v>1000</v>
          </cell>
        </row>
        <row r="65">
          <cell r="A65">
            <v>21104</v>
          </cell>
          <cell r="B65">
            <v>11127</v>
          </cell>
          <cell r="C65">
            <v>1167</v>
          </cell>
          <cell r="E65">
            <v>1000</v>
          </cell>
        </row>
        <row r="66">
          <cell r="A66">
            <v>21105</v>
          </cell>
          <cell r="B66">
            <v>11127</v>
          </cell>
          <cell r="C66">
            <v>1167</v>
          </cell>
          <cell r="E66">
            <v>1000</v>
          </cell>
        </row>
        <row r="67">
          <cell r="A67">
            <v>21106</v>
          </cell>
          <cell r="B67">
            <v>11127</v>
          </cell>
          <cell r="C67">
            <v>1167</v>
          </cell>
          <cell r="E67">
            <v>1000</v>
          </cell>
        </row>
        <row r="68">
          <cell r="A68">
            <v>21107</v>
          </cell>
          <cell r="B68">
            <v>11127</v>
          </cell>
          <cell r="C68">
            <v>1167</v>
          </cell>
          <cell r="E68">
            <v>1000</v>
          </cell>
        </row>
        <row r="69">
          <cell r="A69">
            <v>21201</v>
          </cell>
          <cell r="B69">
            <v>11127</v>
          </cell>
          <cell r="C69">
            <v>1167</v>
          </cell>
          <cell r="E69">
            <v>1000</v>
          </cell>
        </row>
        <row r="70">
          <cell r="A70">
            <v>21202</v>
          </cell>
          <cell r="B70">
            <v>11127</v>
          </cell>
          <cell r="C70">
            <v>1167</v>
          </cell>
          <cell r="E70">
            <v>1000</v>
          </cell>
        </row>
        <row r="71">
          <cell r="A71">
            <v>21203</v>
          </cell>
          <cell r="B71">
            <v>11127</v>
          </cell>
          <cell r="C71">
            <v>1167</v>
          </cell>
          <cell r="E71">
            <v>1000</v>
          </cell>
        </row>
        <row r="72">
          <cell r="A72">
            <v>21204</v>
          </cell>
          <cell r="B72">
            <v>11127</v>
          </cell>
          <cell r="C72">
            <v>1167</v>
          </cell>
          <cell r="E72">
            <v>1000</v>
          </cell>
        </row>
        <row r="73">
          <cell r="A73">
            <v>21205</v>
          </cell>
          <cell r="B73">
            <v>11127</v>
          </cell>
          <cell r="C73">
            <v>1167</v>
          </cell>
          <cell r="E73">
            <v>1000</v>
          </cell>
        </row>
        <row r="74">
          <cell r="A74">
            <v>21206</v>
          </cell>
          <cell r="B74">
            <v>11127</v>
          </cell>
          <cell r="C74">
            <v>1167</v>
          </cell>
          <cell r="E74">
            <v>1000</v>
          </cell>
        </row>
        <row r="75">
          <cell r="A75">
            <v>21207</v>
          </cell>
          <cell r="B75">
            <v>11127</v>
          </cell>
          <cell r="C75">
            <v>1167</v>
          </cell>
          <cell r="E75">
            <v>1000</v>
          </cell>
        </row>
        <row r="76">
          <cell r="A76">
            <v>21301</v>
          </cell>
          <cell r="B76">
            <v>11127</v>
          </cell>
          <cell r="C76">
            <v>1167</v>
          </cell>
          <cell r="E76">
            <v>1000</v>
          </cell>
        </row>
        <row r="77">
          <cell r="A77">
            <v>21302</v>
          </cell>
          <cell r="B77">
            <v>11127</v>
          </cell>
          <cell r="C77">
            <v>1167</v>
          </cell>
          <cell r="E77">
            <v>1000</v>
          </cell>
        </row>
        <row r="78">
          <cell r="A78">
            <v>21303</v>
          </cell>
          <cell r="B78">
            <v>11127</v>
          </cell>
          <cell r="C78">
            <v>1167</v>
          </cell>
          <cell r="E78">
            <v>1000</v>
          </cell>
        </row>
        <row r="79">
          <cell r="A79">
            <v>21401</v>
          </cell>
          <cell r="B79">
            <v>11127</v>
          </cell>
          <cell r="C79">
            <v>1167</v>
          </cell>
          <cell r="E79">
            <v>1000</v>
          </cell>
        </row>
        <row r="80">
          <cell r="A80">
            <v>21501</v>
          </cell>
          <cell r="B80">
            <v>11127</v>
          </cell>
          <cell r="C80">
            <v>1167</v>
          </cell>
          <cell r="E80">
            <v>1000</v>
          </cell>
        </row>
        <row r="81">
          <cell r="A81">
            <v>21601</v>
          </cell>
          <cell r="B81">
            <v>11127</v>
          </cell>
          <cell r="C81">
            <v>1167</v>
          </cell>
          <cell r="E81">
            <v>1000</v>
          </cell>
        </row>
        <row r="82">
          <cell r="A82">
            <v>21602</v>
          </cell>
          <cell r="B82">
            <v>11127</v>
          </cell>
          <cell r="C82">
            <v>1167</v>
          </cell>
          <cell r="E82">
            <v>1000</v>
          </cell>
        </row>
        <row r="83">
          <cell r="A83">
            <v>21603</v>
          </cell>
          <cell r="B83">
            <v>11127</v>
          </cell>
          <cell r="C83">
            <v>1167</v>
          </cell>
          <cell r="E83">
            <v>1000</v>
          </cell>
        </row>
        <row r="84">
          <cell r="A84">
            <v>21701</v>
          </cell>
          <cell r="B84">
            <v>11127</v>
          </cell>
          <cell r="C84">
            <v>1167</v>
          </cell>
          <cell r="E84">
            <v>1000</v>
          </cell>
        </row>
        <row r="85">
          <cell r="A85">
            <v>21702</v>
          </cell>
          <cell r="B85">
            <v>11127</v>
          </cell>
          <cell r="C85">
            <v>1167</v>
          </cell>
          <cell r="E85">
            <v>1000</v>
          </cell>
        </row>
        <row r="86">
          <cell r="A86">
            <v>21703</v>
          </cell>
          <cell r="B86">
            <v>11127</v>
          </cell>
          <cell r="C86">
            <v>1167</v>
          </cell>
          <cell r="E86">
            <v>1000</v>
          </cell>
        </row>
        <row r="87">
          <cell r="A87">
            <v>21704</v>
          </cell>
          <cell r="B87">
            <v>11127</v>
          </cell>
          <cell r="C87">
            <v>1167</v>
          </cell>
          <cell r="E87">
            <v>1000</v>
          </cell>
        </row>
        <row r="88">
          <cell r="A88">
            <v>21705</v>
          </cell>
          <cell r="B88">
            <v>11127</v>
          </cell>
          <cell r="C88">
            <v>1167</v>
          </cell>
          <cell r="E88">
            <v>1000</v>
          </cell>
        </row>
        <row r="89">
          <cell r="A89">
            <v>21801</v>
          </cell>
          <cell r="B89">
            <v>11127</v>
          </cell>
          <cell r="C89">
            <v>1167</v>
          </cell>
          <cell r="E89">
            <v>1000</v>
          </cell>
        </row>
        <row r="90">
          <cell r="A90">
            <v>21802</v>
          </cell>
          <cell r="B90">
            <v>11127</v>
          </cell>
          <cell r="C90">
            <v>1167</v>
          </cell>
          <cell r="E90">
            <v>1000</v>
          </cell>
        </row>
        <row r="91">
          <cell r="A91">
            <v>22052</v>
          </cell>
          <cell r="B91">
            <v>10817</v>
          </cell>
          <cell r="C91">
            <v>1167</v>
          </cell>
          <cell r="E91">
            <v>1000</v>
          </cell>
        </row>
        <row r="92">
          <cell r="A92">
            <v>22056</v>
          </cell>
          <cell r="B92">
            <v>10814</v>
          </cell>
          <cell r="C92">
            <v>1167</v>
          </cell>
          <cell r="E92">
            <v>1000</v>
          </cell>
        </row>
        <row r="93">
          <cell r="A93">
            <v>22058</v>
          </cell>
          <cell r="B93">
            <v>11126</v>
          </cell>
          <cell r="C93">
            <v>1167</v>
          </cell>
          <cell r="E93">
            <v>1000</v>
          </cell>
        </row>
        <row r="94">
          <cell r="A94">
            <v>22059</v>
          </cell>
          <cell r="B94">
            <v>11126</v>
          </cell>
          <cell r="C94">
            <v>1167</v>
          </cell>
          <cell r="E94">
            <v>1000</v>
          </cell>
        </row>
        <row r="95">
          <cell r="A95">
            <v>22114</v>
          </cell>
          <cell r="B95">
            <v>11871</v>
          </cell>
          <cell r="C95">
            <v>1030</v>
          </cell>
          <cell r="E95">
            <v>1000</v>
          </cell>
        </row>
        <row r="96">
          <cell r="A96">
            <v>22205</v>
          </cell>
          <cell r="B96">
            <v>11648</v>
          </cell>
          <cell r="C96">
            <v>1206</v>
          </cell>
          <cell r="E96">
            <v>1000</v>
          </cell>
        </row>
        <row r="97">
          <cell r="A97">
            <v>22215</v>
          </cell>
          <cell r="B97">
            <v>11651</v>
          </cell>
          <cell r="C97">
            <v>1200</v>
          </cell>
          <cell r="E97">
            <v>1000</v>
          </cell>
        </row>
        <row r="98">
          <cell r="A98">
            <v>22315</v>
          </cell>
          <cell r="B98">
            <v>11652</v>
          </cell>
          <cell r="C98">
            <v>1200</v>
          </cell>
          <cell r="E98">
            <v>1000</v>
          </cell>
        </row>
        <row r="99">
          <cell r="A99">
            <v>22335</v>
          </cell>
          <cell r="B99">
            <v>11650</v>
          </cell>
          <cell r="C99">
            <v>1200</v>
          </cell>
          <cell r="E99">
            <v>1000</v>
          </cell>
        </row>
        <row r="100">
          <cell r="A100">
            <v>22355</v>
          </cell>
          <cell r="B100">
            <v>11648</v>
          </cell>
          <cell r="C100">
            <v>1200</v>
          </cell>
          <cell r="E100">
            <v>1000</v>
          </cell>
        </row>
        <row r="101">
          <cell r="A101">
            <v>22415</v>
          </cell>
          <cell r="B101">
            <v>11655</v>
          </cell>
          <cell r="C101">
            <v>1200</v>
          </cell>
          <cell r="E101">
            <v>1000</v>
          </cell>
        </row>
        <row r="102">
          <cell r="A102">
            <v>22425</v>
          </cell>
          <cell r="B102">
            <v>11653</v>
          </cell>
          <cell r="C102">
            <v>1200</v>
          </cell>
          <cell r="E102">
            <v>1000</v>
          </cell>
        </row>
        <row r="103">
          <cell r="A103">
            <v>22435</v>
          </cell>
          <cell r="B103">
            <v>11648</v>
          </cell>
          <cell r="C103">
            <v>1200</v>
          </cell>
          <cell r="E103">
            <v>1000</v>
          </cell>
        </row>
        <row r="104">
          <cell r="A104">
            <v>22460</v>
          </cell>
          <cell r="B104">
            <v>11654</v>
          </cell>
          <cell r="C104">
            <v>1200</v>
          </cell>
          <cell r="E104">
            <v>1000</v>
          </cell>
        </row>
        <row r="105">
          <cell r="A105">
            <v>22510</v>
          </cell>
          <cell r="B105">
            <v>11648</v>
          </cell>
          <cell r="C105">
            <v>1200</v>
          </cell>
          <cell r="E105">
            <v>1000</v>
          </cell>
        </row>
        <row r="106">
          <cell r="A106">
            <v>22540</v>
          </cell>
          <cell r="B106">
            <v>11682</v>
          </cell>
          <cell r="C106">
            <v>1200</v>
          </cell>
          <cell r="E106">
            <v>1000</v>
          </cell>
        </row>
        <row r="107">
          <cell r="A107">
            <v>22725</v>
          </cell>
          <cell r="B107">
            <v>11655</v>
          </cell>
          <cell r="C107">
            <v>1200</v>
          </cell>
          <cell r="E107">
            <v>1000</v>
          </cell>
        </row>
        <row r="108">
          <cell r="A108">
            <v>22760</v>
          </cell>
          <cell r="B108">
            <v>11898</v>
          </cell>
          <cell r="C108">
            <v>1200</v>
          </cell>
          <cell r="E108">
            <v>1000</v>
          </cell>
        </row>
        <row r="109">
          <cell r="A109">
            <v>22761</v>
          </cell>
          <cell r="B109">
            <v>11898</v>
          </cell>
          <cell r="C109">
            <v>1200</v>
          </cell>
          <cell r="E109">
            <v>1000</v>
          </cell>
        </row>
        <row r="110">
          <cell r="A110">
            <v>22762</v>
          </cell>
          <cell r="B110">
            <v>11898</v>
          </cell>
          <cell r="C110">
            <v>1200</v>
          </cell>
          <cell r="E110">
            <v>1000</v>
          </cell>
        </row>
        <row r="111">
          <cell r="A111">
            <v>22801</v>
          </cell>
          <cell r="B111">
            <v>11679</v>
          </cell>
          <cell r="C111">
            <v>1200</v>
          </cell>
          <cell r="E111">
            <v>1000</v>
          </cell>
        </row>
        <row r="112">
          <cell r="A112">
            <v>22803</v>
          </cell>
          <cell r="B112">
            <v>11679</v>
          </cell>
          <cell r="C112">
            <v>1200</v>
          </cell>
          <cell r="E112">
            <v>1000</v>
          </cell>
        </row>
        <row r="113">
          <cell r="A113">
            <v>22810</v>
          </cell>
          <cell r="B113">
            <v>11679</v>
          </cell>
          <cell r="C113">
            <v>1200</v>
          </cell>
          <cell r="E113">
            <v>1000</v>
          </cell>
        </row>
        <row r="114">
          <cell r="A114">
            <v>22811</v>
          </cell>
          <cell r="B114">
            <v>11680</v>
          </cell>
          <cell r="C114">
            <v>1200</v>
          </cell>
          <cell r="E114">
            <v>1000</v>
          </cell>
        </row>
        <row r="115">
          <cell r="A115">
            <v>22812</v>
          </cell>
          <cell r="B115">
            <v>11680</v>
          </cell>
          <cell r="C115">
            <v>1200</v>
          </cell>
          <cell r="E115">
            <v>1000</v>
          </cell>
        </row>
        <row r="116">
          <cell r="A116">
            <v>22815</v>
          </cell>
          <cell r="B116">
            <v>11679</v>
          </cell>
          <cell r="C116">
            <v>1200</v>
          </cell>
          <cell r="E116">
            <v>1000</v>
          </cell>
        </row>
        <row r="117">
          <cell r="A117">
            <v>22820</v>
          </cell>
          <cell r="B117">
            <v>11679</v>
          </cell>
          <cell r="C117">
            <v>1200</v>
          </cell>
          <cell r="E117">
            <v>1000</v>
          </cell>
        </row>
        <row r="118">
          <cell r="A118">
            <v>22830</v>
          </cell>
          <cell r="B118">
            <v>11679</v>
          </cell>
          <cell r="C118">
            <v>1200</v>
          </cell>
          <cell r="E118">
            <v>1000</v>
          </cell>
        </row>
        <row r="119">
          <cell r="A119">
            <v>22850</v>
          </cell>
          <cell r="B119">
            <v>11679</v>
          </cell>
          <cell r="C119">
            <v>1200</v>
          </cell>
          <cell r="E119">
            <v>1000</v>
          </cell>
        </row>
        <row r="120">
          <cell r="A120">
            <v>22860</v>
          </cell>
          <cell r="B120">
            <v>11679</v>
          </cell>
          <cell r="C120">
            <v>1200</v>
          </cell>
          <cell r="E120">
            <v>1000</v>
          </cell>
        </row>
        <row r="121">
          <cell r="A121">
            <v>22870</v>
          </cell>
          <cell r="B121">
            <v>11679</v>
          </cell>
          <cell r="C121">
            <v>1200</v>
          </cell>
          <cell r="E121">
            <v>1000</v>
          </cell>
        </row>
        <row r="122">
          <cell r="A122">
            <v>22880</v>
          </cell>
          <cell r="B122">
            <v>11679</v>
          </cell>
          <cell r="C122">
            <v>1200</v>
          </cell>
          <cell r="E122">
            <v>1000</v>
          </cell>
        </row>
        <row r="123">
          <cell r="A123">
            <v>22885</v>
          </cell>
          <cell r="B123">
            <v>11679</v>
          </cell>
          <cell r="C123">
            <v>1200</v>
          </cell>
          <cell r="E123">
            <v>1000</v>
          </cell>
        </row>
        <row r="124">
          <cell r="A124">
            <v>22890</v>
          </cell>
          <cell r="B124">
            <v>11679</v>
          </cell>
          <cell r="C124">
            <v>1200</v>
          </cell>
          <cell r="E124">
            <v>1000</v>
          </cell>
        </row>
        <row r="125">
          <cell r="A125">
            <v>22896</v>
          </cell>
          <cell r="B125">
            <v>11679</v>
          </cell>
          <cell r="C125">
            <v>1200</v>
          </cell>
          <cell r="E125">
            <v>1000</v>
          </cell>
        </row>
        <row r="126">
          <cell r="A126">
            <v>22905</v>
          </cell>
          <cell r="B126">
            <v>11656</v>
          </cell>
          <cell r="C126">
            <v>1200</v>
          </cell>
          <cell r="E126">
            <v>1000</v>
          </cell>
        </row>
        <row r="127">
          <cell r="A127">
            <v>23120</v>
          </cell>
          <cell r="B127">
            <v>11633</v>
          </cell>
          <cell r="C127">
            <v>1200</v>
          </cell>
          <cell r="E127">
            <v>1000</v>
          </cell>
        </row>
        <row r="128">
          <cell r="A128">
            <v>23126</v>
          </cell>
          <cell r="B128">
            <v>11883</v>
          </cell>
          <cell r="C128">
            <v>1167</v>
          </cell>
          <cell r="E128">
            <v>1000</v>
          </cell>
        </row>
        <row r="129">
          <cell r="A129">
            <v>23128</v>
          </cell>
          <cell r="B129">
            <v>11680</v>
          </cell>
          <cell r="C129">
            <v>1200</v>
          </cell>
          <cell r="E129">
            <v>1000</v>
          </cell>
        </row>
        <row r="130">
          <cell r="A130">
            <v>23129</v>
          </cell>
          <cell r="B130">
            <v>11680</v>
          </cell>
          <cell r="C130">
            <v>1200</v>
          </cell>
          <cell r="E130">
            <v>1000</v>
          </cell>
        </row>
        <row r="131">
          <cell r="A131">
            <v>23201</v>
          </cell>
          <cell r="B131">
            <v>12289</v>
          </cell>
          <cell r="C131">
            <v>1201</v>
          </cell>
          <cell r="E131">
            <v>1000</v>
          </cell>
        </row>
        <row r="132">
          <cell r="A132">
            <v>23220</v>
          </cell>
          <cell r="B132">
            <v>11647</v>
          </cell>
          <cell r="C132">
            <v>1200</v>
          </cell>
          <cell r="E132">
            <v>1000</v>
          </cell>
        </row>
        <row r="133">
          <cell r="A133">
            <v>23225</v>
          </cell>
          <cell r="B133">
            <v>11647</v>
          </cell>
          <cell r="C133">
            <v>1200</v>
          </cell>
          <cell r="E133">
            <v>1000</v>
          </cell>
        </row>
        <row r="134">
          <cell r="A134">
            <v>23240</v>
          </cell>
          <cell r="B134">
            <v>12293</v>
          </cell>
          <cell r="C134">
            <v>1201</v>
          </cell>
          <cell r="E134">
            <v>1000</v>
          </cell>
        </row>
        <row r="135">
          <cell r="A135">
            <v>23241</v>
          </cell>
          <cell r="B135">
            <v>12291</v>
          </cell>
          <cell r="C135">
            <v>1201</v>
          </cell>
          <cell r="E135">
            <v>1000</v>
          </cell>
        </row>
        <row r="136">
          <cell r="A136">
            <v>23300</v>
          </cell>
          <cell r="B136">
            <v>12290</v>
          </cell>
          <cell r="C136">
            <v>1201</v>
          </cell>
          <cell r="E136">
            <v>1000</v>
          </cell>
        </row>
        <row r="137">
          <cell r="A137">
            <v>23315</v>
          </cell>
          <cell r="B137">
            <v>11887</v>
          </cell>
          <cell r="C137">
            <v>1200</v>
          </cell>
          <cell r="E137">
            <v>1000</v>
          </cell>
        </row>
        <row r="138">
          <cell r="A138">
            <v>23316</v>
          </cell>
          <cell r="B138">
            <v>11829</v>
          </cell>
          <cell r="C138">
            <v>1200</v>
          </cell>
          <cell r="E138">
            <v>1000</v>
          </cell>
        </row>
        <row r="139">
          <cell r="A139">
            <v>23320</v>
          </cell>
          <cell r="B139">
            <v>11909</v>
          </cell>
          <cell r="C139">
            <v>1167</v>
          </cell>
          <cell r="E139">
            <v>1000</v>
          </cell>
        </row>
        <row r="140">
          <cell r="A140">
            <v>23330</v>
          </cell>
          <cell r="B140">
            <v>12293</v>
          </cell>
          <cell r="C140">
            <v>1201</v>
          </cell>
          <cell r="E140">
            <v>1000</v>
          </cell>
        </row>
        <row r="141">
          <cell r="A141">
            <v>23405</v>
          </cell>
          <cell r="B141">
            <v>11640</v>
          </cell>
          <cell r="C141">
            <v>1200</v>
          </cell>
          <cell r="E141">
            <v>1000</v>
          </cell>
        </row>
        <row r="142">
          <cell r="A142">
            <v>23420</v>
          </cell>
          <cell r="B142">
            <v>11640</v>
          </cell>
          <cell r="C142">
            <v>1200</v>
          </cell>
          <cell r="E142">
            <v>1000</v>
          </cell>
        </row>
        <row r="143">
          <cell r="A143">
            <v>23430</v>
          </cell>
          <cell r="B143">
            <v>11640</v>
          </cell>
          <cell r="C143">
            <v>1200</v>
          </cell>
          <cell r="E143">
            <v>1000</v>
          </cell>
        </row>
        <row r="144">
          <cell r="A144">
            <v>23440</v>
          </cell>
          <cell r="B144">
            <v>11640</v>
          </cell>
          <cell r="C144">
            <v>1200</v>
          </cell>
          <cell r="E144">
            <v>1000</v>
          </cell>
        </row>
        <row r="145">
          <cell r="A145">
            <v>23450</v>
          </cell>
          <cell r="B145">
            <v>11640</v>
          </cell>
          <cell r="C145">
            <v>1200</v>
          </cell>
          <cell r="E145">
            <v>1000</v>
          </cell>
        </row>
        <row r="146">
          <cell r="A146">
            <v>23550</v>
          </cell>
          <cell r="B146">
            <v>11530</v>
          </cell>
          <cell r="C146">
            <v>1200</v>
          </cell>
          <cell r="E146">
            <v>1000</v>
          </cell>
        </row>
        <row r="147">
          <cell r="A147">
            <v>23551</v>
          </cell>
          <cell r="B147">
            <v>12290</v>
          </cell>
          <cell r="C147">
            <v>1201</v>
          </cell>
          <cell r="E147">
            <v>1000</v>
          </cell>
        </row>
        <row r="148">
          <cell r="A148">
            <v>23555</v>
          </cell>
          <cell r="B148">
            <v>12290</v>
          </cell>
          <cell r="C148">
            <v>1201</v>
          </cell>
          <cell r="E148">
            <v>1000</v>
          </cell>
        </row>
        <row r="149">
          <cell r="A149">
            <v>23560</v>
          </cell>
          <cell r="B149">
            <v>12202</v>
          </cell>
          <cell r="C149">
            <v>1201</v>
          </cell>
          <cell r="E149">
            <v>1000</v>
          </cell>
        </row>
        <row r="150">
          <cell r="A150">
            <v>23561</v>
          </cell>
          <cell r="B150">
            <v>11838</v>
          </cell>
          <cell r="C150">
            <v>1200</v>
          </cell>
          <cell r="E150">
            <v>1000</v>
          </cell>
        </row>
        <row r="151">
          <cell r="A151">
            <v>23635</v>
          </cell>
          <cell r="B151">
            <v>11647</v>
          </cell>
          <cell r="C151">
            <v>1200</v>
          </cell>
          <cell r="E151">
            <v>1000</v>
          </cell>
        </row>
        <row r="152">
          <cell r="A152">
            <v>23700</v>
          </cell>
          <cell r="B152">
            <v>11647</v>
          </cell>
          <cell r="C152">
            <v>1200</v>
          </cell>
          <cell r="E152">
            <v>1000</v>
          </cell>
        </row>
        <row r="153">
          <cell r="A153">
            <v>23710</v>
          </cell>
          <cell r="B153">
            <v>11647</v>
          </cell>
          <cell r="C153">
            <v>1200</v>
          </cell>
          <cell r="E153">
            <v>1000</v>
          </cell>
        </row>
        <row r="154">
          <cell r="A154">
            <v>23720</v>
          </cell>
          <cell r="B154">
            <v>11647</v>
          </cell>
          <cell r="C154">
            <v>1200</v>
          </cell>
          <cell r="E154">
            <v>1000</v>
          </cell>
        </row>
        <row r="155">
          <cell r="A155">
            <v>24001</v>
          </cell>
          <cell r="B155">
            <v>10193</v>
          </cell>
          <cell r="C155">
            <v>1028</v>
          </cell>
          <cell r="E155">
            <v>1000</v>
          </cell>
        </row>
        <row r="156">
          <cell r="A156">
            <v>24002</v>
          </cell>
          <cell r="B156">
            <v>10193</v>
          </cell>
          <cell r="C156">
            <v>1028</v>
          </cell>
          <cell r="E156">
            <v>1000</v>
          </cell>
        </row>
        <row r="157">
          <cell r="A157">
            <v>25001</v>
          </cell>
          <cell r="B157">
            <v>11645</v>
          </cell>
          <cell r="C157">
            <v>1200</v>
          </cell>
          <cell r="E157">
            <v>1000</v>
          </cell>
        </row>
        <row r="158">
          <cell r="A158">
            <v>25002</v>
          </cell>
          <cell r="B158">
            <v>11886</v>
          </cell>
          <cell r="C158">
            <v>1200</v>
          </cell>
          <cell r="E158">
            <v>1000</v>
          </cell>
        </row>
        <row r="159">
          <cell r="A159">
            <v>25005</v>
          </cell>
          <cell r="B159">
            <v>11640</v>
          </cell>
          <cell r="C159">
            <v>1200</v>
          </cell>
          <cell r="E159">
            <v>1000</v>
          </cell>
        </row>
        <row r="160">
          <cell r="A160">
            <v>25012</v>
          </cell>
          <cell r="B160">
            <v>12304</v>
          </cell>
          <cell r="C160">
            <v>1200</v>
          </cell>
          <cell r="E160">
            <v>1000</v>
          </cell>
        </row>
        <row r="161">
          <cell r="A161">
            <v>25014</v>
          </cell>
          <cell r="B161">
            <v>12304</v>
          </cell>
          <cell r="C161">
            <v>1200</v>
          </cell>
          <cell r="E161">
            <v>1000</v>
          </cell>
        </row>
        <row r="162">
          <cell r="A162">
            <v>25022</v>
          </cell>
          <cell r="B162">
            <v>12303</v>
          </cell>
          <cell r="C162">
            <v>1200</v>
          </cell>
          <cell r="E162">
            <v>1000</v>
          </cell>
        </row>
        <row r="163">
          <cell r="A163">
            <v>25024</v>
          </cell>
          <cell r="B163">
            <v>11657</v>
          </cell>
          <cell r="C163">
            <v>1200</v>
          </cell>
          <cell r="E163">
            <v>1000</v>
          </cell>
        </row>
        <row r="164">
          <cell r="A164">
            <v>25026</v>
          </cell>
          <cell r="B164">
            <v>11657</v>
          </cell>
          <cell r="C164">
            <v>1200</v>
          </cell>
          <cell r="E164">
            <v>1000</v>
          </cell>
        </row>
        <row r="165">
          <cell r="A165">
            <v>25027</v>
          </cell>
          <cell r="B165">
            <v>11657</v>
          </cell>
          <cell r="C165">
            <v>1200</v>
          </cell>
          <cell r="E165">
            <v>1000</v>
          </cell>
        </row>
        <row r="166">
          <cell r="A166">
            <v>25028</v>
          </cell>
          <cell r="B166">
            <v>12303</v>
          </cell>
          <cell r="C166">
            <v>1200</v>
          </cell>
          <cell r="E166">
            <v>1000</v>
          </cell>
        </row>
        <row r="167">
          <cell r="A167">
            <v>25030</v>
          </cell>
          <cell r="B167">
            <v>11643</v>
          </cell>
          <cell r="C167">
            <v>1200</v>
          </cell>
          <cell r="E167">
            <v>1000</v>
          </cell>
        </row>
        <row r="168">
          <cell r="A168">
            <v>25050</v>
          </cell>
          <cell r="B168">
            <v>11641</v>
          </cell>
          <cell r="C168">
            <v>1200</v>
          </cell>
          <cell r="E168">
            <v>1000</v>
          </cell>
        </row>
        <row r="169">
          <cell r="A169">
            <v>25060</v>
          </cell>
          <cell r="B169">
            <v>11641</v>
          </cell>
          <cell r="C169">
            <v>1200</v>
          </cell>
          <cell r="E169">
            <v>1000</v>
          </cell>
        </row>
        <row r="170">
          <cell r="A170">
            <v>25070</v>
          </cell>
          <cell r="B170">
            <v>11643</v>
          </cell>
          <cell r="C170">
            <v>1200</v>
          </cell>
          <cell r="E170">
            <v>1000</v>
          </cell>
        </row>
        <row r="171">
          <cell r="A171">
            <v>25080</v>
          </cell>
          <cell r="B171">
            <v>11643</v>
          </cell>
          <cell r="C171">
            <v>1200</v>
          </cell>
          <cell r="E171">
            <v>1000</v>
          </cell>
        </row>
        <row r="172">
          <cell r="A172">
            <v>25090</v>
          </cell>
          <cell r="B172">
            <v>11643</v>
          </cell>
          <cell r="C172">
            <v>1200</v>
          </cell>
          <cell r="E172">
            <v>1000</v>
          </cell>
        </row>
        <row r="173">
          <cell r="A173">
            <v>25110</v>
          </cell>
          <cell r="B173">
            <v>11126</v>
          </cell>
          <cell r="C173">
            <v>1167</v>
          </cell>
          <cell r="E173">
            <v>1000</v>
          </cell>
        </row>
        <row r="174">
          <cell r="A174">
            <v>25112</v>
          </cell>
          <cell r="B174">
            <v>11686</v>
          </cell>
          <cell r="C174">
            <v>1201</v>
          </cell>
          <cell r="E174">
            <v>1000</v>
          </cell>
        </row>
        <row r="175">
          <cell r="A175">
            <v>25113</v>
          </cell>
          <cell r="B175">
            <v>11126</v>
          </cell>
          <cell r="C175">
            <v>1167</v>
          </cell>
          <cell r="E175">
            <v>1000</v>
          </cell>
        </row>
        <row r="176">
          <cell r="A176">
            <v>25132</v>
          </cell>
          <cell r="B176">
            <v>11686</v>
          </cell>
          <cell r="C176">
            <v>1201</v>
          </cell>
          <cell r="E176">
            <v>1000</v>
          </cell>
        </row>
        <row r="177">
          <cell r="A177">
            <v>25142</v>
          </cell>
          <cell r="B177">
            <v>11686</v>
          </cell>
          <cell r="C177">
            <v>1201</v>
          </cell>
          <cell r="E177">
            <v>1000</v>
          </cell>
        </row>
        <row r="178">
          <cell r="A178">
            <v>25160</v>
          </cell>
          <cell r="B178">
            <v>11744</v>
          </cell>
          <cell r="C178">
            <v>1201</v>
          </cell>
          <cell r="E178">
            <v>1000</v>
          </cell>
        </row>
        <row r="179">
          <cell r="A179">
            <v>25172</v>
          </cell>
          <cell r="B179">
            <v>11745</v>
          </cell>
          <cell r="C179">
            <v>1201</v>
          </cell>
          <cell r="E179">
            <v>1000</v>
          </cell>
        </row>
        <row r="180">
          <cell r="A180">
            <v>25173</v>
          </cell>
          <cell r="B180">
            <v>11744</v>
          </cell>
          <cell r="C180">
            <v>1201</v>
          </cell>
          <cell r="E180">
            <v>1000</v>
          </cell>
        </row>
        <row r="181">
          <cell r="A181">
            <v>25174</v>
          </cell>
          <cell r="B181">
            <v>11746</v>
          </cell>
          <cell r="C181">
            <v>1201</v>
          </cell>
          <cell r="E181">
            <v>1000</v>
          </cell>
        </row>
        <row r="182">
          <cell r="A182">
            <v>25176</v>
          </cell>
          <cell r="B182">
            <v>11747</v>
          </cell>
          <cell r="C182">
            <v>1201</v>
          </cell>
          <cell r="E182">
            <v>1000</v>
          </cell>
        </row>
        <row r="183">
          <cell r="A183">
            <v>25177</v>
          </cell>
          <cell r="B183">
            <v>11744</v>
          </cell>
          <cell r="C183">
            <v>1201</v>
          </cell>
          <cell r="E183">
            <v>1000</v>
          </cell>
        </row>
        <row r="184">
          <cell r="A184">
            <v>25178</v>
          </cell>
          <cell r="B184">
            <v>11744</v>
          </cell>
          <cell r="C184">
            <v>1201</v>
          </cell>
          <cell r="E184">
            <v>1000</v>
          </cell>
        </row>
        <row r="185">
          <cell r="A185">
            <v>25182</v>
          </cell>
          <cell r="B185">
            <v>11744</v>
          </cell>
          <cell r="C185">
            <v>1201</v>
          </cell>
          <cell r="E185">
            <v>1000</v>
          </cell>
        </row>
        <row r="186">
          <cell r="A186">
            <v>27001</v>
          </cell>
          <cell r="B186">
            <v>11674</v>
          </cell>
          <cell r="C186">
            <v>1200</v>
          </cell>
          <cell r="E186">
            <v>1000</v>
          </cell>
        </row>
        <row r="187">
          <cell r="A187">
            <v>27005</v>
          </cell>
          <cell r="B187">
            <v>11858</v>
          </cell>
          <cell r="C187">
            <v>1200</v>
          </cell>
          <cell r="E187">
            <v>1000</v>
          </cell>
        </row>
        <row r="188">
          <cell r="A188">
            <v>27010</v>
          </cell>
          <cell r="B188">
            <v>11674</v>
          </cell>
          <cell r="C188">
            <v>1200</v>
          </cell>
          <cell r="E188">
            <v>1000</v>
          </cell>
        </row>
        <row r="189">
          <cell r="A189">
            <v>27020</v>
          </cell>
          <cell r="B189">
            <v>11674</v>
          </cell>
          <cell r="C189">
            <v>1200</v>
          </cell>
          <cell r="E189">
            <v>1000</v>
          </cell>
        </row>
        <row r="190">
          <cell r="A190">
            <v>27030</v>
          </cell>
          <cell r="B190">
            <v>11674</v>
          </cell>
          <cell r="C190">
            <v>1200</v>
          </cell>
          <cell r="E190">
            <v>1000</v>
          </cell>
        </row>
        <row r="191">
          <cell r="A191">
            <v>27105</v>
          </cell>
          <cell r="B191">
            <v>11624</v>
          </cell>
          <cell r="C191">
            <v>1200</v>
          </cell>
          <cell r="E191">
            <v>1000</v>
          </cell>
        </row>
        <row r="192">
          <cell r="A192">
            <v>27110</v>
          </cell>
          <cell r="B192">
            <v>11626</v>
          </cell>
          <cell r="C192">
            <v>1200</v>
          </cell>
          <cell r="E192">
            <v>1000</v>
          </cell>
        </row>
        <row r="193">
          <cell r="A193">
            <v>27251</v>
          </cell>
          <cell r="B193">
            <v>11626</v>
          </cell>
          <cell r="C193">
            <v>1200</v>
          </cell>
          <cell r="E193">
            <v>1000</v>
          </cell>
        </row>
        <row r="194">
          <cell r="A194">
            <v>27311</v>
          </cell>
          <cell r="B194">
            <v>11632</v>
          </cell>
          <cell r="C194">
            <v>1200</v>
          </cell>
          <cell r="E194">
            <v>1000</v>
          </cell>
        </row>
        <row r="195">
          <cell r="A195">
            <v>27331</v>
          </cell>
          <cell r="B195">
            <v>11640</v>
          </cell>
          <cell r="C195">
            <v>1200</v>
          </cell>
          <cell r="E195">
            <v>1000</v>
          </cell>
        </row>
        <row r="196">
          <cell r="A196">
            <v>27335</v>
          </cell>
          <cell r="B196">
            <v>11640</v>
          </cell>
          <cell r="C196">
            <v>1200</v>
          </cell>
          <cell r="E196">
            <v>1000</v>
          </cell>
        </row>
        <row r="197">
          <cell r="A197">
            <v>27336</v>
          </cell>
          <cell r="B197">
            <v>11640</v>
          </cell>
          <cell r="C197">
            <v>1200</v>
          </cell>
          <cell r="E197">
            <v>1000</v>
          </cell>
        </row>
        <row r="198">
          <cell r="A198">
            <v>27361</v>
          </cell>
          <cell r="B198">
            <v>11640</v>
          </cell>
          <cell r="C198">
            <v>1200</v>
          </cell>
          <cell r="E198">
            <v>1000</v>
          </cell>
        </row>
        <row r="199">
          <cell r="A199">
            <v>27431</v>
          </cell>
          <cell r="B199">
            <v>11635</v>
          </cell>
          <cell r="C199">
            <v>1200</v>
          </cell>
          <cell r="E199">
            <v>1000</v>
          </cell>
        </row>
        <row r="200">
          <cell r="A200">
            <v>27441</v>
          </cell>
          <cell r="B200">
            <v>11635</v>
          </cell>
          <cell r="C200">
            <v>1200</v>
          </cell>
          <cell r="E200">
            <v>1000</v>
          </cell>
        </row>
        <row r="201">
          <cell r="A201">
            <v>27451</v>
          </cell>
          <cell r="B201">
            <v>11635</v>
          </cell>
          <cell r="C201">
            <v>1200</v>
          </cell>
          <cell r="E201">
            <v>1000</v>
          </cell>
        </row>
        <row r="202">
          <cell r="A202">
            <v>27601</v>
          </cell>
          <cell r="B202">
            <v>11624</v>
          </cell>
          <cell r="C202">
            <v>1200</v>
          </cell>
          <cell r="E202">
            <v>1000</v>
          </cell>
        </row>
        <row r="203">
          <cell r="A203">
            <v>27615</v>
          </cell>
          <cell r="B203">
            <v>11624</v>
          </cell>
          <cell r="C203">
            <v>1200</v>
          </cell>
          <cell r="E203">
            <v>1000</v>
          </cell>
        </row>
        <row r="204">
          <cell r="A204">
            <v>27620</v>
          </cell>
          <cell r="B204">
            <v>11624</v>
          </cell>
          <cell r="C204">
            <v>1200</v>
          </cell>
          <cell r="E204">
            <v>1000</v>
          </cell>
        </row>
        <row r="205">
          <cell r="A205">
            <v>27641</v>
          </cell>
          <cell r="B205">
            <v>11624</v>
          </cell>
          <cell r="C205">
            <v>1200</v>
          </cell>
          <cell r="E205">
            <v>1000</v>
          </cell>
        </row>
        <row r="206">
          <cell r="A206">
            <v>27645</v>
          </cell>
          <cell r="B206">
            <v>11624</v>
          </cell>
          <cell r="C206">
            <v>1200</v>
          </cell>
          <cell r="E206">
            <v>1000</v>
          </cell>
        </row>
        <row r="207">
          <cell r="A207">
            <v>27660</v>
          </cell>
          <cell r="B207">
            <v>11624</v>
          </cell>
          <cell r="C207">
            <v>1200</v>
          </cell>
          <cell r="E207">
            <v>1000</v>
          </cell>
        </row>
        <row r="208">
          <cell r="A208">
            <v>27680</v>
          </cell>
          <cell r="B208">
            <v>11629</v>
          </cell>
          <cell r="C208">
            <v>1200</v>
          </cell>
          <cell r="E208">
            <v>1000</v>
          </cell>
        </row>
        <row r="209">
          <cell r="A209">
            <v>27722</v>
          </cell>
          <cell r="B209">
            <v>11623</v>
          </cell>
          <cell r="C209">
            <v>1200</v>
          </cell>
          <cell r="E209">
            <v>1000</v>
          </cell>
        </row>
        <row r="210">
          <cell r="A210">
            <v>27724</v>
          </cell>
          <cell r="B210">
            <v>11623</v>
          </cell>
          <cell r="C210">
            <v>1200</v>
          </cell>
          <cell r="E210">
            <v>1000</v>
          </cell>
        </row>
        <row r="211">
          <cell r="A211">
            <v>27731</v>
          </cell>
          <cell r="B211">
            <v>11623</v>
          </cell>
          <cell r="C211">
            <v>1200</v>
          </cell>
          <cell r="E211">
            <v>1000</v>
          </cell>
        </row>
        <row r="212">
          <cell r="A212">
            <v>27733</v>
          </cell>
          <cell r="B212">
            <v>11623</v>
          </cell>
          <cell r="C212">
            <v>1200</v>
          </cell>
          <cell r="E212">
            <v>1000</v>
          </cell>
        </row>
        <row r="213">
          <cell r="A213">
            <v>27740</v>
          </cell>
          <cell r="B213">
            <v>11623</v>
          </cell>
          <cell r="C213">
            <v>1200</v>
          </cell>
          <cell r="E213">
            <v>1000</v>
          </cell>
        </row>
        <row r="214">
          <cell r="A214">
            <v>27750</v>
          </cell>
          <cell r="B214">
            <v>11623</v>
          </cell>
          <cell r="C214">
            <v>1200</v>
          </cell>
          <cell r="E214">
            <v>1000</v>
          </cell>
        </row>
        <row r="215">
          <cell r="A215">
            <v>27800</v>
          </cell>
          <cell r="B215">
            <v>11626</v>
          </cell>
          <cell r="C215">
            <v>1200</v>
          </cell>
          <cell r="E215">
            <v>1000</v>
          </cell>
        </row>
        <row r="216">
          <cell r="A216">
            <v>27801</v>
          </cell>
          <cell r="B216">
            <v>11626</v>
          </cell>
          <cell r="C216">
            <v>1200</v>
          </cell>
          <cell r="E216">
            <v>1000</v>
          </cell>
        </row>
        <row r="217">
          <cell r="A217">
            <v>27802</v>
          </cell>
          <cell r="B217">
            <v>11626</v>
          </cell>
          <cell r="C217">
            <v>1200</v>
          </cell>
          <cell r="E217">
            <v>1000</v>
          </cell>
        </row>
        <row r="218">
          <cell r="A218">
            <v>27851</v>
          </cell>
          <cell r="B218">
            <v>11630</v>
          </cell>
          <cell r="C218">
            <v>1200</v>
          </cell>
          <cell r="E218">
            <v>1000</v>
          </cell>
        </row>
        <row r="219">
          <cell r="A219">
            <v>27871</v>
          </cell>
          <cell r="B219">
            <v>11630</v>
          </cell>
          <cell r="C219">
            <v>1200</v>
          </cell>
          <cell r="E219">
            <v>1000</v>
          </cell>
        </row>
        <row r="220">
          <cell r="A220">
            <v>27872</v>
          </cell>
          <cell r="B220">
            <v>11883</v>
          </cell>
          <cell r="C220">
            <v>1167</v>
          </cell>
          <cell r="E220">
            <v>1000</v>
          </cell>
        </row>
        <row r="221">
          <cell r="A221">
            <v>27873</v>
          </cell>
          <cell r="B221">
            <v>11883</v>
          </cell>
          <cell r="C221">
            <v>1167</v>
          </cell>
          <cell r="E221">
            <v>1000</v>
          </cell>
        </row>
        <row r="222">
          <cell r="A222">
            <v>27874</v>
          </cell>
          <cell r="B222">
            <v>11624</v>
          </cell>
          <cell r="C222">
            <v>1200</v>
          </cell>
          <cell r="E222">
            <v>1000</v>
          </cell>
        </row>
        <row r="223">
          <cell r="A223">
            <v>27877</v>
          </cell>
          <cell r="B223">
            <v>11625</v>
          </cell>
          <cell r="C223">
            <v>1200</v>
          </cell>
          <cell r="E223">
            <v>1000</v>
          </cell>
        </row>
        <row r="224">
          <cell r="A224">
            <v>28002</v>
          </cell>
          <cell r="B224">
            <v>11630</v>
          </cell>
          <cell r="C224">
            <v>1200</v>
          </cell>
          <cell r="E224">
            <v>1000</v>
          </cell>
        </row>
        <row r="225">
          <cell r="A225">
            <v>28110</v>
          </cell>
          <cell r="B225">
            <v>11623</v>
          </cell>
          <cell r="C225">
            <v>1200</v>
          </cell>
          <cell r="E225">
            <v>1000</v>
          </cell>
        </row>
        <row r="226">
          <cell r="A226">
            <v>28111</v>
          </cell>
          <cell r="B226">
            <v>11624</v>
          </cell>
          <cell r="C226">
            <v>1200</v>
          </cell>
          <cell r="E226">
            <v>1000</v>
          </cell>
        </row>
        <row r="227">
          <cell r="A227">
            <v>28115</v>
          </cell>
          <cell r="B227">
            <v>11623</v>
          </cell>
          <cell r="C227">
            <v>1200</v>
          </cell>
          <cell r="E227">
            <v>1000</v>
          </cell>
        </row>
        <row r="228">
          <cell r="A228">
            <v>28400</v>
          </cell>
          <cell r="B228">
            <v>11622</v>
          </cell>
          <cell r="C228">
            <v>1200</v>
          </cell>
          <cell r="E228">
            <v>1000</v>
          </cell>
        </row>
        <row r="229">
          <cell r="A229">
            <v>28610</v>
          </cell>
          <cell r="B229">
            <v>11629</v>
          </cell>
          <cell r="C229">
            <v>1200</v>
          </cell>
          <cell r="E229">
            <v>1000</v>
          </cell>
        </row>
        <row r="230">
          <cell r="A230">
            <v>28620</v>
          </cell>
          <cell r="B230">
            <v>11629</v>
          </cell>
          <cell r="C230">
            <v>1200</v>
          </cell>
          <cell r="E230">
            <v>1000</v>
          </cell>
        </row>
        <row r="231">
          <cell r="A231">
            <v>28630</v>
          </cell>
          <cell r="B231">
            <v>11629</v>
          </cell>
          <cell r="C231">
            <v>1200</v>
          </cell>
          <cell r="E231">
            <v>1000</v>
          </cell>
        </row>
        <row r="232">
          <cell r="A232">
            <v>29001</v>
          </cell>
          <cell r="B232">
            <v>11833</v>
          </cell>
          <cell r="C232">
            <v>1200</v>
          </cell>
          <cell r="E232">
            <v>1000</v>
          </cell>
        </row>
        <row r="233">
          <cell r="A233">
            <v>29002</v>
          </cell>
          <cell r="B233">
            <v>11834</v>
          </cell>
          <cell r="C233">
            <v>1200</v>
          </cell>
          <cell r="E233">
            <v>1000</v>
          </cell>
        </row>
        <row r="234">
          <cell r="A234">
            <v>29003</v>
          </cell>
          <cell r="B234">
            <v>11767</v>
          </cell>
          <cell r="C234">
            <v>1201</v>
          </cell>
          <cell r="E234">
            <v>1000</v>
          </cell>
        </row>
        <row r="235">
          <cell r="A235">
            <v>29010</v>
          </cell>
          <cell r="B235">
            <v>11626</v>
          </cell>
          <cell r="C235">
            <v>1200</v>
          </cell>
          <cell r="E235">
            <v>1000</v>
          </cell>
        </row>
        <row r="236">
          <cell r="A236">
            <v>29015</v>
          </cell>
          <cell r="B236">
            <v>11833</v>
          </cell>
          <cell r="C236">
            <v>1200</v>
          </cell>
          <cell r="E236">
            <v>1000</v>
          </cell>
        </row>
        <row r="237">
          <cell r="A237">
            <v>29020</v>
          </cell>
          <cell r="B237">
            <v>11835</v>
          </cell>
          <cell r="C237">
            <v>1200</v>
          </cell>
          <cell r="E237">
            <v>1000</v>
          </cell>
        </row>
        <row r="238">
          <cell r="A238">
            <v>29021</v>
          </cell>
          <cell r="B238">
            <v>11766</v>
          </cell>
          <cell r="C238">
            <v>1201</v>
          </cell>
          <cell r="E238">
            <v>1000</v>
          </cell>
        </row>
        <row r="239">
          <cell r="A239">
            <v>29025</v>
          </cell>
          <cell r="B239">
            <v>11839</v>
          </cell>
          <cell r="C239">
            <v>1200</v>
          </cell>
          <cell r="E239">
            <v>1000</v>
          </cell>
        </row>
        <row r="240">
          <cell r="A240">
            <v>29035</v>
          </cell>
          <cell r="B240">
            <v>11768</v>
          </cell>
          <cell r="C240">
            <v>1201</v>
          </cell>
          <cell r="E240">
            <v>1000</v>
          </cell>
        </row>
        <row r="241">
          <cell r="A241">
            <v>29045</v>
          </cell>
          <cell r="B241">
            <v>11841</v>
          </cell>
          <cell r="C241">
            <v>1201</v>
          </cell>
          <cell r="E241">
            <v>1000</v>
          </cell>
        </row>
        <row r="242">
          <cell r="A242">
            <v>29055</v>
          </cell>
          <cell r="B242">
            <v>11835</v>
          </cell>
          <cell r="C242">
            <v>1200</v>
          </cell>
          <cell r="E242">
            <v>1000</v>
          </cell>
        </row>
        <row r="243">
          <cell r="A243">
            <v>29080</v>
          </cell>
          <cell r="B243">
            <v>10193</v>
          </cell>
          <cell r="C243">
            <v>1028</v>
          </cell>
          <cell r="E243">
            <v>1000</v>
          </cell>
        </row>
        <row r="244">
          <cell r="A244">
            <v>29090</v>
          </cell>
          <cell r="B244">
            <v>11906</v>
          </cell>
          <cell r="C244">
            <v>1167</v>
          </cell>
          <cell r="E244">
            <v>1000</v>
          </cell>
        </row>
        <row r="245">
          <cell r="A245">
            <v>29101</v>
          </cell>
          <cell r="B245">
            <v>11837</v>
          </cell>
          <cell r="C245">
            <v>1200</v>
          </cell>
          <cell r="E245">
            <v>1000</v>
          </cell>
        </row>
        <row r="246">
          <cell r="A246">
            <v>29102</v>
          </cell>
          <cell r="B246">
            <v>11837</v>
          </cell>
          <cell r="C246">
            <v>1200</v>
          </cell>
          <cell r="E246">
            <v>1000</v>
          </cell>
        </row>
        <row r="247">
          <cell r="A247">
            <v>29121</v>
          </cell>
          <cell r="B247">
            <v>11837</v>
          </cell>
          <cell r="C247">
            <v>1200</v>
          </cell>
          <cell r="E247">
            <v>1000</v>
          </cell>
        </row>
        <row r="248">
          <cell r="A248">
            <v>29131</v>
          </cell>
          <cell r="B248">
            <v>11838</v>
          </cell>
          <cell r="C248">
            <v>1200</v>
          </cell>
          <cell r="E248">
            <v>1000</v>
          </cell>
        </row>
        <row r="249">
          <cell r="A249">
            <v>29161</v>
          </cell>
          <cell r="B249">
            <v>11837</v>
          </cell>
          <cell r="C249">
            <v>1200</v>
          </cell>
          <cell r="E249">
            <v>1000</v>
          </cell>
        </row>
        <row r="250">
          <cell r="A250">
            <v>29171</v>
          </cell>
          <cell r="B250">
            <v>11838</v>
          </cell>
          <cell r="C250">
            <v>1200</v>
          </cell>
          <cell r="E250">
            <v>1000</v>
          </cell>
        </row>
        <row r="251">
          <cell r="A251">
            <v>29181</v>
          </cell>
          <cell r="B251">
            <v>11836</v>
          </cell>
          <cell r="C251">
            <v>1200</v>
          </cell>
          <cell r="E251">
            <v>1000</v>
          </cell>
        </row>
        <row r="252">
          <cell r="A252">
            <v>29202</v>
          </cell>
          <cell r="B252">
            <v>11837</v>
          </cell>
          <cell r="C252">
            <v>1290</v>
          </cell>
          <cell r="E252">
            <v>1000</v>
          </cell>
        </row>
        <row r="253">
          <cell r="A253">
            <v>29203</v>
          </cell>
          <cell r="B253">
            <v>11837</v>
          </cell>
          <cell r="C253">
            <v>1200</v>
          </cell>
          <cell r="E253">
            <v>1000</v>
          </cell>
        </row>
        <row r="254">
          <cell r="A254">
            <v>29204</v>
          </cell>
          <cell r="B254">
            <v>11837</v>
          </cell>
          <cell r="C254">
            <v>1200</v>
          </cell>
          <cell r="E254">
            <v>1000</v>
          </cell>
        </row>
        <row r="255">
          <cell r="A255">
            <v>29251</v>
          </cell>
          <cell r="B255">
            <v>11837</v>
          </cell>
          <cell r="C255">
            <v>1200</v>
          </cell>
          <cell r="E255">
            <v>1000</v>
          </cell>
        </row>
        <row r="256">
          <cell r="A256">
            <v>29252</v>
          </cell>
          <cell r="B256">
            <v>11837</v>
          </cell>
          <cell r="C256">
            <v>1200</v>
          </cell>
          <cell r="E256">
            <v>1000</v>
          </cell>
        </row>
        <row r="257">
          <cell r="A257">
            <v>29350</v>
          </cell>
          <cell r="B257">
            <v>11838</v>
          </cell>
          <cell r="C257">
            <v>1200</v>
          </cell>
          <cell r="E257">
            <v>1000</v>
          </cell>
        </row>
        <row r="258">
          <cell r="A258">
            <v>29360</v>
          </cell>
          <cell r="B258">
            <v>11838</v>
          </cell>
          <cell r="C258">
            <v>1200</v>
          </cell>
          <cell r="E258">
            <v>1000</v>
          </cell>
        </row>
        <row r="259">
          <cell r="A259">
            <v>29411</v>
          </cell>
          <cell r="B259">
            <v>11768</v>
          </cell>
          <cell r="C259">
            <v>1201</v>
          </cell>
          <cell r="E259">
            <v>1000</v>
          </cell>
        </row>
        <row r="260">
          <cell r="A260">
            <v>29452</v>
          </cell>
          <cell r="B260">
            <v>11837</v>
          </cell>
          <cell r="C260">
            <v>1200</v>
          </cell>
          <cell r="E260">
            <v>1000</v>
          </cell>
        </row>
        <row r="261">
          <cell r="A261">
            <v>29501</v>
          </cell>
          <cell r="B261">
            <v>11768</v>
          </cell>
          <cell r="C261">
            <v>1201</v>
          </cell>
          <cell r="E261">
            <v>1000</v>
          </cell>
        </row>
        <row r="262">
          <cell r="A262">
            <v>29531</v>
          </cell>
          <cell r="B262">
            <v>11768</v>
          </cell>
          <cell r="C262">
            <v>1201</v>
          </cell>
          <cell r="E262">
            <v>1000</v>
          </cell>
        </row>
        <row r="263">
          <cell r="A263">
            <v>29561</v>
          </cell>
          <cell r="B263">
            <v>1.1768000000000001</v>
          </cell>
          <cell r="C263">
            <v>1201</v>
          </cell>
          <cell r="E263">
            <v>1000</v>
          </cell>
        </row>
        <row r="264">
          <cell r="A264">
            <v>29591</v>
          </cell>
          <cell r="B264">
            <v>11768</v>
          </cell>
          <cell r="C264">
            <v>1201</v>
          </cell>
          <cell r="E264">
            <v>1000</v>
          </cell>
        </row>
        <row r="265">
          <cell r="A265">
            <v>29604</v>
          </cell>
          <cell r="B265">
            <v>11840</v>
          </cell>
          <cell r="C265">
            <v>1201</v>
          </cell>
          <cell r="E265">
            <v>1000</v>
          </cell>
        </row>
        <row r="266">
          <cell r="A266">
            <v>29701</v>
          </cell>
          <cell r="B266">
            <v>11841</v>
          </cell>
          <cell r="C266">
            <v>1201</v>
          </cell>
          <cell r="E266">
            <v>1000</v>
          </cell>
        </row>
        <row r="267">
          <cell r="A267">
            <v>29702</v>
          </cell>
          <cell r="B267">
            <v>11841</v>
          </cell>
          <cell r="C267">
            <v>1201</v>
          </cell>
          <cell r="E267">
            <v>1000</v>
          </cell>
        </row>
        <row r="268">
          <cell r="A268">
            <v>30015</v>
          </cell>
          <cell r="B268">
            <v>11628</v>
          </cell>
          <cell r="C268">
            <v>1200</v>
          </cell>
          <cell r="E268">
            <v>1000</v>
          </cell>
        </row>
        <row r="269">
          <cell r="A269">
            <v>30020</v>
          </cell>
          <cell r="B269">
            <v>11628</v>
          </cell>
          <cell r="C269">
            <v>1200</v>
          </cell>
          <cell r="E269">
            <v>1000</v>
          </cell>
        </row>
        <row r="270">
          <cell r="A270">
            <v>30055</v>
          </cell>
          <cell r="B270">
            <v>11628</v>
          </cell>
          <cell r="C270">
            <v>1200</v>
          </cell>
          <cell r="E270">
            <v>1000</v>
          </cell>
        </row>
        <row r="271">
          <cell r="A271">
            <v>30060</v>
          </cell>
          <cell r="B271">
            <v>11628</v>
          </cell>
          <cell r="C271">
            <v>1200</v>
          </cell>
          <cell r="E271">
            <v>1000</v>
          </cell>
        </row>
        <row r="272">
          <cell r="A272">
            <v>30065</v>
          </cell>
          <cell r="B272">
            <v>11628</v>
          </cell>
          <cell r="C272">
            <v>1200</v>
          </cell>
          <cell r="E272">
            <v>1000</v>
          </cell>
        </row>
        <row r="273">
          <cell r="A273">
            <v>40510</v>
          </cell>
          <cell r="B273">
            <v>11127</v>
          </cell>
          <cell r="C273">
            <v>1167</v>
          </cell>
          <cell r="E273">
            <v>1000</v>
          </cell>
        </row>
        <row r="274">
          <cell r="A274">
            <v>40610</v>
          </cell>
          <cell r="B274">
            <v>10903</v>
          </cell>
          <cell r="C274">
            <v>1122</v>
          </cell>
          <cell r="E274">
            <v>1000</v>
          </cell>
        </row>
        <row r="275">
          <cell r="A275">
            <v>40614</v>
          </cell>
          <cell r="B275">
            <v>10903</v>
          </cell>
          <cell r="C275">
            <v>1122</v>
          </cell>
          <cell r="E275">
            <v>1000</v>
          </cell>
        </row>
        <row r="276">
          <cell r="A276">
            <v>40616</v>
          </cell>
          <cell r="B276">
            <v>10903</v>
          </cell>
          <cell r="C276">
            <v>1122</v>
          </cell>
          <cell r="E276">
            <v>1000</v>
          </cell>
        </row>
        <row r="277">
          <cell r="A277">
            <v>40617</v>
          </cell>
          <cell r="B277">
            <v>10903</v>
          </cell>
          <cell r="C277">
            <v>1122</v>
          </cell>
          <cell r="E277">
            <v>1000</v>
          </cell>
        </row>
        <row r="278">
          <cell r="A278">
            <v>40618</v>
          </cell>
          <cell r="B278">
            <v>10903</v>
          </cell>
          <cell r="C278">
            <v>1122</v>
          </cell>
          <cell r="E278">
            <v>1000</v>
          </cell>
        </row>
        <row r="279">
          <cell r="A279">
            <v>40620</v>
          </cell>
          <cell r="B279">
            <v>10903</v>
          </cell>
          <cell r="C279">
            <v>1122</v>
          </cell>
          <cell r="E279">
            <v>1000</v>
          </cell>
        </row>
        <row r="280">
          <cell r="A280">
            <v>40710</v>
          </cell>
          <cell r="B280">
            <v>10823</v>
          </cell>
          <cell r="C280">
            <v>1106</v>
          </cell>
          <cell r="E280">
            <v>1000</v>
          </cell>
        </row>
        <row r="281">
          <cell r="A281">
            <v>40716</v>
          </cell>
          <cell r="B281">
            <v>10823</v>
          </cell>
          <cell r="C281">
            <v>1106</v>
          </cell>
          <cell r="E281">
            <v>1000</v>
          </cell>
        </row>
        <row r="282">
          <cell r="A282">
            <v>40717</v>
          </cell>
          <cell r="B282">
            <v>10823</v>
          </cell>
          <cell r="C282">
            <v>1106</v>
          </cell>
          <cell r="E282">
            <v>1000</v>
          </cell>
        </row>
        <row r="283">
          <cell r="A283">
            <v>40718</v>
          </cell>
          <cell r="B283">
            <v>10823</v>
          </cell>
          <cell r="C283">
            <v>1106</v>
          </cell>
          <cell r="E283">
            <v>1000</v>
          </cell>
        </row>
        <row r="284">
          <cell r="A284">
            <v>40726</v>
          </cell>
          <cell r="B284">
            <v>10855</v>
          </cell>
          <cell r="C284">
            <v>1110</v>
          </cell>
          <cell r="E284">
            <v>1000</v>
          </cell>
        </row>
        <row r="285">
          <cell r="A285">
            <v>40726</v>
          </cell>
          <cell r="B285">
            <v>10855</v>
          </cell>
          <cell r="C285">
            <v>1110</v>
          </cell>
          <cell r="E285">
            <v>1000</v>
          </cell>
        </row>
        <row r="286">
          <cell r="A286">
            <v>40727</v>
          </cell>
          <cell r="B286">
            <v>10855</v>
          </cell>
          <cell r="C286">
            <v>1110</v>
          </cell>
          <cell r="E286">
            <v>1000</v>
          </cell>
        </row>
        <row r="287">
          <cell r="A287">
            <v>40730</v>
          </cell>
          <cell r="B287">
            <v>10875</v>
          </cell>
          <cell r="C287">
            <v>1115</v>
          </cell>
          <cell r="E287">
            <v>1000</v>
          </cell>
        </row>
        <row r="288">
          <cell r="A288">
            <v>40733</v>
          </cell>
          <cell r="B288">
            <v>10875</v>
          </cell>
          <cell r="C288">
            <v>1115</v>
          </cell>
          <cell r="E288">
            <v>1000</v>
          </cell>
        </row>
        <row r="289">
          <cell r="A289">
            <v>40736</v>
          </cell>
          <cell r="B289">
            <v>10875</v>
          </cell>
          <cell r="C289">
            <v>1115</v>
          </cell>
          <cell r="E289">
            <v>1000</v>
          </cell>
        </row>
        <row r="290">
          <cell r="A290">
            <v>40737</v>
          </cell>
          <cell r="B290">
            <v>10875</v>
          </cell>
          <cell r="C290">
            <v>1115</v>
          </cell>
          <cell r="E290">
            <v>1000</v>
          </cell>
        </row>
        <row r="291">
          <cell r="A291">
            <v>40738</v>
          </cell>
          <cell r="B291">
            <v>10875</v>
          </cell>
          <cell r="C291">
            <v>1115</v>
          </cell>
          <cell r="E291">
            <v>1000</v>
          </cell>
        </row>
        <row r="292">
          <cell r="A292">
            <v>40740</v>
          </cell>
          <cell r="B292">
            <v>10867</v>
          </cell>
          <cell r="C292">
            <v>1113</v>
          </cell>
          <cell r="E292">
            <v>1000</v>
          </cell>
        </row>
        <row r="293">
          <cell r="A293">
            <v>40743</v>
          </cell>
          <cell r="B293">
            <v>10867</v>
          </cell>
          <cell r="C293">
            <v>1113</v>
          </cell>
          <cell r="E293">
            <v>1000</v>
          </cell>
        </row>
        <row r="294">
          <cell r="A294">
            <v>40746</v>
          </cell>
          <cell r="B294">
            <v>10867</v>
          </cell>
          <cell r="C294">
            <v>1113</v>
          </cell>
          <cell r="E294">
            <v>1000</v>
          </cell>
        </row>
        <row r="295">
          <cell r="A295">
            <v>40748</v>
          </cell>
          <cell r="B295">
            <v>10867</v>
          </cell>
          <cell r="C295">
            <v>1113</v>
          </cell>
          <cell r="E295">
            <v>1000</v>
          </cell>
        </row>
        <row r="296">
          <cell r="A296">
            <v>40749</v>
          </cell>
          <cell r="B296">
            <v>10867</v>
          </cell>
          <cell r="C296">
            <v>1113</v>
          </cell>
          <cell r="E296">
            <v>1000</v>
          </cell>
        </row>
        <row r="297">
          <cell r="A297">
            <v>40750</v>
          </cell>
          <cell r="B297">
            <v>10859</v>
          </cell>
          <cell r="C297">
            <v>1111</v>
          </cell>
          <cell r="E297">
            <v>1000</v>
          </cell>
        </row>
        <row r="298">
          <cell r="A298">
            <v>40751</v>
          </cell>
          <cell r="B298">
            <v>10765</v>
          </cell>
          <cell r="C298">
            <v>1192</v>
          </cell>
          <cell r="E298">
            <v>1000</v>
          </cell>
        </row>
        <row r="299">
          <cell r="A299">
            <v>40756</v>
          </cell>
          <cell r="B299">
            <v>10859</v>
          </cell>
          <cell r="C299">
            <v>1111</v>
          </cell>
          <cell r="E299">
            <v>1000</v>
          </cell>
        </row>
        <row r="300">
          <cell r="A300">
            <v>40757</v>
          </cell>
          <cell r="B300">
            <v>10859</v>
          </cell>
          <cell r="C300">
            <v>1111</v>
          </cell>
          <cell r="E300">
            <v>1000</v>
          </cell>
        </row>
        <row r="301">
          <cell r="A301">
            <v>40758</v>
          </cell>
          <cell r="B301">
            <v>10859</v>
          </cell>
          <cell r="C301">
            <v>1111</v>
          </cell>
          <cell r="E301">
            <v>1000</v>
          </cell>
        </row>
        <row r="302">
          <cell r="A302">
            <v>40775</v>
          </cell>
          <cell r="B302">
            <v>10871</v>
          </cell>
          <cell r="C302">
            <v>1114</v>
          </cell>
          <cell r="E302">
            <v>1000</v>
          </cell>
        </row>
        <row r="303">
          <cell r="A303">
            <v>40776</v>
          </cell>
          <cell r="B303">
            <v>10871</v>
          </cell>
          <cell r="C303">
            <v>1114</v>
          </cell>
          <cell r="E303">
            <v>1000</v>
          </cell>
        </row>
        <row r="304">
          <cell r="A304">
            <v>40777</v>
          </cell>
          <cell r="B304">
            <v>10871</v>
          </cell>
          <cell r="C304">
            <v>1114</v>
          </cell>
          <cell r="E304">
            <v>1000</v>
          </cell>
        </row>
        <row r="305">
          <cell r="A305">
            <v>40910</v>
          </cell>
          <cell r="B305">
            <v>10879</v>
          </cell>
          <cell r="C305">
            <v>1116</v>
          </cell>
          <cell r="E305">
            <v>1000</v>
          </cell>
        </row>
        <row r="306">
          <cell r="A306">
            <v>40915</v>
          </cell>
          <cell r="B306">
            <v>10879</v>
          </cell>
          <cell r="C306">
            <v>1116</v>
          </cell>
          <cell r="E306">
            <v>1000</v>
          </cell>
        </row>
        <row r="307">
          <cell r="A307">
            <v>40916</v>
          </cell>
          <cell r="B307">
            <v>10879</v>
          </cell>
          <cell r="C307">
            <v>1116</v>
          </cell>
          <cell r="E307">
            <v>1000</v>
          </cell>
        </row>
        <row r="308">
          <cell r="A308">
            <v>40917</v>
          </cell>
          <cell r="B308">
            <v>10879</v>
          </cell>
          <cell r="C308">
            <v>1116</v>
          </cell>
          <cell r="E308">
            <v>1000</v>
          </cell>
        </row>
        <row r="309">
          <cell r="A309">
            <v>40918</v>
          </cell>
          <cell r="B309">
            <v>10879</v>
          </cell>
          <cell r="C309">
            <v>1116</v>
          </cell>
          <cell r="E309">
            <v>1000</v>
          </cell>
        </row>
        <row r="310">
          <cell r="A310">
            <v>40920</v>
          </cell>
          <cell r="B310">
            <v>10911</v>
          </cell>
          <cell r="C310">
            <v>1124</v>
          </cell>
          <cell r="E310">
            <v>1000</v>
          </cell>
        </row>
        <row r="311">
          <cell r="A311">
            <v>40926</v>
          </cell>
          <cell r="B311">
            <v>10911</v>
          </cell>
          <cell r="C311">
            <v>1124</v>
          </cell>
          <cell r="E311">
            <v>1000</v>
          </cell>
        </row>
        <row r="312">
          <cell r="A312">
            <v>40927</v>
          </cell>
          <cell r="B312">
            <v>10911</v>
          </cell>
          <cell r="C312">
            <v>1124</v>
          </cell>
          <cell r="E312">
            <v>1000</v>
          </cell>
        </row>
        <row r="313">
          <cell r="A313">
            <v>40928</v>
          </cell>
          <cell r="B313">
            <v>10911</v>
          </cell>
          <cell r="C313">
            <v>1124</v>
          </cell>
          <cell r="E313">
            <v>1000</v>
          </cell>
        </row>
        <row r="314">
          <cell r="A314">
            <v>40930</v>
          </cell>
          <cell r="B314">
            <v>10879</v>
          </cell>
          <cell r="C314">
            <v>1116</v>
          </cell>
          <cell r="E314">
            <v>1000</v>
          </cell>
        </row>
        <row r="315">
          <cell r="A315">
            <v>40960</v>
          </cell>
          <cell r="B315">
            <v>11059</v>
          </cell>
          <cell r="C315">
            <v>1156</v>
          </cell>
          <cell r="E315">
            <v>1000</v>
          </cell>
        </row>
        <row r="316">
          <cell r="A316">
            <v>41020</v>
          </cell>
          <cell r="B316">
            <v>11883</v>
          </cell>
          <cell r="C316">
            <v>1167</v>
          </cell>
          <cell r="E316">
            <v>1000</v>
          </cell>
        </row>
        <row r="317">
          <cell r="A317">
            <v>41030</v>
          </cell>
          <cell r="B317">
            <v>10831</v>
          </cell>
          <cell r="C317">
            <v>1108</v>
          </cell>
          <cell r="E317">
            <v>1000</v>
          </cell>
        </row>
        <row r="318">
          <cell r="A318">
            <v>41050</v>
          </cell>
          <cell r="B318">
            <v>10871</v>
          </cell>
          <cell r="C318">
            <v>1114</v>
          </cell>
          <cell r="E318">
            <v>1000</v>
          </cell>
        </row>
        <row r="319">
          <cell r="A319">
            <v>41051</v>
          </cell>
          <cell r="B319">
            <v>10871</v>
          </cell>
          <cell r="C319">
            <v>1114</v>
          </cell>
          <cell r="E319">
            <v>1000</v>
          </cell>
        </row>
        <row r="320">
          <cell r="A320">
            <v>41110</v>
          </cell>
          <cell r="B320">
            <v>10835</v>
          </cell>
          <cell r="C320">
            <v>1109</v>
          </cell>
          <cell r="E320">
            <v>1000</v>
          </cell>
        </row>
        <row r="321">
          <cell r="A321">
            <v>41145</v>
          </cell>
          <cell r="B321">
            <v>10827</v>
          </cell>
          <cell r="C321">
            <v>1107</v>
          </cell>
          <cell r="E321">
            <v>1000</v>
          </cell>
        </row>
        <row r="322">
          <cell r="A322">
            <v>41187</v>
          </cell>
          <cell r="B322">
            <v>11122</v>
          </cell>
          <cell r="C322">
            <v>1167</v>
          </cell>
          <cell r="E322">
            <v>1000</v>
          </cell>
        </row>
        <row r="323">
          <cell r="A323">
            <v>41190</v>
          </cell>
          <cell r="B323">
            <v>10879</v>
          </cell>
          <cell r="C323">
            <v>1116</v>
          </cell>
          <cell r="E323">
            <v>1000</v>
          </cell>
        </row>
        <row r="324">
          <cell r="A324">
            <v>41191</v>
          </cell>
          <cell r="B324">
            <v>10879</v>
          </cell>
          <cell r="C324">
            <v>1116</v>
          </cell>
          <cell r="E324">
            <v>1000</v>
          </cell>
        </row>
        <row r="325">
          <cell r="A325">
            <v>41200</v>
          </cell>
          <cell r="B325">
            <v>10887</v>
          </cell>
          <cell r="C325">
            <v>1118</v>
          </cell>
          <cell r="E325">
            <v>1000</v>
          </cell>
        </row>
        <row r="326">
          <cell r="A326">
            <v>41210</v>
          </cell>
          <cell r="B326">
            <v>10879</v>
          </cell>
          <cell r="C326">
            <v>1116</v>
          </cell>
          <cell r="E326">
            <v>1000</v>
          </cell>
        </row>
        <row r="327">
          <cell r="A327">
            <v>41220</v>
          </cell>
          <cell r="B327">
            <v>11883</v>
          </cell>
          <cell r="C327">
            <v>1167</v>
          </cell>
          <cell r="E327">
            <v>1000</v>
          </cell>
        </row>
        <row r="328">
          <cell r="A328">
            <v>41239</v>
          </cell>
          <cell r="B328">
            <v>10883</v>
          </cell>
          <cell r="C328">
            <v>1117</v>
          </cell>
          <cell r="E328">
            <v>1000</v>
          </cell>
        </row>
        <row r="329">
          <cell r="A329">
            <v>41240</v>
          </cell>
          <cell r="B329">
            <v>10883</v>
          </cell>
          <cell r="C329">
            <v>1117</v>
          </cell>
          <cell r="E329">
            <v>1000</v>
          </cell>
        </row>
        <row r="330">
          <cell r="A330">
            <v>41245</v>
          </cell>
          <cell r="B330">
            <v>10883</v>
          </cell>
          <cell r="C330">
            <v>1117</v>
          </cell>
          <cell r="E330">
            <v>1000</v>
          </cell>
        </row>
        <row r="331">
          <cell r="A331">
            <v>41260</v>
          </cell>
          <cell r="B331">
            <v>10899</v>
          </cell>
          <cell r="C331">
            <v>1121</v>
          </cell>
          <cell r="E331">
            <v>1000</v>
          </cell>
        </row>
        <row r="332">
          <cell r="A332">
            <v>41270</v>
          </cell>
          <cell r="B332">
            <v>11625</v>
          </cell>
          <cell r="C332">
            <v>1200</v>
          </cell>
          <cell r="E332">
            <v>1000</v>
          </cell>
        </row>
        <row r="333">
          <cell r="A333">
            <v>41289</v>
          </cell>
          <cell r="B333">
            <v>10919</v>
          </cell>
          <cell r="C333">
            <v>1126</v>
          </cell>
          <cell r="E333">
            <v>1000</v>
          </cell>
        </row>
        <row r="334">
          <cell r="A334">
            <v>41290</v>
          </cell>
          <cell r="B334">
            <v>10915</v>
          </cell>
          <cell r="C334">
            <v>1125</v>
          </cell>
          <cell r="E334">
            <v>1000</v>
          </cell>
        </row>
        <row r="335">
          <cell r="A335">
            <v>41300</v>
          </cell>
          <cell r="B335">
            <v>10867</v>
          </cell>
          <cell r="C335">
            <v>1113</v>
          </cell>
          <cell r="E335">
            <v>1000</v>
          </cell>
        </row>
        <row r="336">
          <cell r="A336">
            <v>41310</v>
          </cell>
          <cell r="B336">
            <v>10907</v>
          </cell>
          <cell r="C336">
            <v>1123</v>
          </cell>
          <cell r="E336">
            <v>1000</v>
          </cell>
        </row>
        <row r="337">
          <cell r="A337">
            <v>41320</v>
          </cell>
          <cell r="B337">
            <v>11883</v>
          </cell>
          <cell r="C337">
            <v>1167</v>
          </cell>
          <cell r="E337">
            <v>1000</v>
          </cell>
        </row>
        <row r="338">
          <cell r="A338">
            <v>41330</v>
          </cell>
          <cell r="B338">
            <v>10867</v>
          </cell>
          <cell r="C338">
            <v>1113</v>
          </cell>
          <cell r="E338">
            <v>1000</v>
          </cell>
        </row>
        <row r="339">
          <cell r="A339">
            <v>41335</v>
          </cell>
          <cell r="B339">
            <v>10867</v>
          </cell>
          <cell r="C339">
            <v>1113</v>
          </cell>
          <cell r="E339">
            <v>1000</v>
          </cell>
        </row>
        <row r="340">
          <cell r="A340">
            <v>41340</v>
          </cell>
          <cell r="B340">
            <v>10875</v>
          </cell>
          <cell r="C340">
            <v>1115</v>
          </cell>
          <cell r="E340">
            <v>1000</v>
          </cell>
        </row>
        <row r="341">
          <cell r="A341">
            <v>41342</v>
          </cell>
          <cell r="B341">
            <v>10875</v>
          </cell>
          <cell r="C341">
            <v>1115</v>
          </cell>
          <cell r="E341">
            <v>1000</v>
          </cell>
        </row>
        <row r="342">
          <cell r="A342">
            <v>41360</v>
          </cell>
          <cell r="B342">
            <v>10859</v>
          </cell>
          <cell r="C342">
            <v>1111</v>
          </cell>
          <cell r="E342">
            <v>1000</v>
          </cell>
        </row>
        <row r="343">
          <cell r="A343">
            <v>41366</v>
          </cell>
          <cell r="B343">
            <v>10859</v>
          </cell>
          <cell r="C343">
            <v>1111</v>
          </cell>
          <cell r="E343">
            <v>1000</v>
          </cell>
        </row>
        <row r="344">
          <cell r="A344">
            <v>41370</v>
          </cell>
          <cell r="B344">
            <v>10863</v>
          </cell>
          <cell r="C344">
            <v>1112</v>
          </cell>
          <cell r="E344">
            <v>1000</v>
          </cell>
        </row>
        <row r="345">
          <cell r="A345">
            <v>41375</v>
          </cell>
          <cell r="B345">
            <v>10863</v>
          </cell>
          <cell r="C345">
            <v>1112</v>
          </cell>
          <cell r="E345">
            <v>1000</v>
          </cell>
        </row>
        <row r="346">
          <cell r="A346">
            <v>41410</v>
          </cell>
          <cell r="B346">
            <v>10923</v>
          </cell>
          <cell r="C346">
            <v>1124</v>
          </cell>
          <cell r="E346">
            <v>1000</v>
          </cell>
        </row>
        <row r="347">
          <cell r="A347">
            <v>41420</v>
          </cell>
          <cell r="B347">
            <v>11883</v>
          </cell>
          <cell r="C347">
            <v>1167</v>
          </cell>
          <cell r="E347">
            <v>1000</v>
          </cell>
        </row>
        <row r="348">
          <cell r="A348">
            <v>41430</v>
          </cell>
          <cell r="B348">
            <v>10903</v>
          </cell>
          <cell r="C348">
            <v>1122</v>
          </cell>
          <cell r="E348">
            <v>1000</v>
          </cell>
        </row>
        <row r="349">
          <cell r="A349">
            <v>41435</v>
          </cell>
          <cell r="B349">
            <v>10903</v>
          </cell>
          <cell r="C349">
            <v>1122</v>
          </cell>
          <cell r="E349">
            <v>1000</v>
          </cell>
        </row>
        <row r="350">
          <cell r="A350">
            <v>41440</v>
          </cell>
          <cell r="B350">
            <v>10823</v>
          </cell>
          <cell r="C350">
            <v>1106</v>
          </cell>
          <cell r="E350">
            <v>1000</v>
          </cell>
        </row>
        <row r="351">
          <cell r="A351">
            <v>41441</v>
          </cell>
          <cell r="B351">
            <v>10823</v>
          </cell>
          <cell r="C351">
            <v>1106</v>
          </cell>
          <cell r="E351">
            <v>1000</v>
          </cell>
        </row>
        <row r="352">
          <cell r="A352">
            <v>41460</v>
          </cell>
          <cell r="B352">
            <v>10835</v>
          </cell>
          <cell r="C352">
            <v>1109</v>
          </cell>
          <cell r="E352">
            <v>1000</v>
          </cell>
        </row>
        <row r="353">
          <cell r="A353">
            <v>41470</v>
          </cell>
          <cell r="B353">
            <v>10895</v>
          </cell>
          <cell r="C353">
            <v>1120</v>
          </cell>
          <cell r="E353">
            <v>1000</v>
          </cell>
        </row>
        <row r="354">
          <cell r="A354">
            <v>41480</v>
          </cell>
          <cell r="B354">
            <v>10823</v>
          </cell>
          <cell r="C354">
            <v>1106</v>
          </cell>
          <cell r="E354">
            <v>1000</v>
          </cell>
        </row>
        <row r="355">
          <cell r="A355">
            <v>41490</v>
          </cell>
          <cell r="B355">
            <v>10831</v>
          </cell>
          <cell r="C355">
            <v>1108</v>
          </cell>
          <cell r="E355">
            <v>1000</v>
          </cell>
        </row>
        <row r="356">
          <cell r="A356">
            <v>41510</v>
          </cell>
          <cell r="B356">
            <v>10839</v>
          </cell>
          <cell r="C356">
            <v>1178</v>
          </cell>
          <cell r="E356">
            <v>1000</v>
          </cell>
        </row>
        <row r="357">
          <cell r="A357">
            <v>41540</v>
          </cell>
          <cell r="B357">
            <v>10839</v>
          </cell>
          <cell r="C357">
            <v>1178</v>
          </cell>
          <cell r="E357">
            <v>1000</v>
          </cell>
        </row>
        <row r="358">
          <cell r="A358">
            <v>41600</v>
          </cell>
          <cell r="B358">
            <v>10903</v>
          </cell>
          <cell r="C358">
            <v>1122</v>
          </cell>
          <cell r="E358">
            <v>1000</v>
          </cell>
        </row>
        <row r="359">
          <cell r="A359">
            <v>41610</v>
          </cell>
          <cell r="B359">
            <v>10815</v>
          </cell>
          <cell r="C359">
            <v>1167</v>
          </cell>
          <cell r="E359">
            <v>1000</v>
          </cell>
        </row>
        <row r="360">
          <cell r="A360">
            <v>41620</v>
          </cell>
          <cell r="B360">
            <v>11689</v>
          </cell>
          <cell r="C360">
            <v>1201</v>
          </cell>
          <cell r="E360">
            <v>1000</v>
          </cell>
        </row>
        <row r="361">
          <cell r="A361">
            <v>41800</v>
          </cell>
          <cell r="B361">
            <v>10823</v>
          </cell>
          <cell r="C361">
            <v>1106</v>
          </cell>
          <cell r="E361">
            <v>1000</v>
          </cell>
        </row>
        <row r="362">
          <cell r="A362">
            <v>42400</v>
          </cell>
          <cell r="B362">
            <v>10923</v>
          </cell>
          <cell r="C362">
            <v>1124</v>
          </cell>
          <cell r="E362">
            <v>1000</v>
          </cell>
        </row>
        <row r="363">
          <cell r="A363">
            <v>42440</v>
          </cell>
          <cell r="B363">
            <v>10927</v>
          </cell>
          <cell r="C363">
            <v>1127</v>
          </cell>
          <cell r="E363">
            <v>1000</v>
          </cell>
        </row>
        <row r="364">
          <cell r="A364">
            <v>42460</v>
          </cell>
          <cell r="B364">
            <v>10931</v>
          </cell>
          <cell r="C364">
            <v>1129</v>
          </cell>
          <cell r="E364">
            <v>1000</v>
          </cell>
        </row>
        <row r="365">
          <cell r="A365">
            <v>42461</v>
          </cell>
          <cell r="B365">
            <v>10931</v>
          </cell>
          <cell r="C365">
            <v>1129</v>
          </cell>
          <cell r="E365">
            <v>1000</v>
          </cell>
        </row>
        <row r="366">
          <cell r="A366">
            <v>42462</v>
          </cell>
          <cell r="B366">
            <v>10931</v>
          </cell>
          <cell r="C366">
            <v>1129</v>
          </cell>
          <cell r="E366">
            <v>1000</v>
          </cell>
        </row>
        <row r="367">
          <cell r="A367">
            <v>42463</v>
          </cell>
          <cell r="B367">
            <v>10931</v>
          </cell>
          <cell r="C367">
            <v>1129</v>
          </cell>
          <cell r="E367">
            <v>1000</v>
          </cell>
        </row>
        <row r="368">
          <cell r="A368">
            <v>42470</v>
          </cell>
          <cell r="B368">
            <v>11883</v>
          </cell>
          <cell r="C368">
            <v>1167</v>
          </cell>
          <cell r="E368">
            <v>1000</v>
          </cell>
        </row>
        <row r="369">
          <cell r="A369">
            <v>42950</v>
          </cell>
          <cell r="B369">
            <v>10931</v>
          </cell>
          <cell r="C369">
            <v>1129</v>
          </cell>
          <cell r="E369">
            <v>1000</v>
          </cell>
        </row>
        <row r="370">
          <cell r="A370">
            <v>42953</v>
          </cell>
          <cell r="B370">
            <v>10765</v>
          </cell>
          <cell r="C370">
            <v>1192</v>
          </cell>
          <cell r="E370">
            <v>1000</v>
          </cell>
        </row>
        <row r="371">
          <cell r="A371">
            <v>42956</v>
          </cell>
          <cell r="B371">
            <v>10931</v>
          </cell>
          <cell r="C371">
            <v>1129</v>
          </cell>
          <cell r="E371">
            <v>1000</v>
          </cell>
        </row>
        <row r="372">
          <cell r="A372">
            <v>42957</v>
          </cell>
          <cell r="B372">
            <v>10931</v>
          </cell>
          <cell r="C372">
            <v>1129</v>
          </cell>
          <cell r="E372">
            <v>1000</v>
          </cell>
        </row>
        <row r="373">
          <cell r="A373">
            <v>42958</v>
          </cell>
          <cell r="B373">
            <v>10931</v>
          </cell>
          <cell r="C373">
            <v>1129</v>
          </cell>
          <cell r="E373">
            <v>1000</v>
          </cell>
        </row>
        <row r="374">
          <cell r="A374">
            <v>42960</v>
          </cell>
          <cell r="B374">
            <v>10923</v>
          </cell>
          <cell r="C374">
            <v>1124</v>
          </cell>
          <cell r="E374">
            <v>1000</v>
          </cell>
        </row>
        <row r="375">
          <cell r="A375">
            <v>43530</v>
          </cell>
          <cell r="B375">
            <v>11883</v>
          </cell>
          <cell r="C375">
            <v>1167</v>
          </cell>
          <cell r="E375">
            <v>1000</v>
          </cell>
        </row>
        <row r="376">
          <cell r="A376">
            <v>44570</v>
          </cell>
          <cell r="B376">
            <v>11091</v>
          </cell>
          <cell r="C376">
            <v>1161</v>
          </cell>
          <cell r="E376">
            <v>1000</v>
          </cell>
        </row>
        <row r="377">
          <cell r="A377">
            <v>44600</v>
          </cell>
          <cell r="B377">
            <v>11095</v>
          </cell>
          <cell r="C377">
            <v>1162</v>
          </cell>
          <cell r="E377">
            <v>1000</v>
          </cell>
        </row>
        <row r="378">
          <cell r="A378">
            <v>44680</v>
          </cell>
          <cell r="B378">
            <v>11083</v>
          </cell>
          <cell r="C378">
            <v>1157</v>
          </cell>
          <cell r="E378">
            <v>1000</v>
          </cell>
        </row>
        <row r="379">
          <cell r="A379">
            <v>44970</v>
          </cell>
          <cell r="B379">
            <v>11091</v>
          </cell>
          <cell r="C379">
            <v>1161</v>
          </cell>
          <cell r="E379">
            <v>1000</v>
          </cell>
        </row>
        <row r="380">
          <cell r="A380">
            <v>44976</v>
          </cell>
          <cell r="B380">
            <v>11091</v>
          </cell>
          <cell r="C380">
            <v>1161</v>
          </cell>
          <cell r="E380">
            <v>1000</v>
          </cell>
        </row>
        <row r="381">
          <cell r="A381">
            <v>44977</v>
          </cell>
          <cell r="B381">
            <v>11091</v>
          </cell>
          <cell r="C381">
            <v>1161</v>
          </cell>
          <cell r="E381">
            <v>1000</v>
          </cell>
        </row>
        <row r="382">
          <cell r="A382">
            <v>45111</v>
          </cell>
          <cell r="B382">
            <v>11031</v>
          </cell>
          <cell r="C382">
            <v>1149</v>
          </cell>
          <cell r="E382">
            <v>1000</v>
          </cell>
        </row>
        <row r="383">
          <cell r="A383">
            <v>45333</v>
          </cell>
          <cell r="B383">
            <v>11059</v>
          </cell>
          <cell r="C383">
            <v>1156</v>
          </cell>
          <cell r="E383">
            <v>1000</v>
          </cell>
        </row>
        <row r="384">
          <cell r="A384">
            <v>45400</v>
          </cell>
          <cell r="B384">
            <v>11031</v>
          </cell>
          <cell r="C384">
            <v>1149</v>
          </cell>
          <cell r="E384">
            <v>1000</v>
          </cell>
        </row>
        <row r="385">
          <cell r="A385">
            <v>45402</v>
          </cell>
          <cell r="B385">
            <v>11031</v>
          </cell>
          <cell r="C385">
            <v>1149</v>
          </cell>
          <cell r="E385">
            <v>1000</v>
          </cell>
        </row>
        <row r="386">
          <cell r="A386">
            <v>45406</v>
          </cell>
          <cell r="B386">
            <v>11031</v>
          </cell>
          <cell r="C386">
            <v>1149</v>
          </cell>
          <cell r="E386">
            <v>1000</v>
          </cell>
        </row>
        <row r="387">
          <cell r="A387">
            <v>45407</v>
          </cell>
          <cell r="B387">
            <v>11031</v>
          </cell>
          <cell r="C387">
            <v>1149</v>
          </cell>
          <cell r="E387">
            <v>1000</v>
          </cell>
        </row>
        <row r="388">
          <cell r="A388">
            <v>45408</v>
          </cell>
          <cell r="B388">
            <v>11031</v>
          </cell>
          <cell r="C388">
            <v>1149</v>
          </cell>
          <cell r="E388">
            <v>1000</v>
          </cell>
        </row>
        <row r="389">
          <cell r="A389">
            <v>45410</v>
          </cell>
          <cell r="B389">
            <v>11059</v>
          </cell>
          <cell r="C389">
            <v>1156</v>
          </cell>
          <cell r="E389">
            <v>1000</v>
          </cell>
        </row>
        <row r="390">
          <cell r="A390">
            <v>45420</v>
          </cell>
          <cell r="B390">
            <v>11031</v>
          </cell>
          <cell r="C390">
            <v>1149</v>
          </cell>
          <cell r="E390">
            <v>1000</v>
          </cell>
        </row>
        <row r="391">
          <cell r="A391">
            <v>45430</v>
          </cell>
          <cell r="B391">
            <v>11031</v>
          </cell>
          <cell r="C391">
            <v>1149</v>
          </cell>
          <cell r="E391">
            <v>1000</v>
          </cell>
        </row>
        <row r="392">
          <cell r="A392">
            <v>45450</v>
          </cell>
          <cell r="B392">
            <v>11063</v>
          </cell>
          <cell r="C392">
            <v>1157</v>
          </cell>
          <cell r="E392">
            <v>1000</v>
          </cell>
        </row>
        <row r="393">
          <cell r="A393">
            <v>45456</v>
          </cell>
          <cell r="B393">
            <v>11063</v>
          </cell>
          <cell r="C393">
            <v>1157</v>
          </cell>
          <cell r="E393">
            <v>1000</v>
          </cell>
        </row>
        <row r="394">
          <cell r="A394">
            <v>45457</v>
          </cell>
          <cell r="B394">
            <v>11063</v>
          </cell>
          <cell r="C394">
            <v>1157</v>
          </cell>
          <cell r="E394">
            <v>1000</v>
          </cell>
        </row>
        <row r="395">
          <cell r="A395">
            <v>45470</v>
          </cell>
          <cell r="B395">
            <v>11685</v>
          </cell>
          <cell r="C395">
            <v>1201</v>
          </cell>
          <cell r="E395">
            <v>1000</v>
          </cell>
        </row>
        <row r="396">
          <cell r="A396">
            <v>45475</v>
          </cell>
          <cell r="B396">
            <v>11685</v>
          </cell>
          <cell r="C396">
            <v>1201</v>
          </cell>
          <cell r="E396">
            <v>1000</v>
          </cell>
        </row>
        <row r="397">
          <cell r="A397">
            <v>45480</v>
          </cell>
          <cell r="B397">
            <v>11059</v>
          </cell>
          <cell r="C397">
            <v>1156</v>
          </cell>
          <cell r="E397">
            <v>1000</v>
          </cell>
        </row>
        <row r="398">
          <cell r="A398">
            <v>45500</v>
          </cell>
          <cell r="B398">
            <v>11059</v>
          </cell>
          <cell r="C398">
            <v>1156</v>
          </cell>
          <cell r="E398">
            <v>1000</v>
          </cell>
        </row>
        <row r="399">
          <cell r="A399">
            <v>45506</v>
          </cell>
          <cell r="B399">
            <v>11059</v>
          </cell>
          <cell r="C399">
            <v>1156</v>
          </cell>
          <cell r="E399">
            <v>1000</v>
          </cell>
        </row>
        <row r="400">
          <cell r="A400">
            <v>45507</v>
          </cell>
          <cell r="B400">
            <v>11059</v>
          </cell>
          <cell r="C400">
            <v>1156</v>
          </cell>
          <cell r="E400">
            <v>1000</v>
          </cell>
        </row>
        <row r="401">
          <cell r="A401">
            <v>45508</v>
          </cell>
          <cell r="B401">
            <v>11059</v>
          </cell>
          <cell r="C401">
            <v>1156</v>
          </cell>
          <cell r="E401">
            <v>1000</v>
          </cell>
        </row>
        <row r="402">
          <cell r="A402">
            <v>45555</v>
          </cell>
          <cell r="B402">
            <v>11126</v>
          </cell>
          <cell r="C402">
            <v>1167</v>
          </cell>
          <cell r="E402">
            <v>1000</v>
          </cell>
        </row>
        <row r="403">
          <cell r="A403">
            <v>45630</v>
          </cell>
          <cell r="B403">
            <v>11031</v>
          </cell>
          <cell r="C403">
            <v>1149</v>
          </cell>
          <cell r="E403">
            <v>1000</v>
          </cell>
        </row>
        <row r="404">
          <cell r="A404">
            <v>45640</v>
          </cell>
          <cell r="B404">
            <v>11031</v>
          </cell>
          <cell r="C404">
            <v>1149</v>
          </cell>
          <cell r="E404">
            <v>1000</v>
          </cell>
        </row>
        <row r="405">
          <cell r="A405">
            <v>45650</v>
          </cell>
          <cell r="B405">
            <v>11035</v>
          </cell>
          <cell r="C405">
            <v>1150</v>
          </cell>
          <cell r="E405">
            <v>1000</v>
          </cell>
        </row>
        <row r="406">
          <cell r="A406">
            <v>45670</v>
          </cell>
          <cell r="B406">
            <v>11075</v>
          </cell>
          <cell r="C406">
            <v>1160</v>
          </cell>
          <cell r="E406">
            <v>1000</v>
          </cell>
        </row>
        <row r="407">
          <cell r="A407">
            <v>45680</v>
          </cell>
          <cell r="B407">
            <v>11063</v>
          </cell>
          <cell r="C407">
            <v>1157</v>
          </cell>
          <cell r="E407">
            <v>1000</v>
          </cell>
        </row>
        <row r="408">
          <cell r="A408">
            <v>45700</v>
          </cell>
          <cell r="B408">
            <v>11063</v>
          </cell>
          <cell r="C408">
            <v>1157</v>
          </cell>
          <cell r="E408">
            <v>1000</v>
          </cell>
        </row>
        <row r="409">
          <cell r="A409">
            <v>45720</v>
          </cell>
          <cell r="B409">
            <v>11071</v>
          </cell>
          <cell r="C409">
            <v>1159</v>
          </cell>
          <cell r="E409">
            <v>1000</v>
          </cell>
        </row>
        <row r="410">
          <cell r="A410">
            <v>45750</v>
          </cell>
          <cell r="B410">
            <v>11039</v>
          </cell>
          <cell r="C410">
            <v>1151</v>
          </cell>
          <cell r="E410">
            <v>1000</v>
          </cell>
        </row>
        <row r="411">
          <cell r="A411">
            <v>45760</v>
          </cell>
          <cell r="B411">
            <v>11055</v>
          </cell>
          <cell r="C411">
            <v>1155</v>
          </cell>
          <cell r="E411">
            <v>1000</v>
          </cell>
        </row>
        <row r="412">
          <cell r="A412">
            <v>45780</v>
          </cell>
          <cell r="B412">
            <v>11059</v>
          </cell>
          <cell r="C412">
            <v>1156</v>
          </cell>
          <cell r="E412">
            <v>1000</v>
          </cell>
        </row>
        <row r="413">
          <cell r="A413">
            <v>45790</v>
          </cell>
          <cell r="B413">
            <v>11883</v>
          </cell>
          <cell r="C413">
            <v>1167</v>
          </cell>
          <cell r="E413">
            <v>1000</v>
          </cell>
        </row>
        <row r="414">
          <cell r="A414">
            <v>46500</v>
          </cell>
          <cell r="B414">
            <v>11015</v>
          </cell>
          <cell r="C414">
            <v>1111</v>
          </cell>
          <cell r="E414">
            <v>1000</v>
          </cell>
        </row>
        <row r="415">
          <cell r="A415">
            <v>46510</v>
          </cell>
          <cell r="B415">
            <v>11011</v>
          </cell>
          <cell r="C415">
            <v>1145</v>
          </cell>
          <cell r="E415">
            <v>1000</v>
          </cell>
        </row>
        <row r="416">
          <cell r="A416">
            <v>46540</v>
          </cell>
          <cell r="B416">
            <v>11007</v>
          </cell>
          <cell r="C416">
            <v>1144</v>
          </cell>
          <cell r="E416">
            <v>1000</v>
          </cell>
        </row>
        <row r="417">
          <cell r="A417">
            <v>46541</v>
          </cell>
          <cell r="B417">
            <v>11007</v>
          </cell>
          <cell r="C417">
            <v>1144</v>
          </cell>
          <cell r="E417">
            <v>1000</v>
          </cell>
        </row>
        <row r="418">
          <cell r="A418">
            <v>46550</v>
          </cell>
          <cell r="B418">
            <v>11023</v>
          </cell>
          <cell r="C418">
            <v>1147</v>
          </cell>
          <cell r="E418">
            <v>1000</v>
          </cell>
        </row>
        <row r="419">
          <cell r="A419">
            <v>46560</v>
          </cell>
          <cell r="B419">
            <v>11019</v>
          </cell>
          <cell r="C419">
            <v>1146</v>
          </cell>
          <cell r="E419">
            <v>1000</v>
          </cell>
        </row>
        <row r="420">
          <cell r="A420">
            <v>46565</v>
          </cell>
          <cell r="B420">
            <v>11023</v>
          </cell>
          <cell r="C420">
            <v>1147</v>
          </cell>
          <cell r="E420">
            <v>1000</v>
          </cell>
        </row>
        <row r="421">
          <cell r="A421">
            <v>46746</v>
          </cell>
          <cell r="B421">
            <v>11007</v>
          </cell>
          <cell r="C421">
            <v>1144</v>
          </cell>
          <cell r="E421">
            <v>1000</v>
          </cell>
        </row>
        <row r="422">
          <cell r="A422">
            <v>46748</v>
          </cell>
          <cell r="B422">
            <v>11007</v>
          </cell>
          <cell r="C422">
            <v>1144</v>
          </cell>
          <cell r="E422">
            <v>1000</v>
          </cell>
        </row>
        <row r="423">
          <cell r="A423">
            <v>46749</v>
          </cell>
          <cell r="B423">
            <v>11007</v>
          </cell>
          <cell r="C423">
            <v>1144</v>
          </cell>
          <cell r="E423">
            <v>1000</v>
          </cell>
        </row>
        <row r="424">
          <cell r="A424">
            <v>46756</v>
          </cell>
          <cell r="B424">
            <v>11015</v>
          </cell>
          <cell r="C424">
            <v>1111</v>
          </cell>
          <cell r="E424">
            <v>1000</v>
          </cell>
        </row>
        <row r="425">
          <cell r="A425">
            <v>46757</v>
          </cell>
          <cell r="B425">
            <v>11015</v>
          </cell>
          <cell r="C425">
            <v>1111</v>
          </cell>
          <cell r="E425">
            <v>1000</v>
          </cell>
        </row>
        <row r="426">
          <cell r="A426">
            <v>46758</v>
          </cell>
          <cell r="B426">
            <v>11015</v>
          </cell>
          <cell r="C426">
            <v>1111</v>
          </cell>
          <cell r="E426">
            <v>1000</v>
          </cell>
        </row>
        <row r="427">
          <cell r="A427">
            <v>46760</v>
          </cell>
          <cell r="B427">
            <v>11007</v>
          </cell>
          <cell r="C427">
            <v>1144</v>
          </cell>
          <cell r="E427">
            <v>1000</v>
          </cell>
        </row>
        <row r="428">
          <cell r="A428">
            <v>46770</v>
          </cell>
          <cell r="B428">
            <v>11023</v>
          </cell>
          <cell r="C428">
            <v>1147</v>
          </cell>
          <cell r="E428">
            <v>1000</v>
          </cell>
        </row>
        <row r="429">
          <cell r="A429">
            <v>46776</v>
          </cell>
          <cell r="B429">
            <v>11023</v>
          </cell>
          <cell r="C429">
            <v>1147</v>
          </cell>
          <cell r="E429">
            <v>1000</v>
          </cell>
        </row>
        <row r="430">
          <cell r="A430">
            <v>46777</v>
          </cell>
          <cell r="B430">
            <v>11023</v>
          </cell>
          <cell r="C430">
            <v>1147</v>
          </cell>
          <cell r="E430">
            <v>1000</v>
          </cell>
        </row>
        <row r="431">
          <cell r="A431">
            <v>46779</v>
          </cell>
          <cell r="B431">
            <v>11023</v>
          </cell>
          <cell r="C431">
            <v>1147</v>
          </cell>
          <cell r="E431">
            <v>1000</v>
          </cell>
        </row>
        <row r="432">
          <cell r="A432">
            <v>46780</v>
          </cell>
          <cell r="B432">
            <v>11015</v>
          </cell>
          <cell r="C432">
            <v>1111</v>
          </cell>
          <cell r="E432">
            <v>1000</v>
          </cell>
        </row>
        <row r="433">
          <cell r="A433">
            <v>47500</v>
          </cell>
          <cell r="B433">
            <v>10765</v>
          </cell>
          <cell r="C433">
            <v>1192</v>
          </cell>
          <cell r="E433">
            <v>1000</v>
          </cell>
        </row>
        <row r="434">
          <cell r="A434">
            <v>47770</v>
          </cell>
          <cell r="B434">
            <v>10819</v>
          </cell>
          <cell r="C434">
            <v>1167</v>
          </cell>
          <cell r="E434">
            <v>1000</v>
          </cell>
        </row>
        <row r="435">
          <cell r="A435">
            <v>47950</v>
          </cell>
          <cell r="B435">
            <v>11934</v>
          </cell>
          <cell r="C435">
            <v>1167</v>
          </cell>
          <cell r="E435">
            <v>1000</v>
          </cell>
        </row>
        <row r="436">
          <cell r="A436">
            <v>47970</v>
          </cell>
          <cell r="B436">
            <v>11933</v>
          </cell>
          <cell r="C436">
            <v>1167</v>
          </cell>
          <cell r="E436">
            <v>1000</v>
          </cell>
        </row>
        <row r="437">
          <cell r="A437">
            <v>47975</v>
          </cell>
          <cell r="B437">
            <v>10816</v>
          </cell>
          <cell r="C437">
            <v>1167</v>
          </cell>
          <cell r="E437">
            <v>1000</v>
          </cell>
        </row>
        <row r="438">
          <cell r="A438">
            <v>48080</v>
          </cell>
          <cell r="B438">
            <v>10823</v>
          </cell>
          <cell r="C438">
            <v>1106</v>
          </cell>
          <cell r="E438">
            <v>1000</v>
          </cell>
        </row>
        <row r="439">
          <cell r="A439">
            <v>48340</v>
          </cell>
          <cell r="B439">
            <v>10855</v>
          </cell>
          <cell r="C439">
            <v>1110</v>
          </cell>
          <cell r="E439">
            <v>1000</v>
          </cell>
        </row>
        <row r="440">
          <cell r="A440">
            <v>48341</v>
          </cell>
          <cell r="B440">
            <v>10855</v>
          </cell>
          <cell r="C440">
            <v>1110</v>
          </cell>
          <cell r="E440">
            <v>1000</v>
          </cell>
        </row>
        <row r="441">
          <cell r="A441">
            <v>49500</v>
          </cell>
          <cell r="B441">
            <v>10819</v>
          </cell>
          <cell r="C441">
            <v>1167</v>
          </cell>
          <cell r="E441">
            <v>1000</v>
          </cell>
        </row>
        <row r="442">
          <cell r="A442">
            <v>49509</v>
          </cell>
          <cell r="B442">
            <v>11685</v>
          </cell>
          <cell r="C442">
            <v>1201</v>
          </cell>
          <cell r="E442">
            <v>1000</v>
          </cell>
        </row>
        <row r="443">
          <cell r="A443">
            <v>49570</v>
          </cell>
          <cell r="B443">
            <v>11123</v>
          </cell>
          <cell r="C443">
            <v>1167</v>
          </cell>
          <cell r="E443">
            <v>1000</v>
          </cell>
        </row>
        <row r="444">
          <cell r="A444">
            <v>49580</v>
          </cell>
          <cell r="B444">
            <v>11125</v>
          </cell>
          <cell r="C444">
            <v>1167</v>
          </cell>
          <cell r="E444">
            <v>1000</v>
          </cell>
        </row>
        <row r="445">
          <cell r="A445">
            <v>49610</v>
          </cell>
          <cell r="B445">
            <v>11031</v>
          </cell>
          <cell r="C445">
            <v>1149</v>
          </cell>
          <cell r="E445">
            <v>1000</v>
          </cell>
        </row>
        <row r="446">
          <cell r="A446">
            <v>49630</v>
          </cell>
          <cell r="B446">
            <v>10867</v>
          </cell>
          <cell r="C446">
            <v>1113</v>
          </cell>
          <cell r="E446">
            <v>1000</v>
          </cell>
        </row>
        <row r="447">
          <cell r="A447">
            <v>49650</v>
          </cell>
          <cell r="B447">
            <v>10903</v>
          </cell>
          <cell r="C447">
            <v>1122</v>
          </cell>
          <cell r="E447">
            <v>1000</v>
          </cell>
        </row>
        <row r="448">
          <cell r="A448">
            <v>49680</v>
          </cell>
          <cell r="B448">
            <v>10820</v>
          </cell>
          <cell r="C448">
            <v>1167</v>
          </cell>
          <cell r="E448">
            <v>1000</v>
          </cell>
        </row>
        <row r="449">
          <cell r="A449">
            <v>49690</v>
          </cell>
          <cell r="B449">
            <v>10818</v>
          </cell>
          <cell r="C449">
            <v>1167</v>
          </cell>
          <cell r="E449">
            <v>1000</v>
          </cell>
        </row>
        <row r="450">
          <cell r="A450">
            <v>52002</v>
          </cell>
          <cell r="B450">
            <v>11911</v>
          </cell>
          <cell r="C450">
            <v>1167</v>
          </cell>
          <cell r="E450">
            <v>1000</v>
          </cell>
        </row>
        <row r="451">
          <cell r="A451">
            <v>52010</v>
          </cell>
          <cell r="B451">
            <v>11910</v>
          </cell>
          <cell r="C451">
            <v>1167</v>
          </cell>
          <cell r="E451">
            <v>1000</v>
          </cell>
        </row>
        <row r="452">
          <cell r="A452">
            <v>52101</v>
          </cell>
          <cell r="B452">
            <v>11910</v>
          </cell>
          <cell r="C452">
            <v>1167</v>
          </cell>
          <cell r="E452">
            <v>1000</v>
          </cell>
        </row>
        <row r="453">
          <cell r="A453">
            <v>52104</v>
          </cell>
          <cell r="B453">
            <v>12293</v>
          </cell>
          <cell r="C453">
            <v>1201</v>
          </cell>
          <cell r="E453">
            <v>1000</v>
          </cell>
        </row>
        <row r="454">
          <cell r="A454">
            <v>52105</v>
          </cell>
          <cell r="B454">
            <v>12293</v>
          </cell>
          <cell r="C454">
            <v>1201</v>
          </cell>
          <cell r="E454">
            <v>1000</v>
          </cell>
        </row>
        <row r="455">
          <cell r="A455">
            <v>52106</v>
          </cell>
          <cell r="B455">
            <v>12293</v>
          </cell>
          <cell r="C455">
            <v>1201</v>
          </cell>
          <cell r="E455">
            <v>1000</v>
          </cell>
        </row>
        <row r="456">
          <cell r="A456">
            <v>52108</v>
          </cell>
          <cell r="B456">
            <v>11131</v>
          </cell>
          <cell r="C456">
            <v>1167</v>
          </cell>
          <cell r="E456">
            <v>1000</v>
          </cell>
        </row>
        <row r="457">
          <cell r="A457">
            <v>52109</v>
          </cell>
          <cell r="B457">
            <v>11131</v>
          </cell>
          <cell r="C457">
            <v>1167</v>
          </cell>
          <cell r="E457">
            <v>1000</v>
          </cell>
        </row>
        <row r="458">
          <cell r="A458">
            <v>52113</v>
          </cell>
          <cell r="B458">
            <v>11255</v>
          </cell>
          <cell r="C458">
            <v>1106</v>
          </cell>
          <cell r="E458">
            <v>1000</v>
          </cell>
        </row>
        <row r="459">
          <cell r="A459">
            <v>52114</v>
          </cell>
          <cell r="B459">
            <v>11145</v>
          </cell>
          <cell r="C459">
            <v>1113</v>
          </cell>
          <cell r="E459">
            <v>1000</v>
          </cell>
        </row>
        <row r="460">
          <cell r="A460">
            <v>52116</v>
          </cell>
          <cell r="B460">
            <v>11131</v>
          </cell>
          <cell r="C460">
            <v>1167</v>
          </cell>
          <cell r="E460">
            <v>1000</v>
          </cell>
        </row>
        <row r="461">
          <cell r="A461">
            <v>52117</v>
          </cell>
          <cell r="B461">
            <v>11135</v>
          </cell>
          <cell r="C461">
            <v>1167</v>
          </cell>
          <cell r="E461">
            <v>1000</v>
          </cell>
        </row>
        <row r="462">
          <cell r="A462">
            <v>52120</v>
          </cell>
          <cell r="B462">
            <v>11907</v>
          </cell>
          <cell r="C462">
            <v>1167</v>
          </cell>
          <cell r="E462">
            <v>1000</v>
          </cell>
        </row>
        <row r="463">
          <cell r="A463">
            <v>52125</v>
          </cell>
          <cell r="B463">
            <v>12301</v>
          </cell>
          <cell r="C463">
            <v>1167</v>
          </cell>
          <cell r="E463">
            <v>1000</v>
          </cell>
        </row>
        <row r="464">
          <cell r="A464">
            <v>52126</v>
          </cell>
          <cell r="B464">
            <v>12301</v>
          </cell>
          <cell r="C464">
            <v>1167</v>
          </cell>
          <cell r="E464">
            <v>1000</v>
          </cell>
        </row>
        <row r="465">
          <cell r="A465">
            <v>52129</v>
          </cell>
          <cell r="B465">
            <v>12299</v>
          </cell>
          <cell r="C465">
            <v>1167</v>
          </cell>
          <cell r="E465">
            <v>1000</v>
          </cell>
        </row>
        <row r="466">
          <cell r="A466">
            <v>52131</v>
          </cell>
          <cell r="B466">
            <v>11315</v>
          </cell>
          <cell r="C466">
            <v>1157</v>
          </cell>
          <cell r="E466">
            <v>1000</v>
          </cell>
        </row>
        <row r="467">
          <cell r="A467">
            <v>52132</v>
          </cell>
          <cell r="B467">
            <v>11320</v>
          </cell>
          <cell r="C467">
            <v>1157</v>
          </cell>
          <cell r="E467">
            <v>1000</v>
          </cell>
        </row>
        <row r="468">
          <cell r="A468">
            <v>52133</v>
          </cell>
          <cell r="B468">
            <v>11305</v>
          </cell>
          <cell r="C468">
            <v>1148</v>
          </cell>
          <cell r="E468">
            <v>1000</v>
          </cell>
        </row>
        <row r="469">
          <cell r="A469">
            <v>52134</v>
          </cell>
          <cell r="B469">
            <v>11335</v>
          </cell>
          <cell r="C469">
            <v>1160</v>
          </cell>
          <cell r="E469">
            <v>1000</v>
          </cell>
        </row>
        <row r="470">
          <cell r="A470">
            <v>52135</v>
          </cell>
          <cell r="B470">
            <v>11340</v>
          </cell>
          <cell r="C470">
            <v>1160</v>
          </cell>
          <cell r="E470">
            <v>1000</v>
          </cell>
        </row>
        <row r="471">
          <cell r="A471">
            <v>52136</v>
          </cell>
          <cell r="B471">
            <v>11345</v>
          </cell>
          <cell r="C471">
            <v>1159</v>
          </cell>
          <cell r="E471">
            <v>1000</v>
          </cell>
        </row>
        <row r="472">
          <cell r="A472">
            <v>52137</v>
          </cell>
          <cell r="B472">
            <v>11280</v>
          </cell>
          <cell r="C472">
            <v>1154</v>
          </cell>
          <cell r="E472">
            <v>1000</v>
          </cell>
        </row>
        <row r="473">
          <cell r="A473">
            <v>52138</v>
          </cell>
          <cell r="B473">
            <v>11350</v>
          </cell>
          <cell r="C473">
            <v>1159</v>
          </cell>
          <cell r="E473">
            <v>1000</v>
          </cell>
        </row>
        <row r="474">
          <cell r="A474">
            <v>52139</v>
          </cell>
          <cell r="B474">
            <v>11285</v>
          </cell>
          <cell r="C474">
            <v>1153</v>
          </cell>
          <cell r="E474">
            <v>1000</v>
          </cell>
        </row>
        <row r="475">
          <cell r="A475">
            <v>52141</v>
          </cell>
          <cell r="B475">
            <v>11300</v>
          </cell>
          <cell r="C475">
            <v>1156</v>
          </cell>
          <cell r="E475">
            <v>1000</v>
          </cell>
        </row>
        <row r="476">
          <cell r="A476">
            <v>52142</v>
          </cell>
          <cell r="B476">
            <v>11290</v>
          </cell>
          <cell r="C476">
            <v>1152</v>
          </cell>
          <cell r="E476">
            <v>1000</v>
          </cell>
        </row>
        <row r="477">
          <cell r="A477">
            <v>52143</v>
          </cell>
          <cell r="B477">
            <v>11295</v>
          </cell>
          <cell r="C477">
            <v>1155</v>
          </cell>
          <cell r="E477">
            <v>1000</v>
          </cell>
        </row>
        <row r="478">
          <cell r="A478">
            <v>52144</v>
          </cell>
          <cell r="B478">
            <v>11310</v>
          </cell>
          <cell r="C478">
            <v>1151</v>
          </cell>
          <cell r="E478">
            <v>1000</v>
          </cell>
        </row>
        <row r="479">
          <cell r="A479">
            <v>52145</v>
          </cell>
          <cell r="B479">
            <v>11325</v>
          </cell>
          <cell r="C479">
            <v>1150</v>
          </cell>
          <cell r="E479">
            <v>1000</v>
          </cell>
        </row>
        <row r="480">
          <cell r="A480">
            <v>52146</v>
          </cell>
          <cell r="B480">
            <v>11330</v>
          </cell>
          <cell r="C480">
            <v>1149</v>
          </cell>
          <cell r="E480">
            <v>1000</v>
          </cell>
        </row>
        <row r="481">
          <cell r="A481">
            <v>52149</v>
          </cell>
          <cell r="B481">
            <v>11135</v>
          </cell>
          <cell r="C481">
            <v>1167</v>
          </cell>
          <cell r="E481">
            <v>1000</v>
          </cell>
        </row>
        <row r="482">
          <cell r="A482">
            <v>52151</v>
          </cell>
          <cell r="B482">
            <v>11320</v>
          </cell>
          <cell r="C482">
            <v>1157</v>
          </cell>
          <cell r="E482">
            <v>1000</v>
          </cell>
        </row>
        <row r="483">
          <cell r="A483">
            <v>52152</v>
          </cell>
          <cell r="B483">
            <v>11315</v>
          </cell>
          <cell r="C483">
            <v>1157</v>
          </cell>
          <cell r="E483">
            <v>1000</v>
          </cell>
        </row>
        <row r="484">
          <cell r="A484">
            <v>52156</v>
          </cell>
          <cell r="B484">
            <v>11355</v>
          </cell>
          <cell r="C484">
            <v>1132</v>
          </cell>
          <cell r="E484">
            <v>1000</v>
          </cell>
        </row>
        <row r="485">
          <cell r="A485">
            <v>52157</v>
          </cell>
          <cell r="B485">
            <v>11360</v>
          </cell>
          <cell r="C485">
            <v>1140</v>
          </cell>
          <cell r="E485">
            <v>1000</v>
          </cell>
        </row>
        <row r="486">
          <cell r="A486">
            <v>52158</v>
          </cell>
          <cell r="B486">
            <v>11365</v>
          </cell>
          <cell r="C486">
            <v>1140</v>
          </cell>
          <cell r="E486">
            <v>1000</v>
          </cell>
        </row>
        <row r="487">
          <cell r="A487">
            <v>52159</v>
          </cell>
          <cell r="B487">
            <v>11370</v>
          </cell>
          <cell r="C487">
            <v>1140</v>
          </cell>
          <cell r="E487">
            <v>1000</v>
          </cell>
        </row>
        <row r="488">
          <cell r="A488">
            <v>52160</v>
          </cell>
          <cell r="B488">
            <v>11375</v>
          </cell>
          <cell r="C488">
            <v>1140</v>
          </cell>
          <cell r="E488">
            <v>1000</v>
          </cell>
        </row>
        <row r="489">
          <cell r="A489">
            <v>52163</v>
          </cell>
          <cell r="B489">
            <v>11380</v>
          </cell>
          <cell r="C489">
            <v>1134</v>
          </cell>
          <cell r="E489">
            <v>1000</v>
          </cell>
        </row>
        <row r="490">
          <cell r="A490">
            <v>52164</v>
          </cell>
          <cell r="B490">
            <v>11385</v>
          </cell>
          <cell r="C490">
            <v>1140</v>
          </cell>
          <cell r="E490">
            <v>1000</v>
          </cell>
        </row>
        <row r="491">
          <cell r="A491">
            <v>52165</v>
          </cell>
          <cell r="B491">
            <v>11390</v>
          </cell>
          <cell r="C491">
            <v>1139</v>
          </cell>
          <cell r="E491">
            <v>1000</v>
          </cell>
        </row>
        <row r="492">
          <cell r="A492">
            <v>52167</v>
          </cell>
          <cell r="B492">
            <v>11395</v>
          </cell>
          <cell r="C492">
            <v>1139</v>
          </cell>
          <cell r="E492">
            <v>1000</v>
          </cell>
        </row>
        <row r="493">
          <cell r="A493">
            <v>52168</v>
          </cell>
          <cell r="B493">
            <v>11400</v>
          </cell>
          <cell r="C493">
            <v>1139</v>
          </cell>
          <cell r="E493">
            <v>1000</v>
          </cell>
        </row>
        <row r="494">
          <cell r="A494">
            <v>52169</v>
          </cell>
          <cell r="B494">
            <v>11405</v>
          </cell>
          <cell r="C494">
            <v>1134</v>
          </cell>
          <cell r="E494">
            <v>1000</v>
          </cell>
        </row>
        <row r="495">
          <cell r="A495">
            <v>52170</v>
          </cell>
          <cell r="B495">
            <v>11410</v>
          </cell>
          <cell r="C495">
            <v>1133</v>
          </cell>
          <cell r="E495">
            <v>1000</v>
          </cell>
        </row>
        <row r="496">
          <cell r="A496">
            <v>52171</v>
          </cell>
          <cell r="B496">
            <v>11142</v>
          </cell>
          <cell r="C496">
            <v>1167</v>
          </cell>
          <cell r="E496">
            <v>1000</v>
          </cell>
        </row>
        <row r="497">
          <cell r="A497">
            <v>52181</v>
          </cell>
          <cell r="B497">
            <v>11145</v>
          </cell>
          <cell r="C497">
            <v>1113</v>
          </cell>
          <cell r="E497">
            <v>1000</v>
          </cell>
        </row>
        <row r="498">
          <cell r="A498">
            <v>52182</v>
          </cell>
          <cell r="B498">
            <v>11175</v>
          </cell>
          <cell r="C498">
            <v>1111</v>
          </cell>
          <cell r="E498">
            <v>1000</v>
          </cell>
        </row>
        <row r="499">
          <cell r="A499">
            <v>52183</v>
          </cell>
          <cell r="B499">
            <v>11570</v>
          </cell>
          <cell r="C499">
            <v>1147</v>
          </cell>
          <cell r="E499">
            <v>1000</v>
          </cell>
        </row>
        <row r="500">
          <cell r="A500">
            <v>52184</v>
          </cell>
          <cell r="B500">
            <v>11155</v>
          </cell>
          <cell r="C500">
            <v>1115</v>
          </cell>
          <cell r="E500">
            <v>1000</v>
          </cell>
        </row>
        <row r="501">
          <cell r="A501">
            <v>52186</v>
          </cell>
          <cell r="B501">
            <v>11160</v>
          </cell>
          <cell r="C501">
            <v>1114</v>
          </cell>
          <cell r="E501">
            <v>1000</v>
          </cell>
        </row>
        <row r="502">
          <cell r="A502">
            <v>52187</v>
          </cell>
          <cell r="B502">
            <v>11150</v>
          </cell>
          <cell r="C502">
            <v>1110</v>
          </cell>
          <cell r="E502">
            <v>1000</v>
          </cell>
        </row>
        <row r="503">
          <cell r="A503">
            <v>52188</v>
          </cell>
          <cell r="B503">
            <v>11575</v>
          </cell>
          <cell r="C503">
            <v>1145</v>
          </cell>
          <cell r="E503">
            <v>1000</v>
          </cell>
        </row>
        <row r="504">
          <cell r="A504">
            <v>52189</v>
          </cell>
          <cell r="B504">
            <v>11180</v>
          </cell>
          <cell r="C504">
            <v>1112</v>
          </cell>
          <cell r="E504">
            <v>1000</v>
          </cell>
        </row>
        <row r="505">
          <cell r="A505">
            <v>52190</v>
          </cell>
          <cell r="B505">
            <v>11165</v>
          </cell>
          <cell r="C505">
            <v>1115</v>
          </cell>
          <cell r="E505">
            <v>1000</v>
          </cell>
        </row>
        <row r="506">
          <cell r="A506">
            <v>52191</v>
          </cell>
          <cell r="B506">
            <v>11580</v>
          </cell>
          <cell r="C506">
            <v>1146</v>
          </cell>
          <cell r="E506">
            <v>1000</v>
          </cell>
        </row>
        <row r="507">
          <cell r="A507">
            <v>52192</v>
          </cell>
          <cell r="B507">
            <v>11170</v>
          </cell>
          <cell r="C507">
            <v>1114</v>
          </cell>
          <cell r="E507">
            <v>1000</v>
          </cell>
        </row>
        <row r="508">
          <cell r="A508">
            <v>52193</v>
          </cell>
          <cell r="B508">
            <v>11585</v>
          </cell>
          <cell r="C508">
            <v>1144</v>
          </cell>
          <cell r="E508">
            <v>1000</v>
          </cell>
        </row>
        <row r="509">
          <cell r="A509">
            <v>52195</v>
          </cell>
          <cell r="B509">
            <v>11240</v>
          </cell>
          <cell r="C509">
            <v>1178</v>
          </cell>
          <cell r="E509">
            <v>1000</v>
          </cell>
        </row>
        <row r="510">
          <cell r="A510">
            <v>52196</v>
          </cell>
          <cell r="B510">
            <v>11175</v>
          </cell>
          <cell r="C510">
            <v>1111</v>
          </cell>
          <cell r="E510">
            <v>1000</v>
          </cell>
        </row>
        <row r="511">
          <cell r="A511">
            <v>52197</v>
          </cell>
          <cell r="B511">
            <v>11590</v>
          </cell>
          <cell r="C511">
            <v>1111</v>
          </cell>
          <cell r="E511">
            <v>1000</v>
          </cell>
        </row>
        <row r="512">
          <cell r="A512">
            <v>52199</v>
          </cell>
          <cell r="B512">
            <v>11145</v>
          </cell>
          <cell r="C512">
            <v>1113</v>
          </cell>
          <cell r="E512">
            <v>1000</v>
          </cell>
        </row>
        <row r="513">
          <cell r="A513">
            <v>52201</v>
          </cell>
          <cell r="B513">
            <v>11465</v>
          </cell>
          <cell r="C513">
            <v>1165</v>
          </cell>
          <cell r="E513">
            <v>1000</v>
          </cell>
        </row>
        <row r="514">
          <cell r="A514">
            <v>52202</v>
          </cell>
          <cell r="B514">
            <v>11470</v>
          </cell>
          <cell r="C514">
            <v>1165</v>
          </cell>
          <cell r="E514">
            <v>1000</v>
          </cell>
        </row>
        <row r="515">
          <cell r="A515">
            <v>52203</v>
          </cell>
          <cell r="B515">
            <v>11475</v>
          </cell>
          <cell r="C515">
            <v>1165</v>
          </cell>
          <cell r="E515">
            <v>1000</v>
          </cell>
        </row>
        <row r="516">
          <cell r="A516">
            <v>52204</v>
          </cell>
          <cell r="B516">
            <v>11480</v>
          </cell>
          <cell r="C516">
            <v>1166</v>
          </cell>
          <cell r="E516">
            <v>1000</v>
          </cell>
        </row>
        <row r="517">
          <cell r="A517">
            <v>52206</v>
          </cell>
          <cell r="B517">
            <v>11485</v>
          </cell>
          <cell r="C517">
            <v>1163</v>
          </cell>
          <cell r="E517">
            <v>1000</v>
          </cell>
        </row>
        <row r="518">
          <cell r="A518">
            <v>52206</v>
          </cell>
          <cell r="B518">
            <v>11490</v>
          </cell>
          <cell r="C518">
            <v>1164</v>
          </cell>
          <cell r="E518">
            <v>1000</v>
          </cell>
        </row>
        <row r="519">
          <cell r="A519">
            <v>52207</v>
          </cell>
          <cell r="B519">
            <v>11495</v>
          </cell>
          <cell r="C519">
            <v>1164</v>
          </cell>
          <cell r="E519">
            <v>1000</v>
          </cell>
        </row>
        <row r="520">
          <cell r="A520">
            <v>52208</v>
          </cell>
          <cell r="B520">
            <v>11500</v>
          </cell>
          <cell r="C520">
            <v>1163</v>
          </cell>
          <cell r="E520">
            <v>1000</v>
          </cell>
        </row>
        <row r="521">
          <cell r="A521">
            <v>52209</v>
          </cell>
          <cell r="B521">
            <v>11505</v>
          </cell>
          <cell r="C521">
            <v>1138</v>
          </cell>
          <cell r="E521">
            <v>1000</v>
          </cell>
        </row>
        <row r="522">
          <cell r="A522">
            <v>52210</v>
          </cell>
          <cell r="B522">
            <v>11520</v>
          </cell>
          <cell r="C522">
            <v>1166</v>
          </cell>
          <cell r="E522">
            <v>1000</v>
          </cell>
        </row>
        <row r="523">
          <cell r="A523">
            <v>52211</v>
          </cell>
          <cell r="B523">
            <v>11525</v>
          </cell>
          <cell r="C523">
            <v>1137</v>
          </cell>
          <cell r="E523">
            <v>1000</v>
          </cell>
        </row>
        <row r="524">
          <cell r="A524">
            <v>52212</v>
          </cell>
          <cell r="B524">
            <v>11510</v>
          </cell>
          <cell r="C524">
            <v>1165</v>
          </cell>
          <cell r="E524">
            <v>1000</v>
          </cell>
        </row>
        <row r="525">
          <cell r="A525">
            <v>52213</v>
          </cell>
          <cell r="B525">
            <v>11515</v>
          </cell>
          <cell r="C525">
            <v>1177</v>
          </cell>
          <cell r="E525">
            <v>1000</v>
          </cell>
        </row>
        <row r="526">
          <cell r="A526">
            <v>52214</v>
          </cell>
          <cell r="B526">
            <v>11142</v>
          </cell>
          <cell r="C526">
            <v>1167</v>
          </cell>
          <cell r="E526">
            <v>1000</v>
          </cell>
        </row>
        <row r="527">
          <cell r="A527">
            <v>52226</v>
          </cell>
          <cell r="B527">
            <v>11555</v>
          </cell>
          <cell r="C527">
            <v>1162</v>
          </cell>
          <cell r="E527">
            <v>1000</v>
          </cell>
        </row>
        <row r="528">
          <cell r="A528">
            <v>52227</v>
          </cell>
          <cell r="B528">
            <v>11560</v>
          </cell>
          <cell r="C528">
            <v>1161</v>
          </cell>
          <cell r="E528">
            <v>1000</v>
          </cell>
        </row>
        <row r="529">
          <cell r="A529">
            <v>52228</v>
          </cell>
          <cell r="B529">
            <v>11565</v>
          </cell>
          <cell r="C529">
            <v>1161</v>
          </cell>
          <cell r="E529">
            <v>1000</v>
          </cell>
        </row>
        <row r="530">
          <cell r="A530">
            <v>52230</v>
          </cell>
          <cell r="B530">
            <v>11565</v>
          </cell>
          <cell r="C530">
            <v>1161</v>
          </cell>
          <cell r="E530">
            <v>1000</v>
          </cell>
        </row>
        <row r="531">
          <cell r="A531">
            <v>52251</v>
          </cell>
          <cell r="B531">
            <v>11530</v>
          </cell>
          <cell r="C531">
            <v>1129</v>
          </cell>
          <cell r="E531">
            <v>1000</v>
          </cell>
        </row>
        <row r="532">
          <cell r="A532">
            <v>52252</v>
          </cell>
          <cell r="B532">
            <v>11535</v>
          </cell>
          <cell r="C532">
            <v>1127</v>
          </cell>
          <cell r="E532">
            <v>1000</v>
          </cell>
        </row>
        <row r="533">
          <cell r="A533">
            <v>52253</v>
          </cell>
          <cell r="B533">
            <v>11540</v>
          </cell>
          <cell r="C533">
            <v>1127</v>
          </cell>
          <cell r="E533">
            <v>1000</v>
          </cell>
        </row>
        <row r="534">
          <cell r="A534">
            <v>52254</v>
          </cell>
          <cell r="B534">
            <v>11545</v>
          </cell>
          <cell r="C534">
            <v>1124</v>
          </cell>
          <cell r="E534">
            <v>1000</v>
          </cell>
        </row>
        <row r="535">
          <cell r="A535">
            <v>52255</v>
          </cell>
          <cell r="B535">
            <v>11185</v>
          </cell>
          <cell r="C535">
            <v>1126</v>
          </cell>
          <cell r="E535">
            <v>1000</v>
          </cell>
        </row>
        <row r="536">
          <cell r="A536">
            <v>52256</v>
          </cell>
          <cell r="B536">
            <v>11190</v>
          </cell>
          <cell r="C536">
            <v>1123</v>
          </cell>
          <cell r="E536">
            <v>1000</v>
          </cell>
        </row>
        <row r="537">
          <cell r="A537">
            <v>52257</v>
          </cell>
          <cell r="B537">
            <v>11550</v>
          </cell>
          <cell r="C537">
            <v>1124</v>
          </cell>
          <cell r="E537">
            <v>1000</v>
          </cell>
        </row>
        <row r="538">
          <cell r="A538">
            <v>52258</v>
          </cell>
          <cell r="B538">
            <v>11195</v>
          </cell>
          <cell r="C538">
            <v>1125</v>
          </cell>
          <cell r="E538">
            <v>1000</v>
          </cell>
        </row>
        <row r="539">
          <cell r="A539">
            <v>52259</v>
          </cell>
          <cell r="B539">
            <v>11545</v>
          </cell>
          <cell r="C539">
            <v>1124</v>
          </cell>
          <cell r="E539">
            <v>1000</v>
          </cell>
        </row>
        <row r="540">
          <cell r="A540">
            <v>52260</v>
          </cell>
          <cell r="B540">
            <v>11545</v>
          </cell>
          <cell r="C540">
            <v>1124</v>
          </cell>
          <cell r="E540">
            <v>1000</v>
          </cell>
        </row>
        <row r="541">
          <cell r="A541">
            <v>52261</v>
          </cell>
          <cell r="B541">
            <v>11142</v>
          </cell>
          <cell r="C541">
            <v>1167</v>
          </cell>
          <cell r="E541">
            <v>1000</v>
          </cell>
        </row>
        <row r="542">
          <cell r="A542">
            <v>52276</v>
          </cell>
          <cell r="B542">
            <v>11200</v>
          </cell>
          <cell r="C542">
            <v>1120</v>
          </cell>
          <cell r="E542">
            <v>1000</v>
          </cell>
        </row>
        <row r="543">
          <cell r="A543">
            <v>52278</v>
          </cell>
          <cell r="B543">
            <v>11210</v>
          </cell>
          <cell r="C543">
            <v>1121</v>
          </cell>
          <cell r="E543">
            <v>1000</v>
          </cell>
        </row>
        <row r="544">
          <cell r="A544">
            <v>52279</v>
          </cell>
          <cell r="B544">
            <v>11235</v>
          </cell>
          <cell r="C544">
            <v>1108</v>
          </cell>
          <cell r="E544">
            <v>1000</v>
          </cell>
        </row>
        <row r="545">
          <cell r="A545">
            <v>52280</v>
          </cell>
          <cell r="B545">
            <v>11245</v>
          </cell>
          <cell r="C545">
            <v>1107</v>
          </cell>
          <cell r="E545">
            <v>1000</v>
          </cell>
        </row>
        <row r="546">
          <cell r="A546">
            <v>52281</v>
          </cell>
          <cell r="B546">
            <v>11250</v>
          </cell>
          <cell r="C546">
            <v>1109</v>
          </cell>
          <cell r="E546">
            <v>1000</v>
          </cell>
        </row>
        <row r="547">
          <cell r="A547">
            <v>52283</v>
          </cell>
          <cell r="B547">
            <v>11255</v>
          </cell>
          <cell r="C547">
            <v>1106</v>
          </cell>
          <cell r="E547">
            <v>1000</v>
          </cell>
        </row>
        <row r="548">
          <cell r="A548">
            <v>52284</v>
          </cell>
          <cell r="B548">
            <v>11260</v>
          </cell>
          <cell r="C548">
            <v>1106</v>
          </cell>
          <cell r="E548">
            <v>1000</v>
          </cell>
        </row>
        <row r="549">
          <cell r="A549">
            <v>52285</v>
          </cell>
          <cell r="B549">
            <v>11205</v>
          </cell>
          <cell r="C549">
            <v>1122</v>
          </cell>
          <cell r="E549">
            <v>1000</v>
          </cell>
        </row>
        <row r="550">
          <cell r="A550">
            <v>52286</v>
          </cell>
          <cell r="B550">
            <v>11265</v>
          </cell>
          <cell r="C550">
            <v>1106</v>
          </cell>
          <cell r="E550">
            <v>1000</v>
          </cell>
        </row>
        <row r="551">
          <cell r="A551">
            <v>52289</v>
          </cell>
          <cell r="B551">
            <v>11270</v>
          </cell>
          <cell r="C551">
            <v>1106</v>
          </cell>
          <cell r="E551">
            <v>1000</v>
          </cell>
        </row>
        <row r="552">
          <cell r="A552">
            <v>52290</v>
          </cell>
          <cell r="B552">
            <v>11275</v>
          </cell>
          <cell r="C552">
            <v>1106</v>
          </cell>
          <cell r="E552">
            <v>1000</v>
          </cell>
        </row>
        <row r="553">
          <cell r="A553">
            <v>52291</v>
          </cell>
          <cell r="B553">
            <v>11220</v>
          </cell>
          <cell r="C553">
            <v>1116</v>
          </cell>
          <cell r="E553">
            <v>1000</v>
          </cell>
        </row>
        <row r="554">
          <cell r="A554">
            <v>52292</v>
          </cell>
          <cell r="B554">
            <v>11215</v>
          </cell>
          <cell r="C554">
            <v>1116</v>
          </cell>
          <cell r="E554">
            <v>1000</v>
          </cell>
        </row>
        <row r="555">
          <cell r="A555">
            <v>52293</v>
          </cell>
          <cell r="B555">
            <v>11225</v>
          </cell>
          <cell r="C555">
            <v>1117</v>
          </cell>
          <cell r="E555">
            <v>1000</v>
          </cell>
        </row>
        <row r="556">
          <cell r="A556">
            <v>52294</v>
          </cell>
          <cell r="B556">
            <v>11230</v>
          </cell>
          <cell r="C556">
            <v>1118</v>
          </cell>
          <cell r="E556">
            <v>1000</v>
          </cell>
        </row>
        <row r="557">
          <cell r="A557">
            <v>52301</v>
          </cell>
          <cell r="B557">
            <v>11415</v>
          </cell>
          <cell r="C557">
            <v>1175</v>
          </cell>
          <cell r="E557">
            <v>1000</v>
          </cell>
        </row>
        <row r="558">
          <cell r="A558">
            <v>52302</v>
          </cell>
          <cell r="B558">
            <v>11440</v>
          </cell>
          <cell r="C558">
            <v>1135</v>
          </cell>
          <cell r="E558">
            <v>1000</v>
          </cell>
        </row>
        <row r="559">
          <cell r="A559">
            <v>52303</v>
          </cell>
          <cell r="B559">
            <v>11455</v>
          </cell>
          <cell r="C559">
            <v>1176</v>
          </cell>
          <cell r="E559">
            <v>1000</v>
          </cell>
        </row>
        <row r="560">
          <cell r="A560">
            <v>52304</v>
          </cell>
          <cell r="B560">
            <v>11445</v>
          </cell>
          <cell r="C560">
            <v>1136</v>
          </cell>
          <cell r="E560">
            <v>1000</v>
          </cell>
        </row>
        <row r="561">
          <cell r="A561">
            <v>52305</v>
          </cell>
          <cell r="B561">
            <v>11460</v>
          </cell>
          <cell r="C561">
            <v>1174</v>
          </cell>
          <cell r="E561">
            <v>1000</v>
          </cell>
        </row>
        <row r="562">
          <cell r="A562">
            <v>52306</v>
          </cell>
          <cell r="B562">
            <v>11450</v>
          </cell>
          <cell r="C562">
            <v>1142</v>
          </cell>
          <cell r="E562">
            <v>1000</v>
          </cell>
        </row>
        <row r="563">
          <cell r="A563">
            <v>52307</v>
          </cell>
          <cell r="B563">
            <v>11420</v>
          </cell>
          <cell r="C563">
            <v>1130</v>
          </cell>
          <cell r="E563">
            <v>1000</v>
          </cell>
        </row>
        <row r="564">
          <cell r="A564">
            <v>52308</v>
          </cell>
          <cell r="B564">
            <v>11142</v>
          </cell>
          <cell r="C564">
            <v>1167</v>
          </cell>
          <cell r="E564">
            <v>1000</v>
          </cell>
        </row>
        <row r="565">
          <cell r="A565">
            <v>52309</v>
          </cell>
          <cell r="B565">
            <v>11425</v>
          </cell>
          <cell r="C565">
            <v>1130</v>
          </cell>
          <cell r="E565">
            <v>1000</v>
          </cell>
        </row>
        <row r="566">
          <cell r="A566">
            <v>52310</v>
          </cell>
          <cell r="B566">
            <v>11430</v>
          </cell>
          <cell r="C566">
            <v>1141</v>
          </cell>
          <cell r="E566">
            <v>1000</v>
          </cell>
        </row>
        <row r="567">
          <cell r="A567">
            <v>52311</v>
          </cell>
          <cell r="B567">
            <v>11435</v>
          </cell>
          <cell r="C567">
            <v>1141</v>
          </cell>
          <cell r="E567">
            <v>1000</v>
          </cell>
        </row>
        <row r="568">
          <cell r="A568">
            <v>52332</v>
          </cell>
          <cell r="B568">
            <v>11131</v>
          </cell>
          <cell r="C568">
            <v>1167</v>
          </cell>
          <cell r="E568">
            <v>1000</v>
          </cell>
        </row>
        <row r="569">
          <cell r="A569">
            <v>52350</v>
          </cell>
          <cell r="B569">
            <v>12297</v>
          </cell>
          <cell r="C569">
            <v>1167</v>
          </cell>
          <cell r="E569">
            <v>1000</v>
          </cell>
        </row>
        <row r="570">
          <cell r="A570">
            <v>52355</v>
          </cell>
          <cell r="B570">
            <v>11142</v>
          </cell>
          <cell r="C570">
            <v>1167</v>
          </cell>
          <cell r="E570">
            <v>1000</v>
          </cell>
        </row>
        <row r="571">
          <cell r="A571">
            <v>52360</v>
          </cell>
          <cell r="B571">
            <v>12298</v>
          </cell>
          <cell r="C571">
            <v>1167</v>
          </cell>
          <cell r="E571">
            <v>1000</v>
          </cell>
        </row>
        <row r="572">
          <cell r="A572">
            <v>52370</v>
          </cell>
          <cell r="B572">
            <v>12299</v>
          </cell>
          <cell r="C572">
            <v>1167</v>
          </cell>
          <cell r="E572">
            <v>1000</v>
          </cell>
        </row>
        <row r="573">
          <cell r="A573">
            <v>52371</v>
          </cell>
          <cell r="B573">
            <v>12300</v>
          </cell>
          <cell r="C573">
            <v>1167</v>
          </cell>
          <cell r="E573">
            <v>1000</v>
          </cell>
        </row>
        <row r="574">
          <cell r="A574">
            <v>52375</v>
          </cell>
          <cell r="B574">
            <v>12296</v>
          </cell>
          <cell r="C574">
            <v>1167</v>
          </cell>
          <cell r="E574">
            <v>1000</v>
          </cell>
        </row>
        <row r="575">
          <cell r="A575">
            <v>52380</v>
          </cell>
          <cell r="B575">
            <v>11910</v>
          </cell>
          <cell r="C575">
            <v>1167</v>
          </cell>
          <cell r="E575">
            <v>1000</v>
          </cell>
        </row>
        <row r="576">
          <cell r="A576">
            <v>52381</v>
          </cell>
          <cell r="B576">
            <v>12294</v>
          </cell>
          <cell r="C576">
            <v>1167</v>
          </cell>
          <cell r="E576">
            <v>1000</v>
          </cell>
        </row>
        <row r="577">
          <cell r="A577">
            <v>52390</v>
          </cell>
          <cell r="B577">
            <v>11908</v>
          </cell>
          <cell r="C577">
            <v>1167</v>
          </cell>
          <cell r="E577">
            <v>1000</v>
          </cell>
        </row>
        <row r="578">
          <cell r="A578">
            <v>52395</v>
          </cell>
          <cell r="B578">
            <v>11908</v>
          </cell>
          <cell r="C578">
            <v>1167</v>
          </cell>
          <cell r="E578">
            <v>1000</v>
          </cell>
        </row>
        <row r="579">
          <cell r="A579">
            <v>52401</v>
          </cell>
          <cell r="B579">
            <v>11135</v>
          </cell>
          <cell r="C579">
            <v>1167</v>
          </cell>
          <cell r="E579">
            <v>1000</v>
          </cell>
        </row>
        <row r="580">
          <cell r="A580">
            <v>52402</v>
          </cell>
          <cell r="B580">
            <v>11136</v>
          </cell>
          <cell r="C580">
            <v>1167</v>
          </cell>
          <cell r="E580">
            <v>1000</v>
          </cell>
        </row>
        <row r="581">
          <cell r="A581">
            <v>52403</v>
          </cell>
          <cell r="B581">
            <v>11138</v>
          </cell>
          <cell r="C581">
            <v>1167</v>
          </cell>
          <cell r="E581">
            <v>1000</v>
          </cell>
        </row>
        <row r="582">
          <cell r="A582">
            <v>52404</v>
          </cell>
          <cell r="B582">
            <v>11137</v>
          </cell>
          <cell r="C582">
            <v>1167</v>
          </cell>
          <cell r="E582">
            <v>1000</v>
          </cell>
        </row>
        <row r="583">
          <cell r="A583">
            <v>52405</v>
          </cell>
          <cell r="B583">
            <v>11135</v>
          </cell>
          <cell r="C583">
            <v>1167</v>
          </cell>
          <cell r="E583">
            <v>1000</v>
          </cell>
        </row>
        <row r="584">
          <cell r="A584">
            <v>52411</v>
          </cell>
          <cell r="B584">
            <v>11131</v>
          </cell>
          <cell r="C584">
            <v>1167</v>
          </cell>
          <cell r="E584">
            <v>1000</v>
          </cell>
        </row>
        <row r="585">
          <cell r="A585">
            <v>52412</v>
          </cell>
          <cell r="B585">
            <v>11132</v>
          </cell>
          <cell r="C585">
            <v>1167</v>
          </cell>
          <cell r="E585">
            <v>1000</v>
          </cell>
        </row>
        <row r="586">
          <cell r="A586">
            <v>52413</v>
          </cell>
          <cell r="B586">
            <v>11134</v>
          </cell>
          <cell r="C586">
            <v>1167</v>
          </cell>
          <cell r="E586">
            <v>1000</v>
          </cell>
        </row>
        <row r="587">
          <cell r="A587">
            <v>52414</v>
          </cell>
          <cell r="B587">
            <v>11133</v>
          </cell>
          <cell r="C587">
            <v>1167</v>
          </cell>
          <cell r="E587">
            <v>1000</v>
          </cell>
        </row>
        <row r="588">
          <cell r="A588">
            <v>52415</v>
          </cell>
          <cell r="B588">
            <v>11131</v>
          </cell>
          <cell r="C588">
            <v>1167</v>
          </cell>
          <cell r="E588">
            <v>1000</v>
          </cell>
        </row>
        <row r="589">
          <cell r="A589">
            <v>52475</v>
          </cell>
          <cell r="B589">
            <v>12295</v>
          </cell>
          <cell r="C589">
            <v>1167</v>
          </cell>
          <cell r="E589">
            <v>1000</v>
          </cell>
        </row>
        <row r="590">
          <cell r="A590">
            <v>52500</v>
          </cell>
          <cell r="B590">
            <v>11634</v>
          </cell>
          <cell r="C590">
            <v>1200</v>
          </cell>
          <cell r="E590">
            <v>1000</v>
          </cell>
        </row>
        <row r="591">
          <cell r="A591">
            <v>52607</v>
          </cell>
          <cell r="B591">
            <v>12249</v>
          </cell>
          <cell r="C591">
            <v>1201</v>
          </cell>
          <cell r="E591">
            <v>1000</v>
          </cell>
        </row>
        <row r="592">
          <cell r="A592">
            <v>52633</v>
          </cell>
          <cell r="B592">
            <v>11142</v>
          </cell>
          <cell r="C592">
            <v>1167</v>
          </cell>
          <cell r="E592">
            <v>1000</v>
          </cell>
        </row>
        <row r="593">
          <cell r="A593">
            <v>52641</v>
          </cell>
          <cell r="B593">
            <v>11142</v>
          </cell>
          <cell r="C593">
            <v>1167</v>
          </cell>
          <cell r="E593">
            <v>1000</v>
          </cell>
        </row>
        <row r="594">
          <cell r="A594">
            <v>52703</v>
          </cell>
          <cell r="B594">
            <v>12288</v>
          </cell>
          <cell r="C594">
            <v>1201</v>
          </cell>
          <cell r="E594">
            <v>1000</v>
          </cell>
        </row>
        <row r="595">
          <cell r="A595">
            <v>52704</v>
          </cell>
          <cell r="B595">
            <v>12270</v>
          </cell>
          <cell r="C595">
            <v>1201</v>
          </cell>
          <cell r="E595">
            <v>1000</v>
          </cell>
        </row>
        <row r="596">
          <cell r="A596">
            <v>52705</v>
          </cell>
          <cell r="B596">
            <v>12264</v>
          </cell>
          <cell r="C596">
            <v>1201</v>
          </cell>
          <cell r="E596">
            <v>1000</v>
          </cell>
        </row>
        <row r="597">
          <cell r="A597">
            <v>52706</v>
          </cell>
          <cell r="B597">
            <v>12282</v>
          </cell>
          <cell r="C597">
            <v>1201</v>
          </cell>
          <cell r="E597">
            <v>1000</v>
          </cell>
        </row>
        <row r="598">
          <cell r="A598">
            <v>52707</v>
          </cell>
          <cell r="B598">
            <v>12282</v>
          </cell>
          <cell r="C598">
            <v>1201</v>
          </cell>
          <cell r="E598">
            <v>1000</v>
          </cell>
        </row>
        <row r="599">
          <cell r="A599">
            <v>52708</v>
          </cell>
          <cell r="B599">
            <v>12276</v>
          </cell>
          <cell r="C599">
            <v>1201</v>
          </cell>
          <cell r="E599">
            <v>1000</v>
          </cell>
        </row>
        <row r="600">
          <cell r="A600">
            <v>52709</v>
          </cell>
          <cell r="B600">
            <v>12276</v>
          </cell>
          <cell r="C600">
            <v>1201</v>
          </cell>
          <cell r="E600">
            <v>1000</v>
          </cell>
        </row>
        <row r="601">
          <cell r="A601">
            <v>52710</v>
          </cell>
          <cell r="B601">
            <v>12270</v>
          </cell>
          <cell r="C601">
            <v>1201</v>
          </cell>
          <cell r="E601">
            <v>1000</v>
          </cell>
        </row>
        <row r="602">
          <cell r="A602">
            <v>52711</v>
          </cell>
          <cell r="B602">
            <v>12264</v>
          </cell>
          <cell r="C602">
            <v>1201</v>
          </cell>
          <cell r="E602">
            <v>1000</v>
          </cell>
        </row>
        <row r="603">
          <cell r="A603">
            <v>52712</v>
          </cell>
          <cell r="B603">
            <v>12258</v>
          </cell>
          <cell r="C603">
            <v>1201</v>
          </cell>
          <cell r="E603">
            <v>1000</v>
          </cell>
        </row>
        <row r="604">
          <cell r="A604">
            <v>52721</v>
          </cell>
          <cell r="B604">
            <v>11142</v>
          </cell>
          <cell r="C604">
            <v>1167</v>
          </cell>
          <cell r="E604">
            <v>1000</v>
          </cell>
        </row>
        <row r="605">
          <cell r="A605">
            <v>52750</v>
          </cell>
          <cell r="B605">
            <v>12249</v>
          </cell>
          <cell r="C605">
            <v>1201</v>
          </cell>
          <cell r="E605">
            <v>1000</v>
          </cell>
        </row>
        <row r="606">
          <cell r="A606">
            <v>52800</v>
          </cell>
          <cell r="B606">
            <v>12249</v>
          </cell>
          <cell r="C606">
            <v>1201</v>
          </cell>
          <cell r="E606">
            <v>1000</v>
          </cell>
        </row>
        <row r="607">
          <cell r="A607">
            <v>52804</v>
          </cell>
          <cell r="B607">
            <v>12249</v>
          </cell>
          <cell r="C607">
            <v>1201</v>
          </cell>
          <cell r="E607">
            <v>1000</v>
          </cell>
        </row>
        <row r="608">
          <cell r="A608">
            <v>52905</v>
          </cell>
          <cell r="B608">
            <v>11135</v>
          </cell>
          <cell r="C608">
            <v>1167</v>
          </cell>
          <cell r="E608">
            <v>1000</v>
          </cell>
        </row>
        <row r="609">
          <cell r="A609">
            <v>53101</v>
          </cell>
          <cell r="B609">
            <v>11125</v>
          </cell>
          <cell r="C609">
            <v>1167</v>
          </cell>
          <cell r="E609">
            <v>1000</v>
          </cell>
        </row>
        <row r="610">
          <cell r="A610">
            <v>53250</v>
          </cell>
          <cell r="B610">
            <v>11634</v>
          </cell>
          <cell r="C610">
            <v>1200</v>
          </cell>
          <cell r="E610">
            <v>1000</v>
          </cell>
        </row>
        <row r="611">
          <cell r="A611">
            <v>53450</v>
          </cell>
          <cell r="B611">
            <v>11124</v>
          </cell>
          <cell r="C611">
            <v>1167</v>
          </cell>
          <cell r="E611">
            <v>1000</v>
          </cell>
        </row>
        <row r="612">
          <cell r="A612">
            <v>53505</v>
          </cell>
          <cell r="B612">
            <v>11119</v>
          </cell>
          <cell r="C612">
            <v>1167</v>
          </cell>
          <cell r="E612">
            <v>1000</v>
          </cell>
        </row>
        <row r="613">
          <cell r="A613">
            <v>53710</v>
          </cell>
          <cell r="B613">
            <v>11121</v>
          </cell>
          <cell r="C613">
            <v>1167</v>
          </cell>
          <cell r="E613">
            <v>1000</v>
          </cell>
        </row>
        <row r="614">
          <cell r="A614">
            <v>53811</v>
          </cell>
          <cell r="B614">
            <v>10931</v>
          </cell>
          <cell r="C614">
            <v>1129</v>
          </cell>
          <cell r="E614">
            <v>1000</v>
          </cell>
        </row>
        <row r="615">
          <cell r="A615">
            <v>53821</v>
          </cell>
          <cell r="B615">
            <v>10903</v>
          </cell>
          <cell r="C615">
            <v>1122</v>
          </cell>
          <cell r="E615">
            <v>1000</v>
          </cell>
        </row>
        <row r="616">
          <cell r="A616">
            <v>53831</v>
          </cell>
          <cell r="B616">
            <v>10879</v>
          </cell>
          <cell r="C616">
            <v>1116</v>
          </cell>
          <cell r="E616">
            <v>1000</v>
          </cell>
        </row>
        <row r="617">
          <cell r="A617">
            <v>54013</v>
          </cell>
          <cell r="B617">
            <v>11679</v>
          </cell>
          <cell r="C617">
            <v>1200</v>
          </cell>
          <cell r="E617">
            <v>1000</v>
          </cell>
        </row>
        <row r="618">
          <cell r="A618">
            <v>54023</v>
          </cell>
          <cell r="B618">
            <v>11127</v>
          </cell>
          <cell r="C618">
            <v>1167</v>
          </cell>
          <cell r="E618">
            <v>1000</v>
          </cell>
        </row>
        <row r="619">
          <cell r="A619">
            <v>54025</v>
          </cell>
          <cell r="B619">
            <v>11768</v>
          </cell>
          <cell r="C619">
            <v>1201</v>
          </cell>
          <cell r="E619">
            <v>1000</v>
          </cell>
        </row>
        <row r="620">
          <cell r="A620">
            <v>54035</v>
          </cell>
          <cell r="B620">
            <v>11768</v>
          </cell>
          <cell r="C620">
            <v>1201</v>
          </cell>
          <cell r="E620">
            <v>1000</v>
          </cell>
        </row>
        <row r="621">
          <cell r="A621">
            <v>54041</v>
          </cell>
          <cell r="B621">
            <v>11842</v>
          </cell>
          <cell r="C621">
            <v>1201</v>
          </cell>
          <cell r="E621">
            <v>1000</v>
          </cell>
        </row>
        <row r="622">
          <cell r="A622">
            <v>54042</v>
          </cell>
          <cell r="B622">
            <v>11768</v>
          </cell>
          <cell r="C622">
            <v>1201</v>
          </cell>
          <cell r="E622">
            <v>1000</v>
          </cell>
        </row>
        <row r="623">
          <cell r="A623">
            <v>54043</v>
          </cell>
          <cell r="B623">
            <v>11768</v>
          </cell>
          <cell r="C623">
            <v>1201</v>
          </cell>
          <cell r="E623">
            <v>1000</v>
          </cell>
        </row>
        <row r="624">
          <cell r="A624">
            <v>54044</v>
          </cell>
          <cell r="B624">
            <v>11768</v>
          </cell>
          <cell r="C624">
            <v>1201</v>
          </cell>
          <cell r="E624">
            <v>1000</v>
          </cell>
        </row>
        <row r="625">
          <cell r="A625">
            <v>54045</v>
          </cell>
          <cell r="B625">
            <v>11766</v>
          </cell>
          <cell r="C625">
            <v>1201</v>
          </cell>
          <cell r="E625">
            <v>1000</v>
          </cell>
        </row>
        <row r="626">
          <cell r="A626">
            <v>54046</v>
          </cell>
          <cell r="B626">
            <v>11768</v>
          </cell>
          <cell r="C626">
            <v>1201</v>
          </cell>
          <cell r="E626">
            <v>1000</v>
          </cell>
        </row>
        <row r="627">
          <cell r="A627">
            <v>54050</v>
          </cell>
          <cell r="B627">
            <v>11837</v>
          </cell>
          <cell r="C627">
            <v>1200</v>
          </cell>
          <cell r="E627">
            <v>1000</v>
          </cell>
        </row>
        <row r="628">
          <cell r="A628">
            <v>54055</v>
          </cell>
          <cell r="B628">
            <v>11126</v>
          </cell>
          <cell r="C628">
            <v>1167</v>
          </cell>
          <cell r="E628">
            <v>1000</v>
          </cell>
        </row>
        <row r="629">
          <cell r="A629">
            <v>54059</v>
          </cell>
          <cell r="B629">
            <v>11679</v>
          </cell>
          <cell r="C629">
            <v>1200</v>
          </cell>
          <cell r="E629">
            <v>1000</v>
          </cell>
        </row>
        <row r="630">
          <cell r="A630">
            <v>54060</v>
          </cell>
          <cell r="B630">
            <v>11679</v>
          </cell>
          <cell r="C630">
            <v>1200</v>
          </cell>
          <cell r="E630">
            <v>1000</v>
          </cell>
        </row>
        <row r="631">
          <cell r="A631">
            <v>54063</v>
          </cell>
          <cell r="B631">
            <v>11679</v>
          </cell>
          <cell r="C631">
            <v>1200</v>
          </cell>
          <cell r="E631">
            <v>1000</v>
          </cell>
        </row>
        <row r="632">
          <cell r="A632">
            <v>54077</v>
          </cell>
          <cell r="B632">
            <v>11682</v>
          </cell>
          <cell r="C632">
            <v>1200</v>
          </cell>
          <cell r="E632">
            <v>1000</v>
          </cell>
        </row>
        <row r="633">
          <cell r="A633">
            <v>54110</v>
          </cell>
          <cell r="B633">
            <v>10955</v>
          </cell>
          <cell r="C633">
            <v>1135</v>
          </cell>
          <cell r="E633">
            <v>1000</v>
          </cell>
        </row>
        <row r="634">
          <cell r="A634">
            <v>54112</v>
          </cell>
          <cell r="B634">
            <v>10955</v>
          </cell>
          <cell r="C634">
            <v>1135</v>
          </cell>
          <cell r="E634">
            <v>1000</v>
          </cell>
        </row>
        <row r="635">
          <cell r="A635">
            <v>54114</v>
          </cell>
          <cell r="B635">
            <v>10955</v>
          </cell>
          <cell r="C635">
            <v>1135</v>
          </cell>
          <cell r="E635">
            <v>1000</v>
          </cell>
        </row>
        <row r="636">
          <cell r="A636">
            <v>54117</v>
          </cell>
          <cell r="B636">
            <v>11127</v>
          </cell>
          <cell r="C636">
            <v>1167</v>
          </cell>
          <cell r="E636">
            <v>1000</v>
          </cell>
        </row>
        <row r="637">
          <cell r="A637">
            <v>54118</v>
          </cell>
          <cell r="B637">
            <v>11127</v>
          </cell>
          <cell r="C637">
            <v>1167</v>
          </cell>
          <cell r="E637">
            <v>1000</v>
          </cell>
        </row>
        <row r="638">
          <cell r="A638">
            <v>54120</v>
          </cell>
          <cell r="B638">
            <v>10979</v>
          </cell>
          <cell r="C638">
            <v>1141</v>
          </cell>
          <cell r="E638">
            <v>1000</v>
          </cell>
        </row>
        <row r="639">
          <cell r="A639">
            <v>54215</v>
          </cell>
          <cell r="B639">
            <v>11126</v>
          </cell>
          <cell r="C639">
            <v>1167</v>
          </cell>
          <cell r="E639">
            <v>1000</v>
          </cell>
        </row>
        <row r="640">
          <cell r="A640">
            <v>54222</v>
          </cell>
          <cell r="B640">
            <v>11111</v>
          </cell>
          <cell r="C640">
            <v>1165</v>
          </cell>
          <cell r="E640">
            <v>1000</v>
          </cell>
        </row>
        <row r="641">
          <cell r="A641">
            <v>54236</v>
          </cell>
          <cell r="B641">
            <v>11685</v>
          </cell>
          <cell r="C641">
            <v>1201</v>
          </cell>
          <cell r="E641">
            <v>1000</v>
          </cell>
        </row>
        <row r="642">
          <cell r="A642">
            <v>54312</v>
          </cell>
          <cell r="B642">
            <v>11115</v>
          </cell>
          <cell r="C642">
            <v>1166</v>
          </cell>
          <cell r="E642">
            <v>1000</v>
          </cell>
        </row>
        <row r="643">
          <cell r="A643">
            <v>54314</v>
          </cell>
          <cell r="B643">
            <v>11115</v>
          </cell>
          <cell r="C643">
            <v>1166</v>
          </cell>
          <cell r="E643">
            <v>1000</v>
          </cell>
        </row>
        <row r="644">
          <cell r="A644">
            <v>54316</v>
          </cell>
          <cell r="B644">
            <v>11115</v>
          </cell>
          <cell r="C644">
            <v>1166</v>
          </cell>
          <cell r="E644">
            <v>1000</v>
          </cell>
        </row>
        <row r="645">
          <cell r="A645">
            <v>54317</v>
          </cell>
          <cell r="B645">
            <v>11115</v>
          </cell>
          <cell r="C645">
            <v>1166</v>
          </cell>
          <cell r="E645">
            <v>1000</v>
          </cell>
        </row>
        <row r="646">
          <cell r="A646">
            <v>54322</v>
          </cell>
          <cell r="B646">
            <v>10995</v>
          </cell>
          <cell r="C646">
            <v>1174</v>
          </cell>
          <cell r="E646">
            <v>1000</v>
          </cell>
        </row>
        <row r="647">
          <cell r="A647">
            <v>54325</v>
          </cell>
          <cell r="B647">
            <v>10995</v>
          </cell>
          <cell r="C647">
            <v>1174</v>
          </cell>
          <cell r="E647">
            <v>1000</v>
          </cell>
        </row>
        <row r="648">
          <cell r="A648">
            <v>54327</v>
          </cell>
          <cell r="B648">
            <v>10995</v>
          </cell>
          <cell r="C648">
            <v>1174</v>
          </cell>
          <cell r="E648">
            <v>1000</v>
          </cell>
        </row>
        <row r="649">
          <cell r="A649">
            <v>54328</v>
          </cell>
          <cell r="B649">
            <v>10995</v>
          </cell>
          <cell r="C649">
            <v>1174</v>
          </cell>
          <cell r="E649">
            <v>1000</v>
          </cell>
        </row>
        <row r="650">
          <cell r="A650">
            <v>54331</v>
          </cell>
          <cell r="B650">
            <v>11043</v>
          </cell>
          <cell r="C650">
            <v>1152</v>
          </cell>
          <cell r="E650">
            <v>1000</v>
          </cell>
        </row>
        <row r="651">
          <cell r="A651">
            <v>54333</v>
          </cell>
          <cell r="B651">
            <v>11043</v>
          </cell>
          <cell r="C651">
            <v>1152</v>
          </cell>
          <cell r="E651">
            <v>1000</v>
          </cell>
        </row>
        <row r="652">
          <cell r="A652">
            <v>54334</v>
          </cell>
          <cell r="B652">
            <v>11043</v>
          </cell>
          <cell r="C652">
            <v>1152</v>
          </cell>
          <cell r="E652">
            <v>1000</v>
          </cell>
        </row>
        <row r="653">
          <cell r="A653">
            <v>54345</v>
          </cell>
          <cell r="B653">
            <v>10765</v>
          </cell>
          <cell r="C653">
            <v>1192</v>
          </cell>
          <cell r="E653">
            <v>1000</v>
          </cell>
        </row>
        <row r="654">
          <cell r="A654">
            <v>54366</v>
          </cell>
          <cell r="B654">
            <v>11125</v>
          </cell>
          <cell r="C654">
            <v>1167</v>
          </cell>
          <cell r="E654">
            <v>1000</v>
          </cell>
        </row>
        <row r="655">
          <cell r="A655">
            <v>54376</v>
          </cell>
          <cell r="B655">
            <v>11687</v>
          </cell>
          <cell r="C655">
            <v>1201</v>
          </cell>
          <cell r="E655">
            <v>1000</v>
          </cell>
        </row>
        <row r="656">
          <cell r="A656">
            <v>54380</v>
          </cell>
          <cell r="B656">
            <v>11124</v>
          </cell>
          <cell r="C656">
            <v>1167</v>
          </cell>
          <cell r="E656">
            <v>1000</v>
          </cell>
        </row>
        <row r="657">
          <cell r="A657">
            <v>54421</v>
          </cell>
          <cell r="B657">
            <v>10995</v>
          </cell>
          <cell r="C657">
            <v>1174</v>
          </cell>
          <cell r="E657">
            <v>1000</v>
          </cell>
        </row>
        <row r="658">
          <cell r="A658">
            <v>54540</v>
          </cell>
          <cell r="B658">
            <v>11883</v>
          </cell>
          <cell r="C658">
            <v>1167</v>
          </cell>
          <cell r="E658">
            <v>1000</v>
          </cell>
        </row>
        <row r="659">
          <cell r="A659">
            <v>54670</v>
          </cell>
          <cell r="B659">
            <v>10999</v>
          </cell>
          <cell r="C659">
            <v>1177</v>
          </cell>
          <cell r="E659">
            <v>1000</v>
          </cell>
        </row>
        <row r="660">
          <cell r="A660">
            <v>54675</v>
          </cell>
          <cell r="B660">
            <v>11107</v>
          </cell>
          <cell r="C660">
            <v>1164</v>
          </cell>
          <cell r="E660">
            <v>1000</v>
          </cell>
        </row>
        <row r="661">
          <cell r="A661">
            <v>54681</v>
          </cell>
          <cell r="B661">
            <v>10991</v>
          </cell>
          <cell r="C661">
            <v>1176</v>
          </cell>
          <cell r="E661">
            <v>1000</v>
          </cell>
        </row>
        <row r="662">
          <cell r="A662">
            <v>54700</v>
          </cell>
          <cell r="B662">
            <v>10967</v>
          </cell>
          <cell r="C662">
            <v>1138</v>
          </cell>
          <cell r="E662">
            <v>1000</v>
          </cell>
        </row>
        <row r="663">
          <cell r="A663">
            <v>54751</v>
          </cell>
          <cell r="B663">
            <v>11047</v>
          </cell>
          <cell r="C663">
            <v>1153</v>
          </cell>
          <cell r="E663">
            <v>1000</v>
          </cell>
        </row>
        <row r="664">
          <cell r="A664">
            <v>54760</v>
          </cell>
          <cell r="B664">
            <v>11051</v>
          </cell>
          <cell r="C664">
            <v>1154</v>
          </cell>
          <cell r="E664">
            <v>1000</v>
          </cell>
        </row>
        <row r="665">
          <cell r="A665">
            <v>54774</v>
          </cell>
          <cell r="B665">
            <v>11043</v>
          </cell>
          <cell r="C665">
            <v>1152</v>
          </cell>
          <cell r="E665">
            <v>1000</v>
          </cell>
        </row>
        <row r="666">
          <cell r="A666">
            <v>54775</v>
          </cell>
          <cell r="B666">
            <v>11043</v>
          </cell>
          <cell r="C666">
            <v>1152</v>
          </cell>
          <cell r="E666">
            <v>1000</v>
          </cell>
        </row>
        <row r="667">
          <cell r="A667">
            <v>54776</v>
          </cell>
          <cell r="B667">
            <v>11043</v>
          </cell>
          <cell r="C667">
            <v>1152</v>
          </cell>
          <cell r="E667">
            <v>1000</v>
          </cell>
        </row>
        <row r="668">
          <cell r="A668">
            <v>54780</v>
          </cell>
          <cell r="B668">
            <v>11043</v>
          </cell>
          <cell r="C668">
            <v>1152</v>
          </cell>
          <cell r="E668">
            <v>1000</v>
          </cell>
        </row>
        <row r="669">
          <cell r="A669">
            <v>54811</v>
          </cell>
          <cell r="B669">
            <v>11883</v>
          </cell>
          <cell r="C669">
            <v>1167</v>
          </cell>
          <cell r="E669">
            <v>1000</v>
          </cell>
        </row>
        <row r="670">
          <cell r="A670">
            <v>54911</v>
          </cell>
          <cell r="B670">
            <v>11111</v>
          </cell>
          <cell r="C670">
            <v>1165</v>
          </cell>
          <cell r="E670">
            <v>1000</v>
          </cell>
        </row>
        <row r="671">
          <cell r="A671">
            <v>54914</v>
          </cell>
          <cell r="B671">
            <v>11111</v>
          </cell>
          <cell r="C671">
            <v>1165</v>
          </cell>
          <cell r="E671">
            <v>1000</v>
          </cell>
        </row>
        <row r="672">
          <cell r="A672">
            <v>54920</v>
          </cell>
          <cell r="B672">
            <v>11115</v>
          </cell>
          <cell r="C672">
            <v>1166</v>
          </cell>
          <cell r="E672">
            <v>1000</v>
          </cell>
        </row>
        <row r="673">
          <cell r="A673">
            <v>54961</v>
          </cell>
          <cell r="B673">
            <v>11107</v>
          </cell>
          <cell r="C673">
            <v>1164</v>
          </cell>
          <cell r="E673">
            <v>1000</v>
          </cell>
        </row>
        <row r="674">
          <cell r="A674">
            <v>54981</v>
          </cell>
          <cell r="B674">
            <v>10963</v>
          </cell>
          <cell r="C674">
            <v>1137</v>
          </cell>
          <cell r="E674">
            <v>1000</v>
          </cell>
        </row>
        <row r="675">
          <cell r="A675">
            <v>54995</v>
          </cell>
          <cell r="B675">
            <v>11103</v>
          </cell>
          <cell r="C675">
            <v>1163</v>
          </cell>
          <cell r="E675">
            <v>1000</v>
          </cell>
        </row>
        <row r="676">
          <cell r="A676">
            <v>55003</v>
          </cell>
          <cell r="B676">
            <v>11120</v>
          </cell>
          <cell r="C676">
            <v>1167</v>
          </cell>
          <cell r="E676">
            <v>1000</v>
          </cell>
        </row>
        <row r="677">
          <cell r="A677">
            <v>55007</v>
          </cell>
          <cell r="B677">
            <v>10979</v>
          </cell>
          <cell r="C677">
            <v>1141</v>
          </cell>
          <cell r="E677">
            <v>1000</v>
          </cell>
        </row>
        <row r="678">
          <cell r="A678">
            <v>55008</v>
          </cell>
          <cell r="B678">
            <v>10955</v>
          </cell>
          <cell r="C678">
            <v>1135</v>
          </cell>
          <cell r="E678">
            <v>1000</v>
          </cell>
        </row>
        <row r="679">
          <cell r="A679">
            <v>55009</v>
          </cell>
          <cell r="B679">
            <v>10995</v>
          </cell>
          <cell r="C679">
            <v>1174</v>
          </cell>
          <cell r="E679">
            <v>1000</v>
          </cell>
        </row>
        <row r="680">
          <cell r="A680">
            <v>55010</v>
          </cell>
          <cell r="B680">
            <v>10955</v>
          </cell>
          <cell r="C680">
            <v>1135</v>
          </cell>
          <cell r="E680">
            <v>1000</v>
          </cell>
        </row>
        <row r="681">
          <cell r="A681">
            <v>55020</v>
          </cell>
          <cell r="B681">
            <v>10979</v>
          </cell>
          <cell r="C681">
            <v>1141</v>
          </cell>
          <cell r="E681">
            <v>1000</v>
          </cell>
        </row>
        <row r="682">
          <cell r="A682">
            <v>55025</v>
          </cell>
          <cell r="B682">
            <v>10979</v>
          </cell>
          <cell r="C682">
            <v>1141</v>
          </cell>
          <cell r="E682">
            <v>1000</v>
          </cell>
        </row>
        <row r="683">
          <cell r="A683">
            <v>55030</v>
          </cell>
          <cell r="B683">
            <v>10955</v>
          </cell>
          <cell r="C683">
            <v>1135</v>
          </cell>
          <cell r="E683">
            <v>1000</v>
          </cell>
        </row>
        <row r="684">
          <cell r="A684">
            <v>55035</v>
          </cell>
          <cell r="B684">
            <v>10995</v>
          </cell>
          <cell r="C684">
            <v>1174</v>
          </cell>
          <cell r="E684">
            <v>1000</v>
          </cell>
        </row>
        <row r="685">
          <cell r="A685">
            <v>55161</v>
          </cell>
          <cell r="B685">
            <v>11685</v>
          </cell>
          <cell r="C685">
            <v>1201</v>
          </cell>
          <cell r="E685">
            <v>1000</v>
          </cell>
        </row>
        <row r="686">
          <cell r="A686">
            <v>55165</v>
          </cell>
          <cell r="B686">
            <v>11685</v>
          </cell>
          <cell r="C686">
            <v>1201</v>
          </cell>
          <cell r="E686">
            <v>1000</v>
          </cell>
        </row>
        <row r="687">
          <cell r="A687">
            <v>55180</v>
          </cell>
          <cell r="B687">
            <v>10955</v>
          </cell>
          <cell r="C687">
            <v>1135</v>
          </cell>
          <cell r="E687">
            <v>1000</v>
          </cell>
        </row>
        <row r="688">
          <cell r="A688">
            <v>55205</v>
          </cell>
          <cell r="B688">
            <v>10979</v>
          </cell>
          <cell r="C688">
            <v>1141</v>
          </cell>
          <cell r="E688">
            <v>1000</v>
          </cell>
        </row>
        <row r="689">
          <cell r="A689">
            <v>55210</v>
          </cell>
          <cell r="B689">
            <v>11932</v>
          </cell>
          <cell r="C689">
            <v>1167</v>
          </cell>
          <cell r="E689">
            <v>1000</v>
          </cell>
        </row>
        <row r="690">
          <cell r="A690">
            <v>55231</v>
          </cell>
          <cell r="B690">
            <v>10955</v>
          </cell>
          <cell r="C690">
            <v>1135</v>
          </cell>
          <cell r="E690">
            <v>1000</v>
          </cell>
        </row>
        <row r="691">
          <cell r="A691">
            <v>55232</v>
          </cell>
          <cell r="B691">
            <v>10955</v>
          </cell>
          <cell r="C691">
            <v>1135</v>
          </cell>
          <cell r="E691">
            <v>1000</v>
          </cell>
        </row>
        <row r="692">
          <cell r="A692">
            <v>55233</v>
          </cell>
          <cell r="B692">
            <v>10955</v>
          </cell>
          <cell r="C692">
            <v>1135</v>
          </cell>
          <cell r="E692">
            <v>1000</v>
          </cell>
        </row>
        <row r="693">
          <cell r="A693">
            <v>55241</v>
          </cell>
          <cell r="B693">
            <v>10955</v>
          </cell>
          <cell r="C693">
            <v>1135</v>
          </cell>
          <cell r="E693">
            <v>1000</v>
          </cell>
        </row>
        <row r="694">
          <cell r="A694">
            <v>55242</v>
          </cell>
          <cell r="B694">
            <v>10955</v>
          </cell>
          <cell r="C694">
            <v>1135</v>
          </cell>
          <cell r="E694">
            <v>1000</v>
          </cell>
        </row>
        <row r="695">
          <cell r="A695">
            <v>55250</v>
          </cell>
          <cell r="B695">
            <v>10955</v>
          </cell>
          <cell r="C695">
            <v>1135</v>
          </cell>
          <cell r="E695">
            <v>1000</v>
          </cell>
        </row>
        <row r="696">
          <cell r="A696">
            <v>55251</v>
          </cell>
          <cell r="B696">
            <v>10765</v>
          </cell>
          <cell r="C696">
            <v>1192</v>
          </cell>
          <cell r="E696">
            <v>1000</v>
          </cell>
        </row>
        <row r="697">
          <cell r="A697">
            <v>55254</v>
          </cell>
          <cell r="B697">
            <v>10979</v>
          </cell>
          <cell r="C697">
            <v>1141</v>
          </cell>
          <cell r="E697">
            <v>1000</v>
          </cell>
        </row>
        <row r="698">
          <cell r="A698">
            <v>55255</v>
          </cell>
          <cell r="B698">
            <v>10955</v>
          </cell>
          <cell r="C698">
            <v>1135</v>
          </cell>
          <cell r="E698">
            <v>1000</v>
          </cell>
        </row>
        <row r="699">
          <cell r="A699">
            <v>55256</v>
          </cell>
          <cell r="B699">
            <v>10995</v>
          </cell>
          <cell r="C699">
            <v>1174</v>
          </cell>
          <cell r="E699">
            <v>1000</v>
          </cell>
        </row>
        <row r="700">
          <cell r="A700">
            <v>55260</v>
          </cell>
          <cell r="B700">
            <v>10979</v>
          </cell>
          <cell r="C700">
            <v>1141</v>
          </cell>
          <cell r="E700">
            <v>1000</v>
          </cell>
        </row>
        <row r="701">
          <cell r="A701">
            <v>55261</v>
          </cell>
          <cell r="B701">
            <v>10979</v>
          </cell>
          <cell r="C701">
            <v>1141</v>
          </cell>
          <cell r="E701">
            <v>1000</v>
          </cell>
        </row>
        <row r="702">
          <cell r="A702">
            <v>55262</v>
          </cell>
          <cell r="B702">
            <v>10979</v>
          </cell>
          <cell r="C702">
            <v>1141</v>
          </cell>
          <cell r="E702">
            <v>1000</v>
          </cell>
        </row>
        <row r="703">
          <cell r="A703">
            <v>55265</v>
          </cell>
          <cell r="B703">
            <v>10955</v>
          </cell>
          <cell r="C703">
            <v>1135</v>
          </cell>
          <cell r="E703">
            <v>1000</v>
          </cell>
        </row>
        <row r="704">
          <cell r="A704">
            <v>55270</v>
          </cell>
          <cell r="B704">
            <v>11757</v>
          </cell>
          <cell r="C704">
            <v>1201</v>
          </cell>
          <cell r="E704">
            <v>1000</v>
          </cell>
        </row>
        <row r="705">
          <cell r="A705">
            <v>55271</v>
          </cell>
          <cell r="B705">
            <v>10979</v>
          </cell>
          <cell r="C705">
            <v>1141</v>
          </cell>
          <cell r="E705">
            <v>1000</v>
          </cell>
        </row>
        <row r="706">
          <cell r="A706">
            <v>55272</v>
          </cell>
          <cell r="B706">
            <v>10955</v>
          </cell>
          <cell r="C706">
            <v>1135</v>
          </cell>
          <cell r="E706">
            <v>1000</v>
          </cell>
        </row>
        <row r="707">
          <cell r="A707">
            <v>55273</v>
          </cell>
          <cell r="B707">
            <v>10955</v>
          </cell>
          <cell r="C707">
            <v>1135</v>
          </cell>
          <cell r="E707">
            <v>1000</v>
          </cell>
        </row>
        <row r="708">
          <cell r="A708">
            <v>55275</v>
          </cell>
          <cell r="B708">
            <v>10955</v>
          </cell>
          <cell r="C708">
            <v>1135</v>
          </cell>
          <cell r="E708">
            <v>1000</v>
          </cell>
        </row>
        <row r="709">
          <cell r="A709">
            <v>55281</v>
          </cell>
          <cell r="B709">
            <v>10955</v>
          </cell>
          <cell r="C709">
            <v>1135</v>
          </cell>
          <cell r="E709">
            <v>1000</v>
          </cell>
        </row>
        <row r="710">
          <cell r="A710">
            <v>55282</v>
          </cell>
          <cell r="B710">
            <v>10971</v>
          </cell>
          <cell r="C710">
            <v>1139</v>
          </cell>
          <cell r="E710">
            <v>1000</v>
          </cell>
        </row>
        <row r="711">
          <cell r="A711">
            <v>55283</v>
          </cell>
          <cell r="B711">
            <v>10955</v>
          </cell>
          <cell r="C711">
            <v>1135</v>
          </cell>
          <cell r="E711">
            <v>1000</v>
          </cell>
        </row>
        <row r="712">
          <cell r="A712">
            <v>55284</v>
          </cell>
          <cell r="B712">
            <v>10971</v>
          </cell>
          <cell r="C712">
            <v>1139</v>
          </cell>
          <cell r="E712">
            <v>1000</v>
          </cell>
        </row>
        <row r="713">
          <cell r="A713">
            <v>55286</v>
          </cell>
          <cell r="B713">
            <v>10971</v>
          </cell>
          <cell r="C713">
            <v>1139</v>
          </cell>
          <cell r="E713">
            <v>1000</v>
          </cell>
        </row>
        <row r="714">
          <cell r="A714">
            <v>55288</v>
          </cell>
          <cell r="B714">
            <v>10971</v>
          </cell>
          <cell r="C714">
            <v>1139</v>
          </cell>
          <cell r="E714">
            <v>1000</v>
          </cell>
        </row>
        <row r="715">
          <cell r="A715">
            <v>55292</v>
          </cell>
          <cell r="B715">
            <v>10975</v>
          </cell>
          <cell r="C715">
            <v>1140</v>
          </cell>
          <cell r="E715">
            <v>1000</v>
          </cell>
        </row>
        <row r="716">
          <cell r="A716">
            <v>55294</v>
          </cell>
          <cell r="B716">
            <v>10975</v>
          </cell>
          <cell r="C716">
            <v>1140</v>
          </cell>
          <cell r="E716">
            <v>1000</v>
          </cell>
        </row>
        <row r="717">
          <cell r="A717">
            <v>55296</v>
          </cell>
          <cell r="B717">
            <v>10975</v>
          </cell>
          <cell r="C717">
            <v>1140</v>
          </cell>
          <cell r="E717">
            <v>1000</v>
          </cell>
        </row>
        <row r="718">
          <cell r="A718">
            <v>55300</v>
          </cell>
          <cell r="B718">
            <v>10987</v>
          </cell>
          <cell r="C718">
            <v>1175</v>
          </cell>
          <cell r="E718">
            <v>1000</v>
          </cell>
        </row>
        <row r="719">
          <cell r="A719">
            <v>55330</v>
          </cell>
          <cell r="B719">
            <v>10959</v>
          </cell>
          <cell r="C719">
            <v>1136</v>
          </cell>
          <cell r="E719">
            <v>1000</v>
          </cell>
        </row>
        <row r="720">
          <cell r="A720">
            <v>55340</v>
          </cell>
          <cell r="B720">
            <v>11883</v>
          </cell>
          <cell r="C720">
            <v>1167</v>
          </cell>
          <cell r="E720">
            <v>1000</v>
          </cell>
        </row>
        <row r="721">
          <cell r="A721">
            <v>55351</v>
          </cell>
          <cell r="B721">
            <v>10979</v>
          </cell>
          <cell r="C721">
            <v>1141</v>
          </cell>
          <cell r="E721">
            <v>1000</v>
          </cell>
        </row>
        <row r="722">
          <cell r="A722">
            <v>55360</v>
          </cell>
          <cell r="B722">
            <v>11883</v>
          </cell>
          <cell r="C722">
            <v>1167</v>
          </cell>
          <cell r="E722">
            <v>1000</v>
          </cell>
        </row>
        <row r="723">
          <cell r="A723">
            <v>55370</v>
          </cell>
          <cell r="B723">
            <v>10979</v>
          </cell>
          <cell r="C723">
            <v>1141</v>
          </cell>
          <cell r="E723">
            <v>1000</v>
          </cell>
        </row>
        <row r="724">
          <cell r="A724">
            <v>55410</v>
          </cell>
          <cell r="B724">
            <v>10955</v>
          </cell>
          <cell r="C724">
            <v>1135</v>
          </cell>
          <cell r="E724">
            <v>1000</v>
          </cell>
        </row>
        <row r="725">
          <cell r="A725">
            <v>55411</v>
          </cell>
          <cell r="B725">
            <v>11883</v>
          </cell>
          <cell r="C725">
            <v>1167</v>
          </cell>
          <cell r="E725">
            <v>1000</v>
          </cell>
        </row>
        <row r="726">
          <cell r="A726">
            <v>55510</v>
          </cell>
          <cell r="B726">
            <v>10939</v>
          </cell>
          <cell r="C726">
            <v>1131</v>
          </cell>
          <cell r="E726">
            <v>1000</v>
          </cell>
        </row>
        <row r="727">
          <cell r="A727">
            <v>55512</v>
          </cell>
          <cell r="B727">
            <v>10935</v>
          </cell>
          <cell r="C727">
            <v>1130</v>
          </cell>
          <cell r="E727">
            <v>1000</v>
          </cell>
        </row>
        <row r="728">
          <cell r="A728">
            <v>55514</v>
          </cell>
          <cell r="B728">
            <v>10935</v>
          </cell>
          <cell r="C728">
            <v>1136</v>
          </cell>
          <cell r="E728">
            <v>1000</v>
          </cell>
        </row>
        <row r="729">
          <cell r="A729">
            <v>55515</v>
          </cell>
          <cell r="B729">
            <v>10935</v>
          </cell>
          <cell r="C729">
            <v>1130</v>
          </cell>
          <cell r="E729">
            <v>1000</v>
          </cell>
        </row>
        <row r="730">
          <cell r="A730">
            <v>55516</v>
          </cell>
          <cell r="B730">
            <v>10935</v>
          </cell>
          <cell r="C730">
            <v>1130</v>
          </cell>
          <cell r="E730">
            <v>1000</v>
          </cell>
        </row>
        <row r="731">
          <cell r="A731">
            <v>55517</v>
          </cell>
          <cell r="B731">
            <v>10943</v>
          </cell>
          <cell r="C731">
            <v>1132</v>
          </cell>
          <cell r="E731">
            <v>1000</v>
          </cell>
        </row>
        <row r="732">
          <cell r="A732">
            <v>55518</v>
          </cell>
          <cell r="B732">
            <v>10943</v>
          </cell>
          <cell r="C732">
            <v>1132</v>
          </cell>
          <cell r="E732">
            <v>1000</v>
          </cell>
        </row>
        <row r="733">
          <cell r="A733">
            <v>55519</v>
          </cell>
          <cell r="B733">
            <v>10939</v>
          </cell>
          <cell r="C733">
            <v>1131</v>
          </cell>
          <cell r="E733">
            <v>1000</v>
          </cell>
        </row>
        <row r="734">
          <cell r="A734">
            <v>55523</v>
          </cell>
          <cell r="B734">
            <v>10935</v>
          </cell>
          <cell r="C734">
            <v>1130</v>
          </cell>
          <cell r="E734">
            <v>1000</v>
          </cell>
        </row>
        <row r="735">
          <cell r="A735">
            <v>55530</v>
          </cell>
          <cell r="B735">
            <v>10935</v>
          </cell>
          <cell r="C735">
            <v>1130</v>
          </cell>
          <cell r="E735">
            <v>1000</v>
          </cell>
        </row>
        <row r="736">
          <cell r="A736">
            <v>55535</v>
          </cell>
          <cell r="B736">
            <v>10935</v>
          </cell>
          <cell r="C736">
            <v>1130</v>
          </cell>
          <cell r="E736">
            <v>1000</v>
          </cell>
        </row>
        <row r="737">
          <cell r="A737">
            <v>55575</v>
          </cell>
          <cell r="B737">
            <v>11883</v>
          </cell>
          <cell r="C737">
            <v>1167</v>
          </cell>
          <cell r="E737">
            <v>1000</v>
          </cell>
        </row>
        <row r="738">
          <cell r="A738">
            <v>55600</v>
          </cell>
          <cell r="B738">
            <v>10951</v>
          </cell>
          <cell r="C738">
            <v>1134</v>
          </cell>
          <cell r="E738">
            <v>1000</v>
          </cell>
        </row>
        <row r="739">
          <cell r="A739">
            <v>55610</v>
          </cell>
          <cell r="B739">
            <v>10939</v>
          </cell>
          <cell r="C739">
            <v>1131</v>
          </cell>
          <cell r="E739">
            <v>1000</v>
          </cell>
        </row>
        <row r="740">
          <cell r="A740">
            <v>55620</v>
          </cell>
          <cell r="B740">
            <v>10947</v>
          </cell>
          <cell r="C740">
            <v>1133</v>
          </cell>
          <cell r="E740">
            <v>1000</v>
          </cell>
        </row>
        <row r="741">
          <cell r="A741">
            <v>55630</v>
          </cell>
          <cell r="B741">
            <v>10943</v>
          </cell>
          <cell r="C741">
            <v>1132</v>
          </cell>
          <cell r="E741">
            <v>1000</v>
          </cell>
        </row>
        <row r="742">
          <cell r="A742">
            <v>55641</v>
          </cell>
          <cell r="B742">
            <v>11883</v>
          </cell>
          <cell r="C742">
            <v>1167</v>
          </cell>
          <cell r="E742">
            <v>1000</v>
          </cell>
        </row>
        <row r="743">
          <cell r="A743">
            <v>55682</v>
          </cell>
          <cell r="B743">
            <v>10943</v>
          </cell>
          <cell r="C743">
            <v>1132</v>
          </cell>
          <cell r="E743">
            <v>1000</v>
          </cell>
        </row>
        <row r="744">
          <cell r="A744">
            <v>55684</v>
          </cell>
          <cell r="B744">
            <v>10943</v>
          </cell>
          <cell r="C744">
            <v>1132</v>
          </cell>
          <cell r="E744">
            <v>1000</v>
          </cell>
        </row>
        <row r="745">
          <cell r="A745">
            <v>55685</v>
          </cell>
          <cell r="B745">
            <v>10943</v>
          </cell>
          <cell r="C745">
            <v>1132</v>
          </cell>
          <cell r="E745">
            <v>1000</v>
          </cell>
        </row>
        <row r="746">
          <cell r="A746">
            <v>55686</v>
          </cell>
          <cell r="B746">
            <v>10943</v>
          </cell>
          <cell r="C746">
            <v>1132</v>
          </cell>
          <cell r="E746">
            <v>1000</v>
          </cell>
        </row>
        <row r="747">
          <cell r="A747">
            <v>55688</v>
          </cell>
          <cell r="B747">
            <v>10943</v>
          </cell>
          <cell r="C747">
            <v>1132</v>
          </cell>
          <cell r="E747">
            <v>1000</v>
          </cell>
        </row>
        <row r="748">
          <cell r="A748">
            <v>55690</v>
          </cell>
          <cell r="B748">
            <v>10943</v>
          </cell>
          <cell r="C748">
            <v>1132</v>
          </cell>
          <cell r="E748">
            <v>1000</v>
          </cell>
        </row>
        <row r="749">
          <cell r="A749">
            <v>55820</v>
          </cell>
          <cell r="B749">
            <v>10935</v>
          </cell>
          <cell r="C749">
            <v>1130</v>
          </cell>
          <cell r="E749">
            <v>1000</v>
          </cell>
        </row>
        <row r="750">
          <cell r="A750">
            <v>55955</v>
          </cell>
          <cell r="B750">
            <v>10971</v>
          </cell>
          <cell r="C750">
            <v>1139</v>
          </cell>
          <cell r="E750">
            <v>1000</v>
          </cell>
        </row>
        <row r="751">
          <cell r="A751">
            <v>55990</v>
          </cell>
          <cell r="B751">
            <v>10975</v>
          </cell>
          <cell r="C751">
            <v>1140</v>
          </cell>
          <cell r="E751">
            <v>1000</v>
          </cell>
        </row>
        <row r="752">
          <cell r="A752">
            <v>56250</v>
          </cell>
          <cell r="B752">
            <v>10768</v>
          </cell>
          <cell r="C752">
            <v>1192</v>
          </cell>
          <cell r="E752">
            <v>1000</v>
          </cell>
        </row>
        <row r="753">
          <cell r="A753">
            <v>56310</v>
          </cell>
          <cell r="B753">
            <v>11684</v>
          </cell>
          <cell r="C753">
            <v>1201</v>
          </cell>
          <cell r="E753">
            <v>1000</v>
          </cell>
        </row>
        <row r="754">
          <cell r="A754">
            <v>56320</v>
          </cell>
          <cell r="B754">
            <v>11684</v>
          </cell>
          <cell r="C754">
            <v>1201</v>
          </cell>
          <cell r="E754">
            <v>1000</v>
          </cell>
        </row>
        <row r="755">
          <cell r="A755">
            <v>56330</v>
          </cell>
          <cell r="B755">
            <v>11684</v>
          </cell>
          <cell r="C755">
            <v>1201</v>
          </cell>
          <cell r="E755">
            <v>1000</v>
          </cell>
        </row>
        <row r="756">
          <cell r="A756">
            <v>56340</v>
          </cell>
          <cell r="B756">
            <v>11127</v>
          </cell>
          <cell r="C756">
            <v>1167</v>
          </cell>
          <cell r="E756">
            <v>1000</v>
          </cell>
        </row>
        <row r="757">
          <cell r="A757">
            <v>56350</v>
          </cell>
          <cell r="B757">
            <v>11838</v>
          </cell>
          <cell r="C757">
            <v>1200</v>
          </cell>
          <cell r="E757">
            <v>1000</v>
          </cell>
        </row>
        <row r="758">
          <cell r="A758">
            <v>56410</v>
          </cell>
          <cell r="B758">
            <v>11685</v>
          </cell>
          <cell r="C758">
            <v>1201</v>
          </cell>
          <cell r="E758">
            <v>1000</v>
          </cell>
        </row>
        <row r="759">
          <cell r="A759">
            <v>56460</v>
          </cell>
          <cell r="B759">
            <v>11685</v>
          </cell>
          <cell r="C759">
            <v>1201</v>
          </cell>
          <cell r="E759">
            <v>1000</v>
          </cell>
        </row>
        <row r="760">
          <cell r="A760">
            <v>56465</v>
          </cell>
          <cell r="B760">
            <v>11685</v>
          </cell>
          <cell r="C760">
            <v>1201</v>
          </cell>
          <cell r="E760">
            <v>1000</v>
          </cell>
        </row>
        <row r="761">
          <cell r="A761">
            <v>56470</v>
          </cell>
          <cell r="B761">
            <v>11684</v>
          </cell>
          <cell r="C761">
            <v>1201</v>
          </cell>
          <cell r="E761">
            <v>1000</v>
          </cell>
        </row>
        <row r="762">
          <cell r="A762">
            <v>56475</v>
          </cell>
          <cell r="B762">
            <v>11685</v>
          </cell>
          <cell r="C762">
            <v>1201</v>
          </cell>
          <cell r="E762">
            <v>1000</v>
          </cell>
        </row>
        <row r="763">
          <cell r="A763">
            <v>56520</v>
          </cell>
          <cell r="B763">
            <v>11685</v>
          </cell>
          <cell r="C763">
            <v>1201</v>
          </cell>
          <cell r="E763">
            <v>1000</v>
          </cell>
        </row>
        <row r="764">
          <cell r="A764">
            <v>56530</v>
          </cell>
          <cell r="B764">
            <v>11684</v>
          </cell>
          <cell r="C764">
            <v>1201</v>
          </cell>
          <cell r="E764">
            <v>1000</v>
          </cell>
        </row>
        <row r="765">
          <cell r="A765">
            <v>56545</v>
          </cell>
          <cell r="B765">
            <v>11684</v>
          </cell>
          <cell r="C765">
            <v>1201</v>
          </cell>
          <cell r="E765">
            <v>1000</v>
          </cell>
        </row>
        <row r="766">
          <cell r="A766">
            <v>56560</v>
          </cell>
          <cell r="B766">
            <v>11686</v>
          </cell>
          <cell r="C766">
            <v>1201</v>
          </cell>
          <cell r="E766">
            <v>1000</v>
          </cell>
        </row>
        <row r="767">
          <cell r="A767">
            <v>56610</v>
          </cell>
          <cell r="B767">
            <v>11684</v>
          </cell>
          <cell r="C767">
            <v>1201</v>
          </cell>
          <cell r="E767">
            <v>1000</v>
          </cell>
        </row>
        <row r="768">
          <cell r="A768">
            <v>56620</v>
          </cell>
          <cell r="B768">
            <v>11684</v>
          </cell>
          <cell r="C768">
            <v>1201</v>
          </cell>
          <cell r="E768">
            <v>1000</v>
          </cell>
        </row>
        <row r="769">
          <cell r="A769">
            <v>56625</v>
          </cell>
          <cell r="B769">
            <v>11690</v>
          </cell>
          <cell r="C769">
            <v>1201</v>
          </cell>
          <cell r="E769">
            <v>1000</v>
          </cell>
        </row>
        <row r="770">
          <cell r="A770">
            <v>56630</v>
          </cell>
          <cell r="B770">
            <v>11684</v>
          </cell>
          <cell r="C770">
            <v>1201</v>
          </cell>
          <cell r="E770">
            <v>1000</v>
          </cell>
        </row>
        <row r="771">
          <cell r="A771">
            <v>56640</v>
          </cell>
          <cell r="B771">
            <v>11684</v>
          </cell>
          <cell r="C771">
            <v>1201</v>
          </cell>
          <cell r="E771">
            <v>1000</v>
          </cell>
        </row>
        <row r="772">
          <cell r="A772">
            <v>56650</v>
          </cell>
          <cell r="B772">
            <v>11684</v>
          </cell>
          <cell r="C772">
            <v>1201</v>
          </cell>
          <cell r="E772">
            <v>1000</v>
          </cell>
        </row>
        <row r="773">
          <cell r="A773">
            <v>56710</v>
          </cell>
          <cell r="B773">
            <v>11687</v>
          </cell>
          <cell r="C773">
            <v>1201</v>
          </cell>
          <cell r="E773">
            <v>1000</v>
          </cell>
        </row>
        <row r="774">
          <cell r="A774">
            <v>56720</v>
          </cell>
          <cell r="B774">
            <v>11687</v>
          </cell>
          <cell r="C774">
            <v>1201</v>
          </cell>
          <cell r="E774">
            <v>1000</v>
          </cell>
        </row>
        <row r="775">
          <cell r="A775">
            <v>56810</v>
          </cell>
          <cell r="B775">
            <v>11690</v>
          </cell>
          <cell r="C775">
            <v>1201</v>
          </cell>
          <cell r="E775">
            <v>1000</v>
          </cell>
        </row>
        <row r="776">
          <cell r="A776">
            <v>56830</v>
          </cell>
          <cell r="B776">
            <v>11689</v>
          </cell>
          <cell r="C776">
            <v>1261</v>
          </cell>
          <cell r="E776">
            <v>1000</v>
          </cell>
        </row>
        <row r="777">
          <cell r="A777">
            <v>56840</v>
          </cell>
          <cell r="B777">
            <v>11684</v>
          </cell>
          <cell r="C777">
            <v>1201</v>
          </cell>
          <cell r="E777">
            <v>1000</v>
          </cell>
        </row>
        <row r="778">
          <cell r="A778">
            <v>56850</v>
          </cell>
          <cell r="B778">
            <v>11684</v>
          </cell>
          <cell r="C778">
            <v>1201</v>
          </cell>
          <cell r="E778">
            <v>1000</v>
          </cell>
        </row>
        <row r="779">
          <cell r="A779">
            <v>56860</v>
          </cell>
          <cell r="B779">
            <v>11127</v>
          </cell>
          <cell r="C779">
            <v>1167</v>
          </cell>
          <cell r="E779">
            <v>1000</v>
          </cell>
        </row>
        <row r="780">
          <cell r="A780">
            <v>56870</v>
          </cell>
          <cell r="B780">
            <v>11125</v>
          </cell>
          <cell r="C780">
            <v>1167</v>
          </cell>
          <cell r="E780">
            <v>1000</v>
          </cell>
        </row>
        <row r="781">
          <cell r="A781">
            <v>57001</v>
          </cell>
          <cell r="B781">
            <v>12252</v>
          </cell>
          <cell r="C781">
            <v>1201</v>
          </cell>
          <cell r="E781">
            <v>1000</v>
          </cell>
        </row>
        <row r="782">
          <cell r="A782">
            <v>57002</v>
          </cell>
          <cell r="B782">
            <v>12248</v>
          </cell>
          <cell r="C782">
            <v>1201</v>
          </cell>
          <cell r="E782">
            <v>1000</v>
          </cell>
        </row>
        <row r="783">
          <cell r="A783">
            <v>57003</v>
          </cell>
          <cell r="B783">
            <v>12252</v>
          </cell>
          <cell r="C783">
            <v>1201</v>
          </cell>
          <cell r="E783">
            <v>1000</v>
          </cell>
        </row>
        <row r="784">
          <cell r="A784">
            <v>57101</v>
          </cell>
          <cell r="B784">
            <v>11873</v>
          </cell>
          <cell r="C784">
            <v>1167</v>
          </cell>
          <cell r="E784">
            <v>1000</v>
          </cell>
        </row>
        <row r="785">
          <cell r="A785">
            <v>57103</v>
          </cell>
          <cell r="B785">
            <v>11751</v>
          </cell>
          <cell r="C785">
            <v>1201</v>
          </cell>
          <cell r="E785">
            <v>1000</v>
          </cell>
        </row>
        <row r="786">
          <cell r="A786">
            <v>57118</v>
          </cell>
          <cell r="B786">
            <v>11761</v>
          </cell>
          <cell r="C786">
            <v>1201</v>
          </cell>
          <cell r="E786">
            <v>1000</v>
          </cell>
        </row>
        <row r="787">
          <cell r="A787">
            <v>57119</v>
          </cell>
          <cell r="B787">
            <v>11760</v>
          </cell>
          <cell r="C787">
            <v>1201</v>
          </cell>
          <cell r="E787">
            <v>1000</v>
          </cell>
        </row>
        <row r="788">
          <cell r="A788">
            <v>57121</v>
          </cell>
          <cell r="B788">
            <v>11760</v>
          </cell>
          <cell r="C788">
            <v>1201</v>
          </cell>
          <cell r="E788">
            <v>1000</v>
          </cell>
        </row>
        <row r="789">
          <cell r="A789">
            <v>57122</v>
          </cell>
          <cell r="B789">
            <v>11763</v>
          </cell>
          <cell r="C789">
            <v>1201</v>
          </cell>
          <cell r="E789">
            <v>1000</v>
          </cell>
        </row>
        <row r="790">
          <cell r="A790">
            <v>57123</v>
          </cell>
          <cell r="B790">
            <v>11761</v>
          </cell>
          <cell r="C790">
            <v>1201</v>
          </cell>
          <cell r="E790">
            <v>1000</v>
          </cell>
        </row>
        <row r="791">
          <cell r="A791">
            <v>57124</v>
          </cell>
          <cell r="B791">
            <v>11763</v>
          </cell>
          <cell r="C791">
            <v>1201</v>
          </cell>
          <cell r="E791">
            <v>1000</v>
          </cell>
        </row>
        <row r="792">
          <cell r="A792">
            <v>67125</v>
          </cell>
          <cell r="B792">
            <v>11761</v>
          </cell>
          <cell r="C792">
            <v>1201</v>
          </cell>
          <cell r="E792">
            <v>1000</v>
          </cell>
        </row>
        <row r="793">
          <cell r="A793">
            <v>57126</v>
          </cell>
          <cell r="B793">
            <v>11760</v>
          </cell>
          <cell r="C793">
            <v>1201</v>
          </cell>
          <cell r="E793">
            <v>1000</v>
          </cell>
        </row>
        <row r="794">
          <cell r="A794">
            <v>57127</v>
          </cell>
          <cell r="B794">
            <v>11761</v>
          </cell>
          <cell r="C794">
            <v>1201</v>
          </cell>
          <cell r="E794">
            <v>1000</v>
          </cell>
        </row>
        <row r="795">
          <cell r="A795">
            <v>57128</v>
          </cell>
          <cell r="B795">
            <v>11760</v>
          </cell>
          <cell r="C795">
            <v>1201</v>
          </cell>
          <cell r="E795">
            <v>1000</v>
          </cell>
        </row>
        <row r="796">
          <cell r="A796">
            <v>57129</v>
          </cell>
          <cell r="B796">
            <v>11761</v>
          </cell>
          <cell r="C796">
            <v>1201</v>
          </cell>
          <cell r="E796">
            <v>1000</v>
          </cell>
        </row>
        <row r="797">
          <cell r="A797">
            <v>57131</v>
          </cell>
          <cell r="B797">
            <v>11752</v>
          </cell>
          <cell r="C797">
            <v>1201</v>
          </cell>
          <cell r="E797">
            <v>1000</v>
          </cell>
        </row>
        <row r="798">
          <cell r="A798">
            <v>57132</v>
          </cell>
          <cell r="B798">
            <v>11753</v>
          </cell>
          <cell r="C798">
            <v>1201</v>
          </cell>
          <cell r="E798">
            <v>1000</v>
          </cell>
        </row>
        <row r="799">
          <cell r="A799">
            <v>57133</v>
          </cell>
          <cell r="B799">
            <v>11753</v>
          </cell>
          <cell r="C799">
            <v>1201</v>
          </cell>
          <cell r="E799">
            <v>1000</v>
          </cell>
        </row>
        <row r="800">
          <cell r="A800">
            <v>57134</v>
          </cell>
          <cell r="B800">
            <v>11753</v>
          </cell>
          <cell r="C800">
            <v>1201</v>
          </cell>
          <cell r="E800">
            <v>1000</v>
          </cell>
        </row>
        <row r="801">
          <cell r="A801">
            <v>57141</v>
          </cell>
          <cell r="B801">
            <v>11752</v>
          </cell>
          <cell r="C801">
            <v>1201</v>
          </cell>
          <cell r="E801">
            <v>1000</v>
          </cell>
        </row>
        <row r="802">
          <cell r="A802">
            <v>57147</v>
          </cell>
          <cell r="B802">
            <v>11754</v>
          </cell>
          <cell r="C802">
            <v>1201</v>
          </cell>
          <cell r="E802">
            <v>1000</v>
          </cell>
        </row>
        <row r="803">
          <cell r="A803">
            <v>57151</v>
          </cell>
          <cell r="B803">
            <v>11756</v>
          </cell>
          <cell r="C803">
            <v>1261</v>
          </cell>
          <cell r="E803">
            <v>1000</v>
          </cell>
        </row>
        <row r="804">
          <cell r="A804">
            <v>57152</v>
          </cell>
          <cell r="B804">
            <v>11757</v>
          </cell>
          <cell r="C804">
            <v>1201</v>
          </cell>
          <cell r="E804">
            <v>1000</v>
          </cell>
        </row>
        <row r="805">
          <cell r="A805">
            <v>57161</v>
          </cell>
          <cell r="B805">
            <v>11751</v>
          </cell>
          <cell r="C805">
            <v>1201</v>
          </cell>
          <cell r="E805">
            <v>1000</v>
          </cell>
        </row>
        <row r="806">
          <cell r="A806">
            <v>57163</v>
          </cell>
          <cell r="B806">
            <v>11751</v>
          </cell>
          <cell r="C806">
            <v>1201</v>
          </cell>
          <cell r="E806">
            <v>1000</v>
          </cell>
        </row>
        <row r="807">
          <cell r="A807">
            <v>57164</v>
          </cell>
          <cell r="B807">
            <v>11751</v>
          </cell>
          <cell r="C807">
            <v>1201</v>
          </cell>
          <cell r="E807">
            <v>1000</v>
          </cell>
        </row>
        <row r="808">
          <cell r="A808">
            <v>57165</v>
          </cell>
          <cell r="B808">
            <v>11751</v>
          </cell>
          <cell r="C808">
            <v>1201</v>
          </cell>
          <cell r="E808">
            <v>1000</v>
          </cell>
        </row>
        <row r="809">
          <cell r="A809">
            <v>57166</v>
          </cell>
          <cell r="B809">
            <v>11751</v>
          </cell>
          <cell r="C809">
            <v>1201</v>
          </cell>
          <cell r="E809">
            <v>1000</v>
          </cell>
        </row>
        <row r="810">
          <cell r="A810">
            <v>57167</v>
          </cell>
          <cell r="B810">
            <v>11751</v>
          </cell>
          <cell r="C810">
            <v>1201</v>
          </cell>
          <cell r="E810">
            <v>1000</v>
          </cell>
        </row>
        <row r="811">
          <cell r="A811">
            <v>57171</v>
          </cell>
          <cell r="B811">
            <v>11751</v>
          </cell>
          <cell r="C811">
            <v>1201</v>
          </cell>
          <cell r="E811">
            <v>1000</v>
          </cell>
        </row>
        <row r="812">
          <cell r="A812">
            <v>57173</v>
          </cell>
          <cell r="B812">
            <v>11751</v>
          </cell>
          <cell r="C812">
            <v>1201</v>
          </cell>
          <cell r="E812">
            <v>1000</v>
          </cell>
        </row>
        <row r="813">
          <cell r="A813">
            <v>57174</v>
          </cell>
          <cell r="B813">
            <v>11751</v>
          </cell>
          <cell r="C813">
            <v>1201</v>
          </cell>
          <cell r="E813">
            <v>1000</v>
          </cell>
        </row>
        <row r="814">
          <cell r="A814">
            <v>57176</v>
          </cell>
          <cell r="B814">
            <v>11751</v>
          </cell>
          <cell r="C814">
            <v>1201</v>
          </cell>
          <cell r="E814">
            <v>1000</v>
          </cell>
        </row>
        <row r="815">
          <cell r="A815">
            <v>57181</v>
          </cell>
          <cell r="B815">
            <v>11751</v>
          </cell>
          <cell r="C815">
            <v>1201</v>
          </cell>
          <cell r="E815">
            <v>1000</v>
          </cell>
        </row>
        <row r="816">
          <cell r="A816">
            <v>57182</v>
          </cell>
          <cell r="B816">
            <v>11751</v>
          </cell>
          <cell r="C816">
            <v>1201</v>
          </cell>
          <cell r="E816">
            <v>1000</v>
          </cell>
        </row>
        <row r="817">
          <cell r="A817">
            <v>57183</v>
          </cell>
          <cell r="B817">
            <v>11751</v>
          </cell>
          <cell r="C817">
            <v>1201</v>
          </cell>
          <cell r="E817">
            <v>1000</v>
          </cell>
        </row>
        <row r="818">
          <cell r="A818">
            <v>57184</v>
          </cell>
          <cell r="B818">
            <v>11751</v>
          </cell>
          <cell r="C818">
            <v>1201</v>
          </cell>
          <cell r="E818">
            <v>1000</v>
          </cell>
        </row>
        <row r="819">
          <cell r="A819">
            <v>57185</v>
          </cell>
          <cell r="B819">
            <v>11751</v>
          </cell>
          <cell r="C819">
            <v>1201</v>
          </cell>
          <cell r="E819">
            <v>1000</v>
          </cell>
        </row>
        <row r="820">
          <cell r="A820">
            <v>57187</v>
          </cell>
          <cell r="B820">
            <v>11751</v>
          </cell>
          <cell r="C820">
            <v>1201</v>
          </cell>
          <cell r="E820">
            <v>1000</v>
          </cell>
        </row>
        <row r="821">
          <cell r="A821">
            <v>57189</v>
          </cell>
          <cell r="B821">
            <v>11751</v>
          </cell>
          <cell r="C821">
            <v>1201</v>
          </cell>
          <cell r="E821">
            <v>1000</v>
          </cell>
        </row>
        <row r="822">
          <cell r="A822">
            <v>57192</v>
          </cell>
          <cell r="B822">
            <v>11751</v>
          </cell>
          <cell r="C822">
            <v>1201</v>
          </cell>
          <cell r="E822">
            <v>1000</v>
          </cell>
        </row>
        <row r="823">
          <cell r="A823">
            <v>67194</v>
          </cell>
          <cell r="B823">
            <v>11751</v>
          </cell>
          <cell r="C823">
            <v>1201</v>
          </cell>
          <cell r="E823">
            <v>1000</v>
          </cell>
        </row>
        <row r="824">
          <cell r="A824">
            <v>57195</v>
          </cell>
          <cell r="B824">
            <v>11751</v>
          </cell>
          <cell r="C824">
            <v>1201</v>
          </cell>
          <cell r="E824">
            <v>1000</v>
          </cell>
        </row>
        <row r="825">
          <cell r="A825">
            <v>57196</v>
          </cell>
          <cell r="B825">
            <v>11751</v>
          </cell>
          <cell r="C825">
            <v>1201</v>
          </cell>
          <cell r="E825">
            <v>1000</v>
          </cell>
        </row>
        <row r="826">
          <cell r="A826">
            <v>57198</v>
          </cell>
          <cell r="B826">
            <v>11751</v>
          </cell>
          <cell r="C826">
            <v>1201</v>
          </cell>
          <cell r="E826">
            <v>1000</v>
          </cell>
        </row>
        <row r="827">
          <cell r="A827">
            <v>57199</v>
          </cell>
          <cell r="B827">
            <v>11751</v>
          </cell>
          <cell r="C827">
            <v>1201</v>
          </cell>
          <cell r="E827">
            <v>1000</v>
          </cell>
        </row>
        <row r="828">
          <cell r="A828">
            <v>57201</v>
          </cell>
          <cell r="B828">
            <v>11765</v>
          </cell>
          <cell r="C828">
            <v>1201</v>
          </cell>
          <cell r="E828">
            <v>1000</v>
          </cell>
        </row>
        <row r="829">
          <cell r="A829">
            <v>57202</v>
          </cell>
          <cell r="B829">
            <v>11765</v>
          </cell>
          <cell r="C829">
            <v>1201</v>
          </cell>
          <cell r="E829">
            <v>1000</v>
          </cell>
        </row>
        <row r="830">
          <cell r="A830">
            <v>57203</v>
          </cell>
          <cell r="B830">
            <v>11837</v>
          </cell>
          <cell r="C830">
            <v>1200</v>
          </cell>
          <cell r="E830">
            <v>1000</v>
          </cell>
        </row>
        <row r="831">
          <cell r="A831">
            <v>57204</v>
          </cell>
          <cell r="B831">
            <v>11837</v>
          </cell>
          <cell r="C831">
            <v>1200</v>
          </cell>
          <cell r="E831">
            <v>1000</v>
          </cell>
        </row>
        <row r="832">
          <cell r="A832">
            <v>57221</v>
          </cell>
          <cell r="B832">
            <v>11764</v>
          </cell>
          <cell r="C832">
            <v>1201</v>
          </cell>
          <cell r="E832">
            <v>1000</v>
          </cell>
        </row>
        <row r="833">
          <cell r="A833">
            <v>57222</v>
          </cell>
          <cell r="B833">
            <v>11764</v>
          </cell>
          <cell r="C833">
            <v>1201</v>
          </cell>
          <cell r="E833">
            <v>1000</v>
          </cell>
        </row>
        <row r="834">
          <cell r="A834">
            <v>57301</v>
          </cell>
          <cell r="B834">
            <v>11634</v>
          </cell>
          <cell r="C834">
            <v>1200</v>
          </cell>
          <cell r="E834">
            <v>1000</v>
          </cell>
        </row>
        <row r="835">
          <cell r="A835">
            <v>57350</v>
          </cell>
          <cell r="B835">
            <v>11751</v>
          </cell>
          <cell r="C835">
            <v>1201</v>
          </cell>
          <cell r="E835">
            <v>1000</v>
          </cell>
        </row>
        <row r="836">
          <cell r="A836">
            <v>57351</v>
          </cell>
          <cell r="B836">
            <v>11751</v>
          </cell>
          <cell r="C836">
            <v>1201</v>
          </cell>
          <cell r="E836">
            <v>1000</v>
          </cell>
        </row>
        <row r="837">
          <cell r="A837">
            <v>57352</v>
          </cell>
          <cell r="B837">
            <v>11751</v>
          </cell>
          <cell r="C837">
            <v>1201</v>
          </cell>
          <cell r="E837">
            <v>1000</v>
          </cell>
        </row>
        <row r="838">
          <cell r="A838">
            <v>57353</v>
          </cell>
          <cell r="B838">
            <v>11751</v>
          </cell>
          <cell r="C838">
            <v>1201</v>
          </cell>
          <cell r="E838">
            <v>1000</v>
          </cell>
        </row>
        <row r="839">
          <cell r="A839">
            <v>57355</v>
          </cell>
          <cell r="B839">
            <v>11751</v>
          </cell>
          <cell r="C839">
            <v>1201</v>
          </cell>
          <cell r="E839">
            <v>1000</v>
          </cell>
        </row>
        <row r="840">
          <cell r="A840">
            <v>57356</v>
          </cell>
          <cell r="B840">
            <v>11751</v>
          </cell>
          <cell r="C840">
            <v>1201</v>
          </cell>
          <cell r="E840">
            <v>1000</v>
          </cell>
        </row>
        <row r="841">
          <cell r="A841">
            <v>57357</v>
          </cell>
          <cell r="B841">
            <v>11751</v>
          </cell>
          <cell r="C841">
            <v>1201</v>
          </cell>
          <cell r="E841">
            <v>1000</v>
          </cell>
        </row>
        <row r="842">
          <cell r="A842">
            <v>57358</v>
          </cell>
          <cell r="B842">
            <v>11751</v>
          </cell>
          <cell r="C842">
            <v>1201</v>
          </cell>
          <cell r="E842">
            <v>1000</v>
          </cell>
        </row>
        <row r="843">
          <cell r="A843">
            <v>57359</v>
          </cell>
          <cell r="B843">
            <v>11751</v>
          </cell>
          <cell r="C843">
            <v>1201</v>
          </cell>
          <cell r="E843">
            <v>1000</v>
          </cell>
        </row>
        <row r="844">
          <cell r="A844">
            <v>57360</v>
          </cell>
          <cell r="B844">
            <v>11751</v>
          </cell>
          <cell r="C844">
            <v>1201</v>
          </cell>
          <cell r="E844">
            <v>1000</v>
          </cell>
        </row>
        <row r="845">
          <cell r="A845">
            <v>57361</v>
          </cell>
          <cell r="B845">
            <v>11751</v>
          </cell>
          <cell r="C845">
            <v>1201</v>
          </cell>
          <cell r="E845">
            <v>1000</v>
          </cell>
        </row>
        <row r="846">
          <cell r="A846">
            <v>57362</v>
          </cell>
          <cell r="B846">
            <v>11751</v>
          </cell>
          <cell r="C846">
            <v>1201</v>
          </cell>
          <cell r="E846">
            <v>1000</v>
          </cell>
        </row>
        <row r="847">
          <cell r="A847">
            <v>57364</v>
          </cell>
          <cell r="B847">
            <v>11751</v>
          </cell>
          <cell r="C847">
            <v>1201</v>
          </cell>
          <cell r="E847">
            <v>1000</v>
          </cell>
        </row>
        <row r="848">
          <cell r="A848">
            <v>57365</v>
          </cell>
          <cell r="B848">
            <v>11751</v>
          </cell>
          <cell r="C848">
            <v>1201</v>
          </cell>
          <cell r="E848">
            <v>1000</v>
          </cell>
        </row>
        <row r="849">
          <cell r="A849">
            <v>57371</v>
          </cell>
          <cell r="B849">
            <v>11751</v>
          </cell>
          <cell r="C849">
            <v>1201</v>
          </cell>
          <cell r="E849">
            <v>1000</v>
          </cell>
        </row>
        <row r="850">
          <cell r="A850">
            <v>57411</v>
          </cell>
          <cell r="B850">
            <v>12276</v>
          </cell>
          <cell r="C850">
            <v>1201</v>
          </cell>
          <cell r="E850">
            <v>1000</v>
          </cell>
        </row>
        <row r="851">
          <cell r="A851">
            <v>57412</v>
          </cell>
          <cell r="B851">
            <v>12276</v>
          </cell>
          <cell r="C851">
            <v>1201</v>
          </cell>
          <cell r="E851">
            <v>1000</v>
          </cell>
        </row>
        <row r="852">
          <cell r="A852">
            <v>57413</v>
          </cell>
          <cell r="B852">
            <v>12276</v>
          </cell>
          <cell r="C852">
            <v>1201</v>
          </cell>
          <cell r="E852">
            <v>1000</v>
          </cell>
        </row>
        <row r="853">
          <cell r="A853">
            <v>57414</v>
          </cell>
          <cell r="B853">
            <v>12276</v>
          </cell>
          <cell r="C853">
            <v>1201</v>
          </cell>
          <cell r="E853">
            <v>1000</v>
          </cell>
        </row>
        <row r="854">
          <cell r="A854">
            <v>57415</v>
          </cell>
          <cell r="B854">
            <v>12276</v>
          </cell>
          <cell r="C854">
            <v>1201</v>
          </cell>
          <cell r="E854">
            <v>1000</v>
          </cell>
        </row>
        <row r="855">
          <cell r="A855">
            <v>57431</v>
          </cell>
          <cell r="B855">
            <v>12276</v>
          </cell>
          <cell r="C855">
            <v>1201</v>
          </cell>
          <cell r="E855">
            <v>1000</v>
          </cell>
        </row>
        <row r="856">
          <cell r="A856">
            <v>57432</v>
          </cell>
          <cell r="B856">
            <v>12276</v>
          </cell>
          <cell r="C856">
            <v>1201</v>
          </cell>
          <cell r="E856">
            <v>1000</v>
          </cell>
        </row>
        <row r="857">
          <cell r="A857">
            <v>57433</v>
          </cell>
          <cell r="B857">
            <v>12276</v>
          </cell>
          <cell r="C857">
            <v>1201</v>
          </cell>
          <cell r="E857">
            <v>1000</v>
          </cell>
        </row>
        <row r="858">
          <cell r="A858">
            <v>57435</v>
          </cell>
          <cell r="B858">
            <v>12276</v>
          </cell>
          <cell r="C858">
            <v>1201</v>
          </cell>
          <cell r="E858">
            <v>1000</v>
          </cell>
        </row>
        <row r="859">
          <cell r="A859">
            <v>57436</v>
          </cell>
          <cell r="B859">
            <v>12276</v>
          </cell>
          <cell r="C859">
            <v>1201</v>
          </cell>
          <cell r="E859">
            <v>1000</v>
          </cell>
        </row>
        <row r="860">
          <cell r="A860">
            <v>57437</v>
          </cell>
          <cell r="B860">
            <v>12276</v>
          </cell>
          <cell r="C860">
            <v>1201</v>
          </cell>
          <cell r="E860">
            <v>1000</v>
          </cell>
        </row>
        <row r="861">
          <cell r="A861">
            <v>57438</v>
          </cell>
          <cell r="B861">
            <v>12276</v>
          </cell>
          <cell r="C861">
            <v>1201</v>
          </cell>
          <cell r="E861">
            <v>1000</v>
          </cell>
        </row>
        <row r="862">
          <cell r="A862">
            <v>57451</v>
          </cell>
          <cell r="B862">
            <v>12258</v>
          </cell>
          <cell r="C862">
            <v>1201</v>
          </cell>
          <cell r="E862">
            <v>1000</v>
          </cell>
        </row>
        <row r="863">
          <cell r="A863">
            <v>57452</v>
          </cell>
          <cell r="B863">
            <v>12258</v>
          </cell>
          <cell r="C863">
            <v>1201</v>
          </cell>
          <cell r="E863">
            <v>1000</v>
          </cell>
        </row>
        <row r="864">
          <cell r="A864">
            <v>57454</v>
          </cell>
          <cell r="B864">
            <v>12258</v>
          </cell>
          <cell r="C864">
            <v>1201</v>
          </cell>
          <cell r="E864">
            <v>1000</v>
          </cell>
        </row>
        <row r="865">
          <cell r="A865">
            <v>57455</v>
          </cell>
          <cell r="B865">
            <v>12258</v>
          </cell>
          <cell r="C865">
            <v>1201</v>
          </cell>
          <cell r="E865">
            <v>1000</v>
          </cell>
        </row>
        <row r="866">
          <cell r="A866">
            <v>57456</v>
          </cell>
          <cell r="B866">
            <v>12258</v>
          </cell>
          <cell r="C866">
            <v>1201</v>
          </cell>
          <cell r="E866">
            <v>1000</v>
          </cell>
        </row>
        <row r="867">
          <cell r="A867">
            <v>57458</v>
          </cell>
          <cell r="B867">
            <v>12258</v>
          </cell>
          <cell r="C867">
            <v>1201</v>
          </cell>
          <cell r="E867">
            <v>1000</v>
          </cell>
        </row>
        <row r="868">
          <cell r="A868">
            <v>57471</v>
          </cell>
          <cell r="B868">
            <v>12270</v>
          </cell>
          <cell r="C868">
            <v>1201</v>
          </cell>
          <cell r="E868">
            <v>1000</v>
          </cell>
        </row>
        <row r="869">
          <cell r="A869">
            <v>57473</v>
          </cell>
          <cell r="B869">
            <v>12270</v>
          </cell>
          <cell r="C869">
            <v>1201</v>
          </cell>
          <cell r="E869">
            <v>1000</v>
          </cell>
        </row>
        <row r="870">
          <cell r="A870">
            <v>51474</v>
          </cell>
          <cell r="B870">
            <v>12270</v>
          </cell>
          <cell r="C870">
            <v>1201</v>
          </cell>
          <cell r="E870">
            <v>1000</v>
          </cell>
        </row>
        <row r="871">
          <cell r="A871">
            <v>57475</v>
          </cell>
          <cell r="B871">
            <v>12270</v>
          </cell>
          <cell r="C871">
            <v>1201</v>
          </cell>
          <cell r="E871">
            <v>1000</v>
          </cell>
        </row>
        <row r="872">
          <cell r="A872">
            <v>57476</v>
          </cell>
          <cell r="B872">
            <v>12270</v>
          </cell>
          <cell r="C872">
            <v>1201</v>
          </cell>
          <cell r="E872">
            <v>1000</v>
          </cell>
        </row>
        <row r="873">
          <cell r="A873">
            <v>57477</v>
          </cell>
          <cell r="B873">
            <v>12270</v>
          </cell>
          <cell r="C873">
            <v>1201</v>
          </cell>
          <cell r="E873">
            <v>1000</v>
          </cell>
        </row>
        <row r="874">
          <cell r="A874">
            <v>57478</v>
          </cell>
          <cell r="B874">
            <v>12270</v>
          </cell>
          <cell r="C874">
            <v>1201</v>
          </cell>
          <cell r="E874">
            <v>1000</v>
          </cell>
        </row>
        <row r="875">
          <cell r="A875">
            <v>57479</v>
          </cell>
          <cell r="B875">
            <v>12270</v>
          </cell>
          <cell r="C875">
            <v>1201</v>
          </cell>
          <cell r="E875">
            <v>1000</v>
          </cell>
        </row>
        <row r="876">
          <cell r="A876">
            <v>57480</v>
          </cell>
          <cell r="B876">
            <v>12270</v>
          </cell>
          <cell r="C876">
            <v>1201</v>
          </cell>
          <cell r="E876">
            <v>1000</v>
          </cell>
        </row>
        <row r="877">
          <cell r="A877">
            <v>57481</v>
          </cell>
          <cell r="B877">
            <v>12270</v>
          </cell>
          <cell r="C877">
            <v>1201</v>
          </cell>
          <cell r="E877">
            <v>1000</v>
          </cell>
        </row>
        <row r="878">
          <cell r="A878">
            <v>57483</v>
          </cell>
          <cell r="B878">
            <v>12270</v>
          </cell>
          <cell r="C878">
            <v>1201</v>
          </cell>
          <cell r="E878">
            <v>1000</v>
          </cell>
        </row>
        <row r="879">
          <cell r="A879">
            <v>57492</v>
          </cell>
          <cell r="B879">
            <v>12288</v>
          </cell>
          <cell r="C879">
            <v>1201</v>
          </cell>
          <cell r="E879">
            <v>1000</v>
          </cell>
        </row>
        <row r="880">
          <cell r="A880">
            <v>57493</v>
          </cell>
          <cell r="B880">
            <v>12288</v>
          </cell>
          <cell r="C880">
            <v>1201</v>
          </cell>
          <cell r="E880">
            <v>1000</v>
          </cell>
        </row>
        <row r="881">
          <cell r="A881">
            <v>57501</v>
          </cell>
          <cell r="B881">
            <v>12251</v>
          </cell>
          <cell r="C881">
            <v>1201</v>
          </cell>
          <cell r="E881">
            <v>1000</v>
          </cell>
        </row>
        <row r="882">
          <cell r="A882">
            <v>57502</v>
          </cell>
          <cell r="B882">
            <v>12204</v>
          </cell>
          <cell r="C882">
            <v>1201</v>
          </cell>
          <cell r="E882">
            <v>1000</v>
          </cell>
        </row>
        <row r="883">
          <cell r="A883">
            <v>57601</v>
          </cell>
          <cell r="B883">
            <v>11883</v>
          </cell>
          <cell r="C883">
            <v>1167</v>
          </cell>
          <cell r="E883">
            <v>1000</v>
          </cell>
        </row>
        <row r="884">
          <cell r="A884">
            <v>57909</v>
          </cell>
          <cell r="B884">
            <v>12252</v>
          </cell>
          <cell r="C884">
            <v>1201</v>
          </cell>
          <cell r="E884">
            <v>1000</v>
          </cell>
        </row>
        <row r="885">
          <cell r="A885">
            <v>58020</v>
          </cell>
          <cell r="B885">
            <v>12258</v>
          </cell>
          <cell r="C885">
            <v>1201</v>
          </cell>
          <cell r="E885">
            <v>1000</v>
          </cell>
        </row>
        <row r="886">
          <cell r="A886">
            <v>58040</v>
          </cell>
          <cell r="B886">
            <v>12292</v>
          </cell>
          <cell r="C886">
            <v>1201</v>
          </cell>
          <cell r="E886">
            <v>1000</v>
          </cell>
        </row>
        <row r="887">
          <cell r="A887">
            <v>58050</v>
          </cell>
          <cell r="B887">
            <v>11634</v>
          </cell>
          <cell r="C887">
            <v>1200</v>
          </cell>
          <cell r="E887">
            <v>1000</v>
          </cell>
        </row>
        <row r="888">
          <cell r="A888">
            <v>58080</v>
          </cell>
          <cell r="B888">
            <v>12247</v>
          </cell>
          <cell r="C888">
            <v>1201</v>
          </cell>
          <cell r="E888">
            <v>1000</v>
          </cell>
        </row>
        <row r="889">
          <cell r="A889">
            <v>58090</v>
          </cell>
          <cell r="B889">
            <v>12249</v>
          </cell>
          <cell r="C889">
            <v>1201</v>
          </cell>
          <cell r="E889">
            <v>1000</v>
          </cell>
        </row>
        <row r="890">
          <cell r="A890">
            <v>58110</v>
          </cell>
          <cell r="B890">
            <v>12248</v>
          </cell>
          <cell r="C890">
            <v>1201</v>
          </cell>
          <cell r="E890">
            <v>1000</v>
          </cell>
        </row>
        <row r="891">
          <cell r="A891">
            <v>58120</v>
          </cell>
          <cell r="B891">
            <v>12249</v>
          </cell>
          <cell r="C891">
            <v>1201</v>
          </cell>
          <cell r="E891">
            <v>1000</v>
          </cell>
        </row>
        <row r="892">
          <cell r="A892">
            <v>58140</v>
          </cell>
          <cell r="B892">
            <v>12249</v>
          </cell>
          <cell r="C892">
            <v>1201</v>
          </cell>
          <cell r="E892">
            <v>1000</v>
          </cell>
        </row>
        <row r="893">
          <cell r="A893">
            <v>58150</v>
          </cell>
          <cell r="B893">
            <v>12249</v>
          </cell>
          <cell r="C893">
            <v>1201</v>
          </cell>
          <cell r="E893">
            <v>1000</v>
          </cell>
        </row>
        <row r="894">
          <cell r="A894">
            <v>58170</v>
          </cell>
          <cell r="B894">
            <v>12249</v>
          </cell>
          <cell r="C894">
            <v>1201</v>
          </cell>
          <cell r="E894">
            <v>1000</v>
          </cell>
        </row>
        <row r="895">
          <cell r="A895">
            <v>58201</v>
          </cell>
          <cell r="B895">
            <v>10765</v>
          </cell>
          <cell r="C895">
            <v>1192</v>
          </cell>
          <cell r="E895">
            <v>1000</v>
          </cell>
        </row>
        <row r="896">
          <cell r="A896">
            <v>58312</v>
          </cell>
          <cell r="B896">
            <v>10764</v>
          </cell>
          <cell r="C896">
            <v>1192</v>
          </cell>
          <cell r="E896">
            <v>1000</v>
          </cell>
        </row>
        <row r="897">
          <cell r="A897">
            <v>58313</v>
          </cell>
          <cell r="B897">
            <v>10764</v>
          </cell>
          <cell r="C897">
            <v>1192</v>
          </cell>
          <cell r="E897">
            <v>1000</v>
          </cell>
        </row>
        <row r="898">
          <cell r="A898">
            <v>58314</v>
          </cell>
          <cell r="B898">
            <v>10766</v>
          </cell>
          <cell r="C898">
            <v>1192</v>
          </cell>
          <cell r="E898">
            <v>1000</v>
          </cell>
        </row>
        <row r="899">
          <cell r="A899">
            <v>58315</v>
          </cell>
          <cell r="B899">
            <v>10764</v>
          </cell>
          <cell r="C899">
            <v>1192</v>
          </cell>
          <cell r="E899">
            <v>1000</v>
          </cell>
        </row>
        <row r="900">
          <cell r="A900">
            <v>58316</v>
          </cell>
          <cell r="B900">
            <v>10764</v>
          </cell>
          <cell r="C900">
            <v>1192</v>
          </cell>
          <cell r="E900">
            <v>1000</v>
          </cell>
        </row>
        <row r="901">
          <cell r="A901">
            <v>58317</v>
          </cell>
          <cell r="B901">
            <v>10764</v>
          </cell>
          <cell r="C901">
            <v>1192</v>
          </cell>
          <cell r="E901">
            <v>1000</v>
          </cell>
        </row>
        <row r="902">
          <cell r="A902">
            <v>58318</v>
          </cell>
          <cell r="B902">
            <v>10764</v>
          </cell>
          <cell r="C902">
            <v>1192</v>
          </cell>
          <cell r="E902">
            <v>1000</v>
          </cell>
        </row>
        <row r="903">
          <cell r="A903">
            <v>58322</v>
          </cell>
          <cell r="B903">
            <v>10765</v>
          </cell>
          <cell r="C903">
            <v>1192</v>
          </cell>
          <cell r="E903">
            <v>1000</v>
          </cell>
        </row>
        <row r="904">
          <cell r="A904">
            <v>58323</v>
          </cell>
          <cell r="B904">
            <v>10765</v>
          </cell>
          <cell r="C904">
            <v>1192</v>
          </cell>
          <cell r="E904">
            <v>1000</v>
          </cell>
        </row>
        <row r="905">
          <cell r="A905">
            <v>58325</v>
          </cell>
          <cell r="B905">
            <v>10766</v>
          </cell>
          <cell r="C905">
            <v>1192</v>
          </cell>
          <cell r="E905">
            <v>1000</v>
          </cell>
        </row>
        <row r="906">
          <cell r="A906">
            <v>58327</v>
          </cell>
          <cell r="B906">
            <v>10765</v>
          </cell>
          <cell r="C906">
            <v>1192</v>
          </cell>
          <cell r="E906">
            <v>1000</v>
          </cell>
        </row>
        <row r="907">
          <cell r="A907">
            <v>58328</v>
          </cell>
          <cell r="B907">
            <v>10765</v>
          </cell>
          <cell r="C907">
            <v>1192</v>
          </cell>
          <cell r="E907">
            <v>1000</v>
          </cell>
        </row>
        <row r="908">
          <cell r="A908">
            <v>58329</v>
          </cell>
          <cell r="B908">
            <v>10765</v>
          </cell>
          <cell r="C908">
            <v>1192</v>
          </cell>
          <cell r="E908">
            <v>1000</v>
          </cell>
        </row>
        <row r="909">
          <cell r="A909">
            <v>58341</v>
          </cell>
          <cell r="B909">
            <v>10765</v>
          </cell>
          <cell r="C909">
            <v>1192</v>
          </cell>
          <cell r="E909">
            <v>1000</v>
          </cell>
        </row>
        <row r="910">
          <cell r="A910">
            <v>59310</v>
          </cell>
          <cell r="B910">
            <v>12289</v>
          </cell>
          <cell r="C910">
            <v>1201</v>
          </cell>
          <cell r="E910">
            <v>1000</v>
          </cell>
        </row>
        <row r="911">
          <cell r="A911">
            <v>59320</v>
          </cell>
          <cell r="B911">
            <v>12291</v>
          </cell>
          <cell r="C911">
            <v>1201</v>
          </cell>
          <cell r="E911">
            <v>1000</v>
          </cell>
        </row>
        <row r="912">
          <cell r="A912">
            <v>59325</v>
          </cell>
          <cell r="B912">
            <v>12293</v>
          </cell>
          <cell r="C912">
            <v>1201</v>
          </cell>
          <cell r="E912">
            <v>1000</v>
          </cell>
        </row>
        <row r="913">
          <cell r="A913">
            <v>59340</v>
          </cell>
          <cell r="B913">
            <v>12291</v>
          </cell>
          <cell r="C913">
            <v>1201</v>
          </cell>
          <cell r="E913">
            <v>1000</v>
          </cell>
        </row>
        <row r="914">
          <cell r="A914">
            <v>59601</v>
          </cell>
          <cell r="B914">
            <v>11878</v>
          </cell>
          <cell r="C914">
            <v>1196</v>
          </cell>
          <cell r="E914">
            <v>1000</v>
          </cell>
        </row>
        <row r="915">
          <cell r="A915">
            <v>59720</v>
          </cell>
          <cell r="B915">
            <v>12203</v>
          </cell>
          <cell r="C915">
            <v>1201</v>
          </cell>
          <cell r="E915">
            <v>1000</v>
          </cell>
        </row>
        <row r="916">
          <cell r="A916">
            <v>67500</v>
          </cell>
          <cell r="B916">
            <v>10765</v>
          </cell>
          <cell r="C916">
            <v>1192</v>
          </cell>
          <cell r="E916">
            <v>1000</v>
          </cell>
        </row>
        <row r="917">
          <cell r="A917">
            <v>70001</v>
          </cell>
          <cell r="B917">
            <v>11885</v>
          </cell>
          <cell r="C917">
            <v>1200</v>
          </cell>
          <cell r="E917">
            <v>1000</v>
          </cell>
        </row>
        <row r="918">
          <cell r="A918">
            <v>70003</v>
          </cell>
          <cell r="B918">
            <v>10763</v>
          </cell>
          <cell r="C918">
            <v>1192</v>
          </cell>
          <cell r="E918">
            <v>1000</v>
          </cell>
        </row>
        <row r="919">
          <cell r="A919">
            <v>70100</v>
          </cell>
          <cell r="B919">
            <v>11900</v>
          </cell>
          <cell r="C919">
            <v>1196</v>
          </cell>
          <cell r="E919">
            <v>1000</v>
          </cell>
        </row>
        <row r="920">
          <cell r="A920">
            <v>70102</v>
          </cell>
          <cell r="B920">
            <v>11901</v>
          </cell>
          <cell r="C920">
            <v>1196</v>
          </cell>
          <cell r="E920">
            <v>1000</v>
          </cell>
        </row>
        <row r="921">
          <cell r="A921">
            <v>70301</v>
          </cell>
          <cell r="B921">
            <v>11910</v>
          </cell>
          <cell r="C921">
            <v>1167</v>
          </cell>
          <cell r="E921">
            <v>1000</v>
          </cell>
        </row>
        <row r="922">
          <cell r="A922">
            <v>70320</v>
          </cell>
          <cell r="B922">
            <v>10300</v>
          </cell>
          <cell r="C922">
            <v>1197</v>
          </cell>
          <cell r="E922">
            <v>1000</v>
          </cell>
        </row>
        <row r="923">
          <cell r="A923">
            <v>70340</v>
          </cell>
          <cell r="B923">
            <v>11755</v>
          </cell>
          <cell r="C923">
            <v>1197</v>
          </cell>
          <cell r="E923">
            <v>1000</v>
          </cell>
        </row>
        <row r="924">
          <cell r="A924">
            <v>70350</v>
          </cell>
          <cell r="B924">
            <v>12302</v>
          </cell>
          <cell r="C924">
            <v>1167</v>
          </cell>
          <cell r="E924">
            <v>1000</v>
          </cell>
        </row>
        <row r="925">
          <cell r="A925">
            <v>70360</v>
          </cell>
          <cell r="B925">
            <v>10300</v>
          </cell>
          <cell r="C925">
            <v>1197</v>
          </cell>
          <cell r="E925">
            <v>1000</v>
          </cell>
        </row>
        <row r="926">
          <cell r="A926">
            <v>70405</v>
          </cell>
          <cell r="B926">
            <v>11633</v>
          </cell>
          <cell r="C926">
            <v>1200</v>
          </cell>
          <cell r="E926">
            <v>1000</v>
          </cell>
        </row>
        <row r="927">
          <cell r="A927">
            <v>70410</v>
          </cell>
          <cell r="B927">
            <v>11633</v>
          </cell>
          <cell r="C927">
            <v>1200</v>
          </cell>
          <cell r="E927">
            <v>1000</v>
          </cell>
        </row>
        <row r="928">
          <cell r="A928">
            <v>70420</v>
          </cell>
          <cell r="B928">
            <v>11633</v>
          </cell>
          <cell r="C928">
            <v>1200</v>
          </cell>
          <cell r="E928">
            <v>1000</v>
          </cell>
        </row>
        <row r="929">
          <cell r="A929">
            <v>70435</v>
          </cell>
          <cell r="B929">
            <v>11633</v>
          </cell>
          <cell r="C929">
            <v>1200</v>
          </cell>
          <cell r="E929">
            <v>1000</v>
          </cell>
        </row>
        <row r="930">
          <cell r="A930">
            <v>71151</v>
          </cell>
          <cell r="B930">
            <v>10192</v>
          </cell>
          <cell r="C930">
            <v>1197</v>
          </cell>
          <cell r="E930">
            <v>1000</v>
          </cell>
        </row>
        <row r="931">
          <cell r="A931">
            <v>71161</v>
          </cell>
          <cell r="B931">
            <v>11736</v>
          </cell>
          <cell r="C931">
            <v>1197</v>
          </cell>
          <cell r="E931">
            <v>1000</v>
          </cell>
        </row>
        <row r="932">
          <cell r="A932">
            <v>71165</v>
          </cell>
          <cell r="B932">
            <v>11736</v>
          </cell>
          <cell r="C932">
            <v>1197</v>
          </cell>
          <cell r="E932">
            <v>1000</v>
          </cell>
        </row>
        <row r="933">
          <cell r="A933">
            <v>71170</v>
          </cell>
          <cell r="B933">
            <v>11736</v>
          </cell>
          <cell r="C933">
            <v>1197</v>
          </cell>
          <cell r="E933">
            <v>1000</v>
          </cell>
        </row>
        <row r="934">
          <cell r="A934">
            <v>71270</v>
          </cell>
          <cell r="B934">
            <v>10300</v>
          </cell>
          <cell r="C934">
            <v>1197</v>
          </cell>
          <cell r="E934">
            <v>1000</v>
          </cell>
        </row>
        <row r="935">
          <cell r="A935">
            <v>71273</v>
          </cell>
          <cell r="B935">
            <v>11736</v>
          </cell>
          <cell r="C935">
            <v>1197</v>
          </cell>
          <cell r="E935">
            <v>1000</v>
          </cell>
        </row>
        <row r="936">
          <cell r="A936">
            <v>71277</v>
          </cell>
          <cell r="B936">
            <v>10300</v>
          </cell>
          <cell r="C936">
            <v>1197</v>
          </cell>
          <cell r="E936">
            <v>1000</v>
          </cell>
        </row>
        <row r="937">
          <cell r="A937">
            <v>71278</v>
          </cell>
          <cell r="B937">
            <v>11736</v>
          </cell>
          <cell r="C937">
            <v>1197</v>
          </cell>
          <cell r="E937">
            <v>1000</v>
          </cell>
        </row>
        <row r="938">
          <cell r="A938">
            <v>71280</v>
          </cell>
          <cell r="B938">
            <v>10300</v>
          </cell>
          <cell r="C938">
            <v>1197</v>
          </cell>
          <cell r="E938">
            <v>1000</v>
          </cell>
        </row>
        <row r="939">
          <cell r="A939">
            <v>71281</v>
          </cell>
          <cell r="B939">
            <v>10300</v>
          </cell>
          <cell r="C939">
            <v>1197</v>
          </cell>
          <cell r="E939">
            <v>1000</v>
          </cell>
        </row>
        <row r="940">
          <cell r="A940">
            <v>71300</v>
          </cell>
          <cell r="B940">
            <v>11736</v>
          </cell>
          <cell r="C940">
            <v>1197</v>
          </cell>
          <cell r="E940">
            <v>1000</v>
          </cell>
        </row>
        <row r="941">
          <cell r="A941">
            <v>71301</v>
          </cell>
          <cell r="B941">
            <v>11736</v>
          </cell>
          <cell r="C941">
            <v>1197</v>
          </cell>
          <cell r="E941">
            <v>1000</v>
          </cell>
        </row>
        <row r="942">
          <cell r="A942">
            <v>71320</v>
          </cell>
          <cell r="B942">
            <v>11736</v>
          </cell>
          <cell r="C942">
            <v>1197</v>
          </cell>
          <cell r="E942">
            <v>1000</v>
          </cell>
        </row>
        <row r="943">
          <cell r="A943">
            <v>71330</v>
          </cell>
          <cell r="B943">
            <v>11736</v>
          </cell>
          <cell r="C943">
            <v>1197</v>
          </cell>
          <cell r="E943">
            <v>1000</v>
          </cell>
        </row>
        <row r="944">
          <cell r="A944">
            <v>71340</v>
          </cell>
          <cell r="B944">
            <v>11736</v>
          </cell>
          <cell r="C944">
            <v>1197</v>
          </cell>
          <cell r="E944">
            <v>1000</v>
          </cell>
        </row>
        <row r="945">
          <cell r="A945">
            <v>71355</v>
          </cell>
          <cell r="B945">
            <v>10426</v>
          </cell>
          <cell r="C945">
            <v>1066</v>
          </cell>
          <cell r="E945">
            <v>1000</v>
          </cell>
        </row>
        <row r="946">
          <cell r="A946">
            <v>71361</v>
          </cell>
          <cell r="B946">
            <v>10426</v>
          </cell>
          <cell r="C946">
            <v>1066</v>
          </cell>
          <cell r="E946">
            <v>1000</v>
          </cell>
        </row>
        <row r="947">
          <cell r="A947">
            <v>71365</v>
          </cell>
          <cell r="B947">
            <v>10470</v>
          </cell>
          <cell r="C947">
            <v>1070</v>
          </cell>
          <cell r="E947">
            <v>1000</v>
          </cell>
        </row>
        <row r="948">
          <cell r="A948">
            <v>71370</v>
          </cell>
          <cell r="B948">
            <v>11686</v>
          </cell>
          <cell r="C948">
            <v>1201</v>
          </cell>
          <cell r="E948">
            <v>1000</v>
          </cell>
        </row>
        <row r="949">
          <cell r="A949">
            <v>71375</v>
          </cell>
          <cell r="B949">
            <v>11736</v>
          </cell>
          <cell r="C949">
            <v>1197</v>
          </cell>
          <cell r="E949">
            <v>1000</v>
          </cell>
        </row>
        <row r="950">
          <cell r="A950">
            <v>71380</v>
          </cell>
          <cell r="B950">
            <v>11736</v>
          </cell>
          <cell r="C950">
            <v>1197</v>
          </cell>
          <cell r="E950">
            <v>1000</v>
          </cell>
        </row>
        <row r="951">
          <cell r="A951">
            <v>71385</v>
          </cell>
          <cell r="B951">
            <v>11736</v>
          </cell>
          <cell r="C951">
            <v>1197</v>
          </cell>
          <cell r="E951">
            <v>1000</v>
          </cell>
        </row>
        <row r="952">
          <cell r="A952">
            <v>71390</v>
          </cell>
          <cell r="B952">
            <v>11736</v>
          </cell>
          <cell r="C952">
            <v>1197</v>
          </cell>
          <cell r="E952">
            <v>1000</v>
          </cell>
        </row>
        <row r="953">
          <cell r="A953">
            <v>71395</v>
          </cell>
          <cell r="B953">
            <v>11736</v>
          </cell>
          <cell r="C953">
            <v>1197</v>
          </cell>
          <cell r="E953">
            <v>1000</v>
          </cell>
        </row>
        <row r="954">
          <cell r="A954">
            <v>71420</v>
          </cell>
          <cell r="B954">
            <v>11686</v>
          </cell>
          <cell r="C954">
            <v>1201</v>
          </cell>
          <cell r="E954">
            <v>1000</v>
          </cell>
        </row>
        <row r="955">
          <cell r="A955">
            <v>71500</v>
          </cell>
          <cell r="B955">
            <v>11843</v>
          </cell>
          <cell r="C955">
            <v>1201</v>
          </cell>
          <cell r="E955">
            <v>1000</v>
          </cell>
        </row>
        <row r="956">
          <cell r="A956">
            <v>71510</v>
          </cell>
          <cell r="B956">
            <v>11844</v>
          </cell>
          <cell r="C956">
            <v>1201</v>
          </cell>
          <cell r="E956">
            <v>1000</v>
          </cell>
        </row>
        <row r="957">
          <cell r="A957">
            <v>71615</v>
          </cell>
          <cell r="B957">
            <v>11736</v>
          </cell>
          <cell r="C957">
            <v>1197</v>
          </cell>
          <cell r="E957">
            <v>1000</v>
          </cell>
        </row>
        <row r="958">
          <cell r="A958">
            <v>72100</v>
          </cell>
          <cell r="B958">
            <v>11883</v>
          </cell>
          <cell r="C958">
            <v>1167</v>
          </cell>
          <cell r="E958">
            <v>1000</v>
          </cell>
        </row>
        <row r="959">
          <cell r="A959">
            <v>72310</v>
          </cell>
          <cell r="B959">
            <v>10765</v>
          </cell>
          <cell r="C959">
            <v>1192</v>
          </cell>
          <cell r="E959">
            <v>1000</v>
          </cell>
        </row>
        <row r="960">
          <cell r="A960">
            <v>72335</v>
          </cell>
          <cell r="B960">
            <v>10766</v>
          </cell>
          <cell r="C960">
            <v>1192</v>
          </cell>
          <cell r="E960">
            <v>1000</v>
          </cell>
        </row>
        <row r="961">
          <cell r="A961">
            <v>72351</v>
          </cell>
          <cell r="B961">
            <v>11879</v>
          </cell>
          <cell r="C961">
            <v>1196</v>
          </cell>
          <cell r="E961">
            <v>1000</v>
          </cell>
        </row>
        <row r="962">
          <cell r="A962">
            <v>72352</v>
          </cell>
          <cell r="B962">
            <v>10766</v>
          </cell>
          <cell r="C962">
            <v>1192</v>
          </cell>
          <cell r="E962">
            <v>1000</v>
          </cell>
        </row>
        <row r="963">
          <cell r="A963">
            <v>72353</v>
          </cell>
          <cell r="B963">
            <v>11878</v>
          </cell>
          <cell r="C963">
            <v>1196</v>
          </cell>
          <cell r="E963">
            <v>1000</v>
          </cell>
        </row>
        <row r="964">
          <cell r="A964">
            <v>72380</v>
          </cell>
          <cell r="B964">
            <v>11877</v>
          </cell>
          <cell r="C964">
            <v>1196</v>
          </cell>
          <cell r="E964">
            <v>1000</v>
          </cell>
        </row>
        <row r="965">
          <cell r="A965">
            <v>73130</v>
          </cell>
          <cell r="B965">
            <v>10683</v>
          </cell>
          <cell r="C965">
            <v>1094</v>
          </cell>
          <cell r="E965">
            <v>1000</v>
          </cell>
        </row>
        <row r="966">
          <cell r="A966">
            <v>73140</v>
          </cell>
          <cell r="B966">
            <v>10683</v>
          </cell>
          <cell r="C966">
            <v>1094</v>
          </cell>
          <cell r="E966">
            <v>1000</v>
          </cell>
        </row>
        <row r="967">
          <cell r="A967">
            <v>73141</v>
          </cell>
          <cell r="B967">
            <v>10684</v>
          </cell>
          <cell r="C967">
            <v>1094</v>
          </cell>
          <cell r="E967">
            <v>1000</v>
          </cell>
        </row>
        <row r="968">
          <cell r="A968">
            <v>73142</v>
          </cell>
          <cell r="B968">
            <v>10685</v>
          </cell>
          <cell r="C968">
            <v>1094</v>
          </cell>
          <cell r="E968">
            <v>1000</v>
          </cell>
        </row>
        <row r="969">
          <cell r="A969">
            <v>73143</v>
          </cell>
          <cell r="B969">
            <v>10686</v>
          </cell>
          <cell r="C969">
            <v>1094</v>
          </cell>
          <cell r="E969">
            <v>1000</v>
          </cell>
        </row>
        <row r="970">
          <cell r="A970">
            <v>73144</v>
          </cell>
          <cell r="B970">
            <v>10687</v>
          </cell>
          <cell r="C970">
            <v>1094</v>
          </cell>
          <cell r="E970">
            <v>1000</v>
          </cell>
        </row>
        <row r="971">
          <cell r="A971">
            <v>73145</v>
          </cell>
          <cell r="B971">
            <v>10688</v>
          </cell>
          <cell r="C971">
            <v>1094</v>
          </cell>
          <cell r="E971">
            <v>1000</v>
          </cell>
        </row>
        <row r="972">
          <cell r="A972">
            <v>73146</v>
          </cell>
          <cell r="B972">
            <v>10690</v>
          </cell>
          <cell r="C972">
            <v>1094</v>
          </cell>
          <cell r="E972">
            <v>1000</v>
          </cell>
        </row>
        <row r="973">
          <cell r="A973">
            <v>73147</v>
          </cell>
          <cell r="B973">
            <v>10689</v>
          </cell>
          <cell r="C973">
            <v>1094</v>
          </cell>
          <cell r="E973">
            <v>1000</v>
          </cell>
        </row>
        <row r="974">
          <cell r="A974">
            <v>73148</v>
          </cell>
          <cell r="B974">
            <v>10680</v>
          </cell>
          <cell r="C974">
            <v>1093</v>
          </cell>
          <cell r="E974">
            <v>1000</v>
          </cell>
        </row>
        <row r="975">
          <cell r="A975">
            <v>73149</v>
          </cell>
          <cell r="B975">
            <v>10680</v>
          </cell>
          <cell r="C975">
            <v>1093</v>
          </cell>
          <cell r="E975">
            <v>1000</v>
          </cell>
        </row>
        <row r="976">
          <cell r="A976">
            <v>73209</v>
          </cell>
          <cell r="B976">
            <v>10659</v>
          </cell>
          <cell r="C976">
            <v>1086</v>
          </cell>
          <cell r="E976">
            <v>1000</v>
          </cell>
        </row>
        <row r="977">
          <cell r="A977">
            <v>73210</v>
          </cell>
          <cell r="B977">
            <v>10659</v>
          </cell>
          <cell r="C977">
            <v>1086</v>
          </cell>
          <cell r="E977">
            <v>1000</v>
          </cell>
        </row>
        <row r="978">
          <cell r="A978">
            <v>73211</v>
          </cell>
          <cell r="B978">
            <v>10659</v>
          </cell>
          <cell r="C978">
            <v>1086</v>
          </cell>
          <cell r="E978">
            <v>1000</v>
          </cell>
        </row>
        <row r="979">
          <cell r="A979">
            <v>73215</v>
          </cell>
          <cell r="B979">
            <v>10659</v>
          </cell>
          <cell r="C979">
            <v>1086</v>
          </cell>
          <cell r="E979">
            <v>1000</v>
          </cell>
        </row>
        <row r="980">
          <cell r="A980">
            <v>73218</v>
          </cell>
          <cell r="B980">
            <v>10656</v>
          </cell>
          <cell r="C980">
            <v>1086</v>
          </cell>
          <cell r="E980">
            <v>1000</v>
          </cell>
        </row>
        <row r="981">
          <cell r="A981">
            <v>73219</v>
          </cell>
          <cell r="B981">
            <v>10658</v>
          </cell>
          <cell r="C981">
            <v>1086</v>
          </cell>
          <cell r="E981">
            <v>1000</v>
          </cell>
        </row>
        <row r="982">
          <cell r="A982">
            <v>73220</v>
          </cell>
          <cell r="B982">
            <v>10657</v>
          </cell>
          <cell r="C982">
            <v>1086</v>
          </cell>
          <cell r="E982">
            <v>1000</v>
          </cell>
        </row>
        <row r="983">
          <cell r="A983">
            <v>73301</v>
          </cell>
          <cell r="B983">
            <v>10676</v>
          </cell>
          <cell r="C983">
            <v>1173</v>
          </cell>
          <cell r="E983">
            <v>1000</v>
          </cell>
        </row>
        <row r="984">
          <cell r="A984">
            <v>73302</v>
          </cell>
          <cell r="B984">
            <v>10676</v>
          </cell>
          <cell r="C984">
            <v>1173</v>
          </cell>
          <cell r="E984">
            <v>1000</v>
          </cell>
        </row>
        <row r="985">
          <cell r="A985">
            <v>73309</v>
          </cell>
          <cell r="B985">
            <v>10764</v>
          </cell>
          <cell r="C985">
            <v>1098</v>
          </cell>
          <cell r="E985">
            <v>1000</v>
          </cell>
        </row>
        <row r="986">
          <cell r="A986">
            <v>73310</v>
          </cell>
          <cell r="B986">
            <v>10712</v>
          </cell>
          <cell r="C986">
            <v>1098</v>
          </cell>
          <cell r="E986">
            <v>1000</v>
          </cell>
        </row>
        <row r="987">
          <cell r="A987">
            <v>73311</v>
          </cell>
          <cell r="B987">
            <v>10706</v>
          </cell>
          <cell r="C987">
            <v>1098</v>
          </cell>
          <cell r="E987">
            <v>1000</v>
          </cell>
        </row>
        <row r="988">
          <cell r="A988">
            <v>73312</v>
          </cell>
          <cell r="B988">
            <v>10704</v>
          </cell>
          <cell r="C988">
            <v>1098</v>
          </cell>
          <cell r="E988">
            <v>1000</v>
          </cell>
        </row>
        <row r="989">
          <cell r="A989">
            <v>73313</v>
          </cell>
          <cell r="B989">
            <v>10705</v>
          </cell>
          <cell r="C989">
            <v>1098</v>
          </cell>
          <cell r="E989">
            <v>1000</v>
          </cell>
        </row>
        <row r="990">
          <cell r="A990">
            <v>73314</v>
          </cell>
          <cell r="B990">
            <v>10707</v>
          </cell>
          <cell r="C990">
            <v>1098</v>
          </cell>
          <cell r="E990">
            <v>1000</v>
          </cell>
        </row>
        <row r="991">
          <cell r="A991">
            <v>73315</v>
          </cell>
          <cell r="B991">
            <v>10714</v>
          </cell>
          <cell r="C991">
            <v>1098</v>
          </cell>
          <cell r="E991">
            <v>1000</v>
          </cell>
        </row>
        <row r="992">
          <cell r="A992">
            <v>73316</v>
          </cell>
          <cell r="B992">
            <v>10716</v>
          </cell>
          <cell r="C992">
            <v>1098</v>
          </cell>
          <cell r="E992">
            <v>1000</v>
          </cell>
        </row>
        <row r="993">
          <cell r="A993">
            <v>73317</v>
          </cell>
          <cell r="B993">
            <v>10716</v>
          </cell>
          <cell r="C993">
            <v>1098</v>
          </cell>
          <cell r="E993">
            <v>1000</v>
          </cell>
        </row>
        <row r="994">
          <cell r="A994">
            <v>73318</v>
          </cell>
          <cell r="B994">
            <v>10717</v>
          </cell>
          <cell r="C994">
            <v>1098</v>
          </cell>
          <cell r="E994">
            <v>1000</v>
          </cell>
        </row>
        <row r="995">
          <cell r="A995">
            <v>73319</v>
          </cell>
          <cell r="B995">
            <v>10712</v>
          </cell>
          <cell r="C995">
            <v>1098</v>
          </cell>
          <cell r="E995">
            <v>1000</v>
          </cell>
        </row>
        <row r="996">
          <cell r="A996">
            <v>73330</v>
          </cell>
          <cell r="B996">
            <v>10695</v>
          </cell>
          <cell r="C996">
            <v>1090</v>
          </cell>
          <cell r="E996">
            <v>1000</v>
          </cell>
        </row>
        <row r="997">
          <cell r="A997">
            <v>73331</v>
          </cell>
          <cell r="B997">
            <v>10695</v>
          </cell>
          <cell r="C997">
            <v>1090</v>
          </cell>
          <cell r="E997">
            <v>1000</v>
          </cell>
        </row>
        <row r="998">
          <cell r="A998">
            <v>73332</v>
          </cell>
          <cell r="B998">
            <v>10696</v>
          </cell>
          <cell r="C998">
            <v>1090</v>
          </cell>
          <cell r="E998">
            <v>1000</v>
          </cell>
        </row>
        <row r="999">
          <cell r="A999">
            <v>73333</v>
          </cell>
          <cell r="B999">
            <v>10697</v>
          </cell>
          <cell r="C999">
            <v>1090</v>
          </cell>
          <cell r="E999">
            <v>1000</v>
          </cell>
        </row>
        <row r="1000">
          <cell r="A1000">
            <v>73334</v>
          </cell>
          <cell r="B1000">
            <v>10698</v>
          </cell>
          <cell r="C1000">
            <v>1090</v>
          </cell>
          <cell r="E1000">
            <v>1000</v>
          </cell>
        </row>
        <row r="1001">
          <cell r="A1001">
            <v>73336</v>
          </cell>
          <cell r="B1001">
            <v>10699</v>
          </cell>
          <cell r="C1001">
            <v>1090</v>
          </cell>
          <cell r="E1001">
            <v>1000</v>
          </cell>
        </row>
        <row r="1002">
          <cell r="A1002">
            <v>73401</v>
          </cell>
          <cell r="B1002">
            <v>10718</v>
          </cell>
          <cell r="C1002">
            <v>1170</v>
          </cell>
          <cell r="E1002">
            <v>1000</v>
          </cell>
        </row>
        <row r="1003">
          <cell r="A1003">
            <v>73403</v>
          </cell>
          <cell r="B1003">
            <v>10718</v>
          </cell>
          <cell r="C1003">
            <v>1170</v>
          </cell>
          <cell r="E1003">
            <v>1000</v>
          </cell>
        </row>
        <row r="1004">
          <cell r="A1004">
            <v>73405</v>
          </cell>
          <cell r="B1004">
            <v>10647</v>
          </cell>
          <cell r="C1004">
            <v>1197</v>
          </cell>
          <cell r="E1004">
            <v>1000</v>
          </cell>
        </row>
        <row r="1005">
          <cell r="A1005">
            <v>73406</v>
          </cell>
          <cell r="B1005">
            <v>10647</v>
          </cell>
          <cell r="C1005">
            <v>1197</v>
          </cell>
          <cell r="E1005">
            <v>1000</v>
          </cell>
        </row>
        <row r="1006">
          <cell r="A1006">
            <v>73411</v>
          </cell>
          <cell r="B1006">
            <v>11928</v>
          </cell>
          <cell r="C1006">
            <v>1170</v>
          </cell>
          <cell r="E1006">
            <v>1000</v>
          </cell>
        </row>
        <row r="1007">
          <cell r="A1007">
            <v>73421</v>
          </cell>
          <cell r="B1007">
            <v>11928</v>
          </cell>
          <cell r="C1007">
            <v>1170</v>
          </cell>
          <cell r="E1007">
            <v>1000</v>
          </cell>
        </row>
        <row r="1008">
          <cell r="A1008">
            <v>73425</v>
          </cell>
          <cell r="B1008">
            <v>11928</v>
          </cell>
          <cell r="C1008">
            <v>1170</v>
          </cell>
          <cell r="E1008">
            <v>1000</v>
          </cell>
        </row>
        <row r="1009">
          <cell r="A1009">
            <v>73430</v>
          </cell>
          <cell r="B1009">
            <v>11928</v>
          </cell>
          <cell r="C1009">
            <v>1170</v>
          </cell>
          <cell r="E1009">
            <v>1000</v>
          </cell>
        </row>
        <row r="1010">
          <cell r="A1010">
            <v>73435</v>
          </cell>
          <cell r="B1010">
            <v>11928</v>
          </cell>
          <cell r="C1010">
            <v>1170</v>
          </cell>
          <cell r="E1010">
            <v>1000</v>
          </cell>
        </row>
        <row r="1011">
          <cell r="A1011">
            <v>73439</v>
          </cell>
          <cell r="B1011">
            <v>10724</v>
          </cell>
          <cell r="C1011">
            <v>1170</v>
          </cell>
          <cell r="E1011">
            <v>1000</v>
          </cell>
        </row>
        <row r="1012">
          <cell r="A1012">
            <v>73440</v>
          </cell>
          <cell r="B1012">
            <v>10725</v>
          </cell>
          <cell r="C1012">
            <v>1170</v>
          </cell>
          <cell r="E1012">
            <v>1000</v>
          </cell>
        </row>
        <row r="1013">
          <cell r="A1013">
            <v>73441</v>
          </cell>
          <cell r="B1013">
            <v>10724</v>
          </cell>
          <cell r="C1013">
            <v>1170</v>
          </cell>
          <cell r="E1013">
            <v>1000</v>
          </cell>
        </row>
        <row r="1014">
          <cell r="A1014">
            <v>73444</v>
          </cell>
          <cell r="B1014">
            <v>10728</v>
          </cell>
          <cell r="C1014">
            <v>1170</v>
          </cell>
          <cell r="E1014">
            <v>1000</v>
          </cell>
        </row>
        <row r="1015">
          <cell r="A1015">
            <v>73445</v>
          </cell>
          <cell r="B1015">
            <v>10728</v>
          </cell>
          <cell r="C1015">
            <v>1170</v>
          </cell>
          <cell r="E1015">
            <v>1000</v>
          </cell>
        </row>
        <row r="1016">
          <cell r="A1016">
            <v>73446</v>
          </cell>
          <cell r="B1016">
            <v>10729</v>
          </cell>
          <cell r="C1016">
            <v>1170</v>
          </cell>
          <cell r="E1016">
            <v>1000</v>
          </cell>
        </row>
        <row r="1017">
          <cell r="A1017">
            <v>73447</v>
          </cell>
          <cell r="B1017">
            <v>10730</v>
          </cell>
          <cell r="C1017">
            <v>1170</v>
          </cell>
          <cell r="E1017">
            <v>1000</v>
          </cell>
        </row>
        <row r="1018">
          <cell r="A1018">
            <v>73448</v>
          </cell>
          <cell r="B1018">
            <v>10731</v>
          </cell>
          <cell r="C1018">
            <v>1170</v>
          </cell>
          <cell r="E1018">
            <v>1000</v>
          </cell>
        </row>
        <row r="1019">
          <cell r="A1019">
            <v>73449</v>
          </cell>
          <cell r="B1019">
            <v>10726</v>
          </cell>
          <cell r="C1019">
            <v>1170</v>
          </cell>
          <cell r="E1019">
            <v>1000</v>
          </cell>
        </row>
        <row r="1020">
          <cell r="A1020">
            <v>73450</v>
          </cell>
          <cell r="B1020">
            <v>10726</v>
          </cell>
          <cell r="C1020">
            <v>1170</v>
          </cell>
          <cell r="E1020">
            <v>1000</v>
          </cell>
        </row>
        <row r="1021">
          <cell r="A1021">
            <v>73451</v>
          </cell>
          <cell r="B1021">
            <v>10727</v>
          </cell>
          <cell r="C1021">
            <v>1170</v>
          </cell>
          <cell r="E1021">
            <v>1000</v>
          </cell>
        </row>
        <row r="1022">
          <cell r="A1022">
            <v>73455</v>
          </cell>
          <cell r="B1022">
            <v>10723</v>
          </cell>
          <cell r="C1022">
            <v>1170</v>
          </cell>
          <cell r="E1022">
            <v>1000</v>
          </cell>
        </row>
        <row r="1023">
          <cell r="A1023">
            <v>73459</v>
          </cell>
          <cell r="B1023">
            <v>10732</v>
          </cell>
          <cell r="C1023">
            <v>1170</v>
          </cell>
          <cell r="E1023">
            <v>1000</v>
          </cell>
        </row>
        <row r="1024">
          <cell r="A1024">
            <v>73460</v>
          </cell>
          <cell r="B1024">
            <v>10733</v>
          </cell>
          <cell r="C1024">
            <v>1170</v>
          </cell>
          <cell r="E1024">
            <v>1000</v>
          </cell>
        </row>
        <row r="1025">
          <cell r="A1025">
            <v>73461</v>
          </cell>
          <cell r="B1025">
            <v>10734</v>
          </cell>
          <cell r="C1025">
            <v>1170</v>
          </cell>
          <cell r="E1025">
            <v>1000</v>
          </cell>
        </row>
        <row r="1026">
          <cell r="A1026">
            <v>73462</v>
          </cell>
          <cell r="B1026">
            <v>10735</v>
          </cell>
          <cell r="C1026">
            <v>1170</v>
          </cell>
          <cell r="E1026">
            <v>1000</v>
          </cell>
        </row>
        <row r="1027">
          <cell r="A1027">
            <v>73465</v>
          </cell>
          <cell r="B1027">
            <v>10732</v>
          </cell>
          <cell r="C1027">
            <v>1170</v>
          </cell>
          <cell r="E1027">
            <v>1000</v>
          </cell>
        </row>
        <row r="1028">
          <cell r="A1028">
            <v>73501</v>
          </cell>
          <cell r="B1028">
            <v>10736</v>
          </cell>
          <cell r="C1028">
            <v>1170</v>
          </cell>
          <cell r="E1028">
            <v>1000</v>
          </cell>
        </row>
        <row r="1029">
          <cell r="A1029">
            <v>73511</v>
          </cell>
          <cell r="B1029">
            <v>10742</v>
          </cell>
          <cell r="C1029">
            <v>1170</v>
          </cell>
          <cell r="E1029">
            <v>1000</v>
          </cell>
        </row>
        <row r="1030">
          <cell r="A1030">
            <v>73512</v>
          </cell>
          <cell r="B1030">
            <v>10736</v>
          </cell>
          <cell r="C1030">
            <v>1170</v>
          </cell>
          <cell r="E1030">
            <v>1000</v>
          </cell>
        </row>
        <row r="1031">
          <cell r="A1031">
            <v>73515</v>
          </cell>
          <cell r="B1031">
            <v>10736</v>
          </cell>
          <cell r="C1031">
            <v>1170</v>
          </cell>
          <cell r="E1031">
            <v>1000</v>
          </cell>
        </row>
        <row r="1032">
          <cell r="A1032">
            <v>73520</v>
          </cell>
          <cell r="B1032">
            <v>10736</v>
          </cell>
          <cell r="C1032">
            <v>1170</v>
          </cell>
          <cell r="E1032">
            <v>1000</v>
          </cell>
        </row>
        <row r="1033">
          <cell r="A1033">
            <v>73525</v>
          </cell>
          <cell r="B1033">
            <v>10736</v>
          </cell>
          <cell r="C1033">
            <v>1170</v>
          </cell>
          <cell r="E1033">
            <v>1000</v>
          </cell>
        </row>
        <row r="1034">
          <cell r="A1034">
            <v>73530</v>
          </cell>
          <cell r="B1034">
            <v>10741</v>
          </cell>
          <cell r="C1034">
            <v>1170</v>
          </cell>
          <cell r="E1034">
            <v>1000</v>
          </cell>
        </row>
        <row r="1035">
          <cell r="A1035">
            <v>73534</v>
          </cell>
          <cell r="B1035">
            <v>10742</v>
          </cell>
          <cell r="C1035">
            <v>1170</v>
          </cell>
          <cell r="E1035">
            <v>1000</v>
          </cell>
        </row>
        <row r="1036">
          <cell r="A1036">
            <v>73535</v>
          </cell>
          <cell r="B1036">
            <v>10742</v>
          </cell>
          <cell r="C1036">
            <v>1170</v>
          </cell>
          <cell r="E1036">
            <v>1000</v>
          </cell>
        </row>
        <row r="1037">
          <cell r="A1037">
            <v>73536</v>
          </cell>
          <cell r="B1037">
            <v>10743</v>
          </cell>
          <cell r="C1037">
            <v>1170</v>
          </cell>
          <cell r="E1037">
            <v>1000</v>
          </cell>
        </row>
        <row r="1038">
          <cell r="A1038">
            <v>73537</v>
          </cell>
          <cell r="B1038">
            <v>10744</v>
          </cell>
          <cell r="C1038">
            <v>1170</v>
          </cell>
          <cell r="E1038">
            <v>1000</v>
          </cell>
        </row>
        <row r="1039">
          <cell r="A1039">
            <v>73539</v>
          </cell>
          <cell r="B1039">
            <v>10745</v>
          </cell>
          <cell r="C1039">
            <v>1170</v>
          </cell>
          <cell r="E1039">
            <v>1000</v>
          </cell>
        </row>
        <row r="1040">
          <cell r="A1040">
            <v>73540</v>
          </cell>
          <cell r="B1040">
            <v>10745</v>
          </cell>
          <cell r="C1040">
            <v>1170</v>
          </cell>
          <cell r="E1040">
            <v>1000</v>
          </cell>
        </row>
        <row r="1041">
          <cell r="A1041">
            <v>73541</v>
          </cell>
          <cell r="B1041">
            <v>10746</v>
          </cell>
          <cell r="C1041">
            <v>1170</v>
          </cell>
          <cell r="E1041">
            <v>1000</v>
          </cell>
        </row>
        <row r="1042">
          <cell r="A1042">
            <v>73544</v>
          </cell>
          <cell r="B1042">
            <v>10747</v>
          </cell>
          <cell r="C1042">
            <v>1170</v>
          </cell>
          <cell r="E1042">
            <v>1000</v>
          </cell>
        </row>
        <row r="1043">
          <cell r="A1043">
            <v>73545</v>
          </cell>
          <cell r="B1043">
            <v>10747</v>
          </cell>
          <cell r="C1043">
            <v>1170</v>
          </cell>
          <cell r="E1043">
            <v>1000</v>
          </cell>
        </row>
        <row r="1044">
          <cell r="A1044">
            <v>73546</v>
          </cell>
          <cell r="B1044">
            <v>10748</v>
          </cell>
          <cell r="C1044">
            <v>1170</v>
          </cell>
          <cell r="E1044">
            <v>1000</v>
          </cell>
        </row>
        <row r="1045">
          <cell r="A1045">
            <v>73550</v>
          </cell>
          <cell r="B1045">
            <v>11606</v>
          </cell>
          <cell r="C1045">
            <v>1170</v>
          </cell>
          <cell r="E1045">
            <v>1000</v>
          </cell>
        </row>
        <row r="1046">
          <cell r="A1046">
            <v>73610</v>
          </cell>
          <cell r="B1046">
            <v>11876</v>
          </cell>
          <cell r="C1046">
            <v>1196</v>
          </cell>
          <cell r="E1046">
            <v>1000</v>
          </cell>
        </row>
        <row r="1047">
          <cell r="A1047">
            <v>73619</v>
          </cell>
          <cell r="B1047">
            <v>10768</v>
          </cell>
          <cell r="C1047">
            <v>1192</v>
          </cell>
          <cell r="E1047">
            <v>1000</v>
          </cell>
        </row>
        <row r="1048">
          <cell r="A1048">
            <v>73630</v>
          </cell>
          <cell r="B1048">
            <v>11870</v>
          </cell>
          <cell r="C1048">
            <v>1030</v>
          </cell>
          <cell r="E1048">
            <v>1000</v>
          </cell>
        </row>
        <row r="1049">
          <cell r="A1049">
            <v>73701</v>
          </cell>
          <cell r="B1049">
            <v>10647</v>
          </cell>
          <cell r="C1049">
            <v>1197</v>
          </cell>
          <cell r="E1049">
            <v>1000</v>
          </cell>
        </row>
        <row r="1050">
          <cell r="A1050">
            <v>73705</v>
          </cell>
          <cell r="B1050">
            <v>10647</v>
          </cell>
          <cell r="C1050">
            <v>1197</v>
          </cell>
          <cell r="E1050">
            <v>1000</v>
          </cell>
        </row>
        <row r="1051">
          <cell r="A1051">
            <v>73711</v>
          </cell>
          <cell r="B1051">
            <v>10648</v>
          </cell>
          <cell r="C1051">
            <v>1197</v>
          </cell>
          <cell r="E1051">
            <v>1000</v>
          </cell>
        </row>
        <row r="1052">
          <cell r="A1052">
            <v>73713</v>
          </cell>
          <cell r="B1052">
            <v>10648</v>
          </cell>
          <cell r="C1052">
            <v>1197</v>
          </cell>
          <cell r="E1052">
            <v>1000</v>
          </cell>
        </row>
        <row r="1053">
          <cell r="A1053">
            <v>73721</v>
          </cell>
          <cell r="B1053">
            <v>10660</v>
          </cell>
          <cell r="C1053">
            <v>1194</v>
          </cell>
          <cell r="E1053">
            <v>1000</v>
          </cell>
        </row>
        <row r="1054">
          <cell r="A1054">
            <v>73723</v>
          </cell>
          <cell r="B1054">
            <v>10660</v>
          </cell>
          <cell r="C1054">
            <v>1194</v>
          </cell>
          <cell r="E1054">
            <v>1000</v>
          </cell>
        </row>
        <row r="1055">
          <cell r="A1055">
            <v>73730</v>
          </cell>
          <cell r="B1055">
            <v>10663</v>
          </cell>
          <cell r="C1055">
            <v>1194</v>
          </cell>
          <cell r="E1055">
            <v>1000</v>
          </cell>
        </row>
        <row r="1056">
          <cell r="A1056">
            <v>73733</v>
          </cell>
          <cell r="B1056">
            <v>10663</v>
          </cell>
          <cell r="C1056">
            <v>1194</v>
          </cell>
          <cell r="E1056">
            <v>1000</v>
          </cell>
        </row>
        <row r="1057">
          <cell r="A1057">
            <v>73734</v>
          </cell>
          <cell r="B1057">
            <v>10664</v>
          </cell>
          <cell r="C1057">
            <v>1194</v>
          </cell>
          <cell r="E1057">
            <v>1000</v>
          </cell>
        </row>
        <row r="1058">
          <cell r="A1058">
            <v>73743</v>
          </cell>
          <cell r="B1058">
            <v>10670</v>
          </cell>
          <cell r="C1058">
            <v>1194</v>
          </cell>
          <cell r="E1058">
            <v>1000</v>
          </cell>
        </row>
        <row r="1059">
          <cell r="A1059">
            <v>73747</v>
          </cell>
          <cell r="B1059">
            <v>10665</v>
          </cell>
          <cell r="C1059">
            <v>1194</v>
          </cell>
          <cell r="E1059">
            <v>1000</v>
          </cell>
        </row>
        <row r="1060">
          <cell r="A1060">
            <v>73750</v>
          </cell>
          <cell r="B1060">
            <v>10666</v>
          </cell>
          <cell r="C1060">
            <v>1194</v>
          </cell>
          <cell r="E1060">
            <v>1000</v>
          </cell>
        </row>
        <row r="1061">
          <cell r="A1061">
            <v>73760</v>
          </cell>
          <cell r="B1061">
            <v>10671</v>
          </cell>
          <cell r="C1061">
            <v>1194</v>
          </cell>
          <cell r="E1061">
            <v>1000</v>
          </cell>
        </row>
        <row r="1062">
          <cell r="A1062">
            <v>73764</v>
          </cell>
          <cell r="B1062">
            <v>10671</v>
          </cell>
          <cell r="C1062">
            <v>1194</v>
          </cell>
          <cell r="E1062">
            <v>1000</v>
          </cell>
        </row>
        <row r="1063">
          <cell r="A1063">
            <v>73766</v>
          </cell>
          <cell r="B1063">
            <v>10671</v>
          </cell>
          <cell r="C1063">
            <v>1194</v>
          </cell>
          <cell r="E1063">
            <v>1000</v>
          </cell>
        </row>
        <row r="1064">
          <cell r="A1064">
            <v>73770</v>
          </cell>
          <cell r="B1064">
            <v>10675</v>
          </cell>
          <cell r="C1064">
            <v>1194</v>
          </cell>
          <cell r="E1064">
            <v>1000</v>
          </cell>
        </row>
        <row r="1065">
          <cell r="A1065">
            <v>73777</v>
          </cell>
          <cell r="B1065">
            <v>10647</v>
          </cell>
          <cell r="C1065">
            <v>1197</v>
          </cell>
          <cell r="E1065">
            <v>1000</v>
          </cell>
        </row>
        <row r="1066">
          <cell r="A1066">
            <v>73780</v>
          </cell>
          <cell r="B1066">
            <v>10648</v>
          </cell>
          <cell r="C1066">
            <v>1197</v>
          </cell>
          <cell r="E1066">
            <v>1000</v>
          </cell>
        </row>
        <row r="1067">
          <cell r="A1067">
            <v>73785</v>
          </cell>
          <cell r="B1067">
            <v>10648</v>
          </cell>
          <cell r="C1067">
            <v>1197</v>
          </cell>
          <cell r="E1067">
            <v>1000</v>
          </cell>
        </row>
        <row r="1068">
          <cell r="A1068">
            <v>73786</v>
          </cell>
          <cell r="B1068">
            <v>10648</v>
          </cell>
          <cell r="C1068">
            <v>1197</v>
          </cell>
          <cell r="E1068">
            <v>1000</v>
          </cell>
        </row>
        <row r="1069">
          <cell r="A1069">
            <v>73795</v>
          </cell>
          <cell r="B1069">
            <v>10648</v>
          </cell>
          <cell r="C1069">
            <v>1197</v>
          </cell>
          <cell r="E1069">
            <v>1000</v>
          </cell>
        </row>
        <row r="1070">
          <cell r="A1070">
            <v>73797</v>
          </cell>
          <cell r="B1070">
            <v>10647</v>
          </cell>
          <cell r="C1070">
            <v>1197</v>
          </cell>
          <cell r="E1070">
            <v>1000</v>
          </cell>
        </row>
        <row r="1071">
          <cell r="A1071">
            <v>74001</v>
          </cell>
          <cell r="B1071">
            <v>10192</v>
          </cell>
          <cell r="C1071">
            <v>1197</v>
          </cell>
          <cell r="E1071">
            <v>1000</v>
          </cell>
        </row>
        <row r="1072">
          <cell r="A1072">
            <v>74101</v>
          </cell>
          <cell r="B1072">
            <v>10610</v>
          </cell>
          <cell r="C1072">
            <v>1205</v>
          </cell>
          <cell r="E1072">
            <v>1000</v>
          </cell>
        </row>
        <row r="1073">
          <cell r="A1073">
            <v>74201</v>
          </cell>
          <cell r="B1073">
            <v>10301</v>
          </cell>
          <cell r="C1073">
            <v>1063</v>
          </cell>
          <cell r="E1073">
            <v>1000</v>
          </cell>
        </row>
        <row r="1074">
          <cell r="A1074">
            <v>74210</v>
          </cell>
          <cell r="B1074">
            <v>10307</v>
          </cell>
          <cell r="C1074">
            <v>1063</v>
          </cell>
          <cell r="E1074">
            <v>1000</v>
          </cell>
        </row>
        <row r="1075">
          <cell r="A1075">
            <v>74220</v>
          </cell>
          <cell r="B1075">
            <v>10304</v>
          </cell>
          <cell r="C1075">
            <v>1063</v>
          </cell>
          <cell r="E1075">
            <v>1000</v>
          </cell>
        </row>
        <row r="1076">
          <cell r="A1076">
            <v>74230</v>
          </cell>
          <cell r="B1076">
            <v>10307</v>
          </cell>
          <cell r="C1076">
            <v>1063</v>
          </cell>
          <cell r="E1076">
            <v>1000</v>
          </cell>
        </row>
        <row r="1077">
          <cell r="A1077">
            <v>74240</v>
          </cell>
          <cell r="B1077">
            <v>10301</v>
          </cell>
          <cell r="C1077">
            <v>1063</v>
          </cell>
          <cell r="E1077">
            <v>1000</v>
          </cell>
        </row>
        <row r="1078">
          <cell r="A1078">
            <v>74250</v>
          </cell>
          <cell r="B1078">
            <v>10301</v>
          </cell>
          <cell r="C1078">
            <v>1063</v>
          </cell>
          <cell r="E1078">
            <v>1000</v>
          </cell>
        </row>
        <row r="1079">
          <cell r="A1079">
            <v>74405</v>
          </cell>
          <cell r="B1079">
            <v>10331</v>
          </cell>
          <cell r="C1079">
            <v>1082</v>
          </cell>
          <cell r="E1079">
            <v>1000</v>
          </cell>
        </row>
        <row r="1080">
          <cell r="A1080">
            <v>74410</v>
          </cell>
          <cell r="B1080">
            <v>10337</v>
          </cell>
          <cell r="C1080">
            <v>1082</v>
          </cell>
          <cell r="E1080">
            <v>1000</v>
          </cell>
        </row>
        <row r="1081">
          <cell r="A1081">
            <v>74411</v>
          </cell>
          <cell r="B1081">
            <v>10337</v>
          </cell>
          <cell r="C1081">
            <v>1082</v>
          </cell>
          <cell r="E1081">
            <v>1000</v>
          </cell>
        </row>
        <row r="1082">
          <cell r="A1082">
            <v>74412</v>
          </cell>
          <cell r="B1082">
            <v>10337</v>
          </cell>
          <cell r="C1082">
            <v>1082</v>
          </cell>
          <cell r="E1082">
            <v>1000</v>
          </cell>
        </row>
        <row r="1083">
          <cell r="A1083">
            <v>74413</v>
          </cell>
          <cell r="B1083">
            <v>10337</v>
          </cell>
          <cell r="C1083">
            <v>1082</v>
          </cell>
          <cell r="E1083">
            <v>1000</v>
          </cell>
        </row>
        <row r="1084">
          <cell r="A1084">
            <v>74414</v>
          </cell>
          <cell r="B1084">
            <v>10337</v>
          </cell>
          <cell r="C1084">
            <v>1082</v>
          </cell>
          <cell r="E1084">
            <v>1000</v>
          </cell>
        </row>
        <row r="1085">
          <cell r="A1085">
            <v>74421</v>
          </cell>
          <cell r="B1085">
            <v>10334</v>
          </cell>
          <cell r="C1085">
            <v>1082</v>
          </cell>
          <cell r="E1085">
            <v>1000</v>
          </cell>
        </row>
        <row r="1086">
          <cell r="A1086">
            <v>74422</v>
          </cell>
          <cell r="B1086">
            <v>10334</v>
          </cell>
          <cell r="C1086">
            <v>1082</v>
          </cell>
          <cell r="E1086">
            <v>1000</v>
          </cell>
        </row>
        <row r="1087">
          <cell r="A1087">
            <v>74423</v>
          </cell>
          <cell r="B1087">
            <v>16334</v>
          </cell>
          <cell r="C1087">
            <v>1082</v>
          </cell>
          <cell r="E1087">
            <v>1000</v>
          </cell>
        </row>
        <row r="1088">
          <cell r="A1088">
            <v>74424</v>
          </cell>
          <cell r="B1088">
            <v>10334</v>
          </cell>
          <cell r="C1088">
            <v>1082</v>
          </cell>
          <cell r="E1088">
            <v>1000</v>
          </cell>
        </row>
        <row r="1089">
          <cell r="A1089">
            <v>74425</v>
          </cell>
          <cell r="B1089">
            <v>10334</v>
          </cell>
          <cell r="C1089">
            <v>1082</v>
          </cell>
          <cell r="E1089">
            <v>1000</v>
          </cell>
        </row>
        <row r="1090">
          <cell r="A1090">
            <v>74426</v>
          </cell>
          <cell r="B1090">
            <v>10334</v>
          </cell>
          <cell r="C1090">
            <v>1082</v>
          </cell>
          <cell r="E1090">
            <v>1000</v>
          </cell>
        </row>
        <row r="1091">
          <cell r="A1091">
            <v>74430</v>
          </cell>
          <cell r="B1091">
            <v>10337</v>
          </cell>
          <cell r="C1091">
            <v>1082</v>
          </cell>
          <cell r="E1091">
            <v>1000</v>
          </cell>
        </row>
        <row r="1092">
          <cell r="A1092">
            <v>74441</v>
          </cell>
          <cell r="B1092">
            <v>10331</v>
          </cell>
          <cell r="C1092">
            <v>1082</v>
          </cell>
          <cell r="E1092">
            <v>1000</v>
          </cell>
        </row>
        <row r="1093">
          <cell r="A1093">
            <v>74442</v>
          </cell>
          <cell r="B1093">
            <v>10331</v>
          </cell>
          <cell r="C1093">
            <v>1082</v>
          </cell>
          <cell r="E1093">
            <v>1000</v>
          </cell>
        </row>
        <row r="1094">
          <cell r="A1094">
            <v>74443</v>
          </cell>
          <cell r="B1094">
            <v>10331</v>
          </cell>
          <cell r="C1094">
            <v>1082</v>
          </cell>
          <cell r="E1094">
            <v>1000</v>
          </cell>
        </row>
        <row r="1095">
          <cell r="A1095">
            <v>74444</v>
          </cell>
          <cell r="B1095">
            <v>10331</v>
          </cell>
          <cell r="C1095">
            <v>1082</v>
          </cell>
          <cell r="E1095">
            <v>1000</v>
          </cell>
        </row>
        <row r="1096">
          <cell r="A1096">
            <v>74445</v>
          </cell>
          <cell r="B1096">
            <v>10331</v>
          </cell>
          <cell r="C1096">
            <v>1082</v>
          </cell>
          <cell r="E1096">
            <v>1000</v>
          </cell>
        </row>
        <row r="1097">
          <cell r="A1097">
            <v>74600</v>
          </cell>
          <cell r="B1097">
            <v>10621</v>
          </cell>
          <cell r="C1097">
            <v>1182</v>
          </cell>
          <cell r="E1097">
            <v>1000</v>
          </cell>
        </row>
        <row r="1098">
          <cell r="A1098">
            <v>74610</v>
          </cell>
          <cell r="B1098">
            <v>10629</v>
          </cell>
          <cell r="C1098">
            <v>1103</v>
          </cell>
          <cell r="E1098">
            <v>1000</v>
          </cell>
        </row>
        <row r="1099">
          <cell r="A1099">
            <v>74620</v>
          </cell>
          <cell r="B1099">
            <v>10625</v>
          </cell>
          <cell r="C1099">
            <v>1101</v>
          </cell>
          <cell r="E1099">
            <v>1000</v>
          </cell>
        </row>
        <row r="1100">
          <cell r="A1100">
            <v>74627</v>
          </cell>
          <cell r="B1100">
            <v>11637</v>
          </cell>
          <cell r="C1100">
            <v>1198</v>
          </cell>
          <cell r="E1100">
            <v>1000</v>
          </cell>
        </row>
        <row r="1101">
          <cell r="A1101">
            <v>74630</v>
          </cell>
          <cell r="B1101">
            <v>10633</v>
          </cell>
          <cell r="C1101">
            <v>1102</v>
          </cell>
          <cell r="E1101">
            <v>1000</v>
          </cell>
        </row>
        <row r="1102">
          <cell r="A1102">
            <v>74635</v>
          </cell>
          <cell r="B1102">
            <v>10645</v>
          </cell>
          <cell r="C1102">
            <v>1104</v>
          </cell>
          <cell r="E1102">
            <v>1000</v>
          </cell>
        </row>
        <row r="1103">
          <cell r="A1103">
            <v>74650</v>
          </cell>
          <cell r="B1103">
            <v>10646</v>
          </cell>
          <cell r="C1103">
            <v>1203</v>
          </cell>
          <cell r="E1103">
            <v>1000</v>
          </cell>
        </row>
        <row r="1104">
          <cell r="A1104">
            <v>74705</v>
          </cell>
          <cell r="B1104">
            <v>10361</v>
          </cell>
          <cell r="C1104">
            <v>1073</v>
          </cell>
          <cell r="E1104">
            <v>1000</v>
          </cell>
        </row>
        <row r="1105">
          <cell r="A1105">
            <v>74710</v>
          </cell>
          <cell r="B1105">
            <v>10367</v>
          </cell>
          <cell r="C1105">
            <v>1073</v>
          </cell>
          <cell r="E1105">
            <v>1000</v>
          </cell>
        </row>
        <row r="1106">
          <cell r="A1106">
            <v>74721</v>
          </cell>
          <cell r="B1106">
            <v>10364</v>
          </cell>
          <cell r="C1106">
            <v>1073</v>
          </cell>
          <cell r="E1106">
            <v>1000</v>
          </cell>
        </row>
        <row r="1107">
          <cell r="A1107">
            <v>74723</v>
          </cell>
          <cell r="B1107">
            <v>10367</v>
          </cell>
          <cell r="C1107">
            <v>1073</v>
          </cell>
          <cell r="E1107">
            <v>1000</v>
          </cell>
        </row>
        <row r="1108">
          <cell r="A1108">
            <v>74731</v>
          </cell>
          <cell r="B1108">
            <v>10367</v>
          </cell>
          <cell r="C1108">
            <v>1073</v>
          </cell>
          <cell r="E1108">
            <v>1000</v>
          </cell>
        </row>
        <row r="1109">
          <cell r="A1109">
            <v>74733</v>
          </cell>
          <cell r="B1109">
            <v>10367</v>
          </cell>
          <cell r="C1109">
            <v>1073</v>
          </cell>
          <cell r="E1109">
            <v>1000</v>
          </cell>
        </row>
        <row r="1110">
          <cell r="A1110">
            <v>74737</v>
          </cell>
          <cell r="B1110">
            <v>10367</v>
          </cell>
          <cell r="C1110">
            <v>1073</v>
          </cell>
          <cell r="E1110">
            <v>1000</v>
          </cell>
        </row>
        <row r="1111">
          <cell r="A1111">
            <v>74741</v>
          </cell>
          <cell r="B1111">
            <v>10361</v>
          </cell>
          <cell r="C1111">
            <v>1073</v>
          </cell>
          <cell r="E1111">
            <v>1000</v>
          </cell>
        </row>
        <row r="1112">
          <cell r="A1112">
            <v>74742</v>
          </cell>
          <cell r="B1112">
            <v>10361</v>
          </cell>
          <cell r="C1112">
            <v>1073</v>
          </cell>
          <cell r="E1112">
            <v>1000</v>
          </cell>
        </row>
        <row r="1113">
          <cell r="A1113">
            <v>74743</v>
          </cell>
          <cell r="B1113">
            <v>10361</v>
          </cell>
          <cell r="C1113">
            <v>1073</v>
          </cell>
          <cell r="E1113">
            <v>1000</v>
          </cell>
        </row>
        <row r="1114">
          <cell r="A1114">
            <v>74744</v>
          </cell>
          <cell r="B1114">
            <v>10361</v>
          </cell>
          <cell r="C1114">
            <v>1073</v>
          </cell>
          <cell r="E1114">
            <v>1000</v>
          </cell>
        </row>
        <row r="1115">
          <cell r="A1115">
            <v>74745</v>
          </cell>
          <cell r="B1115">
            <v>10361</v>
          </cell>
          <cell r="C1115">
            <v>1073</v>
          </cell>
          <cell r="E1115">
            <v>1000</v>
          </cell>
        </row>
        <row r="1116">
          <cell r="A1116">
            <v>74746</v>
          </cell>
          <cell r="B1116">
            <v>10361</v>
          </cell>
          <cell r="C1116">
            <v>1073</v>
          </cell>
          <cell r="E1116">
            <v>1000</v>
          </cell>
        </row>
        <row r="1117">
          <cell r="A1117">
            <v>74801</v>
          </cell>
          <cell r="B1117">
            <v>10565</v>
          </cell>
          <cell r="C1117">
            <v>1080</v>
          </cell>
          <cell r="E1117">
            <v>1000</v>
          </cell>
        </row>
        <row r="1118">
          <cell r="A1118">
            <v>74810</v>
          </cell>
          <cell r="B1118">
            <v>10570</v>
          </cell>
          <cell r="C1118">
            <v>1080</v>
          </cell>
          <cell r="E1118">
            <v>1000</v>
          </cell>
        </row>
        <row r="1119">
          <cell r="A1119">
            <v>74820</v>
          </cell>
          <cell r="B1119">
            <v>10568</v>
          </cell>
          <cell r="C1119">
            <v>1080</v>
          </cell>
          <cell r="E1119">
            <v>1000</v>
          </cell>
        </row>
        <row r="1120">
          <cell r="A1120">
            <v>74830</v>
          </cell>
          <cell r="B1120">
            <v>10570</v>
          </cell>
          <cell r="C1120">
            <v>1080</v>
          </cell>
          <cell r="E1120">
            <v>1000</v>
          </cell>
        </row>
        <row r="1121">
          <cell r="A1121">
            <v>74835</v>
          </cell>
          <cell r="B1121">
            <v>10568</v>
          </cell>
          <cell r="C1121">
            <v>1080</v>
          </cell>
          <cell r="E1121">
            <v>1000</v>
          </cell>
        </row>
        <row r="1122">
          <cell r="A1122">
            <v>74840</v>
          </cell>
          <cell r="B1122">
            <v>10565</v>
          </cell>
          <cell r="C1122">
            <v>1080</v>
          </cell>
          <cell r="E1122">
            <v>1000</v>
          </cell>
        </row>
        <row r="1123">
          <cell r="A1123">
            <v>75001</v>
          </cell>
          <cell r="B1123">
            <v>10412</v>
          </cell>
          <cell r="C1123">
            <v>1066</v>
          </cell>
          <cell r="E1123">
            <v>1000</v>
          </cell>
        </row>
        <row r="1124">
          <cell r="A1124">
            <v>75010</v>
          </cell>
          <cell r="B1124">
            <v>10420</v>
          </cell>
          <cell r="C1124">
            <v>1066</v>
          </cell>
          <cell r="E1124">
            <v>1000</v>
          </cell>
        </row>
        <row r="1125">
          <cell r="A1125">
            <v>75020</v>
          </cell>
          <cell r="B1125">
            <v>10415</v>
          </cell>
          <cell r="C1125">
            <v>1066</v>
          </cell>
          <cell r="E1125">
            <v>1000</v>
          </cell>
        </row>
        <row r="1126">
          <cell r="A1126">
            <v>75030</v>
          </cell>
          <cell r="B1126">
            <v>10420</v>
          </cell>
          <cell r="C1126">
            <v>1066</v>
          </cell>
          <cell r="E1126">
            <v>1000</v>
          </cell>
        </row>
        <row r="1127">
          <cell r="A1127">
            <v>75031</v>
          </cell>
          <cell r="B1127">
            <v>10420</v>
          </cell>
          <cell r="C1127">
            <v>1066</v>
          </cell>
          <cell r="E1127">
            <v>1000</v>
          </cell>
        </row>
        <row r="1128">
          <cell r="A1128">
            <v>75035</v>
          </cell>
          <cell r="B1128">
            <v>10415</v>
          </cell>
          <cell r="C1128">
            <v>1066</v>
          </cell>
          <cell r="E1128">
            <v>1000</v>
          </cell>
        </row>
        <row r="1129">
          <cell r="A1129">
            <v>75040</v>
          </cell>
          <cell r="B1129">
            <v>10412</v>
          </cell>
          <cell r="C1129">
            <v>1066</v>
          </cell>
          <cell r="E1129">
            <v>1000</v>
          </cell>
        </row>
        <row r="1130">
          <cell r="A1130">
            <v>75080</v>
          </cell>
          <cell r="B1130">
            <v>10412</v>
          </cell>
          <cell r="C1130">
            <v>1066</v>
          </cell>
          <cell r="E1130">
            <v>1000</v>
          </cell>
        </row>
        <row r="1131">
          <cell r="A1131">
            <v>75201</v>
          </cell>
          <cell r="B1131">
            <v>10460</v>
          </cell>
          <cell r="C1131">
            <v>1070</v>
          </cell>
          <cell r="E1131">
            <v>1000</v>
          </cell>
        </row>
        <row r="1132">
          <cell r="A1132">
            <v>75203</v>
          </cell>
          <cell r="B1132">
            <v>10460</v>
          </cell>
          <cell r="C1132">
            <v>1070</v>
          </cell>
          <cell r="E1132">
            <v>1000</v>
          </cell>
        </row>
        <row r="1133">
          <cell r="A1133">
            <v>75205</v>
          </cell>
          <cell r="B1133">
            <v>10460</v>
          </cell>
          <cell r="C1133">
            <v>1070</v>
          </cell>
          <cell r="E1133">
            <v>1000</v>
          </cell>
        </row>
        <row r="1134">
          <cell r="A1134">
            <v>75210</v>
          </cell>
          <cell r="B1134">
            <v>10466</v>
          </cell>
          <cell r="C1134">
            <v>1070</v>
          </cell>
          <cell r="E1134">
            <v>1000</v>
          </cell>
        </row>
        <row r="1135">
          <cell r="A1135">
            <v>75211</v>
          </cell>
          <cell r="B1135">
            <v>10466</v>
          </cell>
          <cell r="C1135">
            <v>1070</v>
          </cell>
          <cell r="E1135">
            <v>1000</v>
          </cell>
        </row>
        <row r="1136">
          <cell r="A1136">
            <v>75212</v>
          </cell>
          <cell r="B1136">
            <v>10466</v>
          </cell>
          <cell r="C1136">
            <v>1070</v>
          </cell>
          <cell r="E1136">
            <v>1000</v>
          </cell>
        </row>
        <row r="1137">
          <cell r="A1137">
            <v>75213</v>
          </cell>
          <cell r="B1137">
            <v>10466</v>
          </cell>
          <cell r="C1137">
            <v>1070</v>
          </cell>
          <cell r="E1137">
            <v>1000</v>
          </cell>
        </row>
        <row r="1138">
          <cell r="A1138">
            <v>75214</v>
          </cell>
          <cell r="B1138">
            <v>10466</v>
          </cell>
          <cell r="C1138">
            <v>1070</v>
          </cell>
          <cell r="E1138">
            <v>1000</v>
          </cell>
        </row>
        <row r="1139">
          <cell r="A1139">
            <v>75215</v>
          </cell>
          <cell r="B1139">
            <v>10466</v>
          </cell>
          <cell r="C1139">
            <v>1070</v>
          </cell>
          <cell r="E1139">
            <v>1000</v>
          </cell>
        </row>
        <row r="1140">
          <cell r="A1140">
            <v>75216</v>
          </cell>
          <cell r="B1140">
            <v>10486</v>
          </cell>
          <cell r="C1140">
            <v>1070</v>
          </cell>
          <cell r="E1140">
            <v>1000</v>
          </cell>
        </row>
        <row r="1141">
          <cell r="A1141">
            <v>75217</v>
          </cell>
          <cell r="B1141">
            <v>10466</v>
          </cell>
          <cell r="C1141">
            <v>1070</v>
          </cell>
          <cell r="E1141">
            <v>1000</v>
          </cell>
        </row>
        <row r="1142">
          <cell r="A1142">
            <v>75220</v>
          </cell>
          <cell r="B1142">
            <v>10463</v>
          </cell>
          <cell r="C1142">
            <v>1070</v>
          </cell>
          <cell r="E1142">
            <v>1000</v>
          </cell>
        </row>
        <row r="1143">
          <cell r="A1143">
            <v>75221</v>
          </cell>
          <cell r="B1143">
            <v>10463</v>
          </cell>
          <cell r="C1143">
            <v>1070</v>
          </cell>
          <cell r="E1143">
            <v>1000</v>
          </cell>
        </row>
        <row r="1144">
          <cell r="A1144">
            <v>75230</v>
          </cell>
          <cell r="B1144">
            <v>10466</v>
          </cell>
          <cell r="C1144">
            <v>1070</v>
          </cell>
          <cell r="E1144">
            <v>1000</v>
          </cell>
        </row>
        <row r="1145">
          <cell r="A1145">
            <v>75235</v>
          </cell>
          <cell r="B1145">
            <v>10463</v>
          </cell>
          <cell r="C1145">
            <v>1070</v>
          </cell>
          <cell r="E1145">
            <v>1000</v>
          </cell>
        </row>
        <row r="1146">
          <cell r="A1146">
            <v>75240</v>
          </cell>
          <cell r="B1146">
            <v>10460</v>
          </cell>
          <cell r="C1146">
            <v>1070</v>
          </cell>
          <cell r="E1146">
            <v>1000</v>
          </cell>
        </row>
        <row r="1147">
          <cell r="A1147">
            <v>75405</v>
          </cell>
          <cell r="B1147">
            <v>10492</v>
          </cell>
          <cell r="C1147">
            <v>1058</v>
          </cell>
          <cell r="E1147">
            <v>1000</v>
          </cell>
        </row>
        <row r="1148">
          <cell r="A1148">
            <v>75412</v>
          </cell>
          <cell r="B1148">
            <v>10498</v>
          </cell>
          <cell r="C1148">
            <v>1058</v>
          </cell>
          <cell r="E1148">
            <v>1000</v>
          </cell>
        </row>
        <row r="1149">
          <cell r="A1149">
            <v>75413</v>
          </cell>
          <cell r="B1149">
            <v>10498</v>
          </cell>
          <cell r="C1149">
            <v>1058</v>
          </cell>
          <cell r="E1149">
            <v>1000</v>
          </cell>
        </row>
        <row r="1150">
          <cell r="A1150">
            <v>75414</v>
          </cell>
          <cell r="B1150">
            <v>10498</v>
          </cell>
          <cell r="C1150">
            <v>1058</v>
          </cell>
          <cell r="E1150">
            <v>1000</v>
          </cell>
        </row>
        <row r="1151">
          <cell r="A1151">
            <v>75415</v>
          </cell>
          <cell r="B1151">
            <v>10498</v>
          </cell>
          <cell r="C1151">
            <v>1058</v>
          </cell>
          <cell r="E1151">
            <v>1000</v>
          </cell>
        </row>
        <row r="1152">
          <cell r="A1152">
            <v>75416</v>
          </cell>
          <cell r="B1152">
            <v>10498</v>
          </cell>
          <cell r="C1152">
            <v>1058</v>
          </cell>
          <cell r="E1152">
            <v>1000</v>
          </cell>
        </row>
        <row r="1153">
          <cell r="A1153">
            <v>75417</v>
          </cell>
          <cell r="B1153">
            <v>10498</v>
          </cell>
          <cell r="C1153">
            <v>1058</v>
          </cell>
          <cell r="E1153">
            <v>1000</v>
          </cell>
        </row>
        <row r="1154">
          <cell r="A1154">
            <v>75418</v>
          </cell>
          <cell r="B1154">
            <v>10498</v>
          </cell>
          <cell r="C1154">
            <v>1058</v>
          </cell>
          <cell r="E1154">
            <v>1000</v>
          </cell>
        </row>
        <row r="1155">
          <cell r="A1155">
            <v>75419</v>
          </cell>
          <cell r="B1155">
            <v>10498</v>
          </cell>
          <cell r="C1155">
            <v>1058</v>
          </cell>
          <cell r="E1155">
            <v>1000</v>
          </cell>
        </row>
        <row r="1156">
          <cell r="A1156">
            <v>75420</v>
          </cell>
          <cell r="B1156">
            <v>10495</v>
          </cell>
          <cell r="C1156">
            <v>1058</v>
          </cell>
          <cell r="E1156">
            <v>1000</v>
          </cell>
        </row>
        <row r="1157">
          <cell r="A1157">
            <v>75430</v>
          </cell>
          <cell r="B1157">
            <v>10498</v>
          </cell>
          <cell r="C1157">
            <v>1058</v>
          </cell>
          <cell r="E1157">
            <v>1000</v>
          </cell>
        </row>
        <row r="1158">
          <cell r="A1158">
            <v>75441</v>
          </cell>
          <cell r="B1158">
            <v>10492</v>
          </cell>
          <cell r="C1158">
            <v>1058</v>
          </cell>
          <cell r="E1158">
            <v>1000</v>
          </cell>
        </row>
        <row r="1159">
          <cell r="A1159">
            <v>75443</v>
          </cell>
          <cell r="B1159">
            <v>10492</v>
          </cell>
          <cell r="C1159">
            <v>1058</v>
          </cell>
          <cell r="E1159">
            <v>1000</v>
          </cell>
        </row>
        <row r="1160">
          <cell r="A1160">
            <v>75451</v>
          </cell>
          <cell r="B1160">
            <v>10498</v>
          </cell>
          <cell r="C1160">
            <v>1058</v>
          </cell>
          <cell r="E1160">
            <v>1000</v>
          </cell>
        </row>
        <row r="1161">
          <cell r="A1161">
            <v>75452</v>
          </cell>
          <cell r="B1161">
            <v>10498</v>
          </cell>
          <cell r="C1161">
            <v>1058</v>
          </cell>
          <cell r="E1161">
            <v>1000</v>
          </cell>
        </row>
        <row r="1162">
          <cell r="A1162">
            <v>75453</v>
          </cell>
          <cell r="B1162">
            <v>10498</v>
          </cell>
          <cell r="C1162">
            <v>1058</v>
          </cell>
          <cell r="E1162">
            <v>1000</v>
          </cell>
        </row>
        <row r="1163">
          <cell r="A1163">
            <v>75473</v>
          </cell>
          <cell r="B1163">
            <v>10498</v>
          </cell>
          <cell r="C1163">
            <v>1058</v>
          </cell>
          <cell r="E1163">
            <v>1000</v>
          </cell>
        </row>
        <row r="1164">
          <cell r="A1164">
            <v>75474</v>
          </cell>
          <cell r="B1164">
            <v>10498</v>
          </cell>
          <cell r="C1164">
            <v>1058</v>
          </cell>
          <cell r="E1164">
            <v>1000</v>
          </cell>
        </row>
        <row r="1165">
          <cell r="A1165">
            <v>75482</v>
          </cell>
          <cell r="B1165">
            <v>10498</v>
          </cell>
          <cell r="C1165">
            <v>1058</v>
          </cell>
          <cell r="E1165">
            <v>1000</v>
          </cell>
        </row>
        <row r="1166">
          <cell r="A1166">
            <v>75483</v>
          </cell>
          <cell r="B1166">
            <v>10495</v>
          </cell>
          <cell r="C1166">
            <v>1058</v>
          </cell>
          <cell r="E1166">
            <v>1000</v>
          </cell>
        </row>
        <row r="1167">
          <cell r="A1167">
            <v>75484</v>
          </cell>
          <cell r="B1167">
            <v>10498</v>
          </cell>
          <cell r="C1167">
            <v>1058</v>
          </cell>
          <cell r="E1167">
            <v>1000</v>
          </cell>
        </row>
        <row r="1168">
          <cell r="A1168">
            <v>75485</v>
          </cell>
          <cell r="B1168">
            <v>10498</v>
          </cell>
          <cell r="C1168">
            <v>1058</v>
          </cell>
          <cell r="E1168">
            <v>1000</v>
          </cell>
        </row>
        <row r="1169">
          <cell r="A1169">
            <v>75486</v>
          </cell>
          <cell r="B1169">
            <v>10498</v>
          </cell>
          <cell r="C1169">
            <v>1058</v>
          </cell>
          <cell r="E1169">
            <v>1000</v>
          </cell>
        </row>
        <row r="1170">
          <cell r="A1170">
            <v>75487</v>
          </cell>
          <cell r="B1170">
            <v>10498</v>
          </cell>
          <cell r="C1170">
            <v>1058</v>
          </cell>
          <cell r="E1170">
            <v>1000</v>
          </cell>
        </row>
        <row r="1171">
          <cell r="A1171">
            <v>75488</v>
          </cell>
          <cell r="B1171">
            <v>10498</v>
          </cell>
          <cell r="C1171">
            <v>1058</v>
          </cell>
          <cell r="E1171">
            <v>1000</v>
          </cell>
        </row>
        <row r="1172">
          <cell r="A1172">
            <v>75490</v>
          </cell>
          <cell r="B1172">
            <v>10492</v>
          </cell>
          <cell r="C1172">
            <v>1058</v>
          </cell>
          <cell r="E1172">
            <v>1000</v>
          </cell>
        </row>
        <row r="1173">
          <cell r="A1173">
            <v>75601</v>
          </cell>
          <cell r="B1173">
            <v>10001</v>
          </cell>
          <cell r="C1173">
            <v>1001</v>
          </cell>
          <cell r="E1173">
            <v>1000</v>
          </cell>
        </row>
        <row r="1174">
          <cell r="A1174">
            <v>75610</v>
          </cell>
          <cell r="B1174">
            <v>10006</v>
          </cell>
          <cell r="C1174">
            <v>1001</v>
          </cell>
          <cell r="E1174">
            <v>1000</v>
          </cell>
        </row>
        <row r="1175">
          <cell r="A1175">
            <v>75611</v>
          </cell>
          <cell r="B1175">
            <v>10006</v>
          </cell>
          <cell r="C1175">
            <v>1001</v>
          </cell>
          <cell r="E1175">
            <v>1000</v>
          </cell>
        </row>
        <row r="1176">
          <cell r="A1176">
            <v>75612</v>
          </cell>
          <cell r="B1176">
            <v>10005</v>
          </cell>
          <cell r="C1176">
            <v>1001</v>
          </cell>
          <cell r="E1176">
            <v>1000</v>
          </cell>
        </row>
        <row r="1177">
          <cell r="A1177">
            <v>75615</v>
          </cell>
          <cell r="B1177">
            <v>10006</v>
          </cell>
          <cell r="C1177">
            <v>1001</v>
          </cell>
          <cell r="E1177">
            <v>1000</v>
          </cell>
        </row>
        <row r="1178">
          <cell r="A1178">
            <v>75616</v>
          </cell>
          <cell r="B1178">
            <v>10006</v>
          </cell>
          <cell r="C1178">
            <v>1001</v>
          </cell>
          <cell r="E1178">
            <v>1000</v>
          </cell>
        </row>
        <row r="1179">
          <cell r="A1179">
            <v>75617</v>
          </cell>
          <cell r="B1179">
            <v>10006</v>
          </cell>
          <cell r="C1179">
            <v>1091</v>
          </cell>
          <cell r="E1179">
            <v>1000</v>
          </cell>
        </row>
        <row r="1180">
          <cell r="A1180">
            <v>75620</v>
          </cell>
          <cell r="B1180">
            <v>10004</v>
          </cell>
          <cell r="C1180">
            <v>1001</v>
          </cell>
          <cell r="E1180">
            <v>1000</v>
          </cell>
        </row>
        <row r="1181">
          <cell r="A1181">
            <v>75630</v>
          </cell>
          <cell r="B1181">
            <v>10006</v>
          </cell>
          <cell r="C1181">
            <v>1001</v>
          </cell>
          <cell r="E1181">
            <v>1000</v>
          </cell>
        </row>
        <row r="1182">
          <cell r="A1182">
            <v>75635</v>
          </cell>
          <cell r="B1182">
            <v>10004</v>
          </cell>
          <cell r="C1182">
            <v>1001</v>
          </cell>
          <cell r="E1182">
            <v>1000</v>
          </cell>
        </row>
        <row r="1183">
          <cell r="A1183">
            <v>75640</v>
          </cell>
          <cell r="B1183">
            <v>10001</v>
          </cell>
          <cell r="C1183">
            <v>1001</v>
          </cell>
          <cell r="E1183">
            <v>1000</v>
          </cell>
        </row>
        <row r="1184">
          <cell r="A1184">
            <v>75645</v>
          </cell>
          <cell r="B1184">
            <v>10006</v>
          </cell>
          <cell r="C1184">
            <v>1001</v>
          </cell>
          <cell r="E1184">
            <v>1000</v>
          </cell>
        </row>
        <row r="1185">
          <cell r="A1185">
            <v>75650</v>
          </cell>
          <cell r="B1185">
            <v>10001</v>
          </cell>
          <cell r="C1185">
            <v>1001</v>
          </cell>
          <cell r="E1185">
            <v>1000</v>
          </cell>
        </row>
        <row r="1186">
          <cell r="A1186">
            <v>75680</v>
          </cell>
          <cell r="B1186">
            <v>10001</v>
          </cell>
          <cell r="C1186">
            <v>1001</v>
          </cell>
          <cell r="E1186">
            <v>1000</v>
          </cell>
        </row>
        <row r="1187">
          <cell r="A1187">
            <v>75792</v>
          </cell>
          <cell r="B1187">
            <v>10184</v>
          </cell>
          <cell r="C1187">
            <v>1057</v>
          </cell>
          <cell r="E1187">
            <v>1000</v>
          </cell>
        </row>
        <row r="1188">
          <cell r="A1188">
            <v>75793</v>
          </cell>
          <cell r="B1188">
            <v>10184</v>
          </cell>
          <cell r="C1188">
            <v>1057</v>
          </cell>
          <cell r="E1188">
            <v>1000</v>
          </cell>
        </row>
        <row r="1189">
          <cell r="A1189">
            <v>75805</v>
          </cell>
          <cell r="B1189">
            <v>10546</v>
          </cell>
          <cell r="C1189">
            <v>1078</v>
          </cell>
          <cell r="E1189">
            <v>1000</v>
          </cell>
        </row>
        <row r="1190">
          <cell r="A1190">
            <v>75809</v>
          </cell>
          <cell r="B1190">
            <v>10549</v>
          </cell>
          <cell r="C1190">
            <v>1078</v>
          </cell>
          <cell r="E1190">
            <v>1000</v>
          </cell>
        </row>
        <row r="1191">
          <cell r="A1191">
            <v>75810</v>
          </cell>
          <cell r="B1191">
            <v>10552</v>
          </cell>
          <cell r="C1191">
            <v>1078</v>
          </cell>
          <cell r="E1191">
            <v>1000</v>
          </cell>
        </row>
        <row r="1192">
          <cell r="A1192">
            <v>75821</v>
          </cell>
          <cell r="B1192">
            <v>10552</v>
          </cell>
          <cell r="C1192">
            <v>1078</v>
          </cell>
          <cell r="E1192">
            <v>1000</v>
          </cell>
        </row>
        <row r="1193">
          <cell r="A1193">
            <v>75822</v>
          </cell>
          <cell r="B1193">
            <v>10552</v>
          </cell>
          <cell r="C1193">
            <v>1078</v>
          </cell>
          <cell r="E1193">
            <v>1000</v>
          </cell>
        </row>
        <row r="1194">
          <cell r="A1194">
            <v>75823</v>
          </cell>
          <cell r="B1194">
            <v>10552</v>
          </cell>
          <cell r="C1194">
            <v>1078</v>
          </cell>
          <cell r="E1194">
            <v>1000</v>
          </cell>
        </row>
        <row r="1195">
          <cell r="A1195">
            <v>75824</v>
          </cell>
          <cell r="B1195">
            <v>10552</v>
          </cell>
          <cell r="C1195">
            <v>1678</v>
          </cell>
          <cell r="E1195">
            <v>1000</v>
          </cell>
        </row>
        <row r="1196">
          <cell r="A1196">
            <v>75831</v>
          </cell>
          <cell r="B1196">
            <v>10552</v>
          </cell>
          <cell r="C1196">
            <v>1078</v>
          </cell>
          <cell r="E1196">
            <v>1000</v>
          </cell>
        </row>
        <row r="1197">
          <cell r="A1197">
            <v>75833</v>
          </cell>
          <cell r="B1197">
            <v>10549</v>
          </cell>
          <cell r="C1197">
            <v>1078</v>
          </cell>
          <cell r="E1197">
            <v>1000</v>
          </cell>
        </row>
        <row r="1198">
          <cell r="A1198">
            <v>75841</v>
          </cell>
          <cell r="B1198">
            <v>10546</v>
          </cell>
          <cell r="C1198">
            <v>1078</v>
          </cell>
          <cell r="E1198">
            <v>1000</v>
          </cell>
        </row>
        <row r="1199">
          <cell r="A1199">
            <v>75842</v>
          </cell>
          <cell r="B1199">
            <v>10546</v>
          </cell>
          <cell r="C1199">
            <v>1078</v>
          </cell>
          <cell r="E1199">
            <v>1000</v>
          </cell>
        </row>
        <row r="1200">
          <cell r="A1200">
            <v>75843</v>
          </cell>
          <cell r="B1200">
            <v>10546</v>
          </cell>
          <cell r="C1200">
            <v>1078</v>
          </cell>
          <cell r="E1200">
            <v>1000</v>
          </cell>
        </row>
        <row r="1201">
          <cell r="A1201">
            <v>75844</v>
          </cell>
          <cell r="B1201">
            <v>10546</v>
          </cell>
          <cell r="C1201">
            <v>1078</v>
          </cell>
          <cell r="E1201">
            <v>1000</v>
          </cell>
        </row>
        <row r="1202">
          <cell r="A1202">
            <v>75845</v>
          </cell>
          <cell r="B1202">
            <v>10546</v>
          </cell>
          <cell r="C1202">
            <v>1078</v>
          </cell>
          <cell r="E1202">
            <v>1000</v>
          </cell>
        </row>
        <row r="1203">
          <cell r="A1203">
            <v>75909</v>
          </cell>
          <cell r="B1203">
            <v>10604</v>
          </cell>
          <cell r="C1203">
            <v>1204</v>
          </cell>
          <cell r="E1203">
            <v>1000</v>
          </cell>
        </row>
        <row r="1204">
          <cell r="A1204">
            <v>75910</v>
          </cell>
          <cell r="B1204">
            <v>10604</v>
          </cell>
          <cell r="C1204">
            <v>1204</v>
          </cell>
          <cell r="E1204">
            <v>1000</v>
          </cell>
        </row>
        <row r="1205">
          <cell r="A1205">
            <v>79001</v>
          </cell>
          <cell r="B1205">
            <v>11899</v>
          </cell>
          <cell r="C1205">
            <v>1202</v>
          </cell>
          <cell r="E1205">
            <v>1000</v>
          </cell>
        </row>
        <row r="1206">
          <cell r="A1206">
            <v>79101</v>
          </cell>
          <cell r="B1206">
            <v>11899</v>
          </cell>
          <cell r="C1206">
            <v>1202</v>
          </cell>
          <cell r="E1206">
            <v>1000</v>
          </cell>
        </row>
        <row r="1207">
          <cell r="A1207">
            <v>79201</v>
          </cell>
          <cell r="B1207">
            <v>11818</v>
          </cell>
          <cell r="C1207">
            <v>1202</v>
          </cell>
          <cell r="E1207">
            <v>1000</v>
          </cell>
        </row>
        <row r="1208">
          <cell r="A1208">
            <v>79205</v>
          </cell>
          <cell r="B1208">
            <v>11819</v>
          </cell>
          <cell r="C1208">
            <v>1202</v>
          </cell>
          <cell r="E1208">
            <v>1000</v>
          </cell>
        </row>
        <row r="1209">
          <cell r="A1209">
            <v>79210</v>
          </cell>
          <cell r="B1209">
            <v>11899</v>
          </cell>
          <cell r="C1209">
            <v>1202</v>
          </cell>
          <cell r="E1209">
            <v>1000</v>
          </cell>
        </row>
        <row r="1210">
          <cell r="A1210">
            <v>79301</v>
          </cell>
          <cell r="B1210">
            <v>11821</v>
          </cell>
          <cell r="C1210">
            <v>1202</v>
          </cell>
          <cell r="E1210">
            <v>1000</v>
          </cell>
        </row>
        <row r="1211">
          <cell r="A1211">
            <v>79310</v>
          </cell>
          <cell r="B1211">
            <v>11824</v>
          </cell>
          <cell r="C1211">
            <v>1202</v>
          </cell>
          <cell r="E1211">
            <v>1000</v>
          </cell>
        </row>
        <row r="1212">
          <cell r="A1212">
            <v>79329</v>
          </cell>
          <cell r="B1212">
            <v>11899</v>
          </cell>
          <cell r="C1212">
            <v>1202</v>
          </cell>
          <cell r="E1212">
            <v>1000</v>
          </cell>
        </row>
        <row r="1213">
          <cell r="A1213">
            <v>79335</v>
          </cell>
          <cell r="B1213">
            <v>11899</v>
          </cell>
          <cell r="C1213">
            <v>1202</v>
          </cell>
          <cell r="E1213">
            <v>1000</v>
          </cell>
        </row>
        <row r="1214">
          <cell r="A1214">
            <v>79355</v>
          </cell>
          <cell r="B1214">
            <v>11825</v>
          </cell>
          <cell r="C1214">
            <v>1202</v>
          </cell>
          <cell r="E1214">
            <v>1000</v>
          </cell>
        </row>
        <row r="1215">
          <cell r="A1215">
            <v>79360</v>
          </cell>
          <cell r="B1215">
            <v>11824</v>
          </cell>
          <cell r="C1215">
            <v>1202</v>
          </cell>
          <cell r="E1215">
            <v>1000</v>
          </cell>
        </row>
        <row r="1216">
          <cell r="A1216">
            <v>79370</v>
          </cell>
          <cell r="B1216">
            <v>11824</v>
          </cell>
          <cell r="C1216">
            <v>1202</v>
          </cell>
          <cell r="E1216">
            <v>1000</v>
          </cell>
        </row>
        <row r="1217">
          <cell r="A1217">
            <v>79405</v>
          </cell>
          <cell r="B1217">
            <v>12000</v>
          </cell>
          <cell r="C1217">
            <v>1202</v>
          </cell>
          <cell r="E1217">
            <v>1000</v>
          </cell>
        </row>
        <row r="1218">
          <cell r="A1218">
            <v>79601</v>
          </cell>
          <cell r="B1218">
            <v>11826</v>
          </cell>
          <cell r="C1218">
            <v>1202</v>
          </cell>
          <cell r="E1218">
            <v>1000</v>
          </cell>
        </row>
        <row r="1219">
          <cell r="A1219">
            <v>89001</v>
          </cell>
          <cell r="B1219">
            <v>10123</v>
          </cell>
          <cell r="C1219">
            <v>1023</v>
          </cell>
          <cell r="E1219">
            <v>1000</v>
          </cell>
        </row>
        <row r="1220">
          <cell r="A1220">
            <v>89101</v>
          </cell>
          <cell r="B1220">
            <v>11690</v>
          </cell>
          <cell r="C1220">
            <v>1201</v>
          </cell>
          <cell r="E1220">
            <v>1000</v>
          </cell>
        </row>
        <row r="1221">
          <cell r="A1221">
            <v>89102</v>
          </cell>
          <cell r="B1221">
            <v>11736</v>
          </cell>
          <cell r="C1221">
            <v>1197</v>
          </cell>
          <cell r="E1221">
            <v>1000</v>
          </cell>
        </row>
        <row r="1222">
          <cell r="A1222">
            <v>89103</v>
          </cell>
          <cell r="B1222">
            <v>11688</v>
          </cell>
          <cell r="C1222">
            <v>1201</v>
          </cell>
          <cell r="E1222">
            <v>1000</v>
          </cell>
        </row>
        <row r="1223">
          <cell r="A1223">
            <v>89104</v>
          </cell>
          <cell r="B1223">
            <v>11688</v>
          </cell>
          <cell r="C1223">
            <v>1201</v>
          </cell>
          <cell r="E1223">
            <v>1000</v>
          </cell>
        </row>
        <row r="1224">
          <cell r="A1224">
            <v>99901</v>
          </cell>
          <cell r="B1224">
            <v>11845</v>
          </cell>
          <cell r="C1224">
            <v>1200</v>
          </cell>
          <cell r="E1224">
            <v>1000</v>
          </cell>
        </row>
        <row r="1225">
          <cell r="A1225">
            <v>99902</v>
          </cell>
          <cell r="B1225">
            <v>11845</v>
          </cell>
          <cell r="C1225">
            <v>1200</v>
          </cell>
          <cell r="E1225">
            <v>1000</v>
          </cell>
        </row>
        <row r="1226">
          <cell r="A1226">
            <v>99904</v>
          </cell>
          <cell r="B1226">
            <v>11845</v>
          </cell>
          <cell r="C1226">
            <v>1200</v>
          </cell>
          <cell r="E1226">
            <v>1000</v>
          </cell>
        </row>
        <row r="1227">
          <cell r="A1227">
            <v>99908</v>
          </cell>
          <cell r="B1227">
            <v>11845</v>
          </cell>
          <cell r="C1227">
            <v>1200</v>
          </cell>
          <cell r="E1227">
            <v>1000</v>
          </cell>
        </row>
        <row r="1228">
          <cell r="A1228">
            <v>10700</v>
          </cell>
          <cell r="B1228">
            <v>11758</v>
          </cell>
          <cell r="E1228">
            <v>1000</v>
          </cell>
        </row>
        <row r="1229">
          <cell r="A1229">
            <v>11080</v>
          </cell>
          <cell r="D1229" t="str">
            <v>IO REQ</v>
          </cell>
          <cell r="E1229">
            <v>5320</v>
          </cell>
        </row>
        <row r="1230">
          <cell r="A1230">
            <v>11200</v>
          </cell>
          <cell r="B1230">
            <v>12360</v>
          </cell>
          <cell r="D1230" t="str">
            <v>IO REQ</v>
          </cell>
          <cell r="E1230">
            <v>1010</v>
          </cell>
        </row>
        <row r="1231">
          <cell r="A1231">
            <v>11206</v>
          </cell>
          <cell r="D1231">
            <v>300202</v>
          </cell>
          <cell r="E1231">
            <v>1000</v>
          </cell>
        </row>
        <row r="1232">
          <cell r="A1232">
            <v>11211</v>
          </cell>
          <cell r="B1232">
            <v>12361</v>
          </cell>
          <cell r="E1232">
            <v>1020</v>
          </cell>
        </row>
        <row r="1233">
          <cell r="A1233" t="str">
            <v>113XX</v>
          </cell>
          <cell r="B1233">
            <v>10065</v>
          </cell>
          <cell r="E1233">
            <v>4000</v>
          </cell>
        </row>
        <row r="1234">
          <cell r="A1234">
            <v>11500</v>
          </cell>
          <cell r="D1234">
            <v>300203</v>
          </cell>
          <cell r="E1234">
            <v>1000</v>
          </cell>
        </row>
        <row r="1235">
          <cell r="A1235">
            <v>11635</v>
          </cell>
          <cell r="B1235">
            <v>10110</v>
          </cell>
          <cell r="E1235">
            <v>4100</v>
          </cell>
        </row>
        <row r="1236">
          <cell r="A1236">
            <v>11636</v>
          </cell>
          <cell r="B1236">
            <v>10108</v>
          </cell>
          <cell r="E1236">
            <v>4100</v>
          </cell>
        </row>
        <row r="1237">
          <cell r="A1237">
            <v>11637</v>
          </cell>
          <cell r="B1237">
            <v>10102</v>
          </cell>
          <cell r="E1237">
            <v>4100</v>
          </cell>
        </row>
        <row r="1238">
          <cell r="A1238">
            <v>11638</v>
          </cell>
          <cell r="B1238">
            <v>10107</v>
          </cell>
          <cell r="E1238">
            <v>4100</v>
          </cell>
        </row>
        <row r="1239">
          <cell r="A1239">
            <v>11639</v>
          </cell>
          <cell r="B1239">
            <v>10101</v>
          </cell>
          <cell r="E1239">
            <v>4100</v>
          </cell>
        </row>
        <row r="1240">
          <cell r="A1240">
            <v>11764</v>
          </cell>
          <cell r="B1240">
            <v>10136</v>
          </cell>
          <cell r="E1240">
            <v>4900</v>
          </cell>
        </row>
        <row r="1241">
          <cell r="A1241">
            <v>11900</v>
          </cell>
          <cell r="D1241" t="str">
            <v>IO REQ</v>
          </cell>
          <cell r="E1241">
            <v>1040</v>
          </cell>
        </row>
        <row r="1242">
          <cell r="A1242">
            <v>11940</v>
          </cell>
          <cell r="B1242">
            <v>10182</v>
          </cell>
          <cell r="E1242">
            <v>3500</v>
          </cell>
        </row>
        <row r="1243">
          <cell r="A1243">
            <v>11942</v>
          </cell>
          <cell r="B1243">
            <v>10284</v>
          </cell>
          <cell r="E1243">
            <v>3520</v>
          </cell>
        </row>
        <row r="1244">
          <cell r="A1244">
            <v>11943</v>
          </cell>
          <cell r="B1244">
            <v>10074</v>
          </cell>
          <cell r="E1244">
            <v>3510</v>
          </cell>
        </row>
        <row r="1245">
          <cell r="A1245">
            <v>11944</v>
          </cell>
          <cell r="B1245">
            <v>10074</v>
          </cell>
          <cell r="E1245">
            <v>3510</v>
          </cell>
        </row>
        <row r="1246">
          <cell r="A1246">
            <v>11945</v>
          </cell>
          <cell r="B1246">
            <v>10156</v>
          </cell>
          <cell r="E1246">
            <v>3600</v>
          </cell>
        </row>
        <row r="1247">
          <cell r="A1247">
            <v>11990</v>
          </cell>
          <cell r="B1247">
            <v>10185</v>
          </cell>
          <cell r="E1247">
            <v>3000</v>
          </cell>
        </row>
        <row r="1248">
          <cell r="A1248">
            <v>11995</v>
          </cell>
          <cell r="B1248">
            <v>10180</v>
          </cell>
          <cell r="E1248">
            <v>3000</v>
          </cell>
        </row>
        <row r="1249">
          <cell r="A1249">
            <v>11997</v>
          </cell>
          <cell r="B1249">
            <v>10185</v>
          </cell>
          <cell r="E1249">
            <v>3000</v>
          </cell>
        </row>
        <row r="1250">
          <cell r="A1250">
            <v>11997</v>
          </cell>
          <cell r="D1250">
            <v>300201</v>
          </cell>
          <cell r="E1250">
            <v>1000</v>
          </cell>
        </row>
        <row r="1251">
          <cell r="A1251">
            <v>11997</v>
          </cell>
          <cell r="D1251">
            <v>300203</v>
          </cell>
          <cell r="E1251">
            <v>1000</v>
          </cell>
        </row>
        <row r="1252">
          <cell r="A1252">
            <v>11997</v>
          </cell>
          <cell r="D1252">
            <v>300100</v>
          </cell>
          <cell r="E1252">
            <v>3000</v>
          </cell>
        </row>
        <row r="1253">
          <cell r="A1253">
            <v>11997</v>
          </cell>
          <cell r="D1253">
            <v>300180</v>
          </cell>
          <cell r="E1253">
            <v>3000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 SBC - Class 48T"/>
      <sheetName val="KWH pivot"/>
      <sheetName val="Cust Data"/>
      <sheetName val="&lt;&lt;new | old&gt;&gt;"/>
      <sheetName val="Monthly kWh"/>
      <sheetName val="JCBI Summary"/>
      <sheetName val="check"/>
      <sheetName val="RVN01"/>
      <sheetName val="SBC kWh"/>
      <sheetName val="SBC Rev"/>
      <sheetName val="SBC kWh (2)"/>
      <sheetName val="SBC Rev (2)"/>
      <sheetName val="JCBI"/>
      <sheetName val="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F1" t="str">
            <v>Custagrm</v>
          </cell>
          <cell r="G1" t="str">
            <v>Name</v>
          </cell>
          <cell r="H1" t="str">
            <v>Rate Code</v>
          </cell>
        </row>
        <row r="2">
          <cell r="F2" t="str">
            <v>1094093100050001</v>
          </cell>
          <cell r="G2" t="str">
            <v xml:space="preserve">SAFEWAY INC                         </v>
          </cell>
          <cell r="H2" t="str">
            <v>48T</v>
          </cell>
        </row>
        <row r="3">
          <cell r="F3" t="str">
            <v>1264795100550001</v>
          </cell>
          <cell r="G3" t="str">
            <v xml:space="preserve">WEYERHAEUSER CO                     </v>
          </cell>
          <cell r="H3" t="str">
            <v>48T</v>
          </cell>
        </row>
        <row r="4">
          <cell r="F4" t="str">
            <v>1520510600010006</v>
          </cell>
          <cell r="G4" t="str">
            <v xml:space="preserve">COBANK                              </v>
          </cell>
          <cell r="H4" t="str">
            <v>48T</v>
          </cell>
        </row>
        <row r="5">
          <cell r="F5" t="str">
            <v>1996572800010002</v>
          </cell>
          <cell r="G5" t="str">
            <v xml:space="preserve">MACRO PLASTICS/WASHINGTON INC.      </v>
          </cell>
          <cell r="H5" t="str">
            <v>48T</v>
          </cell>
        </row>
        <row r="6">
          <cell r="F6" t="str">
            <v>2126474100500001</v>
          </cell>
          <cell r="G6" t="str">
            <v xml:space="preserve">BOISE CASCADE CORP                  </v>
          </cell>
          <cell r="H6" t="str">
            <v>48T</v>
          </cell>
        </row>
        <row r="7">
          <cell r="F7" t="str">
            <v>2126474100540001</v>
          </cell>
          <cell r="G7" t="str">
            <v xml:space="preserve">BOISE CASCADE CORP                  </v>
          </cell>
          <cell r="H7" t="str">
            <v>48T</v>
          </cell>
        </row>
        <row r="8">
          <cell r="F8" t="str">
            <v>2322537100020004</v>
          </cell>
          <cell r="G8" t="str">
            <v>WAL MART YAKIMA DISTRIBUTION</v>
          </cell>
          <cell r="H8" t="str">
            <v>48T</v>
          </cell>
        </row>
        <row r="9">
          <cell r="F9" t="str">
            <v>233059500010007</v>
          </cell>
          <cell r="G9" t="str">
            <v xml:space="preserve">FPL ENERGY VANSYCLE LLC             </v>
          </cell>
          <cell r="H9" t="str">
            <v>47T</v>
          </cell>
        </row>
        <row r="10">
          <cell r="F10" t="str">
            <v>325599300020001</v>
          </cell>
          <cell r="G10" t="str">
            <v xml:space="preserve">PONDEROSA FIBERS OF WASHINGTON      </v>
          </cell>
          <cell r="H10" t="str">
            <v>48T</v>
          </cell>
        </row>
        <row r="11">
          <cell r="F11" t="str">
            <v>3379775100050002</v>
          </cell>
          <cell r="G11" t="str">
            <v xml:space="preserve">U S VETERANS ADMIN                  </v>
          </cell>
          <cell r="H11" t="str">
            <v>48T</v>
          </cell>
        </row>
        <row r="12">
          <cell r="F12" t="str">
            <v>4243799100410001</v>
          </cell>
          <cell r="G12" t="str">
            <v xml:space="preserve">WHITMAN COLLEGE                     </v>
          </cell>
          <cell r="H12" t="str">
            <v>48T</v>
          </cell>
        </row>
        <row r="13">
          <cell r="F13" t="str">
            <v>4243799100410002</v>
          </cell>
          <cell r="G13" t="str">
            <v xml:space="preserve">WHITMAN COLLEGE                     </v>
          </cell>
          <cell r="H13" t="str">
            <v>48T</v>
          </cell>
        </row>
        <row r="14">
          <cell r="F14" t="str">
            <v>4250022100080001</v>
          </cell>
          <cell r="G14" t="str">
            <v xml:space="preserve">PROVIDENCE HEALTH SYSTEM            </v>
          </cell>
          <cell r="H14" t="str">
            <v>48T</v>
          </cell>
        </row>
        <row r="15">
          <cell r="F15" t="str">
            <v>4250022100100007</v>
          </cell>
          <cell r="G15" t="str">
            <v xml:space="preserve">PROVIDENCE HEALTH SYSTEM            </v>
          </cell>
          <cell r="H15" t="str">
            <v>48T</v>
          </cell>
        </row>
        <row r="16">
          <cell r="F16" t="str">
            <v>4285155100010028</v>
          </cell>
          <cell r="G16" t="str">
            <v xml:space="preserve">WALLA WALLA SCH DIST 140            </v>
          </cell>
          <cell r="H16" t="str">
            <v>48T</v>
          </cell>
        </row>
        <row r="17">
          <cell r="F17" t="str">
            <v>4327827100010008</v>
          </cell>
          <cell r="G17" t="str">
            <v xml:space="preserve">WA ST DEPT OF ADULT CORRECTIONS     </v>
          </cell>
          <cell r="H17" t="str">
            <v>48T</v>
          </cell>
        </row>
        <row r="18">
          <cell r="F18" t="str">
            <v>4327827100010010</v>
          </cell>
          <cell r="G18" t="str">
            <v xml:space="preserve">WA ST DEPT OF ADULT CORRECTIONS     </v>
          </cell>
          <cell r="H18" t="str">
            <v>48T</v>
          </cell>
        </row>
        <row r="19">
          <cell r="F19" t="str">
            <v>4335534100120001</v>
          </cell>
          <cell r="G19" t="str">
            <v xml:space="preserve">WALLA WALLA COMMUNITY COLLEGE       </v>
          </cell>
          <cell r="H19" t="str">
            <v>48T</v>
          </cell>
        </row>
        <row r="20">
          <cell r="F20" t="str">
            <v>4408866100080001</v>
          </cell>
          <cell r="G20" t="str">
            <v xml:space="preserve">IOWA BEEF PROCESSOR INC             </v>
          </cell>
          <cell r="H20" t="str">
            <v>48T</v>
          </cell>
        </row>
        <row r="21">
          <cell r="F21" t="str">
            <v>4408866100110001</v>
          </cell>
          <cell r="G21" t="str">
            <v xml:space="preserve">IOWA BEEF PROCESSOR INC             </v>
          </cell>
          <cell r="H21" t="str">
            <v>48T</v>
          </cell>
        </row>
        <row r="22">
          <cell r="F22" t="str">
            <v>4408866100120001</v>
          </cell>
          <cell r="G22" t="str">
            <v xml:space="preserve">IOWA BEEF PROCESSOR INC             </v>
          </cell>
          <cell r="H22" t="str">
            <v>48T</v>
          </cell>
        </row>
        <row r="23">
          <cell r="F23" t="str">
            <v>4408866100150001</v>
          </cell>
          <cell r="G23" t="str">
            <v xml:space="preserve">IOWA BEEF PROCESSOR INC             </v>
          </cell>
          <cell r="H23" t="str">
            <v>48T</v>
          </cell>
        </row>
        <row r="24">
          <cell r="F24" t="str">
            <v>4455801100070001</v>
          </cell>
          <cell r="G24" t="str">
            <v xml:space="preserve">SUNNYSIDE SCH DIST 201              </v>
          </cell>
          <cell r="H24" t="str">
            <v>48T</v>
          </cell>
        </row>
        <row r="25">
          <cell r="F25" t="str">
            <v>4459784100020001</v>
          </cell>
          <cell r="G25" t="str">
            <v xml:space="preserve">YAKIMA VALLEY MEMORIAL HOSPITAL     </v>
          </cell>
          <cell r="H25" t="str">
            <v>48T</v>
          </cell>
        </row>
        <row r="26">
          <cell r="F26" t="str">
            <v>4459784100070002</v>
          </cell>
          <cell r="G26" t="str">
            <v xml:space="preserve">YAKIMA VALLEY MEMORIAL HOSPITAL     </v>
          </cell>
          <cell r="H26" t="str">
            <v>48T</v>
          </cell>
        </row>
        <row r="27">
          <cell r="F27" t="str">
            <v>4513222100010001</v>
          </cell>
          <cell r="G27" t="str">
            <v xml:space="preserve">PW PIPE                             </v>
          </cell>
          <cell r="H27" t="str">
            <v>48T</v>
          </cell>
        </row>
        <row r="28">
          <cell r="F28" t="str">
            <v>4513243100080001</v>
          </cell>
          <cell r="G28" t="str">
            <v xml:space="preserve">TREE TOP INC                        </v>
          </cell>
          <cell r="H28" t="str">
            <v>48T</v>
          </cell>
        </row>
        <row r="29">
          <cell r="F29" t="str">
            <v>4513243100120001</v>
          </cell>
          <cell r="G29" t="str">
            <v xml:space="preserve">TREE TOP INC                        </v>
          </cell>
          <cell r="H29" t="str">
            <v>48T</v>
          </cell>
        </row>
        <row r="30">
          <cell r="F30" t="str">
            <v>4513243100150001</v>
          </cell>
          <cell r="G30" t="str">
            <v xml:space="preserve">TREE TOP INC                        </v>
          </cell>
          <cell r="H30" t="str">
            <v>48T</v>
          </cell>
        </row>
        <row r="31">
          <cell r="F31" t="str">
            <v>4538688100010001</v>
          </cell>
          <cell r="G31" t="str">
            <v xml:space="preserve">J M SMUCKER CO                      </v>
          </cell>
          <cell r="H31" t="str">
            <v>48T</v>
          </cell>
        </row>
        <row r="32">
          <cell r="F32" t="str">
            <v>4538695100060001</v>
          </cell>
          <cell r="G32" t="str">
            <v xml:space="preserve">WELCH'S FOOD                        </v>
          </cell>
          <cell r="H32" t="str">
            <v>48T</v>
          </cell>
        </row>
        <row r="33">
          <cell r="F33" t="str">
            <v>4545205100070001</v>
          </cell>
          <cell r="G33" t="str">
            <v xml:space="preserve">KENYON ZERO STORAGE INC             </v>
          </cell>
          <cell r="H33" t="str">
            <v>48T</v>
          </cell>
        </row>
        <row r="34">
          <cell r="F34" t="str">
            <v>4546465100040001</v>
          </cell>
          <cell r="G34" t="str">
            <v xml:space="preserve">WELCH FOODS INC                     </v>
          </cell>
          <cell r="H34" t="str">
            <v>48T</v>
          </cell>
        </row>
        <row r="35">
          <cell r="F35" t="str">
            <v>4553514100380001</v>
          </cell>
          <cell r="G35" t="str">
            <v xml:space="preserve">YAKIMA MALL CORP                    </v>
          </cell>
          <cell r="H35" t="str">
            <v>48T</v>
          </cell>
        </row>
        <row r="36">
          <cell r="F36" t="str">
            <v>4553640100670001</v>
          </cell>
          <cell r="G36" t="str">
            <v xml:space="preserve">CITY OF YAKIMA                      </v>
          </cell>
          <cell r="H36" t="str">
            <v>48T</v>
          </cell>
        </row>
        <row r="37">
          <cell r="F37" t="str">
            <v>4554459100010004</v>
          </cell>
          <cell r="G37" t="str">
            <v xml:space="preserve">BUNZL EXTRUSION YAKIMA              </v>
          </cell>
          <cell r="H37" t="str">
            <v>48T</v>
          </cell>
        </row>
        <row r="38">
          <cell r="F38" t="str">
            <v>4563874100130001</v>
          </cell>
          <cell r="G38" t="str">
            <v xml:space="preserve">WASHINGTON BEEF INC                 </v>
          </cell>
          <cell r="H38" t="str">
            <v>48T</v>
          </cell>
        </row>
        <row r="39">
          <cell r="F39" t="str">
            <v>4563874100200002</v>
          </cell>
          <cell r="G39" t="str">
            <v xml:space="preserve">WASHINGTON BEEF INC                 </v>
          </cell>
          <cell r="H39" t="str">
            <v>48T</v>
          </cell>
        </row>
        <row r="40">
          <cell r="F40" t="str">
            <v>4567724100010006</v>
          </cell>
          <cell r="G40" t="str">
            <v xml:space="preserve">CONGDON ORCHARDS INC                </v>
          </cell>
          <cell r="H40" t="str">
            <v>48T</v>
          </cell>
        </row>
        <row r="41">
          <cell r="F41" t="str">
            <v>4588815100010001</v>
          </cell>
          <cell r="G41" t="str">
            <v xml:space="preserve">WASHINGTON FRUIT &amp; PRODUCE          </v>
          </cell>
          <cell r="H41" t="str">
            <v>48T</v>
          </cell>
        </row>
        <row r="42">
          <cell r="F42" t="str">
            <v>4588815100070001</v>
          </cell>
          <cell r="G42" t="str">
            <v xml:space="preserve">WASHINGTON FRUIT &amp; PRODUCE          </v>
          </cell>
          <cell r="H42" t="str">
            <v>48T</v>
          </cell>
        </row>
        <row r="43">
          <cell r="F43" t="str">
            <v>4610879100060002</v>
          </cell>
          <cell r="G43" t="str">
            <v xml:space="preserve">CENTRAL WA FAIR ASSN                </v>
          </cell>
          <cell r="H43" t="str">
            <v>48T</v>
          </cell>
        </row>
        <row r="44">
          <cell r="F44" t="str">
            <v>4668846100240031</v>
          </cell>
          <cell r="G44" t="str">
            <v xml:space="preserve">PROVIDENCE HEALTH SYSTEM            </v>
          </cell>
          <cell r="H44" t="str">
            <v>48T</v>
          </cell>
        </row>
        <row r="45">
          <cell r="F45" t="str">
            <v>4668846100530001</v>
          </cell>
          <cell r="G45" t="str">
            <v xml:space="preserve">PROVIDENCE HEALTH SYSTEM            </v>
          </cell>
          <cell r="H45" t="str">
            <v>48T</v>
          </cell>
        </row>
        <row r="46">
          <cell r="F46" t="str">
            <v>4685548100010002</v>
          </cell>
          <cell r="G46" t="str">
            <v xml:space="preserve">CENTRAL PREMIX                      </v>
          </cell>
          <cell r="H46" t="str">
            <v>48T</v>
          </cell>
        </row>
        <row r="47">
          <cell r="F47" t="str">
            <v>4711602100340001</v>
          </cell>
          <cell r="G47" t="str">
            <v xml:space="preserve">ZIRKLE FRUIT CO                     </v>
          </cell>
          <cell r="H47" t="str">
            <v>48T</v>
          </cell>
        </row>
        <row r="48">
          <cell r="F48" t="str">
            <v>4711602100350005</v>
          </cell>
          <cell r="G48" t="str">
            <v xml:space="preserve">ZIRKLE FRUIT CO                     </v>
          </cell>
          <cell r="H48" t="str">
            <v>48T</v>
          </cell>
        </row>
        <row r="49">
          <cell r="F49" t="str">
            <v>4712561100010001</v>
          </cell>
          <cell r="G49" t="str">
            <v xml:space="preserve">JELD-WEN                            </v>
          </cell>
          <cell r="H49" t="str">
            <v>48T</v>
          </cell>
        </row>
        <row r="50">
          <cell r="F50" t="str">
            <v>4729816100020001</v>
          </cell>
          <cell r="G50" t="str">
            <v xml:space="preserve">INLAND FRUIT CO                     </v>
          </cell>
          <cell r="H50" t="str">
            <v>48T</v>
          </cell>
        </row>
        <row r="51">
          <cell r="F51" t="str">
            <v>4729851100040001</v>
          </cell>
          <cell r="G51" t="str">
            <v xml:space="preserve">DEL MONTE CORP                      </v>
          </cell>
          <cell r="H51" t="str">
            <v>48T</v>
          </cell>
        </row>
        <row r="52">
          <cell r="F52" t="str">
            <v>4729977100020001</v>
          </cell>
          <cell r="G52" t="str">
            <v xml:space="preserve">SHIELDS BAG &amp; PRINTING              </v>
          </cell>
          <cell r="H52" t="str">
            <v>48T</v>
          </cell>
        </row>
        <row r="53">
          <cell r="F53" t="str">
            <v>4729977100040001</v>
          </cell>
          <cell r="G53" t="str">
            <v xml:space="preserve">SHIELDS BAG &amp; PRINTING              </v>
          </cell>
          <cell r="H53" t="str">
            <v>48T</v>
          </cell>
        </row>
        <row r="54">
          <cell r="F54" t="str">
            <v>4729977100050001</v>
          </cell>
          <cell r="G54" t="str">
            <v xml:space="preserve">SHIELDS BAG &amp; PRINTING              </v>
          </cell>
          <cell r="H54" t="str">
            <v>48T</v>
          </cell>
        </row>
        <row r="55">
          <cell r="F55" t="str">
            <v>4799312100030001</v>
          </cell>
          <cell r="G55" t="str">
            <v xml:space="preserve">JELD-WEN                            </v>
          </cell>
          <cell r="H55" t="str">
            <v>48T</v>
          </cell>
        </row>
        <row r="56">
          <cell r="F56" t="str">
            <v>4810218100040002</v>
          </cell>
          <cell r="G56" t="str">
            <v xml:space="preserve">PACTIV                              </v>
          </cell>
          <cell r="H56" t="str">
            <v>48T</v>
          </cell>
        </row>
        <row r="57">
          <cell r="F57" t="str">
            <v>4834816100020001</v>
          </cell>
          <cell r="G57" t="str">
            <v xml:space="preserve">LAYMAN LUMBER CO INC                </v>
          </cell>
          <cell r="H57" t="str">
            <v>48T</v>
          </cell>
        </row>
        <row r="58">
          <cell r="F58" t="str">
            <v>4911760100010001</v>
          </cell>
          <cell r="G58" t="str">
            <v xml:space="preserve">DOWTY AEROSPACE                     </v>
          </cell>
          <cell r="H58" t="str">
            <v>48T</v>
          </cell>
        </row>
        <row r="59">
          <cell r="F59" t="str">
            <v>4966269100010001</v>
          </cell>
          <cell r="G59" t="str">
            <v xml:space="preserve">LONGVIEW FIBRE                      </v>
          </cell>
          <cell r="H59" t="str">
            <v>48T</v>
          </cell>
        </row>
        <row r="60">
          <cell r="F60" t="str">
            <v>4982740100010001</v>
          </cell>
          <cell r="G60" t="str">
            <v xml:space="preserve">GRAHAM PACKAGING                    </v>
          </cell>
          <cell r="H60" t="str">
            <v>48T</v>
          </cell>
        </row>
        <row r="61">
          <cell r="F61" t="str">
            <v>4982740100020001</v>
          </cell>
          <cell r="G61" t="str">
            <v xml:space="preserve">GRAHAM PACKAGING                    </v>
          </cell>
          <cell r="H61" t="str">
            <v>48T</v>
          </cell>
        </row>
        <row r="62">
          <cell r="F62" t="str">
            <v>4982740100030001</v>
          </cell>
          <cell r="G62" t="str">
            <v xml:space="preserve">GRAHAM PACKAGING                    </v>
          </cell>
          <cell r="H62" t="str">
            <v>48T</v>
          </cell>
        </row>
        <row r="63">
          <cell r="F63" t="str">
            <v>4982740100030002</v>
          </cell>
          <cell r="G63" t="str">
            <v xml:space="preserve">GRAHAM PACKAGING                    </v>
          </cell>
          <cell r="H63" t="str">
            <v>48T</v>
          </cell>
        </row>
        <row r="64">
          <cell r="F64" t="str">
            <v>4983356100010001</v>
          </cell>
          <cell r="G64" t="str">
            <v xml:space="preserve">DIRECTOR OF ENGINEERING             </v>
          </cell>
          <cell r="H64" t="str">
            <v>48T</v>
          </cell>
        </row>
        <row r="65">
          <cell r="F65" t="str">
            <v>4983370100040002</v>
          </cell>
          <cell r="G65" t="str">
            <v xml:space="preserve">LARSON FRUIT INC                    </v>
          </cell>
          <cell r="H65" t="str">
            <v>48T</v>
          </cell>
        </row>
        <row r="66">
          <cell r="F66" t="str">
            <v>5048981100010003</v>
          </cell>
          <cell r="G66" t="str">
            <v xml:space="preserve">ALEXANDRIA MOULDING INC.            </v>
          </cell>
          <cell r="H66" t="str">
            <v>48T</v>
          </cell>
        </row>
        <row r="67">
          <cell r="F67" t="str">
            <v>5048981100010007</v>
          </cell>
          <cell r="G67" t="str">
            <v xml:space="preserve">ALEXANDRIA MOULDING INC.            </v>
          </cell>
          <cell r="H67" t="str">
            <v>48T</v>
          </cell>
        </row>
        <row r="68">
          <cell r="F68" t="str">
            <v>5148787100010001</v>
          </cell>
          <cell r="G68" t="str">
            <v xml:space="preserve">JELD-WEN                            </v>
          </cell>
          <cell r="H68" t="str">
            <v>48T</v>
          </cell>
        </row>
        <row r="69">
          <cell r="F69" t="str">
            <v>5149116100010004</v>
          </cell>
          <cell r="G69" t="str">
            <v xml:space="preserve">YAKAMA FOREST PRODUCTS              </v>
          </cell>
          <cell r="H69" t="str">
            <v>48T</v>
          </cell>
        </row>
        <row r="70">
          <cell r="F70" t="str">
            <v>5149116100030002</v>
          </cell>
          <cell r="G70" t="str">
            <v xml:space="preserve">YAKAMA FOREST PRODUCTS              </v>
          </cell>
          <cell r="H70" t="str">
            <v>48T</v>
          </cell>
        </row>
        <row r="71">
          <cell r="F71" t="str">
            <v>5149116100040008</v>
          </cell>
          <cell r="G71" t="str">
            <v xml:space="preserve">YAKAMA FOREST PRODUCTS              </v>
          </cell>
          <cell r="H71" t="str">
            <v>48T</v>
          </cell>
        </row>
        <row r="72">
          <cell r="F72" t="str">
            <v>6052568100010001</v>
          </cell>
          <cell r="G72" t="str">
            <v xml:space="preserve">LARSON FRUIT CO                     </v>
          </cell>
          <cell r="H72" t="str">
            <v>48T</v>
          </cell>
        </row>
        <row r="73">
          <cell r="F73" t="str">
            <v>6052568100020001</v>
          </cell>
          <cell r="G73" t="str">
            <v xml:space="preserve">LARSON FRUIT CO                     </v>
          </cell>
          <cell r="H73" t="str">
            <v>48T</v>
          </cell>
        </row>
        <row r="74">
          <cell r="F74" t="str">
            <v>6196106900010008</v>
          </cell>
          <cell r="G74" t="str">
            <v xml:space="preserve">WASHINGTON FRUIT &amp; PRODUCE          </v>
          </cell>
          <cell r="H74" t="str">
            <v>48T</v>
          </cell>
        </row>
        <row r="75">
          <cell r="F75" t="str">
            <v>8219974500010001</v>
          </cell>
          <cell r="G75" t="str">
            <v xml:space="preserve">JELD-WEN                            </v>
          </cell>
          <cell r="H75" t="str">
            <v>48T</v>
          </cell>
        </row>
        <row r="76">
          <cell r="F76" t="str">
            <v>864370900010001</v>
          </cell>
          <cell r="G76" t="str">
            <v xml:space="preserve">BENENSON CAPITAL CO                 </v>
          </cell>
          <cell r="H76" t="str">
            <v>48T</v>
          </cell>
        </row>
        <row r="77">
          <cell r="F77" t="str">
            <v>8865030000010001</v>
          </cell>
          <cell r="G77" t="str">
            <v xml:space="preserve">TRANSALTA_CENTRALIA MINING LLC      </v>
          </cell>
          <cell r="H77" t="str">
            <v>48M</v>
          </cell>
        </row>
        <row r="78">
          <cell r="F78" t="str">
            <v>9095102400010001</v>
          </cell>
          <cell r="G78" t="str">
            <v xml:space="preserve">AGRIFROZEN FOODS                    </v>
          </cell>
          <cell r="H78" t="str">
            <v>48T</v>
          </cell>
        </row>
        <row r="79">
          <cell r="F79" t="str">
            <v>9095102400020002</v>
          </cell>
          <cell r="G79" t="str">
            <v xml:space="preserve">AGRIFROZEN FOODS                    </v>
          </cell>
          <cell r="H79" t="str">
            <v>48T</v>
          </cell>
        </row>
        <row r="80">
          <cell r="F80" t="str">
            <v>9520244400010002</v>
          </cell>
          <cell r="G80" t="str">
            <v xml:space="preserve">VIERRA VINEYARD                     </v>
          </cell>
          <cell r="H80" t="str">
            <v>48T</v>
          </cell>
        </row>
        <row r="81">
          <cell r="F81" t="str">
            <v>2126474100740001</v>
          </cell>
          <cell r="G81" t="str">
            <v xml:space="preserve">BOISE CASCADE CORP                  </v>
          </cell>
          <cell r="H81" t="str">
            <v>48T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Lead Sheet"/>
      <sheetName val="3.5.1"/>
      <sheetName val="Internal"/>
      <sheetName val="3.5.1 - internal"/>
      <sheetName val="9-24-10 REC Rev"/>
      <sheetName val="LIVE 9-24-10 REC Rev"/>
      <sheetName val="Low-impact hydro"/>
      <sheetName val="301944-5"/>
      <sheetName val="BW-Actuals"/>
      <sheetName val="glpca"/>
      <sheetName val="Factor"/>
      <sheetName val="Assumptions"/>
      <sheetName val="Issue Card"/>
      <sheetName val="BU Approval"/>
    </sheetNames>
    <sheetDataSet>
      <sheetData sheetId="0"/>
      <sheetData sheetId="1"/>
      <sheetData sheetId="2"/>
      <sheetData sheetId="3"/>
      <sheetData sheetId="4">
        <row r="48">
          <cell r="E48">
            <v>98525363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ies"/>
      <sheetName val="REC's (2)"/>
      <sheetName val="PE Summary"/>
      <sheetName val="C&amp;T"/>
      <sheetName val="Gen"/>
      <sheetName val="Res Dev"/>
      <sheetName val="IW Fuels"/>
      <sheetName val="FSO"/>
      <sheetName val="Wind &amp; Hydro"/>
      <sheetName val="InitiativeNo"/>
      <sheetName val="Corp Sum"/>
      <sheetName val="Rollup"/>
      <sheetName val="REC's"/>
      <sheetName val="RMP Load Adjustment"/>
      <sheetName val="CCoal-DNPC"/>
      <sheetName val="Codes"/>
      <sheetName val="Summary"/>
    </sheetNames>
    <sheetDataSet>
      <sheetData sheetId="0" refreshError="1"/>
      <sheetData sheetId="1" refreshError="1"/>
      <sheetData sheetId="2">
        <row r="1">
          <cell r="X1">
            <v>12</v>
          </cell>
        </row>
        <row r="2">
          <cell r="X2" t="str">
            <v>December 31, 2010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1">
          <cell r="A21">
            <v>0.34939999999999999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"/>
      <sheetName val="Check MWh"/>
      <sheetName val="Check Dollars"/>
      <sheetName val="Other Costs"/>
      <sheetName val="OtherCostTable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on off peak hours"/>
      <sheetName val="MacroBuilder"/>
      <sheetName val="E-W Assignments"/>
      <sheetName val="L&amp;R (Monthly) (2)"/>
    </sheetNames>
    <sheetDataSet>
      <sheetData sheetId="0" refreshError="1">
        <row r="7">
          <cell r="D7" t="str">
            <v>\</v>
          </cell>
        </row>
        <row r="14">
          <cell r="H14">
            <v>38078</v>
          </cell>
          <cell r="I14">
            <v>38412</v>
          </cell>
        </row>
        <row r="15">
          <cell r="H15">
            <v>38078</v>
          </cell>
          <cell r="I15">
            <v>38412</v>
          </cell>
        </row>
        <row r="16">
          <cell r="H16">
            <v>38078</v>
          </cell>
          <cell r="I16">
            <v>38412</v>
          </cell>
        </row>
        <row r="17">
          <cell r="H17">
            <v>38078</v>
          </cell>
          <cell r="I17">
            <v>38412</v>
          </cell>
        </row>
        <row r="18">
          <cell r="H18">
            <v>38078</v>
          </cell>
          <cell r="I18">
            <v>38412</v>
          </cell>
        </row>
        <row r="19">
          <cell r="H19">
            <v>38078</v>
          </cell>
          <cell r="I19">
            <v>38412</v>
          </cell>
        </row>
        <row r="20">
          <cell r="H20">
            <v>38078</v>
          </cell>
          <cell r="I20">
            <v>38412</v>
          </cell>
        </row>
        <row r="21">
          <cell r="H21">
            <v>38078</v>
          </cell>
          <cell r="I21">
            <v>38412</v>
          </cell>
        </row>
        <row r="22">
          <cell r="H22">
            <v>38078</v>
          </cell>
          <cell r="I22">
            <v>38412</v>
          </cell>
        </row>
        <row r="23">
          <cell r="H23">
            <v>38078</v>
          </cell>
          <cell r="I23">
            <v>38412</v>
          </cell>
        </row>
        <row r="24">
          <cell r="H24">
            <v>38078</v>
          </cell>
          <cell r="I24">
            <v>38412</v>
          </cell>
        </row>
        <row r="25">
          <cell r="H25">
            <v>38078</v>
          </cell>
          <cell r="I25">
            <v>38412</v>
          </cell>
        </row>
        <row r="26">
          <cell r="H26">
            <v>38078</v>
          </cell>
          <cell r="I26">
            <v>38412</v>
          </cell>
        </row>
        <row r="27">
          <cell r="H27">
            <v>38078</v>
          </cell>
          <cell r="I27">
            <v>38412</v>
          </cell>
        </row>
        <row r="28">
          <cell r="H28">
            <v>38078</v>
          </cell>
          <cell r="I28">
            <v>38412</v>
          </cell>
        </row>
        <row r="29">
          <cell r="H29">
            <v>38078</v>
          </cell>
          <cell r="I29">
            <v>38412</v>
          </cell>
        </row>
        <row r="30">
          <cell r="H30">
            <v>38078</v>
          </cell>
          <cell r="I30">
            <v>38412</v>
          </cell>
        </row>
        <row r="31">
          <cell r="H31">
            <v>38078</v>
          </cell>
          <cell r="I31">
            <v>38412</v>
          </cell>
        </row>
        <row r="32">
          <cell r="H32">
            <v>38078</v>
          </cell>
          <cell r="I32">
            <v>38412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">
          <cell r="C3">
            <v>31</v>
          </cell>
          <cell r="D3">
            <v>29</v>
          </cell>
          <cell r="E3">
            <v>31</v>
          </cell>
          <cell r="F3">
            <v>30</v>
          </cell>
          <cell r="G3">
            <v>31</v>
          </cell>
          <cell r="H3">
            <v>30</v>
          </cell>
          <cell r="I3">
            <v>31</v>
          </cell>
          <cell r="J3">
            <v>31</v>
          </cell>
          <cell r="K3">
            <v>30</v>
          </cell>
          <cell r="L3">
            <v>31</v>
          </cell>
          <cell r="M3">
            <v>30</v>
          </cell>
          <cell r="N3">
            <v>31</v>
          </cell>
          <cell r="O3">
            <v>31</v>
          </cell>
          <cell r="P3">
            <v>28</v>
          </cell>
          <cell r="Q3">
            <v>31</v>
          </cell>
          <cell r="R3">
            <v>30</v>
          </cell>
          <cell r="S3">
            <v>31</v>
          </cell>
          <cell r="T3">
            <v>30</v>
          </cell>
          <cell r="U3">
            <v>31</v>
          </cell>
          <cell r="V3">
            <v>31</v>
          </cell>
          <cell r="W3">
            <v>30</v>
          </cell>
          <cell r="X3">
            <v>31</v>
          </cell>
          <cell r="Y3">
            <v>30</v>
          </cell>
          <cell r="Z3">
            <v>31</v>
          </cell>
        </row>
        <row r="5">
          <cell r="C5">
            <v>5</v>
          </cell>
          <cell r="D5">
            <v>4</v>
          </cell>
          <cell r="E5">
            <v>4</v>
          </cell>
          <cell r="F5">
            <v>4</v>
          </cell>
          <cell r="G5">
            <v>5</v>
          </cell>
          <cell r="H5">
            <v>4</v>
          </cell>
          <cell r="I5">
            <v>5</v>
          </cell>
          <cell r="J5">
            <v>4</v>
          </cell>
          <cell r="K5">
            <v>4</v>
          </cell>
          <cell r="L5">
            <v>5</v>
          </cell>
          <cell r="M5">
            <v>4</v>
          </cell>
          <cell r="N5">
            <v>4</v>
          </cell>
          <cell r="O5">
            <v>5</v>
          </cell>
          <cell r="P5">
            <v>4</v>
          </cell>
          <cell r="Q5">
            <v>4</v>
          </cell>
          <cell r="R5">
            <v>5</v>
          </cell>
          <cell r="S5">
            <v>4</v>
          </cell>
          <cell r="T5">
            <v>4</v>
          </cell>
          <cell r="U5">
            <v>5</v>
          </cell>
          <cell r="V5">
            <v>4</v>
          </cell>
          <cell r="W5">
            <v>4</v>
          </cell>
          <cell r="X5">
            <v>5</v>
          </cell>
          <cell r="Y5">
            <v>4</v>
          </cell>
          <cell r="Z5">
            <v>5</v>
          </cell>
        </row>
        <row r="6">
          <cell r="C6">
            <v>4</v>
          </cell>
          <cell r="D6">
            <v>5</v>
          </cell>
          <cell r="E6">
            <v>4</v>
          </cell>
          <cell r="F6">
            <v>4</v>
          </cell>
          <cell r="G6">
            <v>5</v>
          </cell>
          <cell r="H6">
            <v>4</v>
          </cell>
          <cell r="I6">
            <v>4</v>
          </cell>
          <cell r="J6">
            <v>5</v>
          </cell>
          <cell r="K6">
            <v>4</v>
          </cell>
          <cell r="L6">
            <v>5</v>
          </cell>
          <cell r="M6">
            <v>4</v>
          </cell>
          <cell r="N6">
            <v>4</v>
          </cell>
          <cell r="O6">
            <v>5</v>
          </cell>
          <cell r="P6">
            <v>4</v>
          </cell>
          <cell r="Q6">
            <v>4</v>
          </cell>
          <cell r="R6">
            <v>4</v>
          </cell>
          <cell r="S6">
            <v>5</v>
          </cell>
          <cell r="T6">
            <v>4</v>
          </cell>
          <cell r="U6">
            <v>5</v>
          </cell>
          <cell r="V6">
            <v>4</v>
          </cell>
          <cell r="W6">
            <v>4</v>
          </cell>
          <cell r="X6">
            <v>5</v>
          </cell>
          <cell r="Y6">
            <v>4</v>
          </cell>
          <cell r="Z6">
            <v>4</v>
          </cell>
        </row>
        <row r="7">
          <cell r="C7">
            <v>1</v>
          </cell>
          <cell r="G7">
            <v>1</v>
          </cell>
          <cell r="I7">
            <v>1</v>
          </cell>
          <cell r="K7">
            <v>1</v>
          </cell>
          <cell r="M7">
            <v>1</v>
          </cell>
          <cell r="N7">
            <v>1</v>
          </cell>
          <cell r="O7">
            <v>1</v>
          </cell>
          <cell r="S7">
            <v>1</v>
          </cell>
          <cell r="U7">
            <v>1</v>
          </cell>
          <cell r="W7">
            <v>1</v>
          </cell>
          <cell r="Y7">
            <v>1</v>
          </cell>
          <cell r="Z7">
            <v>1</v>
          </cell>
        </row>
        <row r="10">
          <cell r="C10">
            <v>432</v>
          </cell>
          <cell r="D10">
            <v>384</v>
          </cell>
          <cell r="E10">
            <v>432</v>
          </cell>
          <cell r="F10">
            <v>416</v>
          </cell>
          <cell r="G10">
            <v>416</v>
          </cell>
          <cell r="H10">
            <v>416</v>
          </cell>
          <cell r="I10">
            <v>432</v>
          </cell>
          <cell r="J10">
            <v>416</v>
          </cell>
          <cell r="K10">
            <v>416</v>
          </cell>
          <cell r="L10">
            <v>416</v>
          </cell>
          <cell r="M10">
            <v>416</v>
          </cell>
          <cell r="N10">
            <v>432</v>
          </cell>
          <cell r="O10">
            <v>416</v>
          </cell>
          <cell r="P10">
            <v>384</v>
          </cell>
          <cell r="Q10">
            <v>432</v>
          </cell>
          <cell r="R10">
            <v>416</v>
          </cell>
          <cell r="S10">
            <v>416</v>
          </cell>
          <cell r="T10">
            <v>416</v>
          </cell>
          <cell r="U10">
            <v>416</v>
          </cell>
          <cell r="V10">
            <v>432</v>
          </cell>
          <cell r="W10">
            <v>416</v>
          </cell>
          <cell r="X10">
            <v>416</v>
          </cell>
          <cell r="Y10">
            <v>416</v>
          </cell>
          <cell r="Z10">
            <v>432</v>
          </cell>
        </row>
        <row r="11">
          <cell r="C11">
            <v>312</v>
          </cell>
          <cell r="D11">
            <v>312</v>
          </cell>
          <cell r="E11">
            <v>312</v>
          </cell>
          <cell r="F11">
            <v>304</v>
          </cell>
          <cell r="G11">
            <v>328</v>
          </cell>
          <cell r="H11">
            <v>304</v>
          </cell>
          <cell r="I11">
            <v>312</v>
          </cell>
          <cell r="J11">
            <v>328</v>
          </cell>
          <cell r="K11">
            <v>304</v>
          </cell>
          <cell r="L11">
            <v>328</v>
          </cell>
          <cell r="M11">
            <v>304</v>
          </cell>
          <cell r="N11">
            <v>312</v>
          </cell>
          <cell r="O11">
            <v>328</v>
          </cell>
          <cell r="P11">
            <v>288</v>
          </cell>
          <cell r="Q11">
            <v>312</v>
          </cell>
          <cell r="R11">
            <v>304</v>
          </cell>
          <cell r="S11">
            <v>328</v>
          </cell>
          <cell r="T11">
            <v>304</v>
          </cell>
          <cell r="U11">
            <v>328</v>
          </cell>
          <cell r="V11">
            <v>312</v>
          </cell>
          <cell r="W11">
            <v>304</v>
          </cell>
          <cell r="X11">
            <v>328</v>
          </cell>
          <cell r="Y11">
            <v>304</v>
          </cell>
          <cell r="Z11">
            <v>312</v>
          </cell>
        </row>
        <row r="12">
          <cell r="C12">
            <v>744</v>
          </cell>
          <cell r="D12">
            <v>696</v>
          </cell>
          <cell r="E12">
            <v>744</v>
          </cell>
          <cell r="F12">
            <v>720</v>
          </cell>
          <cell r="G12">
            <v>744</v>
          </cell>
          <cell r="H12">
            <v>720</v>
          </cell>
          <cell r="I12">
            <v>744</v>
          </cell>
          <cell r="J12">
            <v>744</v>
          </cell>
          <cell r="K12">
            <v>720</v>
          </cell>
          <cell r="L12">
            <v>744</v>
          </cell>
          <cell r="M12">
            <v>720</v>
          </cell>
          <cell r="N12">
            <v>744</v>
          </cell>
          <cell r="O12">
            <v>744</v>
          </cell>
          <cell r="P12">
            <v>672</v>
          </cell>
          <cell r="Q12">
            <v>744</v>
          </cell>
          <cell r="R12">
            <v>720</v>
          </cell>
          <cell r="S12">
            <v>744</v>
          </cell>
          <cell r="T12">
            <v>720</v>
          </cell>
          <cell r="U12">
            <v>744</v>
          </cell>
          <cell r="V12">
            <v>744</v>
          </cell>
          <cell r="W12">
            <v>720</v>
          </cell>
          <cell r="X12">
            <v>744</v>
          </cell>
          <cell r="Y12">
            <v>720</v>
          </cell>
          <cell r="Z12">
            <v>744</v>
          </cell>
        </row>
        <row r="13">
          <cell r="C13">
            <v>312</v>
          </cell>
          <cell r="D13">
            <v>312</v>
          </cell>
          <cell r="E13">
            <v>312</v>
          </cell>
          <cell r="F13">
            <v>303</v>
          </cell>
          <cell r="G13">
            <v>328</v>
          </cell>
          <cell r="H13">
            <v>304</v>
          </cell>
          <cell r="I13">
            <v>312</v>
          </cell>
          <cell r="J13">
            <v>328</v>
          </cell>
          <cell r="K13">
            <v>304</v>
          </cell>
          <cell r="L13">
            <v>329</v>
          </cell>
          <cell r="M13">
            <v>304</v>
          </cell>
          <cell r="N13">
            <v>312</v>
          </cell>
          <cell r="O13">
            <v>328</v>
          </cell>
          <cell r="P13">
            <v>288</v>
          </cell>
          <cell r="Q13">
            <v>312</v>
          </cell>
          <cell r="R13">
            <v>303</v>
          </cell>
          <cell r="S13">
            <v>328</v>
          </cell>
          <cell r="T13">
            <v>304</v>
          </cell>
          <cell r="U13">
            <v>328</v>
          </cell>
          <cell r="V13">
            <v>312</v>
          </cell>
          <cell r="W13">
            <v>304</v>
          </cell>
          <cell r="X13">
            <v>329</v>
          </cell>
          <cell r="Y13">
            <v>304</v>
          </cell>
          <cell r="Z13">
            <v>312</v>
          </cell>
        </row>
        <row r="15">
          <cell r="C15">
            <v>37987</v>
          </cell>
          <cell r="D15">
            <v>38018</v>
          </cell>
          <cell r="E15">
            <v>38047</v>
          </cell>
          <cell r="F15">
            <v>38078</v>
          </cell>
          <cell r="G15">
            <v>38108</v>
          </cell>
          <cell r="H15">
            <v>38139</v>
          </cell>
          <cell r="I15">
            <v>38169</v>
          </cell>
          <cell r="J15">
            <v>38200</v>
          </cell>
          <cell r="K15">
            <v>38231</v>
          </cell>
          <cell r="L15">
            <v>38261</v>
          </cell>
          <cell r="M15">
            <v>38292</v>
          </cell>
          <cell r="N15">
            <v>38322</v>
          </cell>
          <cell r="O15">
            <v>38353</v>
          </cell>
          <cell r="P15">
            <v>38384</v>
          </cell>
          <cell r="Q15">
            <v>38412</v>
          </cell>
          <cell r="R15">
            <v>38443</v>
          </cell>
          <cell r="S15">
            <v>38473</v>
          </cell>
          <cell r="T15">
            <v>38504</v>
          </cell>
          <cell r="U15">
            <v>38534</v>
          </cell>
          <cell r="V15">
            <v>38565</v>
          </cell>
          <cell r="W15">
            <v>38596</v>
          </cell>
          <cell r="X15">
            <v>38626</v>
          </cell>
          <cell r="Y15">
            <v>38657</v>
          </cell>
          <cell r="Z15">
            <v>38687</v>
          </cell>
        </row>
        <row r="16">
          <cell r="C16">
            <v>416</v>
          </cell>
          <cell r="D16">
            <v>384</v>
          </cell>
          <cell r="E16">
            <v>432</v>
          </cell>
          <cell r="F16">
            <v>416</v>
          </cell>
          <cell r="G16">
            <v>400</v>
          </cell>
          <cell r="H16">
            <v>416</v>
          </cell>
          <cell r="I16">
            <v>416</v>
          </cell>
          <cell r="J16">
            <v>416</v>
          </cell>
          <cell r="K16">
            <v>400</v>
          </cell>
          <cell r="L16">
            <v>416</v>
          </cell>
          <cell r="M16">
            <v>400</v>
          </cell>
          <cell r="N16">
            <v>416</v>
          </cell>
          <cell r="O16">
            <v>400</v>
          </cell>
          <cell r="P16">
            <v>384</v>
          </cell>
          <cell r="Q16">
            <v>432</v>
          </cell>
          <cell r="R16">
            <v>416</v>
          </cell>
          <cell r="S16">
            <v>400</v>
          </cell>
          <cell r="T16">
            <v>416</v>
          </cell>
          <cell r="U16">
            <v>400</v>
          </cell>
          <cell r="V16">
            <v>432</v>
          </cell>
          <cell r="W16">
            <v>400</v>
          </cell>
          <cell r="X16">
            <v>416</v>
          </cell>
          <cell r="Y16">
            <v>400</v>
          </cell>
          <cell r="Z16">
            <v>416</v>
          </cell>
        </row>
        <row r="17">
          <cell r="C17">
            <v>328</v>
          </cell>
          <cell r="D17">
            <v>312</v>
          </cell>
          <cell r="E17">
            <v>312</v>
          </cell>
          <cell r="F17">
            <v>304</v>
          </cell>
          <cell r="G17">
            <v>344</v>
          </cell>
          <cell r="H17">
            <v>304</v>
          </cell>
          <cell r="I17">
            <v>328</v>
          </cell>
          <cell r="J17">
            <v>328</v>
          </cell>
          <cell r="K17">
            <v>320</v>
          </cell>
          <cell r="L17">
            <v>328</v>
          </cell>
          <cell r="M17">
            <v>320</v>
          </cell>
          <cell r="N17">
            <v>328</v>
          </cell>
          <cell r="O17">
            <v>344</v>
          </cell>
          <cell r="P17">
            <v>288</v>
          </cell>
          <cell r="Q17">
            <v>312</v>
          </cell>
          <cell r="R17">
            <v>304</v>
          </cell>
          <cell r="S17">
            <v>344</v>
          </cell>
          <cell r="T17">
            <v>304</v>
          </cell>
          <cell r="U17">
            <v>344</v>
          </cell>
          <cell r="V17">
            <v>312</v>
          </cell>
          <cell r="W17">
            <v>320</v>
          </cell>
          <cell r="X17">
            <v>328</v>
          </cell>
          <cell r="Y17">
            <v>320</v>
          </cell>
          <cell r="Z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</row>
        <row r="19">
          <cell r="C19">
            <v>328</v>
          </cell>
          <cell r="D19">
            <v>312</v>
          </cell>
          <cell r="E19">
            <v>312</v>
          </cell>
          <cell r="F19">
            <v>303</v>
          </cell>
          <cell r="G19">
            <v>344</v>
          </cell>
          <cell r="H19">
            <v>304</v>
          </cell>
          <cell r="I19">
            <v>328</v>
          </cell>
          <cell r="J19">
            <v>328</v>
          </cell>
          <cell r="K19">
            <v>320</v>
          </cell>
          <cell r="L19">
            <v>329</v>
          </cell>
          <cell r="M19">
            <v>320</v>
          </cell>
          <cell r="N19">
            <v>328</v>
          </cell>
          <cell r="O19">
            <v>344</v>
          </cell>
          <cell r="P19">
            <v>288</v>
          </cell>
          <cell r="Q19">
            <v>312</v>
          </cell>
          <cell r="R19">
            <v>303</v>
          </cell>
          <cell r="S19">
            <v>344</v>
          </cell>
          <cell r="T19">
            <v>304</v>
          </cell>
          <cell r="U19">
            <v>344</v>
          </cell>
          <cell r="V19">
            <v>312</v>
          </cell>
          <cell r="W19">
            <v>320</v>
          </cell>
          <cell r="X19">
            <v>329</v>
          </cell>
          <cell r="Y19">
            <v>320</v>
          </cell>
          <cell r="Z19">
            <v>328</v>
          </cell>
        </row>
        <row r="20">
          <cell r="C20">
            <v>744</v>
          </cell>
          <cell r="D20">
            <v>696</v>
          </cell>
          <cell r="E20">
            <v>744</v>
          </cell>
          <cell r="F20">
            <v>719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745</v>
          </cell>
          <cell r="M20">
            <v>720</v>
          </cell>
          <cell r="N20">
            <v>744</v>
          </cell>
          <cell r="O20">
            <v>744</v>
          </cell>
          <cell r="P20">
            <v>672</v>
          </cell>
          <cell r="Q20">
            <v>744</v>
          </cell>
          <cell r="R20">
            <v>719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745</v>
          </cell>
          <cell r="Y20">
            <v>720</v>
          </cell>
          <cell r="Z20">
            <v>744</v>
          </cell>
        </row>
        <row r="21">
          <cell r="C21">
            <v>37987</v>
          </cell>
          <cell r="G21">
            <v>38138</v>
          </cell>
          <cell r="I21">
            <v>38173</v>
          </cell>
          <cell r="K21">
            <v>38236</v>
          </cell>
          <cell r="M21">
            <v>38316</v>
          </cell>
          <cell r="N21">
            <v>38346</v>
          </cell>
          <cell r="O21">
            <v>38353</v>
          </cell>
          <cell r="S21">
            <v>38502</v>
          </cell>
          <cell r="U21">
            <v>38537</v>
          </cell>
          <cell r="W21">
            <v>38600</v>
          </cell>
          <cell r="Y21">
            <v>38680</v>
          </cell>
          <cell r="Z21">
            <v>38712</v>
          </cell>
        </row>
        <row r="26">
          <cell r="C26">
            <v>336</v>
          </cell>
          <cell r="D26">
            <v>320</v>
          </cell>
          <cell r="E26">
            <v>368</v>
          </cell>
          <cell r="F26">
            <v>352</v>
          </cell>
          <cell r="G26">
            <v>320</v>
          </cell>
          <cell r="H26">
            <v>352</v>
          </cell>
          <cell r="I26">
            <v>336</v>
          </cell>
          <cell r="J26">
            <v>352</v>
          </cell>
          <cell r="K26">
            <v>336</v>
          </cell>
          <cell r="L26">
            <v>336</v>
          </cell>
          <cell r="M26">
            <v>336</v>
          </cell>
          <cell r="N26">
            <v>352</v>
          </cell>
          <cell r="O26">
            <v>320</v>
          </cell>
          <cell r="P26">
            <v>320</v>
          </cell>
          <cell r="Q26">
            <v>368</v>
          </cell>
          <cell r="R26">
            <v>336</v>
          </cell>
          <cell r="S26">
            <v>336</v>
          </cell>
          <cell r="T26">
            <v>352</v>
          </cell>
          <cell r="U26">
            <v>320</v>
          </cell>
          <cell r="V26">
            <v>368</v>
          </cell>
          <cell r="W26">
            <v>336</v>
          </cell>
          <cell r="X26">
            <v>336</v>
          </cell>
          <cell r="Y26">
            <v>336</v>
          </cell>
          <cell r="Z26">
            <v>336</v>
          </cell>
        </row>
        <row r="27">
          <cell r="C27">
            <v>408</v>
          </cell>
          <cell r="D27">
            <v>376</v>
          </cell>
          <cell r="E27">
            <v>376</v>
          </cell>
          <cell r="F27">
            <v>368</v>
          </cell>
          <cell r="G27">
            <v>424</v>
          </cell>
          <cell r="H27">
            <v>368</v>
          </cell>
          <cell r="I27">
            <v>408</v>
          </cell>
          <cell r="J27">
            <v>392</v>
          </cell>
          <cell r="K27">
            <v>384</v>
          </cell>
          <cell r="L27">
            <v>408</v>
          </cell>
          <cell r="M27">
            <v>384</v>
          </cell>
          <cell r="N27">
            <v>392</v>
          </cell>
          <cell r="O27">
            <v>424</v>
          </cell>
          <cell r="P27">
            <v>352</v>
          </cell>
          <cell r="Q27">
            <v>376</v>
          </cell>
          <cell r="R27">
            <v>384</v>
          </cell>
          <cell r="S27">
            <v>408</v>
          </cell>
          <cell r="T27">
            <v>368</v>
          </cell>
          <cell r="U27">
            <v>424</v>
          </cell>
          <cell r="V27">
            <v>376</v>
          </cell>
          <cell r="W27">
            <v>384</v>
          </cell>
          <cell r="X27">
            <v>408</v>
          </cell>
          <cell r="Y27">
            <v>384</v>
          </cell>
          <cell r="Z27">
            <v>408</v>
          </cell>
        </row>
        <row r="28">
          <cell r="C28">
            <v>744</v>
          </cell>
          <cell r="D28">
            <v>696</v>
          </cell>
          <cell r="E28">
            <v>744</v>
          </cell>
          <cell r="F28">
            <v>720</v>
          </cell>
          <cell r="G28">
            <v>744</v>
          </cell>
          <cell r="H28">
            <v>720</v>
          </cell>
          <cell r="I28">
            <v>744</v>
          </cell>
          <cell r="J28">
            <v>744</v>
          </cell>
          <cell r="K28">
            <v>720</v>
          </cell>
          <cell r="L28">
            <v>744</v>
          </cell>
          <cell r="M28">
            <v>720</v>
          </cell>
          <cell r="N28">
            <v>744</v>
          </cell>
          <cell r="O28">
            <v>744</v>
          </cell>
          <cell r="P28">
            <v>672</v>
          </cell>
          <cell r="Q28">
            <v>744</v>
          </cell>
          <cell r="R28">
            <v>720</v>
          </cell>
          <cell r="S28">
            <v>744</v>
          </cell>
          <cell r="T28">
            <v>720</v>
          </cell>
          <cell r="U28">
            <v>744</v>
          </cell>
          <cell r="V28">
            <v>744</v>
          </cell>
          <cell r="W28">
            <v>720</v>
          </cell>
          <cell r="X28">
            <v>744</v>
          </cell>
          <cell r="Y28">
            <v>720</v>
          </cell>
          <cell r="Z28">
            <v>744</v>
          </cell>
        </row>
        <row r="29">
          <cell r="C29">
            <v>408</v>
          </cell>
          <cell r="D29">
            <v>376</v>
          </cell>
          <cell r="E29">
            <v>376</v>
          </cell>
          <cell r="F29">
            <v>367</v>
          </cell>
          <cell r="G29">
            <v>424</v>
          </cell>
          <cell r="H29">
            <v>368</v>
          </cell>
          <cell r="I29">
            <v>408</v>
          </cell>
          <cell r="J29">
            <v>392</v>
          </cell>
          <cell r="K29">
            <v>384</v>
          </cell>
          <cell r="L29">
            <v>409</v>
          </cell>
          <cell r="M29">
            <v>384</v>
          </cell>
          <cell r="N29">
            <v>392</v>
          </cell>
          <cell r="O29">
            <v>424</v>
          </cell>
          <cell r="P29">
            <v>352</v>
          </cell>
          <cell r="Q29">
            <v>376</v>
          </cell>
          <cell r="R29">
            <v>383</v>
          </cell>
          <cell r="S29">
            <v>408</v>
          </cell>
          <cell r="T29">
            <v>368</v>
          </cell>
          <cell r="U29">
            <v>424</v>
          </cell>
          <cell r="V29">
            <v>376</v>
          </cell>
          <cell r="W29">
            <v>384</v>
          </cell>
          <cell r="X29">
            <v>409</v>
          </cell>
          <cell r="Y29">
            <v>384</v>
          </cell>
          <cell r="Z29">
            <v>408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v Apr Form"/>
      <sheetName val="Page 2"/>
      <sheetName val="-"/>
    </sheetNames>
    <sheetDataSet>
      <sheetData sheetId="0"/>
      <sheetData sheetId="1"/>
      <sheetData sheetId="2"/>
      <sheetData sheetId="3">
        <row r="1">
          <cell r="A1">
            <v>38388</v>
          </cell>
        </row>
        <row r="2">
          <cell r="A2">
            <v>38416</v>
          </cell>
        </row>
        <row r="3">
          <cell r="A3">
            <v>38447</v>
          </cell>
        </row>
        <row r="4">
          <cell r="A4">
            <v>38477</v>
          </cell>
        </row>
        <row r="5">
          <cell r="A5">
            <v>38508</v>
          </cell>
        </row>
        <row r="6">
          <cell r="A6">
            <v>38538</v>
          </cell>
        </row>
        <row r="7">
          <cell r="A7">
            <v>38569</v>
          </cell>
        </row>
        <row r="8">
          <cell r="A8">
            <v>38600</v>
          </cell>
        </row>
        <row r="9">
          <cell r="A9">
            <v>38630</v>
          </cell>
        </row>
        <row r="10">
          <cell r="A10">
            <v>38661</v>
          </cell>
        </row>
        <row r="11">
          <cell r="A11">
            <v>38691</v>
          </cell>
        </row>
        <row r="12">
          <cell r="A12">
            <v>38722</v>
          </cell>
        </row>
        <row r="13">
          <cell r="A13">
            <v>38753</v>
          </cell>
        </row>
        <row r="14">
          <cell r="A14">
            <v>38781</v>
          </cell>
        </row>
        <row r="15">
          <cell r="A15">
            <v>38812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"/>
      <sheetName val="Check Dollars"/>
      <sheetName val="Check MWh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on off peak hours"/>
      <sheetName val="MacroBuilder"/>
      <sheetName val="E-W Assignments"/>
      <sheetName val="L&amp;R (Monthly) (2)"/>
    </sheetNames>
    <sheetDataSet>
      <sheetData sheetId="0">
        <row r="14">
          <cell r="B14" t="str">
            <v>Y</v>
          </cell>
          <cell r="C14" t="str">
            <v>Emergency Purchase ($)</v>
          </cell>
          <cell r="D14" t="str">
            <v>Imbalance.csv</v>
          </cell>
          <cell r="E14" t="str">
            <v>Bubble</v>
          </cell>
          <cell r="F14" t="str">
            <v>Imbalance CostSum</v>
          </cell>
          <cell r="G14">
            <v>38877.834050925929</v>
          </cell>
          <cell r="H14">
            <v>38808</v>
          </cell>
          <cell r="I14">
            <v>39142</v>
          </cell>
        </row>
        <row r="15">
          <cell r="B15" t="str">
            <v>Y</v>
          </cell>
          <cell r="C15" t="str">
            <v>Emergency Purchase (MWh)</v>
          </cell>
          <cell r="D15" t="str">
            <v>Imbalance.csv</v>
          </cell>
          <cell r="E15" t="str">
            <v>Bubble</v>
          </cell>
          <cell r="F15" t="str">
            <v>ImbalanceSum</v>
          </cell>
          <cell r="G15">
            <v>38877.834062499998</v>
          </cell>
          <cell r="H15">
            <v>38808</v>
          </cell>
          <cell r="I15">
            <v>39142</v>
          </cell>
        </row>
        <row r="16">
          <cell r="B16" t="str">
            <v>Y</v>
          </cell>
          <cell r="C16" t="str">
            <v>Fuel Price ($MMBtu)</v>
          </cell>
          <cell r="D16" t="str">
            <v>Fuel Price.csv</v>
          </cell>
          <cell r="E16" t="str">
            <v>Resource</v>
          </cell>
          <cell r="F16" t="str">
            <v>Fuel Price</v>
          </cell>
          <cell r="G16">
            <v>38877.834062499998</v>
          </cell>
          <cell r="H16">
            <v>38808</v>
          </cell>
          <cell r="I16">
            <v>39142</v>
          </cell>
        </row>
        <row r="17">
          <cell r="B17" t="str">
            <v>Y</v>
          </cell>
          <cell r="C17" t="str">
            <v>Fuel Used (MMBtu)</v>
          </cell>
          <cell r="D17" t="str">
            <v>Thermal MMBTU.csv</v>
          </cell>
          <cell r="E17" t="str">
            <v>Facility</v>
          </cell>
          <cell r="F17" t="str">
            <v>MMBTUSum</v>
          </cell>
          <cell r="G17">
            <v>38877.834074074075</v>
          </cell>
          <cell r="H17">
            <v>38808</v>
          </cell>
          <cell r="I17">
            <v>39142</v>
          </cell>
        </row>
        <row r="18">
          <cell r="B18" t="str">
            <v>Y</v>
          </cell>
          <cell r="C18" t="str">
            <v>Hydro Generation (MWH)</v>
          </cell>
          <cell r="D18" t="str">
            <v>Hydro Dispatch.csv</v>
          </cell>
          <cell r="E18" t="str">
            <v>Unit</v>
          </cell>
          <cell r="F18" t="str">
            <v>DispatchSum</v>
          </cell>
          <cell r="G18">
            <v>38877.834074074075</v>
          </cell>
          <cell r="H18">
            <v>38808</v>
          </cell>
          <cell r="I18">
            <v>39142</v>
          </cell>
        </row>
        <row r="19">
          <cell r="B19" t="str">
            <v>Y</v>
          </cell>
          <cell r="C19" t="str">
            <v>Load (MWH)</v>
          </cell>
          <cell r="D19" t="str">
            <v>Adjusted Load by Jurisdiction.csv</v>
          </cell>
          <cell r="E19" t="str">
            <v>State</v>
          </cell>
          <cell r="F19" t="str">
            <v>Adjusted LoadSum</v>
          </cell>
          <cell r="G19">
            <v>38877.834085648145</v>
          </cell>
          <cell r="H19">
            <v>38808</v>
          </cell>
          <cell r="I19">
            <v>39142</v>
          </cell>
        </row>
        <row r="20">
          <cell r="B20" t="str">
            <v>Y</v>
          </cell>
          <cell r="C20" t="str">
            <v>LTC ($)</v>
          </cell>
          <cell r="D20" t="str">
            <v>LTC Cost.csv</v>
          </cell>
          <cell r="E20" t="str">
            <v>Contract</v>
          </cell>
          <cell r="F20" t="str">
            <v>LTC Total Variable Cost</v>
          </cell>
          <cell r="G20">
            <v>38877.834085648145</v>
          </cell>
          <cell r="H20">
            <v>38808</v>
          </cell>
          <cell r="I20">
            <v>39142</v>
          </cell>
        </row>
        <row r="21">
          <cell r="B21" t="str">
            <v>Y</v>
          </cell>
          <cell r="C21" t="str">
            <v>LTC (MWH)</v>
          </cell>
          <cell r="D21" t="str">
            <v>LTC Dispatch.csv</v>
          </cell>
          <cell r="E21" t="str">
            <v>Contract</v>
          </cell>
          <cell r="F21" t="str">
            <v>DispatchSum</v>
          </cell>
          <cell r="G21">
            <v>38877.834097222221</v>
          </cell>
          <cell r="H21">
            <v>38808</v>
          </cell>
          <cell r="I21">
            <v>39142</v>
          </cell>
        </row>
        <row r="22">
          <cell r="B22" t="str">
            <v>Y</v>
          </cell>
          <cell r="C22" t="str">
            <v>Nameplate (MW)</v>
          </cell>
          <cell r="D22" t="str">
            <v>Nameplate.csv</v>
          </cell>
          <cell r="E22" t="str">
            <v>Plant</v>
          </cell>
          <cell r="F22" t="str">
            <v>Nameplate CapacityMax</v>
          </cell>
          <cell r="G22">
            <v>38877.834108796298</v>
          </cell>
          <cell r="H22">
            <v>38808</v>
          </cell>
          <cell r="I22">
            <v>39142</v>
          </cell>
        </row>
        <row r="23">
          <cell r="B23" t="str">
            <v>Y</v>
          </cell>
          <cell r="C23" t="str">
            <v>Purchases ($)</v>
          </cell>
          <cell r="D23" t="str">
            <v>Purchases.csv</v>
          </cell>
          <cell r="E23" t="str">
            <v>Bubble</v>
          </cell>
          <cell r="F23" t="str">
            <v>Purchases CostSum</v>
          </cell>
          <cell r="G23">
            <v>38877.834120370368</v>
          </cell>
          <cell r="H23">
            <v>38808</v>
          </cell>
          <cell r="I23">
            <v>39142</v>
          </cell>
        </row>
        <row r="24">
          <cell r="B24" t="str">
            <v>Y</v>
          </cell>
          <cell r="C24" t="str">
            <v>Purchases (MWH)</v>
          </cell>
          <cell r="D24" t="str">
            <v>Purchases.csv</v>
          </cell>
          <cell r="E24" t="str">
            <v>Bubble</v>
          </cell>
          <cell r="F24" t="str">
            <v>Purchases AmountSum</v>
          </cell>
          <cell r="G24">
            <v>38877.834120370368</v>
          </cell>
          <cell r="H24">
            <v>38808</v>
          </cell>
          <cell r="I24">
            <v>39142</v>
          </cell>
        </row>
        <row r="25">
          <cell r="B25" t="str">
            <v>Y</v>
          </cell>
          <cell r="C25" t="str">
            <v>Sales ($)</v>
          </cell>
          <cell r="D25" t="str">
            <v>Sales.csv</v>
          </cell>
          <cell r="E25" t="str">
            <v>Bubble</v>
          </cell>
          <cell r="F25" t="str">
            <v>Sales CostSum</v>
          </cell>
          <cell r="G25">
            <v>38877.834131944444</v>
          </cell>
          <cell r="H25">
            <v>38808</v>
          </cell>
          <cell r="I25">
            <v>39142</v>
          </cell>
        </row>
        <row r="26">
          <cell r="B26" t="str">
            <v>Y</v>
          </cell>
          <cell r="C26" t="str">
            <v>Sales (MWH)</v>
          </cell>
          <cell r="D26" t="str">
            <v>Sales.csv</v>
          </cell>
          <cell r="E26" t="str">
            <v>Bubble</v>
          </cell>
          <cell r="F26" t="str">
            <v>Sales AmountSum</v>
          </cell>
          <cell r="G26">
            <v>38877.834143518521</v>
          </cell>
          <cell r="H26">
            <v>38808</v>
          </cell>
          <cell r="I26">
            <v>39142</v>
          </cell>
        </row>
        <row r="27">
          <cell r="B27" t="str">
            <v>Y</v>
          </cell>
          <cell r="C27" t="str">
            <v>ST Firm Purchases ($)</v>
          </cell>
          <cell r="D27" t="str">
            <v>Short Term Firm.csv</v>
          </cell>
          <cell r="E27" t="str">
            <v>Bubble</v>
          </cell>
          <cell r="F27" t="str">
            <v>ST Firm Purchases ValueSum</v>
          </cell>
          <cell r="G27">
            <v>38877.834143518521</v>
          </cell>
          <cell r="H27">
            <v>38808</v>
          </cell>
          <cell r="I27">
            <v>39142</v>
          </cell>
        </row>
        <row r="28">
          <cell r="B28" t="str">
            <v>Y</v>
          </cell>
          <cell r="C28" t="str">
            <v>ST Firm Purchases (MWH)</v>
          </cell>
          <cell r="D28" t="str">
            <v>Short Term Firm.csv</v>
          </cell>
          <cell r="E28" t="str">
            <v>Bubble</v>
          </cell>
          <cell r="F28" t="str">
            <v>ST Firm PurchasesSum</v>
          </cell>
          <cell r="G28">
            <v>38877.834143518521</v>
          </cell>
          <cell r="H28">
            <v>38808</v>
          </cell>
          <cell r="I28">
            <v>39142</v>
          </cell>
        </row>
        <row r="29">
          <cell r="B29" t="str">
            <v>Y</v>
          </cell>
          <cell r="C29" t="str">
            <v>ST Firm Sales ($)</v>
          </cell>
          <cell r="D29" t="str">
            <v>Short Term Firm.csv</v>
          </cell>
          <cell r="E29" t="str">
            <v>Bubble</v>
          </cell>
          <cell r="F29" t="str">
            <v>ST Firm Sales ValueSum</v>
          </cell>
          <cell r="G29">
            <v>38877.834155092591</v>
          </cell>
          <cell r="H29">
            <v>38808</v>
          </cell>
          <cell r="I29">
            <v>39142</v>
          </cell>
        </row>
        <row r="30">
          <cell r="B30" t="str">
            <v>Y</v>
          </cell>
          <cell r="C30" t="str">
            <v>ST Firm Sales (MWH)</v>
          </cell>
          <cell r="D30" t="str">
            <v>Short Term Firm.csv</v>
          </cell>
          <cell r="E30" t="str">
            <v>Bubble</v>
          </cell>
          <cell r="F30" t="str">
            <v>ST Firm SalesSum</v>
          </cell>
          <cell r="G30">
            <v>38877.834155092591</v>
          </cell>
          <cell r="H30">
            <v>38808</v>
          </cell>
          <cell r="I30">
            <v>39142</v>
          </cell>
        </row>
        <row r="31">
          <cell r="B31" t="str">
            <v>Y</v>
          </cell>
          <cell r="C31" t="str">
            <v>Thermal Fuel Burn ($)</v>
          </cell>
          <cell r="D31" t="str">
            <v>Thermal Fuel Cost.csv</v>
          </cell>
          <cell r="E31" t="str">
            <v>Plant</v>
          </cell>
          <cell r="F31" t="str">
            <v>Fuel CostSum</v>
          </cell>
          <cell r="G31">
            <v>38877.834155092591</v>
          </cell>
          <cell r="H31">
            <v>38808</v>
          </cell>
          <cell r="I31">
            <v>39142</v>
          </cell>
        </row>
        <row r="32">
          <cell r="B32" t="str">
            <v>Y</v>
          </cell>
          <cell r="C32" t="str">
            <v>Thermal Generation (MWH)</v>
          </cell>
          <cell r="D32" t="str">
            <v>Thermal Dispatch.csv</v>
          </cell>
          <cell r="E32" t="str">
            <v>Facility</v>
          </cell>
          <cell r="F32" t="str">
            <v>DispatchSum</v>
          </cell>
          <cell r="G32">
            <v>38877.834166666667</v>
          </cell>
          <cell r="H32">
            <v>38808</v>
          </cell>
          <cell r="I32">
            <v>39142</v>
          </cell>
        </row>
        <row r="33">
          <cell r="B33" t="str">
            <v>Y</v>
          </cell>
          <cell r="C33" t="str">
            <v>Transmission Costs ($)</v>
          </cell>
          <cell r="D33" t="str">
            <v>Transmission.csv</v>
          </cell>
          <cell r="E33" t="str">
            <v>Link</v>
          </cell>
          <cell r="F33" t="str">
            <v>Transmission CostSum</v>
          </cell>
          <cell r="G33">
            <v>38877.834166666667</v>
          </cell>
          <cell r="H33">
            <v>38808</v>
          </cell>
          <cell r="I33">
            <v>39142</v>
          </cell>
        </row>
      </sheetData>
      <sheetData sheetId="1"/>
      <sheetData sheetId="2">
        <row r="239">
          <cell r="M239" t="str">
            <v>AMPS Resources (Cove Fort)</v>
          </cell>
        </row>
      </sheetData>
      <sheetData sheetId="3">
        <row r="239">
          <cell r="M239" t="str">
            <v>AMPS Resources (Cove Fort)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Report"/>
      <sheetName val="Factors"/>
      <sheetName val="FReport"/>
      <sheetName val="FFact"/>
      <sheetName val="Diverg"/>
      <sheetName val="Dbase"/>
      <sheetName val="Load Input"/>
      <sheetName val="Inputs"/>
      <sheetName val="Revenue"/>
      <sheetName val="O&amp;M"/>
      <sheetName val="Oth Tax"/>
      <sheetName val="DIT"/>
      <sheetName val="NPC"/>
      <sheetName val="CA Inputs"/>
      <sheetName val="CA Output"/>
      <sheetName val="Norm Adj"/>
    </sheetNames>
    <sheetDataSet>
      <sheetData sheetId="0" refreshError="1">
        <row r="7">
          <cell r="B7">
            <v>1999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ADVN</v>
          </cell>
        </row>
        <row r="28">
          <cell r="D28" t="str">
            <v>Taxes Other Than Income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Post"/>
      <sheetName val="NPC"/>
      <sheetName val="FuelAllocation"/>
      <sheetName val="lookup"/>
    </sheetNames>
    <sheetDataSet>
      <sheetData sheetId="0" refreshError="1"/>
      <sheetData sheetId="1" refreshError="1"/>
      <sheetData sheetId="2" refreshError="1"/>
      <sheetData sheetId="3" refreshError="1">
        <row r="3">
          <cell r="C3" t="str">
            <v>Black Hills</v>
          </cell>
          <cell r="D3" t="str">
            <v>Pacific Pre Merger</v>
          </cell>
        </row>
        <row r="4">
          <cell r="C4" t="str">
            <v>Blanding</v>
          </cell>
          <cell r="D4" t="str">
            <v>Post Merger</v>
          </cell>
        </row>
        <row r="5">
          <cell r="C5" t="str">
            <v>BPA Flathead Sale</v>
          </cell>
          <cell r="D5" t="str">
            <v>Post Merger</v>
          </cell>
        </row>
        <row r="6">
          <cell r="C6" t="str">
            <v>BPA Wind</v>
          </cell>
          <cell r="D6" t="str">
            <v>Post Merger</v>
          </cell>
        </row>
        <row r="7">
          <cell r="C7" t="str">
            <v>Cowlitz</v>
          </cell>
          <cell r="D7" t="str">
            <v>Post Merger</v>
          </cell>
        </row>
        <row r="8">
          <cell r="C8" t="str">
            <v>Flathead</v>
          </cell>
          <cell r="D8" t="str">
            <v>Post Merger</v>
          </cell>
        </row>
        <row r="9">
          <cell r="C9" t="str">
            <v>Hurricane Sale</v>
          </cell>
          <cell r="D9" t="str">
            <v>Post Merger</v>
          </cell>
        </row>
        <row r="10">
          <cell r="C10" t="str">
            <v>LADWP (IPP Layoff)</v>
          </cell>
          <cell r="D10" t="str">
            <v>Utah Pre Merger</v>
          </cell>
        </row>
        <row r="11">
          <cell r="C11" t="str">
            <v>PG&amp;E</v>
          </cell>
          <cell r="D11" t="str">
            <v>Post Merger</v>
          </cell>
        </row>
        <row r="12">
          <cell r="C12" t="str">
            <v>PSCO</v>
          </cell>
          <cell r="D12" t="str">
            <v>Post Merger</v>
          </cell>
        </row>
        <row r="13">
          <cell r="C13" t="str">
            <v>Salt River Project</v>
          </cell>
          <cell r="D13" t="str">
            <v>Post Merger</v>
          </cell>
        </row>
        <row r="14">
          <cell r="C14" t="str">
            <v>SCE</v>
          </cell>
          <cell r="D14" t="str">
            <v>Pacific Pre Merger</v>
          </cell>
        </row>
        <row r="15">
          <cell r="C15" t="str">
            <v>Sierra Pac 2</v>
          </cell>
          <cell r="D15" t="str">
            <v>Post Merger</v>
          </cell>
        </row>
        <row r="16">
          <cell r="C16" t="str">
            <v>SMUD</v>
          </cell>
          <cell r="D16" t="str">
            <v>Pacific Pre Merger</v>
          </cell>
        </row>
        <row r="17">
          <cell r="C17" t="str">
            <v>UAMPS s223863</v>
          </cell>
          <cell r="D17" t="str">
            <v>Post Merger</v>
          </cell>
        </row>
        <row r="18">
          <cell r="C18" t="str">
            <v>UMPA</v>
          </cell>
          <cell r="D18" t="str">
            <v>Post Merger</v>
          </cell>
        </row>
        <row r="19">
          <cell r="C19" t="str">
            <v>UMPA II</v>
          </cell>
          <cell r="D19" t="str">
            <v>Post Merger</v>
          </cell>
        </row>
        <row r="21">
          <cell r="C21" t="str">
            <v>APS p167566</v>
          </cell>
          <cell r="D21" t="str">
            <v>Post Merger</v>
          </cell>
        </row>
        <row r="22">
          <cell r="C22" t="str">
            <v>APS p172318</v>
          </cell>
          <cell r="D22" t="str">
            <v>Post Merger</v>
          </cell>
        </row>
        <row r="23">
          <cell r="C23" t="str">
            <v>APS p205692</v>
          </cell>
          <cell r="D23" t="str">
            <v>Post Merger</v>
          </cell>
        </row>
        <row r="24">
          <cell r="C24" t="str">
            <v>APS Supplemental</v>
          </cell>
          <cell r="D24" t="str">
            <v>Post Merger</v>
          </cell>
        </row>
        <row r="25">
          <cell r="C25" t="str">
            <v>Aquila hydro hedge</v>
          </cell>
          <cell r="D25" t="str">
            <v>Post Merger</v>
          </cell>
        </row>
        <row r="26">
          <cell r="C26" t="str">
            <v>Avoided Cost Resource</v>
          </cell>
          <cell r="D26" t="str">
            <v>Post Merger</v>
          </cell>
        </row>
        <row r="27">
          <cell r="C27" t="str">
            <v>Clark S&amp;I Agreement (Net)</v>
          </cell>
          <cell r="D27" t="str">
            <v>Post Merger</v>
          </cell>
        </row>
        <row r="28">
          <cell r="C28" t="str">
            <v>Combine Hills</v>
          </cell>
          <cell r="D28" t="str">
            <v>Post Merger</v>
          </cell>
        </row>
        <row r="29">
          <cell r="C29" t="str">
            <v>Constellation p177669</v>
          </cell>
          <cell r="D29" t="str">
            <v>Post Merger</v>
          </cell>
        </row>
        <row r="30">
          <cell r="C30" t="str">
            <v>Constellation p223699</v>
          </cell>
          <cell r="D30" t="str">
            <v>Post Merger</v>
          </cell>
        </row>
        <row r="31">
          <cell r="C31" t="str">
            <v>Constellation p257677</v>
          </cell>
          <cell r="D31" t="str">
            <v>Post Merger</v>
          </cell>
        </row>
        <row r="32">
          <cell r="C32" t="str">
            <v>Constellation p257678</v>
          </cell>
          <cell r="D32" t="str">
            <v>Post Merger</v>
          </cell>
        </row>
        <row r="33">
          <cell r="C33" t="str">
            <v>Constellation p268849</v>
          </cell>
          <cell r="D33" t="str">
            <v>Post Merger</v>
          </cell>
        </row>
        <row r="34">
          <cell r="C34" t="str">
            <v>Deseret Purchase</v>
          </cell>
          <cell r="D34" t="str">
            <v>Post Merger</v>
          </cell>
        </row>
        <row r="35">
          <cell r="C35" t="str">
            <v>Douglas PUD Settlement</v>
          </cell>
          <cell r="D35" t="str">
            <v>Mid Columbia</v>
          </cell>
        </row>
        <row r="36">
          <cell r="C36" t="str">
            <v>Duke HLH</v>
          </cell>
          <cell r="D36" t="str">
            <v>Post Merger</v>
          </cell>
        </row>
        <row r="37">
          <cell r="C37" t="str">
            <v>Duke p99206</v>
          </cell>
          <cell r="D37" t="str">
            <v>Post Merger</v>
          </cell>
        </row>
        <row r="38">
          <cell r="C38" t="str">
            <v>Gemstate</v>
          </cell>
          <cell r="D38" t="str">
            <v>Gemstate</v>
          </cell>
        </row>
        <row r="39">
          <cell r="C39" t="str">
            <v>Georgia-Pacific Camas</v>
          </cell>
          <cell r="D39" t="str">
            <v>Post Merger</v>
          </cell>
        </row>
        <row r="40">
          <cell r="C40" t="str">
            <v>Grant County 10 aMW purchase</v>
          </cell>
          <cell r="D40" t="str">
            <v>Misc/Pacific</v>
          </cell>
        </row>
        <row r="41">
          <cell r="C41" t="str">
            <v>Hermiston Purchase</v>
          </cell>
          <cell r="D41" t="str">
            <v>Post Merger</v>
          </cell>
        </row>
        <row r="42">
          <cell r="C42" t="str">
            <v>Hurricane Purchase</v>
          </cell>
          <cell r="D42" t="str">
            <v>Post Merger</v>
          </cell>
        </row>
        <row r="43">
          <cell r="C43" t="str">
            <v>Idaho Power RTSA Purchase</v>
          </cell>
          <cell r="D43" t="str">
            <v>Post Merger</v>
          </cell>
        </row>
        <row r="44">
          <cell r="C44" t="str">
            <v>IPP Purchase</v>
          </cell>
          <cell r="D44" t="str">
            <v>IPP Layoff</v>
          </cell>
        </row>
        <row r="45">
          <cell r="C45" t="str">
            <v>Kennecott Generation Incentive</v>
          </cell>
          <cell r="D45" t="str">
            <v>Post Merger</v>
          </cell>
        </row>
        <row r="46">
          <cell r="C46" t="str">
            <v>Magcorp</v>
          </cell>
          <cell r="D46" t="str">
            <v>Post Merger</v>
          </cell>
        </row>
        <row r="47">
          <cell r="C47" t="str">
            <v>MagCorp Reserves</v>
          </cell>
          <cell r="D47" t="str">
            <v>Post Merger</v>
          </cell>
        </row>
        <row r="48">
          <cell r="C48" t="str">
            <v>Morgan Stanley p189046</v>
          </cell>
          <cell r="D48" t="str">
            <v>Post Merger</v>
          </cell>
        </row>
        <row r="49">
          <cell r="C49" t="str">
            <v>Morgan Stanley p189047</v>
          </cell>
          <cell r="D49" t="str">
            <v>Post Merger</v>
          </cell>
        </row>
        <row r="50">
          <cell r="C50" t="str">
            <v>Morgan Stanley p196538</v>
          </cell>
          <cell r="D50" t="str">
            <v>Post Merger</v>
          </cell>
        </row>
        <row r="51">
          <cell r="C51" t="str">
            <v>Morgan Stanley p206006</v>
          </cell>
          <cell r="D51" t="str">
            <v>Post Merger</v>
          </cell>
        </row>
        <row r="52">
          <cell r="C52" t="str">
            <v>Morgan Stanley p206008</v>
          </cell>
          <cell r="D52" t="str">
            <v>Post Merger</v>
          </cell>
        </row>
        <row r="53">
          <cell r="C53" t="str">
            <v>Morgan Stanley p244840</v>
          </cell>
          <cell r="D53" t="str">
            <v>Post Merger</v>
          </cell>
        </row>
        <row r="54">
          <cell r="C54" t="str">
            <v>Morgan Stanley p244841</v>
          </cell>
          <cell r="D54" t="str">
            <v>Post Merger</v>
          </cell>
        </row>
        <row r="55">
          <cell r="C55" t="str">
            <v>Morgan Stanley p272153-6-8</v>
          </cell>
          <cell r="D55" t="str">
            <v>Post Merger</v>
          </cell>
        </row>
        <row r="56">
          <cell r="C56" t="str">
            <v>Morgan Stanley p272154-7</v>
          </cell>
          <cell r="D56" t="str">
            <v>Post Merger</v>
          </cell>
        </row>
        <row r="57">
          <cell r="C57" t="str">
            <v>Nebo Heat Rate Option</v>
          </cell>
          <cell r="D57" t="str">
            <v>Post Merger</v>
          </cell>
        </row>
        <row r="58">
          <cell r="C58" t="str">
            <v>NuCor</v>
          </cell>
          <cell r="D58" t="str">
            <v>Post Merger</v>
          </cell>
        </row>
        <row r="59">
          <cell r="C59" t="str">
            <v>P4 Production</v>
          </cell>
          <cell r="D59" t="str">
            <v>Post Merger</v>
          </cell>
        </row>
        <row r="60">
          <cell r="C60" t="str">
            <v>PGE Cove</v>
          </cell>
          <cell r="D60" t="str">
            <v>Misc/Pacific</v>
          </cell>
        </row>
        <row r="61">
          <cell r="C61" t="str">
            <v>Pinnacle West</v>
          </cell>
          <cell r="D61" t="str">
            <v>Post Merger</v>
          </cell>
        </row>
        <row r="62">
          <cell r="C62" t="str">
            <v>PowerEx p181986</v>
          </cell>
          <cell r="D62" t="str">
            <v>Post Merger</v>
          </cell>
        </row>
        <row r="63">
          <cell r="C63" t="str">
            <v>Public Service NM</v>
          </cell>
          <cell r="D63" t="str">
            <v>Post Merger</v>
          </cell>
        </row>
        <row r="64">
          <cell r="C64" t="str">
            <v>Rock River</v>
          </cell>
          <cell r="D64" t="str">
            <v>Post Merger</v>
          </cell>
        </row>
        <row r="65">
          <cell r="C65" t="str">
            <v>Roseburg Forest Products</v>
          </cell>
          <cell r="D65" t="str">
            <v>Post Merger</v>
          </cell>
        </row>
        <row r="66">
          <cell r="C66" t="str">
            <v>Small Purchases east</v>
          </cell>
          <cell r="D66" t="str">
            <v>QF UPL Pre Merger</v>
          </cell>
        </row>
        <row r="67">
          <cell r="C67" t="str">
            <v>Small Purchases west</v>
          </cell>
          <cell r="D67" t="str">
            <v>QF PPL Post Merger</v>
          </cell>
        </row>
        <row r="68">
          <cell r="C68" t="str">
            <v>TransAlta Purchase</v>
          </cell>
          <cell r="D68" t="str">
            <v>Post Merger</v>
          </cell>
        </row>
        <row r="69">
          <cell r="C69" t="str">
            <v>Tri-State Purchase</v>
          </cell>
          <cell r="D69" t="str">
            <v>Post Merger</v>
          </cell>
        </row>
        <row r="70">
          <cell r="C70" t="str">
            <v>UBS p223199</v>
          </cell>
          <cell r="D70" t="str">
            <v>Post Merger</v>
          </cell>
        </row>
        <row r="71">
          <cell r="C71" t="str">
            <v>UBS p268848</v>
          </cell>
          <cell r="D71" t="str">
            <v>Post Merger</v>
          </cell>
        </row>
        <row r="72">
          <cell r="C72" t="str">
            <v>UBS p268850</v>
          </cell>
          <cell r="D72" t="str">
            <v>Post Merger</v>
          </cell>
        </row>
        <row r="73">
          <cell r="C73" t="str">
            <v>UBS Summer Purchase</v>
          </cell>
          <cell r="D73" t="str">
            <v>Post Merger</v>
          </cell>
        </row>
        <row r="74">
          <cell r="C74" t="str">
            <v>Weyerhaeuser Reserve</v>
          </cell>
          <cell r="D74" t="str">
            <v>Post Merger</v>
          </cell>
        </row>
        <row r="75">
          <cell r="C75" t="str">
            <v>Wolverine Creek</v>
          </cell>
          <cell r="D75" t="str">
            <v>Post Merger</v>
          </cell>
        </row>
        <row r="76">
          <cell r="C76" t="str">
            <v>Place Holder</v>
          </cell>
          <cell r="D76" t="str">
            <v>Post Merger</v>
          </cell>
        </row>
        <row r="77">
          <cell r="C77" t="str">
            <v>BPA Conservation Rate Credit</v>
          </cell>
          <cell r="D77" t="str">
            <v>Post Merger</v>
          </cell>
        </row>
        <row r="78">
          <cell r="C78" t="str">
            <v>AMP Resources (Cove Fort)</v>
          </cell>
          <cell r="D78" t="str">
            <v>Post Merger</v>
          </cell>
        </row>
        <row r="79">
          <cell r="C79" t="str">
            <v>BPA Hermiston Loss Settlement</v>
          </cell>
          <cell r="D79" t="str">
            <v>Post Merger</v>
          </cell>
        </row>
        <row r="80">
          <cell r="C80" t="str">
            <v>Roseburg Forest Products CA</v>
          </cell>
          <cell r="D80" t="str">
            <v>Post Merger</v>
          </cell>
        </row>
        <row r="81">
          <cell r="C81" t="str">
            <v>DSM (Load Curtailment)</v>
          </cell>
          <cell r="D81" t="str">
            <v>Post Merger</v>
          </cell>
        </row>
        <row r="83">
          <cell r="C83" t="str">
            <v>QF California</v>
          </cell>
          <cell r="D83" t="str">
            <v>QF by State PPL</v>
          </cell>
        </row>
        <row r="84">
          <cell r="C84" t="str">
            <v>QF Idaho</v>
          </cell>
          <cell r="D84" t="str">
            <v>QF by State UPL</v>
          </cell>
        </row>
        <row r="85">
          <cell r="C85" t="str">
            <v>QF Oregon</v>
          </cell>
          <cell r="D85" t="str">
            <v>QF by State PPL</v>
          </cell>
        </row>
        <row r="86">
          <cell r="C86" t="str">
            <v>QF Utah</v>
          </cell>
          <cell r="D86" t="str">
            <v>QF by State UPL</v>
          </cell>
        </row>
        <row r="87">
          <cell r="C87" t="str">
            <v>QF Washington</v>
          </cell>
          <cell r="D87" t="str">
            <v>QF by State PPL</v>
          </cell>
        </row>
        <row r="88">
          <cell r="C88" t="str">
            <v>QF Wyoming</v>
          </cell>
          <cell r="D88" t="str">
            <v>QF by State UPL</v>
          </cell>
        </row>
        <row r="89">
          <cell r="C89" t="str">
            <v>Biomass</v>
          </cell>
          <cell r="D89" t="str">
            <v>QF PPL Pre Merger</v>
          </cell>
        </row>
        <row r="90">
          <cell r="C90" t="str">
            <v>Desert Power QF</v>
          </cell>
          <cell r="D90" t="str">
            <v>QF UPL Post Merger</v>
          </cell>
        </row>
        <row r="91">
          <cell r="C91" t="str">
            <v>Douglas County Forest Products QF</v>
          </cell>
          <cell r="D91" t="str">
            <v>QF PPL Post Merger</v>
          </cell>
        </row>
        <row r="92">
          <cell r="C92" t="str">
            <v>D.R. Johnson</v>
          </cell>
          <cell r="D92" t="str">
            <v>QF PPL Post Merger</v>
          </cell>
        </row>
        <row r="93">
          <cell r="C93" t="str">
            <v>ExxonMobil QF</v>
          </cell>
          <cell r="D93" t="str">
            <v>QF UPL Post Merger</v>
          </cell>
        </row>
        <row r="94">
          <cell r="C94" t="str">
            <v>Kennecott QF</v>
          </cell>
          <cell r="D94" t="str">
            <v>QF UPL Post Merger</v>
          </cell>
        </row>
        <row r="95">
          <cell r="C95" t="str">
            <v>Mountain Wind QF</v>
          </cell>
          <cell r="D95" t="str">
            <v>QF UPL Post Merger</v>
          </cell>
        </row>
        <row r="96">
          <cell r="C96" t="str">
            <v>Pioneer Ridge QF</v>
          </cell>
          <cell r="D96" t="str">
            <v>QF UPL Post Merger</v>
          </cell>
        </row>
        <row r="97">
          <cell r="C97" t="str">
            <v>Schwendiman QF</v>
          </cell>
          <cell r="D97" t="str">
            <v>QF UPL Post Merger</v>
          </cell>
        </row>
        <row r="98">
          <cell r="C98" t="str">
            <v>Simplot Phosphates</v>
          </cell>
          <cell r="D98" t="str">
            <v>QF UPL Post Merger</v>
          </cell>
        </row>
        <row r="99">
          <cell r="C99" t="str">
            <v>Spanish Fork Wind 2 QF</v>
          </cell>
          <cell r="D99" t="str">
            <v>QF UPL Post Merger</v>
          </cell>
        </row>
        <row r="100">
          <cell r="C100" t="str">
            <v>Sunnyside</v>
          </cell>
          <cell r="D100" t="str">
            <v>QF UPL Pre Merger</v>
          </cell>
        </row>
        <row r="101">
          <cell r="C101" t="str">
            <v>Tesoro QF</v>
          </cell>
          <cell r="D101" t="str">
            <v>QF UPL Post Merger</v>
          </cell>
        </row>
        <row r="102">
          <cell r="C102" t="str">
            <v>Evergreen BioPower QF</v>
          </cell>
          <cell r="D102" t="str">
            <v>QF PPL Post Merger</v>
          </cell>
        </row>
        <row r="103">
          <cell r="C103" t="str">
            <v>Mountain Wind 1 QF</v>
          </cell>
          <cell r="D103" t="str">
            <v>QF UPL Post Merger</v>
          </cell>
        </row>
        <row r="104">
          <cell r="C104" t="str">
            <v>Mountain Wind 2 QF</v>
          </cell>
          <cell r="D104" t="str">
            <v>QF UPL Post Merger</v>
          </cell>
        </row>
        <row r="105">
          <cell r="C105" t="str">
            <v>Weyerhaeuser QF</v>
          </cell>
          <cell r="D105" t="str">
            <v>QF PPL Post Merger</v>
          </cell>
        </row>
        <row r="106">
          <cell r="C106" t="str">
            <v>US Magnesium QF</v>
          </cell>
          <cell r="D106" t="str">
            <v>QF UPL Post Merger</v>
          </cell>
        </row>
        <row r="108">
          <cell r="C108" t="str">
            <v>Canadian Entitlement</v>
          </cell>
          <cell r="D108" t="str">
            <v>Post Merger</v>
          </cell>
        </row>
        <row r="109">
          <cell r="C109" t="str">
            <v>Chelan - Rocky Reach</v>
          </cell>
          <cell r="D109" t="str">
            <v>Mid Columbia</v>
          </cell>
        </row>
        <row r="110">
          <cell r="C110" t="str">
            <v>Douglas - Wells</v>
          </cell>
          <cell r="D110" t="str">
            <v>Mid Columbia</v>
          </cell>
        </row>
        <row r="111">
          <cell r="C111" t="str">
            <v>Grant Displacement</v>
          </cell>
          <cell r="D111" t="str">
            <v>Mid Columbia</v>
          </cell>
        </row>
        <row r="112">
          <cell r="C112" t="str">
            <v>Grant Reasonable</v>
          </cell>
          <cell r="D112" t="str">
            <v>Mid Columbia</v>
          </cell>
        </row>
        <row r="113">
          <cell r="C113" t="str">
            <v>Grant Meaningful Priority</v>
          </cell>
          <cell r="D113" t="str">
            <v>Mid Columbia</v>
          </cell>
        </row>
        <row r="114">
          <cell r="C114" t="str">
            <v>Grant Surplus</v>
          </cell>
          <cell r="D114" t="str">
            <v>Mid Columbia</v>
          </cell>
        </row>
        <row r="115">
          <cell r="C115" t="str">
            <v>Grant - Priest Rapids</v>
          </cell>
          <cell r="D115" t="str">
            <v>Mid Columbia</v>
          </cell>
        </row>
        <row r="116">
          <cell r="C116" t="str">
            <v>Grant - Wanapum</v>
          </cell>
          <cell r="D116" t="str">
            <v>Mid Columbia</v>
          </cell>
        </row>
        <row r="118">
          <cell r="C118" t="str">
            <v>APGI/Colockum Capacity Exchange</v>
          </cell>
          <cell r="D118" t="str">
            <v>Post Merger</v>
          </cell>
        </row>
        <row r="119">
          <cell r="C119" t="str">
            <v>APS Exchange</v>
          </cell>
          <cell r="D119" t="str">
            <v>Post Merger</v>
          </cell>
        </row>
        <row r="120">
          <cell r="C120" t="str">
            <v>APS s207860/p207861</v>
          </cell>
          <cell r="D120" t="str">
            <v>Post Merger</v>
          </cell>
        </row>
        <row r="121">
          <cell r="C121" t="str">
            <v>Black Hills CTs</v>
          </cell>
          <cell r="D121" t="str">
            <v>Pacific Capacity</v>
          </cell>
        </row>
        <row r="122">
          <cell r="C122" t="str">
            <v>BPA Exchange</v>
          </cell>
          <cell r="D122" t="str">
            <v>Pacific Pre Merger</v>
          </cell>
        </row>
        <row r="123">
          <cell r="C123" t="str">
            <v>BPA FC II Storage Agreement</v>
          </cell>
          <cell r="D123" t="str">
            <v>Post Merger</v>
          </cell>
        </row>
        <row r="124">
          <cell r="C124" t="str">
            <v>BPA FC IV Storage Agreement</v>
          </cell>
          <cell r="D124" t="str">
            <v>Post Merger</v>
          </cell>
        </row>
        <row r="125">
          <cell r="C125" t="str">
            <v>BPA Peaking</v>
          </cell>
          <cell r="D125" t="str">
            <v>BPA Peak Purchase</v>
          </cell>
        </row>
        <row r="126">
          <cell r="C126" t="str">
            <v>BPA So. Idaho Exchange</v>
          </cell>
          <cell r="D126" t="str">
            <v>Post Merger</v>
          </cell>
        </row>
        <row r="127">
          <cell r="C127" t="str">
            <v>Cowlitz Swift</v>
          </cell>
          <cell r="D127" t="str">
            <v>Pacific Pre Merger</v>
          </cell>
        </row>
        <row r="128">
          <cell r="C128" t="str">
            <v>CPU Shaping Capacity</v>
          </cell>
          <cell r="D128" t="str">
            <v>Post Merger</v>
          </cell>
        </row>
        <row r="129">
          <cell r="C129" t="str">
            <v>EWEB FC I Storage Agreement</v>
          </cell>
          <cell r="D129" t="str">
            <v>Post Merger</v>
          </cell>
        </row>
        <row r="130">
          <cell r="C130" t="str">
            <v>Morgan Stanley 207862/3</v>
          </cell>
          <cell r="D130" t="str">
            <v>Post Merger</v>
          </cell>
        </row>
        <row r="131">
          <cell r="C131" t="str">
            <v>NCPA 309008/9</v>
          </cell>
          <cell r="D131" t="str">
            <v>Post Merger</v>
          </cell>
        </row>
        <row r="132">
          <cell r="C132" t="str">
            <v>PSCo Exchange</v>
          </cell>
          <cell r="D132" t="str">
            <v>Post Merger</v>
          </cell>
        </row>
        <row r="133">
          <cell r="C133" t="str">
            <v>PSCO FC III Storage Agreement</v>
          </cell>
          <cell r="D133" t="str">
            <v>Post Merger</v>
          </cell>
        </row>
        <row r="134">
          <cell r="C134" t="str">
            <v>Redding Exchange</v>
          </cell>
          <cell r="D134" t="str">
            <v>Post Merger</v>
          </cell>
        </row>
        <row r="135">
          <cell r="C135" t="str">
            <v>SCL State Line Storage Agreement</v>
          </cell>
          <cell r="D135" t="str">
            <v>Post Merger</v>
          </cell>
        </row>
        <row r="136">
          <cell r="C136" t="str">
            <v>Tri-State Exchange</v>
          </cell>
          <cell r="D136" t="str">
            <v>Post Merger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/>
      <sheetData sheetId="1"/>
      <sheetData sheetId="2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0</v>
          </cell>
        </row>
      </sheetData>
      <sheetData sheetId="6"/>
      <sheetData sheetId="7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Unadj Data for RAM"/>
      <sheetName val="CWC"/>
      <sheetName val="Inputs"/>
      <sheetName val="Adjustments"/>
      <sheetName val="Adj Summary"/>
      <sheetName val="UIEC Summary"/>
      <sheetName val="UAE Summary"/>
      <sheetName val="AARP Summary"/>
      <sheetName val="Revised(2) DPU Summary"/>
      <sheetName val="Revised DPU Summary"/>
      <sheetName val="DPU Summary"/>
      <sheetName val="Revised Inputs"/>
      <sheetName val="Variables"/>
      <sheetName val="Factors"/>
      <sheetName val="Embedded Cost"/>
      <sheetName val="Check"/>
      <sheetName val="WelcomeDialog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EASE_ READ"/>
      <sheetName val="TOT MW Annual_ADJ"/>
      <sheetName val="RMP_ADJ"/>
      <sheetName val="PPL_ADJ"/>
      <sheetName val="OR MW Annual_ADJ"/>
      <sheetName val="WA MW Annual_ADJ"/>
      <sheetName val="CA MW Annual_ADJ"/>
      <sheetName val="UT MW Annual_ADJ"/>
      <sheetName val="ID MW Annual_ADJ"/>
      <sheetName val="WYW MW Annual_ADJ"/>
      <sheetName val="WYE MW Annual_ADJ"/>
      <sheetName val="WY MW Annual_ADJ"/>
      <sheetName val="TOT MW Month_ADJ"/>
      <sheetName val="RMP MW Month_ADJ"/>
      <sheetName val="PPL MW Month_ADJ"/>
      <sheetName val="OR MW Month_ADJ"/>
      <sheetName val="WA MW Month_ADJ"/>
      <sheetName val="CA MW Month_ADJ"/>
      <sheetName val="UT MW Month_ADJ"/>
      <sheetName val="ID MW Month_ADJ"/>
      <sheetName val="WYW MW Month_ADJ"/>
      <sheetName val="WYE MW Month_ADJ"/>
      <sheetName val="&gt;PreDSM files"/>
      <sheetName val="Tot PReDSMChart"/>
      <sheetName val="TOT MW Annual"/>
      <sheetName val="OR MW Annual"/>
      <sheetName val="WA MW  Annual"/>
      <sheetName val="CA MW Annual"/>
      <sheetName val="UT MW Annual"/>
      <sheetName val="ID MW Annual"/>
      <sheetName val="WYE MW Annual"/>
      <sheetName val="WYW MW Annual"/>
      <sheetName val="TOT MW Monthly"/>
      <sheetName val="OR MW Month"/>
      <sheetName val="WA MW Month"/>
      <sheetName val="CA MW Month"/>
      <sheetName val="UT MW Month"/>
      <sheetName val="ID MW Month"/>
      <sheetName val="WYW MW Month"/>
      <sheetName val="WYE MW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/>
      <sheetData sheetId="39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Page3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8">
          <cell r="G8">
            <v>0.61779709495561286</v>
          </cell>
        </row>
        <row r="24">
          <cell r="N2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 - Earned"/>
      <sheetName val="Summary Table - Target"/>
      <sheetName val="Unit Costs -  Earned"/>
      <sheetName val="Unit Costs - Target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3">
          <cell r="C3" t="str">
            <v>Rocky Mountain Power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H58">
            <v>1814329680.1926062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A9" t="str">
            <v>Factor Name</v>
          </cell>
        </row>
      </sheetData>
      <sheetData sheetId="21">
        <row r="11">
          <cell r="A11" t="str">
            <v>Factor Name</v>
          </cell>
        </row>
      </sheetData>
      <sheetData sheetId="22">
        <row r="4">
          <cell r="P4">
            <v>0.81318732477822031</v>
          </cell>
        </row>
      </sheetData>
      <sheetData sheetId="23"/>
      <sheetData sheetId="24">
        <row r="251">
          <cell r="AG251" t="str">
            <v>DIS</v>
          </cell>
        </row>
        <row r="689">
          <cell r="AG689">
            <v>0</v>
          </cell>
        </row>
      </sheetData>
      <sheetData sheetId="25"/>
      <sheetData sheetId="26">
        <row r="14">
          <cell r="A14" t="str">
            <v>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>
        <row r="2">
          <cell r="A2" t="str">
            <v>ADVN</v>
          </cell>
          <cell r="AB2">
            <v>0</v>
          </cell>
        </row>
        <row r="15">
          <cell r="AB15">
            <v>4570000</v>
          </cell>
          <cell r="AE15" t="str">
            <v>Unassigned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v Apr Form"/>
      <sheetName val="Page 2"/>
      <sheetName val="-"/>
    </sheetNames>
    <sheetDataSet>
      <sheetData sheetId="0"/>
      <sheetData sheetId="1"/>
      <sheetData sheetId="2"/>
      <sheetData sheetId="3">
        <row r="1">
          <cell r="A1">
            <v>39452</v>
          </cell>
          <cell r="B1">
            <v>39421</v>
          </cell>
        </row>
        <row r="2">
          <cell r="B2">
            <v>39452</v>
          </cell>
        </row>
        <row r="3">
          <cell r="B3">
            <v>39483</v>
          </cell>
        </row>
        <row r="4">
          <cell r="B4">
            <v>39512</v>
          </cell>
        </row>
        <row r="5">
          <cell r="B5">
            <v>39543</v>
          </cell>
        </row>
        <row r="6">
          <cell r="B6">
            <v>39573</v>
          </cell>
        </row>
        <row r="7">
          <cell r="B7">
            <v>39604</v>
          </cell>
        </row>
        <row r="8">
          <cell r="B8">
            <v>39634</v>
          </cell>
        </row>
        <row r="9">
          <cell r="B9">
            <v>39665</v>
          </cell>
        </row>
        <row r="10">
          <cell r="B10">
            <v>39696</v>
          </cell>
        </row>
        <row r="11">
          <cell r="B11">
            <v>39726</v>
          </cell>
        </row>
        <row r="12">
          <cell r="B12">
            <v>39757</v>
          </cell>
        </row>
        <row r="13">
          <cell r="B13">
            <v>39787</v>
          </cell>
        </row>
        <row r="14">
          <cell r="B14">
            <v>39818</v>
          </cell>
        </row>
        <row r="15">
          <cell r="B15">
            <v>39849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29">
          <cell r="N29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FY2006"/>
      <sheetName val="2006 Plan "/>
      <sheetName val="Alloc % FY2006"/>
      <sheetName val="Allocation FY2005"/>
      <sheetName val="2005 Plan "/>
      <sheetName val="Allocation FY2004"/>
      <sheetName val="2004 Plan"/>
      <sheetName val="Allocation FY2003"/>
      <sheetName val="2003 Plan"/>
      <sheetName val="Prior Year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"/>
      <sheetName val="2003 Plan"/>
      <sheetName val="Sheet1"/>
      <sheetName val="MGTSND FEB 03"/>
      <sheetName val="MGTFEE RECRS FEB 03"/>
      <sheetName val="Powerco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Facto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4">
          <cell r="C4" t="str">
            <v>Rocky Mountain Power</v>
          </cell>
        </row>
        <row r="6">
          <cell r="L6">
            <v>7.9056474297646423E-2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3">
          <cell r="C3" t="str">
            <v>Rocky Mountain Power</v>
          </cell>
        </row>
        <row r="30">
          <cell r="G30">
            <v>8.2617300454857379E-2</v>
          </cell>
        </row>
      </sheetData>
      <sheetData sheetId="1" refreshError="1"/>
      <sheetData sheetId="2" refreshError="1"/>
      <sheetData sheetId="3" refreshError="1"/>
      <sheetData sheetId="4">
        <row r="16">
          <cell r="D16">
            <v>7696713.2449887665</v>
          </cell>
        </row>
      </sheetData>
      <sheetData sheetId="5" refreshError="1"/>
      <sheetData sheetId="6" refreshError="1"/>
      <sheetData sheetId="7" refreshError="1"/>
      <sheetData sheetId="8">
        <row r="71">
          <cell r="E71">
            <v>-489685.98169817787</v>
          </cell>
        </row>
      </sheetData>
      <sheetData sheetId="9">
        <row r="136">
          <cell r="E136">
            <v>57715011.020101152</v>
          </cell>
        </row>
      </sheetData>
      <sheetData sheetId="10">
        <row r="136">
          <cell r="E136">
            <v>14389918.281402655</v>
          </cell>
        </row>
      </sheetData>
      <sheetData sheetId="11">
        <row r="68">
          <cell r="E68">
            <v>7664070.6445309613</v>
          </cell>
        </row>
      </sheetData>
      <sheetData sheetId="12">
        <row r="68">
          <cell r="E68">
            <v>3802158.1253485414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WY-ALL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3">
          <cell r="C3" t="str">
            <v>PacifiCorp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H10" t="str">
            <v>Washington</v>
          </cell>
        </row>
      </sheetData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Results"/>
      <sheetName val="Financial Results v2"/>
      <sheetName val="Financial Results v3"/>
      <sheetName val="Financial Results v1"/>
      <sheetName val="Profit"/>
      <sheetName val="Summary Actuals"/>
      <sheetName val="Actuals - Data Input"/>
      <sheetName val="Adjustments"/>
      <sheetName val="Documentation"/>
      <sheetName val="November forecast EBIT"/>
      <sheetName val="Sp Mgmt Fe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NPC Factors"/>
      <sheetName val="Revenues"/>
      <sheetName val="TransInvest"/>
      <sheetName val="DistInvest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6">
          <cell r="C6" t="str">
            <v>12 Months Ended Jun 2012</v>
          </cell>
        </row>
        <row r="10">
          <cell r="D10">
            <v>0.5</v>
          </cell>
        </row>
        <row r="11">
          <cell r="W11">
            <v>3</v>
          </cell>
        </row>
        <row r="24">
          <cell r="D24">
            <v>0.3694468413935218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5566045566.0353851</v>
          </cell>
        </row>
      </sheetData>
      <sheetData sheetId="12"/>
      <sheetData sheetId="13"/>
      <sheetData sheetId="14"/>
      <sheetData sheetId="15"/>
      <sheetData sheetId="16"/>
      <sheetData sheetId="17">
        <row r="120">
          <cell r="F120" t="str">
            <v>Mo Wgt Fac</v>
          </cell>
        </row>
      </sheetData>
      <sheetData sheetId="18">
        <row r="4">
          <cell r="I4">
            <v>0.74155389074644962</v>
          </cell>
        </row>
      </sheetData>
      <sheetData sheetId="19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64">
          <cell r="H264">
            <v>10911620.343994766</v>
          </cell>
        </row>
        <row r="273">
          <cell r="H273">
            <v>0</v>
          </cell>
          <cell r="AB273">
            <v>0</v>
          </cell>
        </row>
        <row r="274">
          <cell r="AB274">
            <v>0</v>
          </cell>
        </row>
        <row r="280">
          <cell r="AB280">
            <v>0</v>
          </cell>
        </row>
        <row r="283">
          <cell r="AB283">
            <v>0</v>
          </cell>
        </row>
        <row r="284">
          <cell r="AB284">
            <v>0</v>
          </cell>
        </row>
        <row r="289">
          <cell r="AB289">
            <v>0</v>
          </cell>
        </row>
        <row r="290">
          <cell r="AB290">
            <v>241043.67823844633</v>
          </cell>
        </row>
        <row r="291">
          <cell r="H291">
            <v>3577623.4299999997</v>
          </cell>
          <cell r="AB291">
            <v>114961.64623925314</v>
          </cell>
        </row>
        <row r="297">
          <cell r="H297">
            <v>2935273.83</v>
          </cell>
          <cell r="AB297">
            <v>0</v>
          </cell>
        </row>
        <row r="298">
          <cell r="AB298">
            <v>0</v>
          </cell>
        </row>
        <row r="299">
          <cell r="AB299">
            <v>0</v>
          </cell>
        </row>
        <row r="302">
          <cell r="H302">
            <v>3890290.93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9">
          <cell r="AB309">
            <v>0</v>
          </cell>
        </row>
        <row r="312">
          <cell r="H312">
            <v>3182622.92</v>
          </cell>
          <cell r="AB312">
            <v>116597.57917836553</v>
          </cell>
        </row>
        <row r="313">
          <cell r="AB313">
            <v>0</v>
          </cell>
        </row>
        <row r="314">
          <cell r="AB314">
            <v>14809.566820082549</v>
          </cell>
        </row>
        <row r="315">
          <cell r="AB315">
            <v>131407.14599844808</v>
          </cell>
        </row>
        <row r="318">
          <cell r="H318">
            <v>-60653.539999999106</v>
          </cell>
          <cell r="AB318">
            <v>0</v>
          </cell>
        </row>
        <row r="319">
          <cell r="AB319">
            <v>0</v>
          </cell>
        </row>
        <row r="320">
          <cell r="AB320">
            <v>0</v>
          </cell>
        </row>
        <row r="323">
          <cell r="AB323">
            <v>0</v>
          </cell>
        </row>
        <row r="355">
          <cell r="AB355">
            <v>0</v>
          </cell>
        </row>
        <row r="360">
          <cell r="AB360">
            <v>0</v>
          </cell>
        </row>
        <row r="364">
          <cell r="AB364">
            <v>0</v>
          </cell>
        </row>
        <row r="367">
          <cell r="AB367">
            <v>0</v>
          </cell>
        </row>
        <row r="371">
          <cell r="AB371">
            <v>0</v>
          </cell>
        </row>
        <row r="380">
          <cell r="AB380">
            <v>-43135.714868065479</v>
          </cell>
        </row>
        <row r="387">
          <cell r="AB387">
            <v>0</v>
          </cell>
        </row>
        <row r="390">
          <cell r="AB390">
            <v>0</v>
          </cell>
        </row>
        <row r="391">
          <cell r="AB391">
            <v>0</v>
          </cell>
        </row>
        <row r="392">
          <cell r="AB392">
            <v>0</v>
          </cell>
        </row>
        <row r="405">
          <cell r="AB405">
            <v>0</v>
          </cell>
        </row>
        <row r="406">
          <cell r="AB406">
            <v>0</v>
          </cell>
        </row>
        <row r="409">
          <cell r="AB409">
            <v>0</v>
          </cell>
        </row>
        <row r="410">
          <cell r="AB410">
            <v>0</v>
          </cell>
        </row>
        <row r="411">
          <cell r="AB411">
            <v>0</v>
          </cell>
        </row>
        <row r="412">
          <cell r="AB412">
            <v>0</v>
          </cell>
        </row>
        <row r="413">
          <cell r="AB413">
            <v>0</v>
          </cell>
        </row>
        <row r="414">
          <cell r="AB414">
            <v>0</v>
          </cell>
        </row>
        <row r="417">
          <cell r="AB417">
            <v>0</v>
          </cell>
        </row>
        <row r="418">
          <cell r="AB418">
            <v>0</v>
          </cell>
        </row>
        <row r="419">
          <cell r="AB419">
            <v>0</v>
          </cell>
        </row>
        <row r="422">
          <cell r="AB422">
            <v>0</v>
          </cell>
        </row>
        <row r="423">
          <cell r="AB423">
            <v>0</v>
          </cell>
        </row>
        <row r="424">
          <cell r="AB424">
            <v>0</v>
          </cell>
        </row>
        <row r="427">
          <cell r="AB427">
            <v>0</v>
          </cell>
        </row>
        <row r="428">
          <cell r="AB428">
            <v>0</v>
          </cell>
        </row>
        <row r="429">
          <cell r="AB429">
            <v>0</v>
          </cell>
        </row>
        <row r="432">
          <cell r="AB432">
            <v>0</v>
          </cell>
        </row>
        <row r="433">
          <cell r="AB433">
            <v>0</v>
          </cell>
        </row>
        <row r="434">
          <cell r="AB434">
            <v>0</v>
          </cell>
        </row>
        <row r="435">
          <cell r="AB435">
            <v>0</v>
          </cell>
        </row>
        <row r="443">
          <cell r="AB443">
            <v>0</v>
          </cell>
        </row>
        <row r="444">
          <cell r="AB444">
            <v>0</v>
          </cell>
        </row>
        <row r="448">
          <cell r="AB448">
            <v>0</v>
          </cell>
        </row>
        <row r="449">
          <cell r="AB449">
            <v>0</v>
          </cell>
        </row>
        <row r="453">
          <cell r="AB453">
            <v>0</v>
          </cell>
        </row>
        <row r="454">
          <cell r="AB454">
            <v>0</v>
          </cell>
        </row>
        <row r="458">
          <cell r="AB458">
            <v>0</v>
          </cell>
        </row>
        <row r="459">
          <cell r="AB459">
            <v>0</v>
          </cell>
        </row>
        <row r="463">
          <cell r="AB463">
            <v>0</v>
          </cell>
        </row>
        <row r="464">
          <cell r="AB464">
            <v>0</v>
          </cell>
        </row>
        <row r="468">
          <cell r="AB468">
            <v>0</v>
          </cell>
        </row>
        <row r="469">
          <cell r="AB469">
            <v>0</v>
          </cell>
        </row>
        <row r="478">
          <cell r="AB478">
            <v>0</v>
          </cell>
        </row>
        <row r="482">
          <cell r="AB482">
            <v>0</v>
          </cell>
        </row>
        <row r="487">
          <cell r="AB487">
            <v>0</v>
          </cell>
        </row>
        <row r="491">
          <cell r="AB491">
            <v>0</v>
          </cell>
        </row>
        <row r="495">
          <cell r="AB495">
            <v>0</v>
          </cell>
        </row>
        <row r="499">
          <cell r="AB499">
            <v>0</v>
          </cell>
        </row>
        <row r="503">
          <cell r="AB503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43">
          <cell r="AB543">
            <v>0</v>
          </cell>
        </row>
        <row r="547">
          <cell r="AB547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7">
          <cell r="AB567">
            <v>0</v>
          </cell>
        </row>
        <row r="571">
          <cell r="AB571">
            <v>0</v>
          </cell>
        </row>
        <row r="584">
          <cell r="AB584">
            <v>0</v>
          </cell>
        </row>
        <row r="587">
          <cell r="AB587">
            <v>0</v>
          </cell>
        </row>
        <row r="588">
          <cell r="AB588">
            <v>0</v>
          </cell>
        </row>
        <row r="593">
          <cell r="AB593">
            <v>0</v>
          </cell>
        </row>
        <row r="594">
          <cell r="AB594">
            <v>0</v>
          </cell>
        </row>
        <row r="599">
          <cell r="AB599">
            <v>0</v>
          </cell>
        </row>
        <row r="609">
          <cell r="AB609">
            <v>0</v>
          </cell>
        </row>
        <row r="610">
          <cell r="AB610">
            <v>0</v>
          </cell>
        </row>
        <row r="614">
          <cell r="AB614">
            <v>0</v>
          </cell>
        </row>
        <row r="619">
          <cell r="AB619">
            <v>0</v>
          </cell>
        </row>
        <row r="624">
          <cell r="AB624">
            <v>0</v>
          </cell>
        </row>
        <row r="625">
          <cell r="AB625">
            <v>0</v>
          </cell>
        </row>
        <row r="629">
          <cell r="AB629">
            <v>0</v>
          </cell>
        </row>
        <row r="630">
          <cell r="AB630">
            <v>0</v>
          </cell>
        </row>
        <row r="641">
          <cell r="AB641">
            <v>0</v>
          </cell>
        </row>
        <row r="642">
          <cell r="AB642">
            <v>0</v>
          </cell>
        </row>
        <row r="643">
          <cell r="AB643">
            <v>0</v>
          </cell>
        </row>
        <row r="644">
          <cell r="AB644">
            <v>0</v>
          </cell>
        </row>
        <row r="645">
          <cell r="AB645">
            <v>0</v>
          </cell>
        </row>
        <row r="650">
          <cell r="AB650">
            <v>0</v>
          </cell>
        </row>
        <row r="657">
          <cell r="AB657">
            <v>0</v>
          </cell>
        </row>
        <row r="659">
          <cell r="AB659">
            <v>0</v>
          </cell>
        </row>
        <row r="662">
          <cell r="AB662">
            <v>0</v>
          </cell>
        </row>
        <row r="663">
          <cell r="AB663">
            <v>0</v>
          </cell>
        </row>
        <row r="664">
          <cell r="AB664">
            <v>0</v>
          </cell>
        </row>
        <row r="665">
          <cell r="AB665">
            <v>0</v>
          </cell>
        </row>
        <row r="666">
          <cell r="AB666">
            <v>0</v>
          </cell>
        </row>
        <row r="667">
          <cell r="AB667">
            <v>0</v>
          </cell>
        </row>
        <row r="682">
          <cell r="AB682">
            <v>0</v>
          </cell>
        </row>
        <row r="686">
          <cell r="AB686">
            <v>0</v>
          </cell>
        </row>
        <row r="690">
          <cell r="AB690">
            <v>0</v>
          </cell>
        </row>
        <row r="694">
          <cell r="AB694">
            <v>0</v>
          </cell>
        </row>
        <row r="698">
          <cell r="AB698">
            <v>0</v>
          </cell>
        </row>
        <row r="702">
          <cell r="AB702">
            <v>0</v>
          </cell>
        </row>
        <row r="703">
          <cell r="AB703">
            <v>0</v>
          </cell>
        </row>
        <row r="707">
          <cell r="AB707">
            <v>0</v>
          </cell>
        </row>
        <row r="711">
          <cell r="AB711">
            <v>0</v>
          </cell>
        </row>
        <row r="715">
          <cell r="AB715">
            <v>0</v>
          </cell>
        </row>
        <row r="719">
          <cell r="AB719">
            <v>0</v>
          </cell>
        </row>
        <row r="723">
          <cell r="AB723">
            <v>0</v>
          </cell>
        </row>
        <row r="727">
          <cell r="AB727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8">
          <cell r="H748">
            <v>9034335.1104840785</v>
          </cell>
          <cell r="AB748">
            <v>330979.07915794029</v>
          </cell>
        </row>
        <row r="753">
          <cell r="H753">
            <v>6827623.173287319</v>
          </cell>
          <cell r="AB753">
            <v>0</v>
          </cell>
        </row>
        <row r="758">
          <cell r="H758">
            <v>1911902.8294529617</v>
          </cell>
          <cell r="AB758">
            <v>0</v>
          </cell>
        </row>
        <row r="763">
          <cell r="H763">
            <v>1616348.0755915414</v>
          </cell>
          <cell r="AB763">
            <v>0</v>
          </cell>
        </row>
        <row r="768">
          <cell r="H768">
            <v>49.504394141145141</v>
          </cell>
          <cell r="AB768">
            <v>0</v>
          </cell>
        </row>
        <row r="773">
          <cell r="H773">
            <v>104250.16590039269</v>
          </cell>
          <cell r="AB773">
            <v>104250.16590039269</v>
          </cell>
        </row>
        <row r="778">
          <cell r="H778">
            <v>1968077.1591296275</v>
          </cell>
          <cell r="AB778">
            <v>1968077.1591296275</v>
          </cell>
        </row>
        <row r="783">
          <cell r="H783">
            <v>5506349.2060341947</v>
          </cell>
          <cell r="AB783">
            <v>0</v>
          </cell>
        </row>
        <row r="788">
          <cell r="H788">
            <v>3597851.0312700737</v>
          </cell>
          <cell r="AB788">
            <v>0</v>
          </cell>
        </row>
        <row r="793">
          <cell r="H793">
            <v>559226.23933255568</v>
          </cell>
          <cell r="AB793">
            <v>0</v>
          </cell>
        </row>
        <row r="798">
          <cell r="H798">
            <v>3241717.7722080662</v>
          </cell>
          <cell r="AB798">
            <v>118762.55972509139</v>
          </cell>
        </row>
        <row r="803">
          <cell r="H803">
            <v>760677.68611824024</v>
          </cell>
          <cell r="AB803">
            <v>0</v>
          </cell>
        </row>
        <row r="808">
          <cell r="H808">
            <v>4778049.5305086197</v>
          </cell>
          <cell r="AB808">
            <v>0</v>
          </cell>
        </row>
        <row r="813">
          <cell r="H813">
            <v>38917701.291922048</v>
          </cell>
          <cell r="AB813">
            <v>0</v>
          </cell>
        </row>
        <row r="818">
          <cell r="H818">
            <v>12708363.178767273</v>
          </cell>
          <cell r="AB818">
            <v>0</v>
          </cell>
        </row>
        <row r="823">
          <cell r="H823">
            <v>494541.03724424943</v>
          </cell>
          <cell r="AB823">
            <v>0</v>
          </cell>
        </row>
        <row r="833">
          <cell r="H833">
            <v>2281006.8170035193</v>
          </cell>
          <cell r="AB833">
            <v>0</v>
          </cell>
        </row>
        <row r="838">
          <cell r="H838">
            <v>2760377.9114741907</v>
          </cell>
          <cell r="AB838">
            <v>2760377.9114741907</v>
          </cell>
        </row>
        <row r="843">
          <cell r="H843">
            <v>1486844.1560219452</v>
          </cell>
          <cell r="AB843">
            <v>0</v>
          </cell>
        </row>
        <row r="855">
          <cell r="AB855">
            <v>0</v>
          </cell>
        </row>
        <row r="860">
          <cell r="AB860">
            <v>0</v>
          </cell>
        </row>
        <row r="865">
          <cell r="AB865">
            <v>0</v>
          </cell>
        </row>
        <row r="871">
          <cell r="AB871">
            <v>0</v>
          </cell>
        </row>
        <row r="876">
          <cell r="AB876">
            <v>0</v>
          </cell>
        </row>
        <row r="890">
          <cell r="AB890">
            <v>0</v>
          </cell>
        </row>
        <row r="895">
          <cell r="AB895">
            <v>0</v>
          </cell>
        </row>
        <row r="900">
          <cell r="AB900">
            <v>0</v>
          </cell>
        </row>
        <row r="905">
          <cell r="AB905">
            <v>0</v>
          </cell>
        </row>
        <row r="916">
          <cell r="AB916">
            <v>0</v>
          </cell>
        </row>
        <row r="921">
          <cell r="AB921">
            <v>0</v>
          </cell>
        </row>
        <row r="926">
          <cell r="AB926">
            <v>0</v>
          </cell>
        </row>
        <row r="931">
          <cell r="AB931">
            <v>0</v>
          </cell>
        </row>
        <row r="940">
          <cell r="AB940">
            <v>0</v>
          </cell>
        </row>
        <row r="942">
          <cell r="AB942">
            <v>320126.54926868004</v>
          </cell>
        </row>
        <row r="946">
          <cell r="AB946">
            <v>0</v>
          </cell>
        </row>
        <row r="948">
          <cell r="AB948">
            <v>-84964.595736086674</v>
          </cell>
        </row>
        <row r="952">
          <cell r="AB952">
            <v>0</v>
          </cell>
        </row>
        <row r="954">
          <cell r="AB954">
            <v>51119.30630128437</v>
          </cell>
        </row>
        <row r="958">
          <cell r="AB958">
            <v>0</v>
          </cell>
        </row>
        <row r="959">
          <cell r="AB959">
            <v>57336.339925998895</v>
          </cell>
        </row>
        <row r="963">
          <cell r="AB963">
            <v>40583.821637839552</v>
          </cell>
        </row>
        <row r="969">
          <cell r="AB969">
            <v>0</v>
          </cell>
        </row>
        <row r="974">
          <cell r="AB974">
            <v>0</v>
          </cell>
        </row>
        <row r="981">
          <cell r="AB981">
            <v>0</v>
          </cell>
        </row>
        <row r="983">
          <cell r="H983">
            <v>0</v>
          </cell>
          <cell r="AB983">
            <v>0</v>
          </cell>
        </row>
        <row r="988">
          <cell r="AB988">
            <v>-46760.715808708104</v>
          </cell>
        </row>
        <row r="991">
          <cell r="AB991">
            <v>15642.613310406578</v>
          </cell>
        </row>
        <row r="992">
          <cell r="AB992">
            <v>0</v>
          </cell>
        </row>
        <row r="993">
          <cell r="AB993">
            <v>149468.26384999367</v>
          </cell>
        </row>
        <row r="999">
          <cell r="AB999">
            <v>23753.677211923161</v>
          </cell>
        </row>
        <row r="1005">
          <cell r="AB1005">
            <v>157378.40036011403</v>
          </cell>
        </row>
        <row r="1016">
          <cell r="AB1016">
            <v>0</v>
          </cell>
        </row>
        <row r="1017">
          <cell r="AB1017">
            <v>0</v>
          </cell>
        </row>
        <row r="1018">
          <cell r="AB1018">
            <v>0</v>
          </cell>
        </row>
        <row r="1019">
          <cell r="AB1019">
            <v>0</v>
          </cell>
        </row>
        <row r="1024">
          <cell r="AB1024">
            <v>0</v>
          </cell>
        </row>
        <row r="1029">
          <cell r="AB1029">
            <v>0</v>
          </cell>
        </row>
        <row r="1034">
          <cell r="AB1034">
            <v>0</v>
          </cell>
        </row>
        <row r="1035">
          <cell r="AB1035">
            <v>0</v>
          </cell>
        </row>
        <row r="1036">
          <cell r="AB1036">
            <v>0</v>
          </cell>
        </row>
        <row r="1042">
          <cell r="AB1042">
            <v>0</v>
          </cell>
        </row>
        <row r="1045">
          <cell r="AB1045">
            <v>0</v>
          </cell>
        </row>
        <row r="1046">
          <cell r="AB1046">
            <v>0</v>
          </cell>
        </row>
        <row r="1047">
          <cell r="AB1047">
            <v>0</v>
          </cell>
        </row>
        <row r="1048">
          <cell r="AB1048">
            <v>0</v>
          </cell>
        </row>
        <row r="1049">
          <cell r="AB1049">
            <v>0</v>
          </cell>
        </row>
        <row r="1050">
          <cell r="AB1050">
            <v>0</v>
          </cell>
        </row>
        <row r="1051">
          <cell r="AB1051">
            <v>0</v>
          </cell>
        </row>
        <row r="1052">
          <cell r="AB1052">
            <v>0</v>
          </cell>
        </row>
        <row r="1053">
          <cell r="AB1053">
            <v>0</v>
          </cell>
        </row>
        <row r="1054">
          <cell r="AB1054">
            <v>2736928.3052617074</v>
          </cell>
        </row>
        <row r="1055">
          <cell r="AB1055">
            <v>0</v>
          </cell>
        </row>
        <row r="1056">
          <cell r="AB1056">
            <v>0</v>
          </cell>
        </row>
        <row r="1057">
          <cell r="AB1057">
            <v>0</v>
          </cell>
        </row>
        <row r="1061">
          <cell r="AB1061">
            <v>101840.53099260862</v>
          </cell>
        </row>
        <row r="1062">
          <cell r="AB1062">
            <v>0</v>
          </cell>
        </row>
        <row r="1063">
          <cell r="AB1063">
            <v>0</v>
          </cell>
        </row>
        <row r="1064">
          <cell r="AB1064">
            <v>0</v>
          </cell>
        </row>
        <row r="1065">
          <cell r="AB1065">
            <v>0</v>
          </cell>
        </row>
        <row r="1066">
          <cell r="AB1066">
            <v>0</v>
          </cell>
        </row>
        <row r="1067">
          <cell r="AB1067">
            <v>57914.307696588898</v>
          </cell>
        </row>
        <row r="1068">
          <cell r="AB1068">
            <v>0</v>
          </cell>
        </row>
        <row r="1069">
          <cell r="AB1069">
            <v>0</v>
          </cell>
        </row>
        <row r="1070">
          <cell r="AB1070">
            <v>0</v>
          </cell>
        </row>
        <row r="1075">
          <cell r="AB1075">
            <v>0</v>
          </cell>
        </row>
        <row r="1079">
          <cell r="AB1079">
            <v>0</v>
          </cell>
        </row>
        <row r="1084">
          <cell r="AB1084">
            <v>0</v>
          </cell>
        </row>
        <row r="1095">
          <cell r="AB1095">
            <v>4747.5458265600755</v>
          </cell>
        </row>
        <row r="1097">
          <cell r="AB1097">
            <v>0</v>
          </cell>
        </row>
        <row r="1099">
          <cell r="AB1099">
            <v>4761.8336166948075</v>
          </cell>
        </row>
        <row r="1104">
          <cell r="AB1104">
            <v>0</v>
          </cell>
        </row>
        <row r="1107">
          <cell r="AB1107">
            <v>259.16640272207434</v>
          </cell>
        </row>
        <row r="1108">
          <cell r="AB1108">
            <v>0</v>
          </cell>
        </row>
        <row r="1109">
          <cell r="AB1109">
            <v>0</v>
          </cell>
        </row>
        <row r="1110">
          <cell r="AB1110">
            <v>78838.316022503132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0</v>
          </cell>
        </row>
        <row r="1114">
          <cell r="AB1114">
            <v>0</v>
          </cell>
        </row>
        <row r="1115">
          <cell r="AB1115">
            <v>0</v>
          </cell>
        </row>
        <row r="1120">
          <cell r="AB1120">
            <v>0</v>
          </cell>
        </row>
        <row r="1126">
          <cell r="AB1126">
            <v>0</v>
          </cell>
        </row>
        <row r="1134">
          <cell r="AB1134">
            <v>0</v>
          </cell>
        </row>
        <row r="1142">
          <cell r="AB1142">
            <v>0</v>
          </cell>
        </row>
        <row r="1151">
          <cell r="AB1151">
            <v>0</v>
          </cell>
        </row>
        <row r="1162">
          <cell r="AB1162">
            <v>0</v>
          </cell>
        </row>
        <row r="1170">
          <cell r="AB1170">
            <v>546414.08506271814</v>
          </cell>
        </row>
        <row r="1181">
          <cell r="AB1181">
            <v>-15515.016818158245</v>
          </cell>
        </row>
        <row r="1186">
          <cell r="AB1186">
            <v>0</v>
          </cell>
        </row>
        <row r="1223">
          <cell r="AB1223">
            <v>-180055.71154094639</v>
          </cell>
        </row>
        <row r="1248">
          <cell r="AB1248">
            <v>2382976.3439226565</v>
          </cell>
        </row>
        <row r="1263">
          <cell r="AB1263">
            <v>0</v>
          </cell>
        </row>
        <row r="1282">
          <cell r="AB1282">
            <v>-1579965.9680125797</v>
          </cell>
        </row>
        <row r="1297">
          <cell r="AB1297">
            <v>0</v>
          </cell>
        </row>
        <row r="1302">
          <cell r="AB1302">
            <v>0</v>
          </cell>
        </row>
        <row r="1303">
          <cell r="AB1303">
            <v>0</v>
          </cell>
        </row>
        <row r="1304">
          <cell r="AB1304">
            <v>0</v>
          </cell>
        </row>
        <row r="1305">
          <cell r="AB1305">
            <v>0</v>
          </cell>
        </row>
        <row r="1306">
          <cell r="AB1306">
            <v>0</v>
          </cell>
        </row>
        <row r="1307">
          <cell r="AB1307">
            <v>0</v>
          </cell>
        </row>
        <row r="1311">
          <cell r="AB1311">
            <v>0</v>
          </cell>
        </row>
        <row r="1312">
          <cell r="AB1312">
            <v>0</v>
          </cell>
        </row>
        <row r="1313">
          <cell r="AB1313">
            <v>0</v>
          </cell>
        </row>
        <row r="1314">
          <cell r="AB1314">
            <v>92761.03722545864</v>
          </cell>
        </row>
        <row r="1315">
          <cell r="AB1315">
            <v>0</v>
          </cell>
        </row>
        <row r="1316">
          <cell r="AB1316">
            <v>-1239.72733780155</v>
          </cell>
        </row>
        <row r="1320">
          <cell r="AB1320">
            <v>2404.104417848755</v>
          </cell>
        </row>
        <row r="1321">
          <cell r="AB1321">
            <v>0</v>
          </cell>
        </row>
        <row r="1322">
          <cell r="AB1322">
            <v>1182928.2815038655</v>
          </cell>
        </row>
        <row r="1323">
          <cell r="AB1323">
            <v>489519.39390886907</v>
          </cell>
        </row>
        <row r="1324">
          <cell r="AB1324">
            <v>0</v>
          </cell>
        </row>
        <row r="1325">
          <cell r="AB1325">
            <v>0</v>
          </cell>
        </row>
        <row r="1326">
          <cell r="AB1326">
            <v>0</v>
          </cell>
        </row>
        <row r="1327">
          <cell r="AB1327">
            <v>0</v>
          </cell>
        </row>
        <row r="1328">
          <cell r="AB1328">
            <v>0</v>
          </cell>
        </row>
        <row r="1329">
          <cell r="AB1329">
            <v>96277.421264647564</v>
          </cell>
        </row>
        <row r="1330">
          <cell r="AB1330">
            <v>0</v>
          </cell>
        </row>
        <row r="1331">
          <cell r="AB1331">
            <v>0</v>
          </cell>
        </row>
        <row r="1332">
          <cell r="AB1332">
            <v>0</v>
          </cell>
        </row>
        <row r="1333">
          <cell r="AB1333">
            <v>3126038.4599523568</v>
          </cell>
        </row>
        <row r="1339">
          <cell r="AB1339">
            <v>0</v>
          </cell>
        </row>
        <row r="1340">
          <cell r="AB1340">
            <v>0</v>
          </cell>
        </row>
        <row r="1341">
          <cell r="AB1341">
            <v>0</v>
          </cell>
        </row>
        <row r="1344">
          <cell r="AB1344">
            <v>0</v>
          </cell>
        </row>
        <row r="1345">
          <cell r="AB1345">
            <v>0</v>
          </cell>
        </row>
        <row r="1346">
          <cell r="AB1346">
            <v>3205.8019896304322</v>
          </cell>
        </row>
        <row r="1347">
          <cell r="AB1347">
            <v>0</v>
          </cell>
        </row>
        <row r="1348">
          <cell r="AB1348">
            <v>0</v>
          </cell>
        </row>
        <row r="1349">
          <cell r="AB1349">
            <v>87892.998035928351</v>
          </cell>
        </row>
        <row r="1353">
          <cell r="AB1353">
            <v>48201.91943210701</v>
          </cell>
        </row>
        <row r="1354">
          <cell r="AB1354">
            <v>0</v>
          </cell>
        </row>
        <row r="1355">
          <cell r="AB1355">
            <v>574745.18040971807</v>
          </cell>
        </row>
        <row r="1356">
          <cell r="AB1356">
            <v>0</v>
          </cell>
        </row>
        <row r="1357">
          <cell r="AB1357">
            <v>0</v>
          </cell>
        </row>
        <row r="1358">
          <cell r="AB1358">
            <v>0</v>
          </cell>
        </row>
        <row r="1359">
          <cell r="AB1359">
            <v>0</v>
          </cell>
        </row>
        <row r="1360">
          <cell r="AB1360">
            <v>2310.6571155258148</v>
          </cell>
        </row>
        <row r="1361">
          <cell r="AB1361">
            <v>194966.73276667667</v>
          </cell>
        </row>
        <row r="1362">
          <cell r="AB1362">
            <v>15927.448036904676</v>
          </cell>
        </row>
        <row r="1363">
          <cell r="AB1363">
            <v>10890878.152360747</v>
          </cell>
        </row>
        <row r="1364">
          <cell r="AB1364">
            <v>0</v>
          </cell>
        </row>
        <row r="1376">
          <cell r="AB1376">
            <v>64234.509334369584</v>
          </cell>
        </row>
        <row r="1378">
          <cell r="AB1378">
            <v>0</v>
          </cell>
        </row>
        <row r="1401">
          <cell r="AB1401">
            <v>-6829439.919211993</v>
          </cell>
        </row>
        <row r="1405">
          <cell r="AB1405">
            <v>64234.509334369468</v>
          </cell>
        </row>
        <row r="1415">
          <cell r="AB1415">
            <v>0</v>
          </cell>
        </row>
        <row r="1422">
          <cell r="H1422">
            <v>-78653432.161962554</v>
          </cell>
          <cell r="AB1422">
            <v>472717.883561811</v>
          </cell>
        </row>
        <row r="1440">
          <cell r="AB1440">
            <v>0</v>
          </cell>
        </row>
        <row r="1441">
          <cell r="AB1441">
            <v>0</v>
          </cell>
        </row>
        <row r="1447">
          <cell r="AB1447">
            <v>0</v>
          </cell>
        </row>
        <row r="1448">
          <cell r="AB1448">
            <v>0</v>
          </cell>
        </row>
        <row r="1454">
          <cell r="AB1454">
            <v>0</v>
          </cell>
        </row>
        <row r="1455">
          <cell r="AB1455">
            <v>0</v>
          </cell>
        </row>
        <row r="1461">
          <cell r="AB1461">
            <v>0</v>
          </cell>
        </row>
        <row r="1462">
          <cell r="AB1462">
            <v>0</v>
          </cell>
        </row>
        <row r="1468">
          <cell r="AB1468">
            <v>0</v>
          </cell>
        </row>
        <row r="1469">
          <cell r="AB1469">
            <v>0</v>
          </cell>
        </row>
        <row r="1475">
          <cell r="AB1475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92">
          <cell r="AB1492">
            <v>0</v>
          </cell>
        </row>
        <row r="1497">
          <cell r="AB1497">
            <v>0</v>
          </cell>
        </row>
        <row r="1502">
          <cell r="AB1502">
            <v>0</v>
          </cell>
        </row>
        <row r="1507">
          <cell r="AB1507">
            <v>0</v>
          </cell>
        </row>
        <row r="1512">
          <cell r="AB1512">
            <v>0</v>
          </cell>
        </row>
        <row r="1517">
          <cell r="AB1517">
            <v>0</v>
          </cell>
        </row>
        <row r="1522">
          <cell r="AB1522">
            <v>0</v>
          </cell>
        </row>
        <row r="1535">
          <cell r="AB1535">
            <v>0</v>
          </cell>
        </row>
        <row r="1541">
          <cell r="AB1541">
            <v>0</v>
          </cell>
        </row>
        <row r="1547">
          <cell r="AB1547">
            <v>0</v>
          </cell>
        </row>
        <row r="1553">
          <cell r="AB1553">
            <v>0</v>
          </cell>
        </row>
        <row r="1559">
          <cell r="AB1559">
            <v>0</v>
          </cell>
        </row>
        <row r="1565">
          <cell r="AB1565">
            <v>0</v>
          </cell>
        </row>
        <row r="1571">
          <cell r="AB1571">
            <v>0</v>
          </cell>
        </row>
        <row r="1578">
          <cell r="AB1578">
            <v>0</v>
          </cell>
        </row>
        <row r="1600">
          <cell r="AB1600">
            <v>0</v>
          </cell>
        </row>
        <row r="1604">
          <cell r="AB1604">
            <v>0</v>
          </cell>
        </row>
        <row r="1605">
          <cell r="AB1605">
            <v>0</v>
          </cell>
        </row>
        <row r="1609">
          <cell r="AB1609">
            <v>0</v>
          </cell>
        </row>
        <row r="1610">
          <cell r="AB1610">
            <v>0</v>
          </cell>
        </row>
        <row r="1616">
          <cell r="AB1616">
            <v>0</v>
          </cell>
        </row>
        <row r="1617">
          <cell r="AB1617">
            <v>0</v>
          </cell>
        </row>
        <row r="1622">
          <cell r="AB1622">
            <v>0</v>
          </cell>
        </row>
        <row r="1623">
          <cell r="AB1623">
            <v>0</v>
          </cell>
        </row>
        <row r="1627">
          <cell r="AB1627">
            <v>0</v>
          </cell>
        </row>
        <row r="1628">
          <cell r="AB1628">
            <v>0</v>
          </cell>
        </row>
        <row r="1633">
          <cell r="AB1633">
            <v>0</v>
          </cell>
        </row>
        <row r="1638">
          <cell r="AB1638">
            <v>0</v>
          </cell>
        </row>
        <row r="1645">
          <cell r="AB1645">
            <v>0</v>
          </cell>
        </row>
        <row r="1660">
          <cell r="H1660">
            <v>46670213.579049021</v>
          </cell>
          <cell r="AB1660">
            <v>0</v>
          </cell>
        </row>
        <row r="1667">
          <cell r="H1667">
            <v>37071655.374845229</v>
          </cell>
          <cell r="AB1667">
            <v>0</v>
          </cell>
        </row>
        <row r="1673">
          <cell r="H1673">
            <v>561285590.76876986</v>
          </cell>
          <cell r="AB1673">
            <v>0</v>
          </cell>
        </row>
        <row r="1679">
          <cell r="H1679">
            <v>227151660.05616897</v>
          </cell>
          <cell r="AB1679">
            <v>0</v>
          </cell>
        </row>
        <row r="1685">
          <cell r="H1685">
            <v>751041020.61732423</v>
          </cell>
          <cell r="AB1685">
            <v>0</v>
          </cell>
        </row>
        <row r="1691">
          <cell r="H1691">
            <v>325115627.01884234</v>
          </cell>
          <cell r="AB1691">
            <v>0</v>
          </cell>
        </row>
        <row r="1697">
          <cell r="H1697">
            <v>1403362.2646082304</v>
          </cell>
          <cell r="AB1697">
            <v>0</v>
          </cell>
        </row>
        <row r="1703">
          <cell r="H1703">
            <v>3259173.98567193</v>
          </cell>
          <cell r="AB1703">
            <v>0</v>
          </cell>
        </row>
        <row r="1709">
          <cell r="H1709">
            <v>4980029.5959774898</v>
          </cell>
          <cell r="AB1709">
            <v>0</v>
          </cell>
        </row>
        <row r="1713">
          <cell r="AB1713">
            <v>0</v>
          </cell>
        </row>
        <row r="1717">
          <cell r="H1717">
            <v>0</v>
          </cell>
        </row>
        <row r="1729">
          <cell r="H1729">
            <v>32196842.689616952</v>
          </cell>
          <cell r="AB1729">
            <v>0</v>
          </cell>
        </row>
        <row r="1735">
          <cell r="H1735">
            <v>36516908.346329331</v>
          </cell>
          <cell r="AB1735">
            <v>0</v>
          </cell>
        </row>
        <row r="1741">
          <cell r="H1741">
            <v>415747890.56570876</v>
          </cell>
          <cell r="AB1741">
            <v>0</v>
          </cell>
        </row>
        <row r="1748">
          <cell r="H1748">
            <v>318413723.69013411</v>
          </cell>
        </row>
        <row r="1755">
          <cell r="H1755">
            <v>216610706.02967823</v>
          </cell>
        </row>
        <row r="1762">
          <cell r="H1762">
            <v>165085242.94686636</v>
          </cell>
        </row>
        <row r="1769">
          <cell r="H1769">
            <v>464330231.88776994</v>
          </cell>
        </row>
        <row r="1775">
          <cell r="H1775">
            <v>422443903.56040674</v>
          </cell>
          <cell r="AB1775">
            <v>0</v>
          </cell>
        </row>
        <row r="1782">
          <cell r="H1782">
            <v>222755706.53285047</v>
          </cell>
          <cell r="AB1782">
            <v>0</v>
          </cell>
        </row>
        <row r="1793">
          <cell r="H1793">
            <v>85840275.471519634</v>
          </cell>
          <cell r="AB1793">
            <v>85840275.471519634</v>
          </cell>
        </row>
        <row r="1800">
          <cell r="H1800">
            <v>4762733.7057517059</v>
          </cell>
        </row>
        <row r="1804">
          <cell r="H1804">
            <v>0</v>
          </cell>
          <cell r="AB1804">
            <v>0</v>
          </cell>
        </row>
        <row r="1805">
          <cell r="H1805">
            <v>0</v>
          </cell>
          <cell r="AB1805">
            <v>0</v>
          </cell>
        </row>
        <row r="1806">
          <cell r="H1806">
            <v>0</v>
          </cell>
          <cell r="AB1806">
            <v>0</v>
          </cell>
        </row>
        <row r="1807">
          <cell r="H1807">
            <v>0</v>
          </cell>
        </row>
        <row r="1813">
          <cell r="H1813">
            <v>27087633.197658978</v>
          </cell>
          <cell r="AB1813">
            <v>0</v>
          </cell>
        </row>
        <row r="1817">
          <cell r="AB1817">
            <v>0</v>
          </cell>
        </row>
        <row r="1821">
          <cell r="AB1821">
            <v>0</v>
          </cell>
        </row>
        <row r="1830">
          <cell r="AB1830">
            <v>110007.65473874166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23937.92290738723</v>
          </cell>
        </row>
        <row r="1838">
          <cell r="AB1838">
            <v>1005495.4006594135</v>
          </cell>
        </row>
        <row r="1839">
          <cell r="AB1839">
            <v>0</v>
          </cell>
        </row>
        <row r="1840">
          <cell r="AB1840">
            <v>0</v>
          </cell>
        </row>
        <row r="1841">
          <cell r="AB1841">
            <v>0</v>
          </cell>
        </row>
        <row r="1842">
          <cell r="AB1842">
            <v>0</v>
          </cell>
        </row>
        <row r="1843">
          <cell r="AB1843">
            <v>436761.44252446422</v>
          </cell>
        </row>
        <row r="1848">
          <cell r="AB1848">
            <v>78712.935968676902</v>
          </cell>
        </row>
        <row r="1849">
          <cell r="AB1849">
            <v>0</v>
          </cell>
        </row>
        <row r="1850">
          <cell r="AB1850">
            <v>0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0</v>
          </cell>
        </row>
        <row r="1854">
          <cell r="AB1854">
            <v>237752.99784401749</v>
          </cell>
        </row>
        <row r="1855">
          <cell r="AB1855">
            <v>0</v>
          </cell>
        </row>
        <row r="1856">
          <cell r="AB1856">
            <v>0</v>
          </cell>
        </row>
        <row r="1860">
          <cell r="AB1860">
            <v>869911.56289544143</v>
          </cell>
        </row>
        <row r="1861">
          <cell r="AB1861">
            <v>34362.239105945606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0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68">
          <cell r="AB1868">
            <v>0</v>
          </cell>
        </row>
        <row r="1872">
          <cell r="AB1872">
            <v>99960.228083131791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1551.8929269263908</v>
          </cell>
        </row>
        <row r="1876">
          <cell r="AB1876">
            <v>0</v>
          </cell>
        </row>
        <row r="1877">
          <cell r="AB1877">
            <v>0</v>
          </cell>
        </row>
        <row r="1881">
          <cell r="AB1881">
            <v>329938.54988456774</v>
          </cell>
        </row>
        <row r="1882">
          <cell r="AB1882">
            <v>0</v>
          </cell>
        </row>
        <row r="1883">
          <cell r="AB1883">
            <v>0</v>
          </cell>
        </row>
        <row r="1884">
          <cell r="AB1884">
            <v>16949.737560484129</v>
          </cell>
        </row>
        <row r="1885">
          <cell r="AB1885">
            <v>0</v>
          </cell>
        </row>
        <row r="1886">
          <cell r="AB1886">
            <v>0</v>
          </cell>
        </row>
        <row r="1887">
          <cell r="AB1887">
            <v>0</v>
          </cell>
        </row>
        <row r="1888">
          <cell r="AB1888">
            <v>0</v>
          </cell>
        </row>
        <row r="1892">
          <cell r="AB1892">
            <v>197730.81918243528</v>
          </cell>
        </row>
        <row r="1893">
          <cell r="AB1893">
            <v>0</v>
          </cell>
        </row>
        <row r="1894">
          <cell r="AB1894">
            <v>0</v>
          </cell>
        </row>
        <row r="1895">
          <cell r="AB1895">
            <v>21780.394343186828</v>
          </cell>
        </row>
        <row r="1896">
          <cell r="AB1896">
            <v>0</v>
          </cell>
        </row>
        <row r="1897">
          <cell r="AB1897">
            <v>0</v>
          </cell>
        </row>
        <row r="1898">
          <cell r="AB1898">
            <v>0</v>
          </cell>
        </row>
        <row r="1899">
          <cell r="AB1899">
            <v>0</v>
          </cell>
        </row>
        <row r="1903">
          <cell r="AB1903">
            <v>966638.32561087958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6042.8223424323396</v>
          </cell>
        </row>
        <row r="1907">
          <cell r="AB1907">
            <v>0</v>
          </cell>
        </row>
        <row r="1908">
          <cell r="AB1908">
            <v>0</v>
          </cell>
        </row>
        <row r="1909">
          <cell r="AB1909">
            <v>0</v>
          </cell>
        </row>
        <row r="1910">
          <cell r="AB1910">
            <v>0</v>
          </cell>
        </row>
        <row r="1917">
          <cell r="AB1917">
            <v>1032259.2429845872</v>
          </cell>
        </row>
        <row r="1918">
          <cell r="AB1918">
            <v>0</v>
          </cell>
        </row>
        <row r="1919">
          <cell r="AB1919">
            <v>0</v>
          </cell>
        </row>
        <row r="1920">
          <cell r="AB1920">
            <v>190498.71565412349</v>
          </cell>
        </row>
        <row r="1921">
          <cell r="AB1921">
            <v>0</v>
          </cell>
        </row>
        <row r="1922">
          <cell r="AB1922">
            <v>0</v>
          </cell>
        </row>
        <row r="1923">
          <cell r="AB1923">
            <v>0</v>
          </cell>
        </row>
        <row r="1924">
          <cell r="AB1924">
            <v>0</v>
          </cell>
        </row>
        <row r="1925">
          <cell r="AB1925">
            <v>0</v>
          </cell>
        </row>
        <row r="1929">
          <cell r="AB1929">
            <v>9819.2932679764181</v>
          </cell>
        </row>
        <row r="1930">
          <cell r="AB1930">
            <v>0</v>
          </cell>
        </row>
        <row r="1931">
          <cell r="AB1931">
            <v>0</v>
          </cell>
        </row>
        <row r="1932">
          <cell r="AB1932">
            <v>0</v>
          </cell>
        </row>
        <row r="1933">
          <cell r="AB1933">
            <v>14171.189909231061</v>
          </cell>
        </row>
        <row r="1934">
          <cell r="AB1934">
            <v>0</v>
          </cell>
        </row>
        <row r="1935">
          <cell r="AB1935">
            <v>0</v>
          </cell>
        </row>
        <row r="1936">
          <cell r="AB1936">
            <v>0</v>
          </cell>
        </row>
        <row r="1943">
          <cell r="AB1943">
            <v>0</v>
          </cell>
        </row>
        <row r="1947">
          <cell r="AB1947">
            <v>0</v>
          </cell>
        </row>
        <row r="1949">
          <cell r="AB1949">
            <v>0</v>
          </cell>
        </row>
        <row r="1954">
          <cell r="AB1954">
            <v>320682.72506926494</v>
          </cell>
        </row>
        <row r="1955">
          <cell r="AB1955">
            <v>0</v>
          </cell>
        </row>
        <row r="1956">
          <cell r="AB1956">
            <v>54662.648752090478</v>
          </cell>
        </row>
        <row r="1964">
          <cell r="AB1964">
            <v>0</v>
          </cell>
        </row>
        <row r="1967">
          <cell r="H1967">
            <v>0</v>
          </cell>
        </row>
        <row r="1976">
          <cell r="AB1976">
            <v>-4063.3676869692395</v>
          </cell>
        </row>
        <row r="1984">
          <cell r="AB1984">
            <v>0</v>
          </cell>
        </row>
        <row r="1993">
          <cell r="AB1993">
            <v>0</v>
          </cell>
        </row>
        <row r="1994">
          <cell r="AB1994">
            <v>0</v>
          </cell>
        </row>
        <row r="1995">
          <cell r="AB1995">
            <v>0</v>
          </cell>
        </row>
        <row r="1998">
          <cell r="AB1998">
            <v>0</v>
          </cell>
        </row>
        <row r="1999">
          <cell r="AB1999">
            <v>0</v>
          </cell>
        </row>
        <row r="2000">
          <cell r="AB2000">
            <v>0</v>
          </cell>
        </row>
        <row r="2001">
          <cell r="AB2001">
            <v>0</v>
          </cell>
        </row>
        <row r="2005">
          <cell r="AB2005">
            <v>55687.961381608504</v>
          </cell>
        </row>
        <row r="2006">
          <cell r="AB2006">
            <v>0</v>
          </cell>
        </row>
        <row r="2007">
          <cell r="AB2007">
            <v>1644160.3396729536</v>
          </cell>
        </row>
        <row r="2008">
          <cell r="AB2008">
            <v>0</v>
          </cell>
        </row>
        <row r="2009">
          <cell r="AB2009">
            <v>0</v>
          </cell>
        </row>
        <row r="2011">
          <cell r="AB2011">
            <v>0</v>
          </cell>
        </row>
        <row r="2021">
          <cell r="AB2021">
            <v>0</v>
          </cell>
        </row>
        <row r="2033">
          <cell r="AB2033">
            <v>89067.003498634149</v>
          </cell>
        </row>
        <row r="2034">
          <cell r="AB2034">
            <v>0</v>
          </cell>
        </row>
        <row r="2035">
          <cell r="AB2035">
            <v>0</v>
          </cell>
        </row>
        <row r="2036">
          <cell r="AB2036">
            <v>0</v>
          </cell>
        </row>
        <row r="2037">
          <cell r="AB2037">
            <v>0</v>
          </cell>
        </row>
        <row r="2038">
          <cell r="AB2038">
            <v>0</v>
          </cell>
        </row>
        <row r="2045">
          <cell r="AB2045">
            <v>0</v>
          </cell>
        </row>
        <row r="2049">
          <cell r="AB2049">
            <v>0</v>
          </cell>
        </row>
        <row r="2054">
          <cell r="AB2054">
            <v>0</v>
          </cell>
        </row>
        <row r="2061">
          <cell r="AB2061">
            <v>0</v>
          </cell>
        </row>
        <row r="2069">
          <cell r="AB2069">
            <v>0</v>
          </cell>
        </row>
        <row r="2075">
          <cell r="AB2075">
            <v>0</v>
          </cell>
        </row>
        <row r="2076">
          <cell r="AB2076">
            <v>0</v>
          </cell>
        </row>
        <row r="2084">
          <cell r="AB2084">
            <v>0</v>
          </cell>
        </row>
        <row r="2088">
          <cell r="AB2088">
            <v>0</v>
          </cell>
        </row>
        <row r="2092">
          <cell r="AB2092">
            <v>0</v>
          </cell>
        </row>
        <row r="2109">
          <cell r="AB2109">
            <v>0</v>
          </cell>
        </row>
        <row r="2110">
          <cell r="AB2110">
            <v>435181.55665316503</v>
          </cell>
        </row>
        <row r="2120">
          <cell r="AB2120">
            <v>0</v>
          </cell>
        </row>
        <row r="2125">
          <cell r="AB2125">
            <v>-667.83539182216964</v>
          </cell>
        </row>
        <row r="2133">
          <cell r="AB2133">
            <v>0</v>
          </cell>
        </row>
        <row r="2135">
          <cell r="AB2135">
            <v>107896.36835050247</v>
          </cell>
        </row>
        <row r="2142">
          <cell r="AB2142">
            <v>0</v>
          </cell>
        </row>
        <row r="2145">
          <cell r="AB2145">
            <v>11432.885191432661</v>
          </cell>
        </row>
        <row r="2153">
          <cell r="AB2153">
            <v>0</v>
          </cell>
        </row>
        <row r="2156">
          <cell r="AB2156">
            <v>195.56105843370804</v>
          </cell>
        </row>
        <row r="2163">
          <cell r="AB2163">
            <v>82968.914264662017</v>
          </cell>
        </row>
        <row r="2174">
          <cell r="AB2174">
            <v>0</v>
          </cell>
        </row>
        <row r="2175">
          <cell r="AB2175">
            <v>127983.25494826888</v>
          </cell>
        </row>
        <row r="2189">
          <cell r="AB2189">
            <v>0</v>
          </cell>
        </row>
        <row r="2194">
          <cell r="AB2194">
            <v>0</v>
          </cell>
        </row>
        <row r="2199">
          <cell r="AB2199">
            <v>0</v>
          </cell>
        </row>
        <row r="2212">
          <cell r="AB2212">
            <v>0</v>
          </cell>
        </row>
        <row r="2216">
          <cell r="H2216">
            <v>0</v>
          </cell>
          <cell r="AB2216">
            <v>0</v>
          </cell>
        </row>
        <row r="2219">
          <cell r="H2219">
            <v>-3405682.2975901593</v>
          </cell>
        </row>
        <row r="2220">
          <cell r="H2220">
            <v>-3405682.2975901593</v>
          </cell>
          <cell r="AB2220">
            <v>-33910.733381820428</v>
          </cell>
        </row>
        <row r="2224">
          <cell r="H2224">
            <v>-9561269.1045228988</v>
          </cell>
          <cell r="AB2224">
            <v>-95202.552400362169</v>
          </cell>
        </row>
        <row r="2228">
          <cell r="H2228">
            <v>-649261.67011951737</v>
          </cell>
          <cell r="AB2228">
            <v>0</v>
          </cell>
        </row>
        <row r="2232">
          <cell r="AB2232">
            <v>-223.53114269284001</v>
          </cell>
        </row>
        <row r="2233">
          <cell r="H2233">
            <v>-22449.412905862595</v>
          </cell>
          <cell r="AB2233">
            <v>-223.53114269284001</v>
          </cell>
        </row>
        <row r="2237">
          <cell r="H2237">
            <v>-2291352.7786638215</v>
          </cell>
          <cell r="AB2237">
            <v>0</v>
          </cell>
        </row>
        <row r="2245">
          <cell r="AB2245">
            <v>-122766.44207350811</v>
          </cell>
        </row>
        <row r="2249">
          <cell r="H2249">
            <v>-2028144.5304859313</v>
          </cell>
          <cell r="AB2249">
            <v>0</v>
          </cell>
        </row>
        <row r="2256">
          <cell r="H2256">
            <v>-6190841.3351955898</v>
          </cell>
          <cell r="AB2256">
            <v>-5739.0863440579751</v>
          </cell>
        </row>
        <row r="2260">
          <cell r="AB2260">
            <v>0</v>
          </cell>
        </row>
        <row r="2261">
          <cell r="AB2261">
            <v>544691.37226351083</v>
          </cell>
        </row>
        <row r="2263">
          <cell r="AB2263">
            <v>0</v>
          </cell>
        </row>
        <row r="2270">
          <cell r="AB2270">
            <v>0</v>
          </cell>
        </row>
        <row r="2271">
          <cell r="AB2271">
            <v>557082.42554382095</v>
          </cell>
        </row>
        <row r="2277">
          <cell r="AB2277">
            <v>0</v>
          </cell>
        </row>
        <row r="2283">
          <cell r="AB2283">
            <v>59060.212995754206</v>
          </cell>
        </row>
        <row r="2295">
          <cell r="AB2295">
            <v>-14270946.764424136</v>
          </cell>
        </row>
        <row r="2301">
          <cell r="AB2301">
            <v>-61826.907768099067</v>
          </cell>
        </row>
        <row r="2307">
          <cell r="AB2307">
            <v>0</v>
          </cell>
        </row>
        <row r="2308">
          <cell r="AB2308">
            <v>-128091.25975252716</v>
          </cell>
        </row>
        <row r="2321">
          <cell r="AB2321">
            <v>-1207.3958785378845</v>
          </cell>
        </row>
        <row r="2335">
          <cell r="AB2335">
            <v>0</v>
          </cell>
        </row>
        <row r="2336">
          <cell r="AB2336">
            <v>0</v>
          </cell>
        </row>
        <row r="2342">
          <cell r="AB2342">
            <v>0</v>
          </cell>
        </row>
        <row r="2349">
          <cell r="AB2349">
            <v>0</v>
          </cell>
        </row>
        <row r="2356">
          <cell r="AB2356">
            <v>0</v>
          </cell>
        </row>
        <row r="2357">
          <cell r="AB2357">
            <v>0</v>
          </cell>
        </row>
        <row r="2362">
          <cell r="AB2362">
            <v>0</v>
          </cell>
        </row>
        <row r="2380">
          <cell r="AB2380">
            <v>0</v>
          </cell>
        </row>
        <row r="2389">
          <cell r="AB2389">
            <v>0</v>
          </cell>
        </row>
        <row r="2393">
          <cell r="AB2393">
            <v>0</v>
          </cell>
        </row>
        <row r="2397">
          <cell r="AB2397">
            <v>0</v>
          </cell>
        </row>
        <row r="2401">
          <cell r="AB2401">
            <v>0</v>
          </cell>
        </row>
        <row r="2405">
          <cell r="AB2405">
            <v>0</v>
          </cell>
        </row>
        <row r="2409">
          <cell r="AB2409">
            <v>0</v>
          </cell>
        </row>
        <row r="2413">
          <cell r="AB2413">
            <v>0</v>
          </cell>
        </row>
        <row r="2417">
          <cell r="AB2417">
            <v>0</v>
          </cell>
        </row>
        <row r="2421">
          <cell r="AB2421">
            <v>0</v>
          </cell>
        </row>
        <row r="2425">
          <cell r="AB2425">
            <v>-31273826.180826589</v>
          </cell>
        </row>
        <row r="2429">
          <cell r="AB2429">
            <v>0</v>
          </cell>
        </row>
        <row r="2433">
          <cell r="AB2433">
            <v>0</v>
          </cell>
        </row>
        <row r="2437">
          <cell r="AB2437">
            <v>0</v>
          </cell>
        </row>
        <row r="2440">
          <cell r="H2440">
            <v>0</v>
          </cell>
        </row>
        <row r="2441">
          <cell r="AB2441">
            <v>0</v>
          </cell>
        </row>
        <row r="2444">
          <cell r="H2444">
            <v>0</v>
          </cell>
        </row>
        <row r="2445">
          <cell r="AB2445">
            <v>0</v>
          </cell>
        </row>
        <row r="2448">
          <cell r="H2448">
            <v>138624</v>
          </cell>
        </row>
        <row r="2449">
          <cell r="AB2449">
            <v>5078.5855636399874</v>
          </cell>
        </row>
        <row r="2459">
          <cell r="AB2459">
            <v>-1483017.6011861232</v>
          </cell>
        </row>
        <row r="2460">
          <cell r="AB2460">
            <v>0</v>
          </cell>
        </row>
        <row r="2461">
          <cell r="AB2461">
            <v>0</v>
          </cell>
        </row>
        <row r="2462">
          <cell r="AB2462">
            <v>0</v>
          </cell>
        </row>
        <row r="2463">
          <cell r="AB2463">
            <v>0</v>
          </cell>
        </row>
        <row r="2464">
          <cell r="AB2464">
            <v>-271180.17836761073</v>
          </cell>
        </row>
        <row r="2465">
          <cell r="AB2465">
            <v>0</v>
          </cell>
        </row>
        <row r="2466">
          <cell r="AB2466">
            <v>0</v>
          </cell>
        </row>
        <row r="2467">
          <cell r="AB2467">
            <v>0</v>
          </cell>
        </row>
        <row r="2468">
          <cell r="AB2468">
            <v>0</v>
          </cell>
        </row>
        <row r="2480">
          <cell r="AB2480">
            <v>0</v>
          </cell>
        </row>
        <row r="2486">
          <cell r="AB2486">
            <v>0</v>
          </cell>
        </row>
        <row r="2487">
          <cell r="AB2487">
            <v>0</v>
          </cell>
        </row>
        <row r="2494">
          <cell r="AB2494">
            <v>0</v>
          </cell>
        </row>
        <row r="2495">
          <cell r="AB2495">
            <v>0</v>
          </cell>
        </row>
        <row r="2514">
          <cell r="AB2514">
            <v>0</v>
          </cell>
        </row>
        <row r="2519">
          <cell r="AB2519">
            <v>0</v>
          </cell>
        </row>
        <row r="2521">
          <cell r="AB2521">
            <v>-51777.708865938483</v>
          </cell>
        </row>
        <row r="2522">
          <cell r="AB2522">
            <v>0</v>
          </cell>
        </row>
        <row r="2523">
          <cell r="AB2523">
            <v>-52121.371276847553</v>
          </cell>
        </row>
        <row r="2529">
          <cell r="AB2529">
            <v>0</v>
          </cell>
        </row>
        <row r="2533">
          <cell r="AB2533">
            <v>-771.95975605543174</v>
          </cell>
        </row>
        <row r="2534">
          <cell r="AB2534">
            <v>0</v>
          </cell>
        </row>
        <row r="2535">
          <cell r="AB2535">
            <v>0</v>
          </cell>
        </row>
        <row r="2536">
          <cell r="AB2536">
            <v>0</v>
          </cell>
        </row>
        <row r="2537">
          <cell r="AB2537">
            <v>0</v>
          </cell>
        </row>
        <row r="2538">
          <cell r="AB2538">
            <v>0</v>
          </cell>
        </row>
        <row r="2539">
          <cell r="AB2539">
            <v>0</v>
          </cell>
        </row>
        <row r="2540">
          <cell r="AB2540">
            <v>0</v>
          </cell>
        </row>
        <row r="2541">
          <cell r="AB2541">
            <v>-1182821.0007189873</v>
          </cell>
        </row>
        <row r="2554">
          <cell r="AB2554">
            <v>0</v>
          </cell>
        </row>
      </sheetData>
      <sheetData sheetId="20"/>
      <sheetData sheetId="2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0.74155389074644962</v>
          </cell>
          <cell r="C11">
            <v>0.13067317353392571</v>
          </cell>
          <cell r="D11">
            <v>0.12777293571962478</v>
          </cell>
          <cell r="E11">
            <v>0.12502862731532027</v>
          </cell>
          <cell r="F11">
            <v>2.7443084043045018E-3</v>
          </cell>
          <cell r="G11">
            <v>0</v>
          </cell>
          <cell r="H11">
            <v>0.99999999999999989</v>
          </cell>
        </row>
        <row r="12">
          <cell r="A12" t="str">
            <v>BOOKDEPR</v>
          </cell>
          <cell r="B12">
            <v>0.51974496753337573</v>
          </cell>
          <cell r="C12">
            <v>0.15093978352398185</v>
          </cell>
          <cell r="D12">
            <v>0.32931524894264247</v>
          </cell>
          <cell r="E12">
            <v>0.32557157689672078</v>
          </cell>
          <cell r="F12">
            <v>3.7436720459216623E-3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0.7584657535476006</v>
          </cell>
          <cell r="C15">
            <v>8.5546029106398552E-2</v>
          </cell>
          <cell r="D15">
            <v>0.15598821734601578</v>
          </cell>
          <cell r="E15">
            <v>0.1160244572836885</v>
          </cell>
          <cell r="F15">
            <v>3.4431842676628258E-2</v>
          </cell>
          <cell r="G15">
            <v>5.5319173856990386E-3</v>
          </cell>
          <cell r="H15">
            <v>1.0000000000000151</v>
          </cell>
        </row>
        <row r="16">
          <cell r="A16" t="str">
            <v>DDS2</v>
          </cell>
          <cell r="B16">
            <v>0.89444384203010596</v>
          </cell>
          <cell r="C16">
            <v>6.6990964246720951E-3</v>
          </cell>
          <cell r="D16">
            <v>9.8857061545221753E-2</v>
          </cell>
          <cell r="E16">
            <v>-1.7192047072908941E-2</v>
          </cell>
          <cell r="F16">
            <v>0.14454293012717781</v>
          </cell>
          <cell r="G16">
            <v>-2.8493821509047106E-2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0.22328197830043112</v>
          </cell>
          <cell r="C18">
            <v>1.6019258296405981E-2</v>
          </cell>
          <cell r="D18">
            <v>0.76069876340316289</v>
          </cell>
          <cell r="E18">
            <v>9.611554977843588E-2</v>
          </cell>
          <cell r="F18">
            <v>0</v>
          </cell>
          <cell r="G18">
            <v>0.66458321362472705</v>
          </cell>
          <cell r="H18">
            <v>1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0.66574950014012413</v>
          </cell>
          <cell r="C20">
            <v>0.33425049985987582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0.90746873930668404</v>
          </cell>
          <cell r="C21">
            <v>2.403308927825348E-2</v>
          </cell>
          <cell r="D21">
            <v>6.8498171415062578E-2</v>
          </cell>
          <cell r="E21">
            <v>5.0813437740093295E-2</v>
          </cell>
          <cell r="F21">
            <v>1.7684733674969283E-2</v>
          </cell>
          <cell r="G21">
            <v>0</v>
          </cell>
          <cell r="H21">
            <v>1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0.53982674964608257</v>
          </cell>
          <cell r="C25">
            <v>0.46017325035391743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1.1700869514458072</v>
          </cell>
          <cell r="C26">
            <v>3.5747954668684328E-3</v>
          </cell>
          <cell r="D26">
            <v>-0.17366174691290373</v>
          </cell>
          <cell r="E26">
            <v>-0.18703634452376894</v>
          </cell>
          <cell r="F26">
            <v>1.344225489363475E-2</v>
          </cell>
          <cell r="G26">
            <v>-6.7657282769547652E-5</v>
          </cell>
          <cell r="H26">
            <v>0.99999999999977174</v>
          </cell>
        </row>
        <row r="27">
          <cell r="A27" t="str">
            <v>G</v>
          </cell>
          <cell r="B27">
            <v>0.2323600953390676</v>
          </cell>
          <cell r="C27">
            <v>0.29281154918881841</v>
          </cell>
          <cell r="D27">
            <v>0.47482835547211394</v>
          </cell>
          <cell r="E27">
            <v>0.44796038040972297</v>
          </cell>
          <cell r="F27">
            <v>2.6867975062390959E-2</v>
          </cell>
          <cell r="G27">
            <v>0</v>
          </cell>
          <cell r="H27">
            <v>1</v>
          </cell>
        </row>
        <row r="28">
          <cell r="A28" t="str">
            <v>G-DGP</v>
          </cell>
          <cell r="B28">
            <v>0.6855986064245424</v>
          </cell>
          <cell r="C28">
            <v>0.31440139357545754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0.6855986064245424</v>
          </cell>
          <cell r="C29">
            <v>0.31440139357545754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0.50504679293010346</v>
          </cell>
          <cell r="C30">
            <v>0.21499921941610298</v>
          </cell>
          <cell r="D30">
            <v>0.27995398765379342</v>
          </cell>
          <cell r="E30">
            <v>0.2734309686869702</v>
          </cell>
          <cell r="F30">
            <v>6.5230189668232076E-3</v>
          </cell>
          <cell r="G30">
            <v>0</v>
          </cell>
          <cell r="H30">
            <v>0.99999999999999989</v>
          </cell>
        </row>
        <row r="31">
          <cell r="A31" t="str">
            <v>G-SG</v>
          </cell>
          <cell r="B31">
            <v>0.4911770740450373</v>
          </cell>
          <cell r="C31">
            <v>0.50882292595496259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0.99999999999999989</v>
          </cell>
        </row>
        <row r="32">
          <cell r="A32" t="str">
            <v>G-SITUS</v>
          </cell>
          <cell r="B32">
            <v>0</v>
          </cell>
          <cell r="C32">
            <v>0.2527647986427079</v>
          </cell>
          <cell r="D32">
            <v>0.74723520135729204</v>
          </cell>
          <cell r="E32">
            <v>0.74723520135729204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0.52032571068857525</v>
          </cell>
          <cell r="C33">
            <v>0.13232004862763808</v>
          </cell>
          <cell r="D33">
            <v>0.34735424068378651</v>
          </cell>
          <cell r="E33">
            <v>0.16634551665847275</v>
          </cell>
          <cell r="F33">
            <v>0.18100872402531373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1.2749724155978952</v>
          </cell>
          <cell r="C34">
            <v>5.7792213714078534E-3</v>
          </cell>
          <cell r="D34">
            <v>-0.28075163696967192</v>
          </cell>
          <cell r="E34">
            <v>-0.30237378600255177</v>
          </cell>
          <cell r="F34">
            <v>2.1731527714300109E-2</v>
          </cell>
          <cell r="G34">
            <v>-1.0937868142024943E-4</v>
          </cell>
          <cell r="H34">
            <v>0.99999999999963118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0.91139563576235938</v>
          </cell>
          <cell r="C37">
            <v>8.8604364237640482E-2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0.99999999999999989</v>
          </cell>
        </row>
        <row r="38">
          <cell r="A38" t="str">
            <v>I-SITUS</v>
          </cell>
          <cell r="B38">
            <v>9.2126512447585948E-2</v>
          </cell>
          <cell r="C38">
            <v>0.40142398375215244</v>
          </cell>
          <cell r="D38">
            <v>0.50644950380026155</v>
          </cell>
          <cell r="E38">
            <v>0.50644950380026155</v>
          </cell>
          <cell r="F38">
            <v>0</v>
          </cell>
          <cell r="G38">
            <v>0</v>
          </cell>
          <cell r="H38">
            <v>0.99999999999999989</v>
          </cell>
        </row>
        <row r="39">
          <cell r="A39" t="str">
            <v>LABOR</v>
          </cell>
          <cell r="B39">
            <v>0.42911800628192154</v>
          </cell>
          <cell r="C39">
            <v>6.1091947728051668E-2</v>
          </cell>
          <cell r="D39">
            <v>0.50979004599002686</v>
          </cell>
          <cell r="E39">
            <v>0.3631518312497185</v>
          </cell>
          <cell r="F39">
            <v>0.1466382147403083</v>
          </cell>
          <cell r="G39">
            <v>0</v>
          </cell>
          <cell r="H39">
            <v>1</v>
          </cell>
        </row>
        <row r="40">
          <cell r="A40" t="str">
            <v>MSS</v>
          </cell>
          <cell r="B40">
            <v>0.83771466952498774</v>
          </cell>
          <cell r="C40">
            <v>8.0180119814196888E-3</v>
          </cell>
          <cell r="D40">
            <v>0.1542673184935926</v>
          </cell>
          <cell r="E40">
            <v>0.1542673184935926</v>
          </cell>
          <cell r="F40">
            <v>0</v>
          </cell>
          <cell r="G40">
            <v>0</v>
          </cell>
          <cell r="H40">
            <v>1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0.68340686553123631</v>
          </cell>
          <cell r="C43">
            <v>0.31659313446876369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0.68340686553123631</v>
          </cell>
          <cell r="C44">
            <v>0.31659313446876369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0.68340686553123631</v>
          </cell>
          <cell r="C46">
            <v>0.31659313446876369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0.68340686553123631</v>
          </cell>
          <cell r="C47">
            <v>0.31659313446876369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0</v>
          </cell>
          <cell r="C48">
            <v>0</v>
          </cell>
          <cell r="D48">
            <v>1</v>
          </cell>
          <cell r="E48">
            <v>0</v>
          </cell>
          <cell r="F48">
            <v>0</v>
          </cell>
          <cell r="G48">
            <v>1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0.69456671189270403</v>
          </cell>
          <cell r="C51">
            <v>0.30543328810729597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</v>
          </cell>
        </row>
        <row r="52">
          <cell r="A52" t="str">
            <v>PTD</v>
          </cell>
          <cell r="B52">
            <v>0.50579249900415113</v>
          </cell>
          <cell r="C52">
            <v>0.22242048665112085</v>
          </cell>
          <cell r="D52">
            <v>0.27178701434472802</v>
          </cell>
          <cell r="E52">
            <v>0.27178701434472802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0.68463075991965539</v>
          </cell>
          <cell r="C53">
            <v>0.12835032898844131</v>
          </cell>
          <cell r="D53">
            <v>0.18701891109192986</v>
          </cell>
          <cell r="E53">
            <v>0.15933465063824018</v>
          </cell>
          <cell r="F53">
            <v>2.3871265700870642E-2</v>
          </cell>
          <cell r="G53">
            <v>3.8129947528190481E-3</v>
          </cell>
          <cell r="H53">
            <v>1.0000000000000269</v>
          </cell>
        </row>
        <row r="54">
          <cell r="A54" t="str">
            <v>SCHMA</v>
          </cell>
          <cell r="B54">
            <v>0.50857871375018493</v>
          </cell>
          <cell r="C54">
            <v>0.16619636578252911</v>
          </cell>
          <cell r="D54">
            <v>0.32522492046728546</v>
          </cell>
          <cell r="E54">
            <v>0.31173645557641066</v>
          </cell>
          <cell r="F54">
            <v>1.1915414392442548E-2</v>
          </cell>
          <cell r="G54">
            <v>1.5730504984322585E-3</v>
          </cell>
          <cell r="H54">
            <v>0.99999999999999933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0.43898528203951998</v>
          </cell>
          <cell r="C56">
            <v>7.5001281348963889E-2</v>
          </cell>
          <cell r="D56">
            <v>0.48601343661151614</v>
          </cell>
          <cell r="E56">
            <v>0.35337945735409804</v>
          </cell>
          <cell r="F56">
            <v>0.1326339792574181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0.43604112976585901</v>
          </cell>
          <cell r="C57">
            <v>7.5756810224820489E-2</v>
          </cell>
          <cell r="D57">
            <v>0.48820206000932043</v>
          </cell>
          <cell r="E57">
            <v>0.35514942055276266</v>
          </cell>
          <cell r="F57">
            <v>0.13305263945655776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0.50960696576565756</v>
          </cell>
          <cell r="C58">
            <v>0.16754378502979178</v>
          </cell>
          <cell r="D58">
            <v>0.32284924920455016</v>
          </cell>
          <cell r="E58">
            <v>0.3111211748026983</v>
          </cell>
          <cell r="F58">
            <v>1.013178187747418E-2</v>
          </cell>
          <cell r="G58">
            <v>1.5962925243777227E-3</v>
          </cell>
          <cell r="H58">
            <v>0.99999999999999944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0.99857856914329268</v>
          </cell>
          <cell r="C60">
            <v>1.5211196105773643E-4</v>
          </cell>
          <cell r="D60">
            <v>1.2693188956496488E-3</v>
          </cell>
          <cell r="E60">
            <v>9.0420651603711013E-4</v>
          </cell>
          <cell r="F60">
            <v>3.6511237961253857E-4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0.81467201499388697</v>
          </cell>
          <cell r="C61">
            <v>1.549821589872505E-2</v>
          </cell>
          <cell r="D61">
            <v>0.1698297691073882</v>
          </cell>
          <cell r="E61">
            <v>0.11680157298516253</v>
          </cell>
          <cell r="F61">
            <v>2.3562641275558377E-2</v>
          </cell>
          <cell r="G61">
            <v>2.9465554846667304E-2</v>
          </cell>
          <cell r="H61">
            <v>1.0000000000000002</v>
          </cell>
        </row>
        <row r="62">
          <cell r="A62" t="str">
            <v>SCHMAT-SNP</v>
          </cell>
          <cell r="B62">
            <v>0.50387714340694745</v>
          </cell>
          <cell r="C62">
            <v>0.2192586299303253</v>
          </cell>
          <cell r="D62">
            <v>0.27686422666272725</v>
          </cell>
          <cell r="E62">
            <v>0.2766840379229753</v>
          </cell>
          <cell r="F62">
            <v>1.8018873975193917E-4</v>
          </cell>
          <cell r="G62">
            <v>0</v>
          </cell>
          <cell r="H62">
            <v>1</v>
          </cell>
        </row>
        <row r="63">
          <cell r="A63" t="str">
            <v>SCHMAT-SO</v>
          </cell>
          <cell r="B63">
            <v>0.42657506292493658</v>
          </cell>
          <cell r="C63">
            <v>6.1858231036687493E-2</v>
          </cell>
          <cell r="D63">
            <v>0.51156670603837584</v>
          </cell>
          <cell r="E63">
            <v>0.36781649030604324</v>
          </cell>
          <cell r="F63">
            <v>0.1437502157323326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0.61431004843945891</v>
          </cell>
          <cell r="C64">
            <v>0.15347066352476915</v>
          </cell>
          <cell r="D64">
            <v>0.23221928803577191</v>
          </cell>
          <cell r="E64">
            <v>0.21668183455320297</v>
          </cell>
          <cell r="F64">
            <v>6.2145099709114268E-3</v>
          </cell>
          <cell r="G64">
            <v>9.3229435116575238E-3</v>
          </cell>
          <cell r="H64">
            <v>1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0.45005320926638814</v>
          </cell>
          <cell r="C66">
            <v>6.1516549742485764E-2</v>
          </cell>
          <cell r="D66">
            <v>0.48843024099112625</v>
          </cell>
          <cell r="E66">
            <v>0.34921196895538881</v>
          </cell>
          <cell r="F66">
            <v>0.13921827203573744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0.42911800628192154</v>
          </cell>
          <cell r="C67">
            <v>6.1091947728051668E-2</v>
          </cell>
          <cell r="D67">
            <v>0.50979004599002686</v>
          </cell>
          <cell r="E67">
            <v>0.3631518312497185</v>
          </cell>
          <cell r="F67">
            <v>0.1466382147403083</v>
          </cell>
          <cell r="G67">
            <v>0</v>
          </cell>
          <cell r="H67">
            <v>1</v>
          </cell>
        </row>
        <row r="68">
          <cell r="A68" t="str">
            <v>SCHMDT</v>
          </cell>
          <cell r="B68">
            <v>0.61640317184370019</v>
          </cell>
          <cell r="C68">
            <v>0.15464243395845667</v>
          </cell>
          <cell r="D68">
            <v>0.22895439419784305</v>
          </cell>
          <cell r="E68">
            <v>0.21499300425864104</v>
          </cell>
          <cell r="F68">
            <v>4.5196442433620022E-3</v>
          </cell>
          <cell r="G68">
            <v>9.4417456958399999E-3</v>
          </cell>
          <cell r="H68">
            <v>0.99999999999999989</v>
          </cell>
        </row>
        <row r="69">
          <cell r="A69" t="str">
            <v>SCHMDT-GPS</v>
          </cell>
          <cell r="B69">
            <v>0.50390599523411239</v>
          </cell>
          <cell r="C69">
            <v>0.21915356275118467</v>
          </cell>
          <cell r="D69">
            <v>0.2769404420147028</v>
          </cell>
          <cell r="E69">
            <v>0.27660379423502013</v>
          </cell>
          <cell r="F69">
            <v>3.3664777968268558E-4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0.98979364666529157</v>
          </cell>
          <cell r="C70">
            <v>9.1616572373758049E-3</v>
          </cell>
          <cell r="D70">
            <v>1.0446960973326423E-3</v>
          </cell>
          <cell r="E70">
            <v>1.0203543384794185E-3</v>
          </cell>
          <cell r="F70">
            <v>2.4341758853223721E-5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0.85297625672056399</v>
          </cell>
          <cell r="C71">
            <v>1.2345606339431232E-2</v>
          </cell>
          <cell r="D71">
            <v>0.1346781369400048</v>
          </cell>
          <cell r="E71">
            <v>0.10859621428345666</v>
          </cell>
          <cell r="F71">
            <v>2.1494621633170063E-2</v>
          </cell>
          <cell r="G71">
            <v>4.5873010233780567E-3</v>
          </cell>
          <cell r="H71">
            <v>1</v>
          </cell>
        </row>
        <row r="72">
          <cell r="A72" t="str">
            <v>SCHMDT-SNP</v>
          </cell>
          <cell r="B72">
            <v>0.50384391570480436</v>
          </cell>
          <cell r="C72">
            <v>0.2193796323511954</v>
          </cell>
          <cell r="D72">
            <v>0.27677645194400013</v>
          </cell>
          <cell r="E72">
            <v>0.27677645194400013</v>
          </cell>
          <cell r="F72">
            <v>0</v>
          </cell>
          <cell r="G72">
            <v>0</v>
          </cell>
          <cell r="H72">
            <v>0.99999999999999978</v>
          </cell>
        </row>
        <row r="73">
          <cell r="A73" t="str">
            <v>SCHMDT-SO</v>
          </cell>
          <cell r="B73">
            <v>0.34567702938622691</v>
          </cell>
          <cell r="C73">
            <v>9.1920768701336378E-2</v>
          </cell>
          <cell r="D73">
            <v>0.56240220191243662</v>
          </cell>
          <cell r="E73">
            <v>0.13826338947674435</v>
          </cell>
          <cell r="F73">
            <v>1.2823156057375853E-2</v>
          </cell>
          <cell r="G73">
            <v>0.41131565637831641</v>
          </cell>
          <cell r="H73">
            <v>1</v>
          </cell>
        </row>
        <row r="74">
          <cell r="A74" t="str">
            <v>SIT</v>
          </cell>
          <cell r="B74">
            <v>1.2613421931550963</v>
          </cell>
          <cell r="C74">
            <v>5.492748734990208E-3</v>
          </cell>
          <cell r="D74">
            <v>-0.2668349418904386</v>
          </cell>
          <cell r="E74">
            <v>-0.28738529359278026</v>
          </cell>
          <cell r="F74">
            <v>2.06543085462477E-2</v>
          </cell>
          <cell r="G74">
            <v>-1.0395684390605305E-4</v>
          </cell>
          <cell r="H74">
            <v>0.99999999999964806</v>
          </cell>
        </row>
        <row r="75">
          <cell r="A75" t="str">
            <v>T</v>
          </cell>
          <cell r="B75">
            <v>0</v>
          </cell>
          <cell r="C75">
            <v>1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1</v>
          </cell>
        </row>
        <row r="76">
          <cell r="A76" t="str">
            <v>TAXDEPR</v>
          </cell>
          <cell r="B76">
            <v>0.57257399437245315</v>
          </cell>
          <cell r="C76">
            <v>0.17545459019840789</v>
          </cell>
          <cell r="D76">
            <v>0.25197141542913898</v>
          </cell>
          <cell r="E76">
            <v>0.24741913806752291</v>
          </cell>
          <cell r="F76">
            <v>4.5522773616160596E-3</v>
          </cell>
          <cell r="G76">
            <v>0</v>
          </cell>
          <cell r="H76">
            <v>1</v>
          </cell>
        </row>
        <row r="77">
          <cell r="A77" t="str">
            <v>TD</v>
          </cell>
          <cell r="B77">
            <v>0</v>
          </cell>
          <cell r="C77">
            <v>0.44215850474318114</v>
          </cell>
          <cell r="D77">
            <v>0.55784149525681881</v>
          </cell>
          <cell r="E77">
            <v>0.55784149525681881</v>
          </cell>
          <cell r="F77">
            <v>0</v>
          </cell>
          <cell r="G77">
            <v>0</v>
          </cell>
          <cell r="H77">
            <v>1</v>
          </cell>
        </row>
        <row r="78">
          <cell r="A78" t="str">
            <v>WSF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</sheetData>
      <sheetData sheetId="22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0.17743663767138473</v>
          </cell>
          <cell r="C19">
            <v>0.51056356090620303</v>
          </cell>
          <cell r="D19">
            <v>0.18029442254184178</v>
          </cell>
          <cell r="E19">
            <v>3.663568764167812E-2</v>
          </cell>
          <cell r="F19">
            <v>9.5069691238892265E-2</v>
          </cell>
          <cell r="G19">
            <v>1</v>
          </cell>
        </row>
        <row r="20">
          <cell r="A20" t="str">
            <v>PLNT2</v>
          </cell>
          <cell r="B20">
            <v>0.25790201520032657</v>
          </cell>
          <cell r="C20">
            <v>0.74209798479967337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9.9050729100716148E-2</v>
          </cell>
          <cell r="C21">
            <v>0.82361814135809763</v>
          </cell>
          <cell r="D21">
            <v>7.3221224417730577E-3</v>
          </cell>
          <cell r="E21">
            <v>7.0009007099413184E-2</v>
          </cell>
          <cell r="F21">
            <v>0</v>
          </cell>
          <cell r="G21">
            <v>1</v>
          </cell>
        </row>
        <row r="22">
          <cell r="A22" t="str">
            <v>INTN</v>
          </cell>
          <cell r="B22">
            <v>0.17743663767138471</v>
          </cell>
          <cell r="C22">
            <v>0.51056356090620292</v>
          </cell>
          <cell r="D22">
            <v>0.18029442254184175</v>
          </cell>
          <cell r="E22">
            <v>3.663568764167812E-2</v>
          </cell>
          <cell r="F22">
            <v>9.5069691238892279E-2</v>
          </cell>
          <cell r="G22">
            <v>0.99999999999999978</v>
          </cell>
        </row>
        <row r="23">
          <cell r="A23" t="str">
            <v>GENL</v>
          </cell>
          <cell r="B23">
            <v>0.17743663767138471</v>
          </cell>
          <cell r="C23">
            <v>0.51056356090620303</v>
          </cell>
          <cell r="D23">
            <v>0.18029442254184178</v>
          </cell>
          <cell r="E23">
            <v>3.663568764167812E-2</v>
          </cell>
          <cell r="F23">
            <v>9.5069691238892265E-2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0.20746859569083956</v>
          </cell>
          <cell r="C25">
            <v>0.46919738508124692</v>
          </cell>
          <cell r="D25">
            <v>0.19387409178224363</v>
          </cell>
          <cell r="E25">
            <v>3.2133523409771818E-2</v>
          </cell>
          <cell r="F25">
            <v>9.7326404035897901E-2</v>
          </cell>
          <cell r="G25">
            <v>0.99999999999999989</v>
          </cell>
        </row>
      </sheetData>
      <sheetData sheetId="23"/>
      <sheetData sheetId="24">
        <row r="14">
          <cell r="A14" t="str">
            <v>A</v>
          </cell>
          <cell r="B14" t="str">
            <v>Direct Assignment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A15" t="str">
            <v>F10</v>
          </cell>
          <cell r="B15" t="str">
            <v xml:space="preserve">Coincident Peak, System </v>
          </cell>
          <cell r="C15">
            <v>0.75</v>
          </cell>
          <cell r="D15" t="str">
            <v>/</v>
          </cell>
          <cell r="E15">
            <v>0.25</v>
          </cell>
          <cell r="F15">
            <v>0.3461484003476229</v>
          </cell>
          <cell r="G15">
            <v>0.27714190730544991</v>
          </cell>
          <cell r="H15">
            <v>8.8893933934608704E-2</v>
          </cell>
          <cell r="I15">
            <v>1.8411158366343089E-3</v>
          </cell>
          <cell r="J15">
            <v>0.16676583628548822</v>
          </cell>
          <cell r="K15">
            <v>7.0860901420777278E-3</v>
          </cell>
          <cell r="L15">
            <v>1.9995583660614691E-4</v>
          </cell>
          <cell r="M15">
            <v>3.6884508456680096E-4</v>
          </cell>
          <cell r="N15">
            <v>6.5486496063917571E-2</v>
          </cell>
          <cell r="O15">
            <v>6.1474885781010022E-4</v>
          </cell>
          <cell r="P15">
            <v>8.3923541517602687E-3</v>
          </cell>
          <cell r="Q15">
            <v>2.0243320875040226E-2</v>
          </cell>
          <cell r="R15">
            <v>1.6816995278417228E-2</v>
          </cell>
          <cell r="S15">
            <v>1</v>
          </cell>
        </row>
        <row r="16">
          <cell r="A16" t="str">
            <v>F11</v>
          </cell>
          <cell r="B16" t="str">
            <v xml:space="preserve">Coincident Peak, System </v>
          </cell>
          <cell r="C16">
            <v>0.5</v>
          </cell>
          <cell r="D16" t="str">
            <v>/</v>
          </cell>
          <cell r="E16">
            <v>0.5</v>
          </cell>
          <cell r="F16">
            <v>0.33014415729742819</v>
          </cell>
          <cell r="G16">
            <v>0.27509551193609805</v>
          </cell>
          <cell r="H16">
            <v>9.1217445251843041E-2</v>
          </cell>
          <cell r="I16">
            <v>2.4751773382575433E-3</v>
          </cell>
          <cell r="J16">
            <v>0.17406554349443759</v>
          </cell>
          <cell r="K16">
            <v>7.447028376383032E-3</v>
          </cell>
          <cell r="L16">
            <v>2.1383734116064355E-4</v>
          </cell>
          <cell r="M16">
            <v>4.9215859862509581E-4</v>
          </cell>
          <cell r="N16">
            <v>6.4163857169393046E-2</v>
          </cell>
          <cell r="O16">
            <v>5.8791063841491823E-4</v>
          </cell>
          <cell r="P16">
            <v>9.0089371401904841E-3</v>
          </cell>
          <cell r="Q16">
            <v>2.6044643362540199E-2</v>
          </cell>
          <cell r="R16">
            <v>1.9043792055228253E-2</v>
          </cell>
          <cell r="S16">
            <v>1</v>
          </cell>
        </row>
        <row r="17">
          <cell r="A17" t="str">
            <v>F12</v>
          </cell>
          <cell r="B17" t="str">
            <v xml:space="preserve">Coincident Peak, System </v>
          </cell>
          <cell r="C17">
            <v>1</v>
          </cell>
          <cell r="D17" t="str">
            <v>/</v>
          </cell>
          <cell r="E17">
            <v>0</v>
          </cell>
          <cell r="F17">
            <v>0.36215264339781766</v>
          </cell>
          <cell r="G17">
            <v>0.27918830267480171</v>
          </cell>
          <cell r="H17">
            <v>8.6570422617374354E-2</v>
          </cell>
          <cell r="I17">
            <v>1.2070543350110744E-3</v>
          </cell>
          <cell r="J17">
            <v>0.15946612907653884</v>
          </cell>
          <cell r="K17">
            <v>6.7251519077724245E-3</v>
          </cell>
          <cell r="L17">
            <v>1.8607433205165025E-4</v>
          </cell>
          <cell r="M17">
            <v>2.4553157050850616E-4</v>
          </cell>
          <cell r="N17">
            <v>6.6809134958442096E-2</v>
          </cell>
          <cell r="O17">
            <v>6.415870772052822E-4</v>
          </cell>
          <cell r="P17">
            <v>7.7757711633300534E-3</v>
          </cell>
          <cell r="Q17">
            <v>1.4441998387540251E-2</v>
          </cell>
          <cell r="R17">
            <v>1.4590198501606205E-2</v>
          </cell>
          <cell r="S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D18">
            <v>0</v>
          </cell>
          <cell r="E18">
            <v>0</v>
          </cell>
          <cell r="F18">
            <v>0.35685248193826696</v>
          </cell>
          <cell r="G18">
            <v>0.28098891726056074</v>
          </cell>
          <cell r="H18">
            <v>8.7206283909940618E-2</v>
          </cell>
          <cell r="I18">
            <v>1.2132473460716795E-3</v>
          </cell>
          <cell r="J18">
            <v>0.16104033096385387</v>
          </cell>
          <cell r="K18">
            <v>6.5489686159910278E-3</v>
          </cell>
          <cell r="L18">
            <v>1.8859896668711358E-4</v>
          </cell>
          <cell r="M18">
            <v>2.4676561242571049E-4</v>
          </cell>
          <cell r="N18">
            <v>6.7052440030463054E-2</v>
          </cell>
          <cell r="O18">
            <v>6.337711094853973E-4</v>
          </cell>
          <cell r="P18">
            <v>7.8722180382793695E-3</v>
          </cell>
          <cell r="Q18">
            <v>1.5428205017251857E-2</v>
          </cell>
          <cell r="R18">
            <v>1.4727771190722523E-2</v>
          </cell>
          <cell r="S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>SSGCT</v>
          </cell>
          <cell r="D19">
            <v>0</v>
          </cell>
          <cell r="E19">
            <v>0</v>
          </cell>
          <cell r="F19">
            <v>0.34026820996116136</v>
          </cell>
          <cell r="G19">
            <v>0.27925253883748807</v>
          </cell>
          <cell r="H19">
            <v>8.9634475420693749E-2</v>
          </cell>
          <cell r="I19">
            <v>1.8552394296533451E-3</v>
          </cell>
          <cell r="J19">
            <v>0.1684281746267208</v>
          </cell>
          <cell r="K19">
            <v>6.9877923284921966E-3</v>
          </cell>
          <cell r="L19">
            <v>2.0254968993540476E-4</v>
          </cell>
          <cell r="M19">
            <v>3.7179940410827085E-4</v>
          </cell>
          <cell r="N19">
            <v>6.5838559456222676E-2</v>
          </cell>
          <cell r="O19">
            <v>6.1040227386528669E-4</v>
          </cell>
          <cell r="P19">
            <v>8.4949634528499358E-3</v>
          </cell>
          <cell r="Q19">
            <v>2.1072058720750513E-2</v>
          </cell>
          <cell r="R19">
            <v>1.6983236398058273E-2</v>
          </cell>
          <cell r="S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D20">
            <v>0</v>
          </cell>
          <cell r="E20">
            <v>0</v>
          </cell>
          <cell r="F20">
            <v>0.35007684755743257</v>
          </cell>
          <cell r="G20">
            <v>0.27667587754118128</v>
          </cell>
          <cell r="H20">
            <v>8.9837869142854507E-2</v>
          </cell>
          <cell r="I20">
            <v>2.1169705009157365E-3</v>
          </cell>
          <cell r="J20">
            <v>0.16830351151621933</v>
          </cell>
          <cell r="K20">
            <v>3.8468420821479265E-3</v>
          </cell>
          <cell r="L20">
            <v>1.9940517129058802E-4</v>
          </cell>
          <cell r="M20">
            <v>4.3055638122537984E-4</v>
          </cell>
          <cell r="N20">
            <v>6.5669762940050072E-2</v>
          </cell>
          <cell r="O20">
            <v>6.3849438634543793E-4</v>
          </cell>
          <cell r="P20">
            <v>8.2461106097112061E-3</v>
          </cell>
          <cell r="Q20">
            <v>1.7460906650906046E-2</v>
          </cell>
          <cell r="R20">
            <v>1.6496845519719888E-2</v>
          </cell>
          <cell r="S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D21">
            <v>0</v>
          </cell>
          <cell r="E21">
            <v>0</v>
          </cell>
          <cell r="F21">
            <v>0.33506076766448412</v>
          </cell>
          <cell r="G21">
            <v>0.27578824548960756</v>
          </cell>
          <cell r="H21">
            <v>9.1788282097134605E-2</v>
          </cell>
          <cell r="I21">
            <v>2.5590540142830533E-3</v>
          </cell>
          <cell r="J21">
            <v>0.17446336466919565</v>
          </cell>
          <cell r="K21">
            <v>4.0455924207152168E-3</v>
          </cell>
          <cell r="L21">
            <v>2.1202759055625591E-4</v>
          </cell>
          <cell r="M21">
            <v>5.1152597418173764E-4</v>
          </cell>
          <cell r="N21">
            <v>6.4852692406826479E-2</v>
          </cell>
          <cell r="O21">
            <v>6.1668327314505055E-4</v>
          </cell>
          <cell r="P21">
            <v>8.8040520550055311E-3</v>
          </cell>
          <cell r="Q21">
            <v>2.2826866487845373E-2</v>
          </cell>
          <cell r="R21">
            <v>1.8470845857019358E-2</v>
          </cell>
          <cell r="S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SSCC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</v>
          </cell>
        </row>
        <row r="24">
          <cell r="A24" t="str">
            <v>F20</v>
          </cell>
          <cell r="B24" t="str">
            <v>12 Weighted Distribution Peaks</v>
          </cell>
          <cell r="C24">
            <v>0</v>
          </cell>
          <cell r="D24">
            <v>0</v>
          </cell>
          <cell r="E24">
            <v>0</v>
          </cell>
          <cell r="F24">
            <v>0.4707810800032789</v>
          </cell>
          <cell r="G24">
            <v>0.33195406095819258</v>
          </cell>
          <cell r="H24">
            <v>9.6141941246542115E-2</v>
          </cell>
          <cell r="I24">
            <v>7.492994782912029E-4</v>
          </cell>
          <cell r="J24">
            <v>0</v>
          </cell>
          <cell r="K24">
            <v>1.3031919730716126E-2</v>
          </cell>
          <cell r="L24">
            <v>1.7660135383184555E-4</v>
          </cell>
          <cell r="M24">
            <v>1.6273362534603863E-4</v>
          </cell>
          <cell r="N24">
            <v>8.619861671738005E-2</v>
          </cell>
          <cell r="O24">
            <v>8.0374688642115581E-4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</row>
        <row r="25">
          <cell r="A25" t="str">
            <v>F21</v>
          </cell>
          <cell r="B25" t="str">
            <v>Transformers      - NCP</v>
          </cell>
          <cell r="C25">
            <v>0</v>
          </cell>
          <cell r="D25">
            <v>0</v>
          </cell>
          <cell r="E25">
            <v>0</v>
          </cell>
          <cell r="F25">
            <v>0.59055368391181151</v>
          </cell>
          <cell r="G25">
            <v>0.23978681675195562</v>
          </cell>
          <cell r="H25">
            <v>6.3362723263065746E-2</v>
          </cell>
          <cell r="I25">
            <v>3.6483710767670928E-3</v>
          </cell>
          <cell r="J25">
            <v>0</v>
          </cell>
          <cell r="K25">
            <v>2.5710409495489625E-2</v>
          </cell>
          <cell r="L25">
            <v>1.1517789034312014E-4</v>
          </cell>
          <cell r="M25">
            <v>8.5950976985743111E-4</v>
          </cell>
          <cell r="N25">
            <v>7.4564681784161146E-2</v>
          </cell>
          <cell r="O25">
            <v>1.3986260565486363E-3</v>
          </cell>
          <cell r="P25">
            <v>0</v>
          </cell>
          <cell r="Q25">
            <v>0</v>
          </cell>
          <cell r="R25">
            <v>0</v>
          </cell>
          <cell r="S25">
            <v>1</v>
          </cell>
        </row>
        <row r="26">
          <cell r="A26" t="str">
            <v>F22</v>
          </cell>
          <cell r="B26" t="str">
            <v>Secondary Lines - NCP</v>
          </cell>
          <cell r="C26">
            <v>0</v>
          </cell>
          <cell r="D26">
            <v>0</v>
          </cell>
          <cell r="E26">
            <v>0</v>
          </cell>
          <cell r="F26">
            <v>0.88789261336042413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0.11210738663957574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</row>
        <row r="27">
          <cell r="A27" t="str">
            <v>F30</v>
          </cell>
          <cell r="B27" t="str">
            <v>MWH @ Input</v>
          </cell>
          <cell r="C27">
            <v>0</v>
          </cell>
          <cell r="D27">
            <v>0</v>
          </cell>
          <cell r="E27">
            <v>0</v>
          </cell>
          <cell r="F27">
            <v>0.2981356711970386</v>
          </cell>
          <cell r="G27">
            <v>0.27100272119739433</v>
          </cell>
          <cell r="H27">
            <v>9.5864467886311699E-2</v>
          </cell>
          <cell r="I27">
            <v>3.743300341504011E-3</v>
          </cell>
          <cell r="J27">
            <v>0.18866495791233626</v>
          </cell>
          <cell r="K27">
            <v>8.168904844993637E-3</v>
          </cell>
          <cell r="L27">
            <v>2.4160035026963683E-4</v>
          </cell>
          <cell r="M27">
            <v>7.3878562674168518E-4</v>
          </cell>
          <cell r="N27">
            <v>6.1518579380343982E-2</v>
          </cell>
          <cell r="O27">
            <v>5.3423419962455416E-4</v>
          </cell>
          <cell r="P27">
            <v>1.0242103117050911E-2</v>
          </cell>
          <cell r="Q27">
            <v>3.7647288337540143E-2</v>
          </cell>
          <cell r="R27">
            <v>2.3497385608850296E-2</v>
          </cell>
          <cell r="S27">
            <v>1</v>
          </cell>
        </row>
        <row r="28">
          <cell r="A28" t="str">
            <v>F32</v>
          </cell>
          <cell r="B28" t="str">
            <v>Seasonal System Energy Combustion Turbine</v>
          </cell>
          <cell r="C28" t="str">
            <v>SSECT</v>
          </cell>
          <cell r="D28">
            <v>0</v>
          </cell>
          <cell r="E28">
            <v>0</v>
          </cell>
          <cell r="F28">
            <v>0.29051539402984472</v>
          </cell>
          <cell r="G28">
            <v>0.27404340356827012</v>
          </cell>
          <cell r="H28">
            <v>9.6919049952953126E-2</v>
          </cell>
          <cell r="I28">
            <v>3.7812156803983419E-3</v>
          </cell>
          <cell r="J28">
            <v>0.19059170561532157</v>
          </cell>
          <cell r="K28">
            <v>8.3042634659957031E-3</v>
          </cell>
          <cell r="L28">
            <v>2.4440185968027835E-4</v>
          </cell>
          <cell r="M28">
            <v>7.469007791559521E-4</v>
          </cell>
          <cell r="N28">
            <v>6.2196917733501562E-2</v>
          </cell>
          <cell r="O28">
            <v>5.4029576700495498E-4</v>
          </cell>
          <cell r="P28">
            <v>1.0363199696561638E-2</v>
          </cell>
          <cell r="Q28">
            <v>3.800361983124647E-2</v>
          </cell>
          <cell r="R28">
            <v>2.3749632020065511E-2</v>
          </cell>
          <cell r="S28">
            <v>1</v>
          </cell>
        </row>
        <row r="29">
          <cell r="A29" t="str">
            <v>F33</v>
          </cell>
          <cell r="B29" t="str">
            <v>Seasonal System Energy Cholla</v>
          </cell>
          <cell r="C29" t="str">
            <v>SSECH</v>
          </cell>
          <cell r="D29">
            <v>0</v>
          </cell>
          <cell r="E29">
            <v>0</v>
          </cell>
          <cell r="F29">
            <v>0.29001252798563881</v>
          </cell>
          <cell r="G29">
            <v>0.2731253493348863</v>
          </cell>
          <cell r="H29">
            <v>9.7639520959974885E-2</v>
          </cell>
          <cell r="I29">
            <v>3.8853045543850036E-3</v>
          </cell>
          <cell r="J29">
            <v>0.19294292412812464</v>
          </cell>
          <cell r="K29">
            <v>4.6418434364170888E-3</v>
          </cell>
          <cell r="L29">
            <v>2.4989484835325951E-4</v>
          </cell>
          <cell r="M29">
            <v>7.5443475305081106E-4</v>
          </cell>
          <cell r="N29">
            <v>6.2401480807155671E-2</v>
          </cell>
          <cell r="O29">
            <v>5.5124993354388843E-4</v>
          </cell>
          <cell r="P29">
            <v>1.0477876390888503E-2</v>
          </cell>
          <cell r="Q29">
            <v>3.8924745998663357E-2</v>
          </cell>
          <cell r="R29">
            <v>2.4392846868917774E-2</v>
          </cell>
          <cell r="S29">
            <v>1</v>
          </cell>
        </row>
        <row r="30">
          <cell r="A30" t="str">
            <v>F34</v>
          </cell>
          <cell r="B30" t="str">
            <v>Seasonal System Energy Contracts</v>
          </cell>
          <cell r="C30" t="str">
            <v>SSEC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</row>
        <row r="31">
          <cell r="A31" t="str">
            <v>F40</v>
          </cell>
          <cell r="B31" t="str">
            <v>Average Customers</v>
          </cell>
          <cell r="C31">
            <v>0</v>
          </cell>
          <cell r="D31">
            <v>0</v>
          </cell>
          <cell r="E31">
            <v>0</v>
          </cell>
          <cell r="F31">
            <v>0.86644901411377973</v>
          </cell>
          <cell r="G31">
            <v>1.8399491404001402E-2</v>
          </cell>
          <cell r="H31">
            <v>3.550863511828087E-4</v>
          </cell>
          <cell r="I31">
            <v>1.1688961207919509E-2</v>
          </cell>
          <cell r="J31">
            <v>1.9258920742118438E-4</v>
          </cell>
          <cell r="K31">
            <v>3.4485504953855831E-3</v>
          </cell>
          <cell r="L31">
            <v>2.7010636340821111E-3</v>
          </cell>
          <cell r="M31">
            <v>5.6813816189249392E-4</v>
          </cell>
          <cell r="N31">
            <v>9.6180253868685867E-2</v>
          </cell>
          <cell r="O31">
            <v>1.3240508010206427E-5</v>
          </cell>
          <cell r="P31">
            <v>1.2036825463824024E-6</v>
          </cell>
          <cell r="Q31">
            <v>1.2036825463824024E-6</v>
          </cell>
          <cell r="R31">
            <v>1.2036825463824024E-6</v>
          </cell>
          <cell r="S31">
            <v>1</v>
          </cell>
        </row>
        <row r="32">
          <cell r="A32" t="str">
            <v>F41</v>
          </cell>
          <cell r="B32" t="str">
            <v>Weighted Customers Acct 902</v>
          </cell>
          <cell r="C32">
            <v>0</v>
          </cell>
          <cell r="D32">
            <v>0</v>
          </cell>
          <cell r="E32">
            <v>0</v>
          </cell>
          <cell r="F32">
            <v>0.79450159308294821</v>
          </cell>
          <cell r="G32">
            <v>3.4924317228300562E-2</v>
          </cell>
          <cell r="H32">
            <v>1.0673201016540325E-2</v>
          </cell>
          <cell r="I32">
            <v>0</v>
          </cell>
          <cell r="J32">
            <v>7.4365062583677611E-3</v>
          </cell>
          <cell r="K32">
            <v>1.476744052914159E-2</v>
          </cell>
          <cell r="L32">
            <v>2.7492203824199652E-3</v>
          </cell>
          <cell r="M32">
            <v>5.7826738881560768E-4</v>
          </cell>
          <cell r="N32">
            <v>0.13405445997295945</v>
          </cell>
          <cell r="O32">
            <v>8.9843803347057673E-6</v>
          </cell>
          <cell r="P32">
            <v>3.4866901077807761E-5</v>
          </cell>
          <cell r="Q32">
            <v>1.3557142954691761E-4</v>
          </cell>
          <cell r="R32">
            <v>1.3557142954691761E-4</v>
          </cell>
          <cell r="S32">
            <v>1</v>
          </cell>
        </row>
        <row r="33">
          <cell r="A33" t="str">
            <v>F42</v>
          </cell>
          <cell r="B33" t="str">
            <v>Weighted Customers Acct 903</v>
          </cell>
          <cell r="C33">
            <v>0</v>
          </cell>
          <cell r="D33">
            <v>0</v>
          </cell>
          <cell r="E33">
            <v>0</v>
          </cell>
          <cell r="F33">
            <v>0.87121091198399014</v>
          </cell>
          <cell r="G33">
            <v>1.8685618887272257E-2</v>
          </cell>
          <cell r="H33">
            <v>3.6060824098817972E-4</v>
          </cell>
          <cell r="I33">
            <v>1.0806265281044006E-2</v>
          </cell>
          <cell r="J33">
            <v>1.4291196877289566E-3</v>
          </cell>
          <cell r="K33">
            <v>3.5368533735182337E-3</v>
          </cell>
          <cell r="L33">
            <v>2.4986356816757084E-3</v>
          </cell>
          <cell r="M33">
            <v>5.2555973340059469E-4</v>
          </cell>
          <cell r="N33">
            <v>9.0906317860013006E-2</v>
          </cell>
          <cell r="O33">
            <v>1.3313276223762299E-5</v>
          </cell>
          <cell r="P33">
            <v>8.9319980483059787E-6</v>
          </cell>
          <cell r="Q33">
            <v>8.9319980483059787E-6</v>
          </cell>
          <cell r="R33">
            <v>8.9319980483059787E-6</v>
          </cell>
          <cell r="S33">
            <v>1</v>
          </cell>
        </row>
        <row r="34">
          <cell r="A34" t="str">
            <v>F43</v>
          </cell>
          <cell r="B34" t="str">
            <v>Residential Split</v>
          </cell>
          <cell r="C34">
            <v>0</v>
          </cell>
          <cell r="D34">
            <v>0</v>
          </cell>
          <cell r="E34">
            <v>0</v>
          </cell>
          <cell r="F34">
            <v>0.99998471888655327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1.5281113446754698E-5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</row>
        <row r="35">
          <cell r="A35" t="str">
            <v>F44</v>
          </cell>
          <cell r="B35" t="str">
            <v>Commercial Split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0.15333495510637357</v>
          </cell>
          <cell r="H35">
            <v>1.9129550179132204E-3</v>
          </cell>
          <cell r="I35">
            <v>0</v>
          </cell>
          <cell r="J35">
            <v>2.9855367331593611E-4</v>
          </cell>
          <cell r="K35">
            <v>0</v>
          </cell>
          <cell r="L35">
            <v>0</v>
          </cell>
          <cell r="M35">
            <v>0</v>
          </cell>
          <cell r="N35">
            <v>0.84445353620239727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</row>
        <row r="36">
          <cell r="A36" t="str">
            <v>F45</v>
          </cell>
          <cell r="B36" t="str">
            <v>Industrial / Irrigation Split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0.17540597495971241</v>
          </cell>
          <cell r="H36">
            <v>1.5123342010660717E-2</v>
          </cell>
          <cell r="I36">
            <v>0</v>
          </cell>
          <cell r="J36">
            <v>1.5991074748977315E-2</v>
          </cell>
          <cell r="K36">
            <v>0.3551506136110078</v>
          </cell>
          <cell r="L36">
            <v>0</v>
          </cell>
          <cell r="M36">
            <v>0</v>
          </cell>
          <cell r="N36">
            <v>0.43795710921036318</v>
          </cell>
          <cell r="O36">
            <v>0</v>
          </cell>
          <cell r="P36">
            <v>1.2396181975951408E-4</v>
          </cell>
          <cell r="Q36">
            <v>1.2396181975951408E-4</v>
          </cell>
          <cell r="R36">
            <v>1.2396181975951408E-4</v>
          </cell>
          <cell r="S36">
            <v>1</v>
          </cell>
        </row>
        <row r="37">
          <cell r="A37" t="str">
            <v>F46</v>
          </cell>
          <cell r="B37" t="str">
            <v>Lighting / OSPA  Split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0.78144363080389478</v>
          </cell>
          <cell r="J37">
            <v>0</v>
          </cell>
          <cell r="K37">
            <v>0</v>
          </cell>
          <cell r="L37">
            <v>0.18057455540355677</v>
          </cell>
          <cell r="M37">
            <v>3.7981813792548481E-2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</row>
        <row r="38">
          <cell r="A38" t="str">
            <v>F47</v>
          </cell>
          <cell r="B38" t="str">
            <v>Wtd Customers Acct 902 - irrigation</v>
          </cell>
          <cell r="C38">
            <v>0</v>
          </cell>
          <cell r="D38">
            <v>0</v>
          </cell>
          <cell r="E38">
            <v>0</v>
          </cell>
          <cell r="F38">
            <v>0.80012907615042528</v>
          </cell>
          <cell r="G38">
            <v>3.5171687410508537E-2</v>
          </cell>
          <cell r="H38">
            <v>1.0748799679298562E-2</v>
          </cell>
          <cell r="I38">
            <v>0</v>
          </cell>
          <cell r="J38">
            <v>7.4891792969299159E-3</v>
          </cell>
          <cell r="K38">
            <v>7.7890032368576924E-3</v>
          </cell>
          <cell r="L38">
            <v>2.7686932082588629E-3</v>
          </cell>
          <cell r="M38">
            <v>5.82363277316481E-4</v>
          </cell>
          <cell r="N38">
            <v>0.13500397248518778</v>
          </cell>
          <cell r="O38">
            <v>9.0480170204537995E-6</v>
          </cell>
          <cell r="P38">
            <v>3.5113864579377825E-5</v>
          </cell>
          <cell r="Q38">
            <v>1.365316868086413E-4</v>
          </cell>
          <cell r="R38">
            <v>1.365316868086413E-4</v>
          </cell>
          <cell r="S38">
            <v>1</v>
          </cell>
        </row>
        <row r="39">
          <cell r="A39" t="str">
            <v>F48</v>
          </cell>
          <cell r="B39" t="str">
            <v>Wtd Customers Acct 903 - irrigation</v>
          </cell>
          <cell r="C39">
            <v>0</v>
          </cell>
          <cell r="D39">
            <v>0</v>
          </cell>
          <cell r="E39">
            <v>0</v>
          </cell>
          <cell r="F39">
            <v>0.87268092592419133</v>
          </cell>
          <cell r="G39">
            <v>1.8717147556011064E-2</v>
          </cell>
          <cell r="H39">
            <v>3.6121670345566289E-4</v>
          </cell>
          <cell r="I39">
            <v>1.0824498937654747E-2</v>
          </cell>
          <cell r="J39">
            <v>1.4315310738058291E-3</v>
          </cell>
          <cell r="K39">
            <v>1.85549849574065E-3</v>
          </cell>
          <cell r="L39">
            <v>2.5028516863572644E-3</v>
          </cell>
          <cell r="M39">
            <v>5.2644652226409489E-4</v>
          </cell>
          <cell r="N39">
            <v>9.1059706152868819E-2</v>
          </cell>
          <cell r="O39">
            <v>1.3335740016822594E-5</v>
          </cell>
          <cell r="P39">
            <v>8.9470692112864306E-6</v>
          </cell>
          <cell r="Q39">
            <v>8.9470692112864306E-6</v>
          </cell>
          <cell r="R39">
            <v>8.9470692112864306E-6</v>
          </cell>
          <cell r="S39">
            <v>1</v>
          </cell>
        </row>
        <row r="40">
          <cell r="A40" t="str">
            <v>F50</v>
          </cell>
          <cell r="B40" t="str">
            <v>Contribution in Aid of Construction</v>
          </cell>
          <cell r="C40">
            <v>0</v>
          </cell>
          <cell r="D40">
            <v>0</v>
          </cell>
          <cell r="E40">
            <v>0</v>
          </cell>
          <cell r="F40">
            <v>0.15736072656272435</v>
          </cell>
          <cell r="G40">
            <v>2.7706430725220388E-2</v>
          </cell>
          <cell r="H40">
            <v>1.4655706087708829E-2</v>
          </cell>
          <cell r="I40">
            <v>7.2275376376838868E-2</v>
          </cell>
          <cell r="J40">
            <v>0.55846599187674095</v>
          </cell>
          <cell r="K40">
            <v>2.2113049525370673E-3</v>
          </cell>
          <cell r="L40">
            <v>2.7262602191836858E-3</v>
          </cell>
          <cell r="M40">
            <v>6.3707547574648289E-3</v>
          </cell>
          <cell r="N40">
            <v>0.15822744844158118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</v>
          </cell>
        </row>
        <row r="41">
          <cell r="A41" t="str">
            <v>F51</v>
          </cell>
          <cell r="B41" t="str">
            <v>Security Deposits</v>
          </cell>
          <cell r="C41">
            <v>0</v>
          </cell>
          <cell r="D41">
            <v>0</v>
          </cell>
          <cell r="E41">
            <v>0</v>
          </cell>
          <cell r="F41">
            <v>0.26075906169504837</v>
          </cell>
          <cell r="G41">
            <v>2.9968509951039449E-2</v>
          </cell>
          <cell r="H41">
            <v>8.2251306973778818E-2</v>
          </cell>
          <cell r="I41">
            <v>1.0695391797479142E-3</v>
          </cell>
          <cell r="J41">
            <v>0.28583611654786145</v>
          </cell>
          <cell r="K41">
            <v>7.1929387323423216E-3</v>
          </cell>
          <cell r="L41">
            <v>0</v>
          </cell>
          <cell r="M41">
            <v>4.0838157835987204E-5</v>
          </cell>
          <cell r="N41">
            <v>0.26577596298169065</v>
          </cell>
          <cell r="O41">
            <v>0</v>
          </cell>
          <cell r="P41">
            <v>0</v>
          </cell>
          <cell r="Q41">
            <v>6.7105725780654907E-2</v>
          </cell>
          <cell r="R41">
            <v>0</v>
          </cell>
          <cell r="S41">
            <v>1</v>
          </cell>
        </row>
        <row r="42">
          <cell r="A42" t="str">
            <v>F60</v>
          </cell>
          <cell r="B42" t="str">
            <v>Meters</v>
          </cell>
          <cell r="C42">
            <v>0</v>
          </cell>
          <cell r="D42">
            <v>0</v>
          </cell>
          <cell r="E42">
            <v>0</v>
          </cell>
          <cell r="F42">
            <v>0.68497890837007003</v>
          </cell>
          <cell r="G42">
            <v>0.10902835722412574</v>
          </cell>
          <cell r="H42">
            <v>1.3486620889471447E-2</v>
          </cell>
          <cell r="I42">
            <v>0</v>
          </cell>
          <cell r="J42">
            <v>3.8957800440214296E-2</v>
          </cell>
          <cell r="K42">
            <v>1.1135492495671355E-2</v>
          </cell>
          <cell r="L42">
            <v>2.0350891354208589E-3</v>
          </cell>
          <cell r="M42">
            <v>4.2805796431312178E-4</v>
          </cell>
          <cell r="N42">
            <v>0.1306353806924791</v>
          </cell>
          <cell r="O42">
            <v>1.9981764371414636E-4</v>
          </cell>
          <cell r="P42">
            <v>3.03815838150666E-3</v>
          </cell>
          <cell r="Q42">
            <v>3.03815838150666E-3</v>
          </cell>
          <cell r="R42">
            <v>3.03815838150666E-3</v>
          </cell>
          <cell r="S42">
            <v>1</v>
          </cell>
        </row>
        <row r="43">
          <cell r="A43" t="str">
            <v>F70</v>
          </cell>
          <cell r="B43" t="str">
            <v>Services</v>
          </cell>
          <cell r="C43">
            <v>0</v>
          </cell>
          <cell r="D43">
            <v>0</v>
          </cell>
          <cell r="E43">
            <v>0</v>
          </cell>
          <cell r="F43">
            <v>0.78247152659940289</v>
          </cell>
          <cell r="G43">
            <v>7.9505021864011857E-2</v>
          </cell>
          <cell r="H43">
            <v>3.0064817283884603E-3</v>
          </cell>
          <cell r="I43">
            <v>0</v>
          </cell>
          <cell r="J43">
            <v>0</v>
          </cell>
          <cell r="K43">
            <v>0</v>
          </cell>
          <cell r="L43">
            <v>3.1363648863416945E-3</v>
          </cell>
          <cell r="M43">
            <v>6.5969885309860956E-4</v>
          </cell>
          <cell r="N43">
            <v>0.13122090606875636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</v>
          </cell>
        </row>
        <row r="44">
          <cell r="A44" t="str">
            <v>F80</v>
          </cell>
          <cell r="B44" t="str">
            <v>Uncollectables</v>
          </cell>
          <cell r="C44">
            <v>0</v>
          </cell>
          <cell r="D44">
            <v>0</v>
          </cell>
          <cell r="E44">
            <v>0</v>
          </cell>
          <cell r="F44">
            <v>0.81065129837697247</v>
          </cell>
          <cell r="G44">
            <v>8.9623473350243746E-2</v>
          </cell>
          <cell r="H44">
            <v>2.7060566570668406E-2</v>
          </cell>
          <cell r="I44">
            <v>0</v>
          </cell>
          <cell r="J44">
            <v>4.2008370112631192E-2</v>
          </cell>
          <cell r="K44">
            <v>6.9250332500972005E-3</v>
          </cell>
          <cell r="L44">
            <v>0</v>
          </cell>
          <cell r="M44">
            <v>0</v>
          </cell>
          <cell r="N44">
            <v>2.3731258339386784E-2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1</v>
          </cell>
        </row>
        <row r="45">
          <cell r="A45" t="str">
            <v>F85</v>
          </cell>
          <cell r="B45" t="str">
            <v>Firm Sales - Utah Share</v>
          </cell>
          <cell r="C45">
            <v>0</v>
          </cell>
          <cell r="D45">
            <v>0</v>
          </cell>
          <cell r="E45">
            <v>0</v>
          </cell>
          <cell r="F45">
            <v>0.33643911685941369</v>
          </cell>
          <cell r="G45">
            <v>0.27844030436176387</v>
          </cell>
          <cell r="H45">
            <v>9.0747831870374704E-2</v>
          </cell>
          <cell r="I45">
            <v>2.1032880770656031E-3</v>
          </cell>
          <cell r="J45">
            <v>0.17158763334158497</v>
          </cell>
          <cell r="K45">
            <v>5.5538087700705971E-3</v>
          </cell>
          <cell r="L45">
            <v>2.0805063036667589E-4</v>
          </cell>
          <cell r="M45">
            <v>4.2118250800580954E-4</v>
          </cell>
          <cell r="N45">
            <v>6.5281456317390962E-2</v>
          </cell>
          <cell r="O45">
            <v>6.0592213968437589E-4</v>
          </cell>
          <cell r="P45">
            <v>8.6653162059154958E-3</v>
          </cell>
          <cell r="Q45">
            <v>2.2195812505219254E-2</v>
          </cell>
          <cell r="R45">
            <v>1.7750276413143921E-2</v>
          </cell>
          <cell r="S45">
            <v>1</v>
          </cell>
        </row>
        <row r="46">
          <cell r="A46" t="str">
            <v>F86</v>
          </cell>
          <cell r="B46" t="str">
            <v>Non Firm Sales - Utah Share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</row>
        <row r="47">
          <cell r="A47" t="str">
            <v>F87</v>
          </cell>
          <cell r="B47" t="str">
            <v>Firm Purchases (Non-Seasonal) - Utah Share</v>
          </cell>
          <cell r="C47">
            <v>0</v>
          </cell>
          <cell r="D47">
            <v>0</v>
          </cell>
          <cell r="E47">
            <v>0</v>
          </cell>
          <cell r="F47">
            <v>0.33498974344285004</v>
          </cell>
          <cell r="G47">
            <v>0.28084078818422581</v>
          </cell>
          <cell r="H47">
            <v>9.0054501965800449E-2</v>
          </cell>
          <cell r="I47">
            <v>1.7613441456342423E-3</v>
          </cell>
          <cell r="J47">
            <v>0.17018925634585255</v>
          </cell>
          <cell r="K47">
            <v>6.8123959913749038E-3</v>
          </cell>
          <cell r="L47">
            <v>2.0644925068073665E-4</v>
          </cell>
          <cell r="M47">
            <v>3.5087871195536835E-4</v>
          </cell>
          <cell r="N47">
            <v>6.5938301165770777E-2</v>
          </cell>
          <cell r="O47">
            <v>5.9761458220806822E-4</v>
          </cell>
          <cell r="P47">
            <v>8.5905776801710881E-3</v>
          </cell>
          <cell r="Q47">
            <v>2.2559342487497944E-2</v>
          </cell>
          <cell r="R47">
            <v>1.7108806045978326E-2</v>
          </cell>
          <cell r="S47">
            <v>1</v>
          </cell>
        </row>
        <row r="48">
          <cell r="A48" t="str">
            <v>F88</v>
          </cell>
          <cell r="B48" t="str">
            <v>Seasonal Purchases - Utah Share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1</v>
          </cell>
        </row>
        <row r="49">
          <cell r="A49" t="str">
            <v>F89</v>
          </cell>
          <cell r="B49" t="str">
            <v>Non firm Purchases - Utah Share</v>
          </cell>
          <cell r="C49">
            <v>0</v>
          </cell>
          <cell r="D49">
            <v>0</v>
          </cell>
          <cell r="E49">
            <v>0</v>
          </cell>
          <cell r="F49">
            <v>0.29979815750086991</v>
          </cell>
          <cell r="G49">
            <v>0.27153082767593717</v>
          </cell>
          <cell r="H49">
            <v>9.5725995590261306E-2</v>
          </cell>
          <cell r="I49">
            <v>3.7181488555205976E-3</v>
          </cell>
          <cell r="J49">
            <v>0.18749351497293129</v>
          </cell>
          <cell r="K49">
            <v>8.0535911679366912E-3</v>
          </cell>
          <cell r="L49">
            <v>2.3886121799682582E-4</v>
          </cell>
          <cell r="M49">
            <v>7.3423736915794228E-4</v>
          </cell>
          <cell r="N49">
            <v>6.1501767050476976E-2</v>
          </cell>
          <cell r="O49">
            <v>5.3622013078342295E-4</v>
          </cell>
          <cell r="P49">
            <v>1.0234264766295255E-2</v>
          </cell>
          <cell r="Q49">
            <v>3.7128983369368061E-2</v>
          </cell>
          <cell r="R49">
            <v>2.330543033246444E-2</v>
          </cell>
          <cell r="S49">
            <v>1</v>
          </cell>
        </row>
        <row r="50">
          <cell r="A50" t="str">
            <v>F90</v>
          </cell>
          <cell r="B50" t="str">
            <v>Coal (Non-Seasonal) - Utah Share</v>
          </cell>
          <cell r="C50">
            <v>0</v>
          </cell>
          <cell r="D50">
            <v>0</v>
          </cell>
          <cell r="E50">
            <v>0</v>
          </cell>
          <cell r="F50">
            <v>0.29747059687518912</v>
          </cell>
          <cell r="G50">
            <v>0.27117620780948143</v>
          </cell>
          <cell r="H50">
            <v>9.6063618438134102E-2</v>
          </cell>
          <cell r="I50">
            <v>3.7582113100422783E-3</v>
          </cell>
          <cell r="J50">
            <v>0.18905544445537212</v>
          </cell>
          <cell r="K50">
            <v>7.8104509563704924E-3</v>
          </cell>
          <cell r="L50">
            <v>2.4225345556404138E-4</v>
          </cell>
          <cell r="M50">
            <v>7.4034957202814291E-4</v>
          </cell>
          <cell r="N50">
            <v>6.1545309447119501E-2</v>
          </cell>
          <cell r="O50">
            <v>5.3424686961272292E-4</v>
          </cell>
          <cell r="P50">
            <v>1.0270609729365249E-2</v>
          </cell>
          <cell r="Q50">
            <v>3.778039999454734E-2</v>
          </cell>
          <cell r="R50">
            <v>2.3552301087173429E-2</v>
          </cell>
          <cell r="S50">
            <v>1</v>
          </cell>
        </row>
        <row r="51">
          <cell r="A51" t="str">
            <v>F91</v>
          </cell>
          <cell r="B51" t="str">
            <v>Seasonal Cholla Coal - Utah Share</v>
          </cell>
          <cell r="C51">
            <v>0</v>
          </cell>
          <cell r="D51">
            <v>0</v>
          </cell>
          <cell r="E51">
            <v>0</v>
          </cell>
          <cell r="F51">
            <v>0.29803711209295691</v>
          </cell>
          <cell r="G51">
            <v>0.27107811080878857</v>
          </cell>
          <cell r="H51">
            <v>9.603368022917208E-2</v>
          </cell>
          <cell r="I51">
            <v>3.7646542273027501E-3</v>
          </cell>
          <cell r="J51">
            <v>0.18891679191924748</v>
          </cell>
          <cell r="K51">
            <v>7.5128668404289226E-3</v>
          </cell>
          <cell r="L51">
            <v>2.4223451999822064E-4</v>
          </cell>
          <cell r="M51">
            <v>7.384535772482102E-4</v>
          </cell>
          <cell r="N51">
            <v>6.1573998749886297E-2</v>
          </cell>
          <cell r="O51">
            <v>5.3511731405607704E-4</v>
          </cell>
          <cell r="P51">
            <v>1.0278414652935297E-2</v>
          </cell>
          <cell r="Q51">
            <v>3.7776055628917352E-2</v>
          </cell>
          <cell r="R51">
            <v>2.3512509439061569E-2</v>
          </cell>
          <cell r="S51">
            <v>1</v>
          </cell>
        </row>
        <row r="52">
          <cell r="A52" t="str">
            <v>F92</v>
          </cell>
          <cell r="B52" t="str">
            <v>Gas (Non-Seasonal) - Utah Share</v>
          </cell>
          <cell r="C52">
            <v>0</v>
          </cell>
          <cell r="D52">
            <v>0</v>
          </cell>
          <cell r="E52">
            <v>0</v>
          </cell>
          <cell r="F52">
            <v>0.29980675988418126</v>
          </cell>
          <cell r="G52">
            <v>0.27119337098099933</v>
          </cell>
          <cell r="H52">
            <v>9.5792608050297309E-2</v>
          </cell>
          <cell r="I52">
            <v>3.7388727917208654E-3</v>
          </cell>
          <cell r="J52">
            <v>0.18799420859614349</v>
          </cell>
          <cell r="K52">
            <v>7.3373034389534785E-3</v>
          </cell>
          <cell r="L52">
            <v>2.4122954559097236E-4</v>
          </cell>
          <cell r="M52">
            <v>7.35771206711764E-4</v>
          </cell>
          <cell r="N52">
            <v>6.1607347581396285E-2</v>
          </cell>
          <cell r="O52">
            <v>5.3909962349364573E-4</v>
          </cell>
          <cell r="P52">
            <v>1.0220696319511637E-2</v>
          </cell>
          <cell r="Q52">
            <v>3.7361039545440587E-2</v>
          </cell>
          <cell r="R52">
            <v>2.3431692435559603E-2</v>
          </cell>
          <cell r="S52">
            <v>1</v>
          </cell>
        </row>
        <row r="53">
          <cell r="A53" t="str">
            <v>F93</v>
          </cell>
          <cell r="B53" t="str">
            <v>Seasonal CT Gas - Utah Share</v>
          </cell>
          <cell r="C53">
            <v>0</v>
          </cell>
          <cell r="D53">
            <v>0</v>
          </cell>
          <cell r="E53">
            <v>0</v>
          </cell>
          <cell r="F53">
            <v>0.29601091350693043</v>
          </cell>
          <cell r="G53">
            <v>0.27107096281757431</v>
          </cell>
          <cell r="H53">
            <v>9.6180378447097273E-2</v>
          </cell>
          <cell r="I53">
            <v>3.7663464777364679E-3</v>
          </cell>
          <cell r="J53">
            <v>0.18990214303332312</v>
          </cell>
          <cell r="K53">
            <v>8.0618697126322528E-3</v>
          </cell>
          <cell r="L53">
            <v>2.4265412429505927E-4</v>
          </cell>
          <cell r="M53">
            <v>7.4442531661012782E-4</v>
          </cell>
          <cell r="N53">
            <v>6.1507878969924837E-2</v>
          </cell>
          <cell r="O53">
            <v>5.3193896728645376E-4</v>
          </cell>
          <cell r="P53">
            <v>1.0282127393483897E-2</v>
          </cell>
          <cell r="Q53">
            <v>3.8048258075726683E-2</v>
          </cell>
          <cell r="R53">
            <v>2.3650103157378997E-2</v>
          </cell>
          <cell r="S53">
            <v>1</v>
          </cell>
        </row>
        <row r="54">
          <cell r="A54" t="str">
            <v>F94</v>
          </cell>
          <cell r="B54" t="str">
            <v>Other Generation - Utah Share</v>
          </cell>
          <cell r="C54">
            <v>0</v>
          </cell>
          <cell r="D54">
            <v>0</v>
          </cell>
          <cell r="E54">
            <v>0</v>
          </cell>
          <cell r="F54">
            <v>0.29768750074992412</v>
          </cell>
          <cell r="G54">
            <v>0.27111580007800595</v>
          </cell>
          <cell r="H54">
            <v>9.6115817842318443E-2</v>
          </cell>
          <cell r="I54">
            <v>3.7611351026905068E-3</v>
          </cell>
          <cell r="J54">
            <v>0.18907265802723822</v>
          </cell>
          <cell r="K54">
            <v>7.5683482108941458E-3</v>
          </cell>
          <cell r="L54">
            <v>2.4302144661041399E-4</v>
          </cell>
          <cell r="M54">
            <v>7.4285179942495212E-4</v>
          </cell>
          <cell r="N54">
            <v>6.157518635005256E-2</v>
          </cell>
          <cell r="O54">
            <v>5.3611760493784875E-4</v>
          </cell>
          <cell r="P54">
            <v>1.0258304197060053E-2</v>
          </cell>
          <cell r="Q54">
            <v>3.7800308510901597E-2</v>
          </cell>
          <cell r="R54">
            <v>2.3522950079941145E-2</v>
          </cell>
          <cell r="S54">
            <v>1</v>
          </cell>
        </row>
        <row r="55">
          <cell r="A55" t="str">
            <v>F95</v>
          </cell>
          <cell r="B55" t="str">
            <v>Firm Wheeling - Utah Share</v>
          </cell>
          <cell r="C55">
            <v>0</v>
          </cell>
          <cell r="D55">
            <v>0</v>
          </cell>
          <cell r="E55">
            <v>0</v>
          </cell>
          <cell r="F55">
            <v>0.33412632373644391</v>
          </cell>
          <cell r="G55">
            <v>0.28017553674375428</v>
          </cell>
          <cell r="H55">
            <v>9.0532563236644256E-2</v>
          </cell>
          <cell r="I55">
            <v>1.9383373737231755E-3</v>
          </cell>
          <cell r="J55">
            <v>0.17132273027688091</v>
          </cell>
          <cell r="K55">
            <v>6.2431564574266674E-3</v>
          </cell>
          <cell r="L55">
            <v>2.067668069395467E-4</v>
          </cell>
          <cell r="M55">
            <v>3.8752704099499964E-4</v>
          </cell>
          <cell r="N55">
            <v>6.5792372584794034E-2</v>
          </cell>
          <cell r="O55">
            <v>5.9927538502456347E-4</v>
          </cell>
          <cell r="P55">
            <v>8.6302901635804796E-3</v>
          </cell>
          <cell r="Q55">
            <v>2.2658388464404884E-2</v>
          </cell>
          <cell r="R55">
            <v>1.738673172938817E-2</v>
          </cell>
          <cell r="S55">
            <v>1</v>
          </cell>
        </row>
        <row r="56">
          <cell r="A56" t="str">
            <v>F96</v>
          </cell>
          <cell r="B56" t="str">
            <v>Non-Firm Wheeling - Utah Share</v>
          </cell>
          <cell r="C56">
            <v>0</v>
          </cell>
          <cell r="D56">
            <v>0</v>
          </cell>
          <cell r="E56">
            <v>0</v>
          </cell>
          <cell r="F56">
            <v>0.29947784433237412</v>
          </cell>
          <cell r="G56">
            <v>0.27014360972380774</v>
          </cell>
          <cell r="H56">
            <v>9.5979968488540707E-2</v>
          </cell>
          <cell r="I56">
            <v>3.7835095344273531E-3</v>
          </cell>
          <cell r="J56">
            <v>0.18903682572612729</v>
          </cell>
          <cell r="K56">
            <v>6.7989466928714982E-3</v>
          </cell>
          <cell r="L56">
            <v>2.4338737717096326E-4</v>
          </cell>
          <cell r="M56">
            <v>7.4497679800308804E-4</v>
          </cell>
          <cell r="N56">
            <v>6.1790987552453401E-2</v>
          </cell>
          <cell r="O56">
            <v>5.4189131358046527E-4</v>
          </cell>
          <cell r="P56">
            <v>1.0145184907983088E-2</v>
          </cell>
          <cell r="Q56">
            <v>3.8003876801940617E-2</v>
          </cell>
          <cell r="R56">
            <v>2.3308990750719759E-2</v>
          </cell>
          <cell r="S56">
            <v>1</v>
          </cell>
        </row>
        <row r="57">
          <cell r="A57" t="str">
            <v>F101</v>
          </cell>
          <cell r="B57" t="str">
            <v>Rate Base</v>
          </cell>
          <cell r="C57">
            <v>0</v>
          </cell>
          <cell r="D57">
            <v>0</v>
          </cell>
          <cell r="E57">
            <v>0</v>
          </cell>
          <cell r="F57">
            <v>0.40387943064020398</v>
          </cell>
          <cell r="G57">
            <v>0.26689296553279024</v>
          </cell>
          <cell r="H57">
            <v>8.2933087793711766E-2</v>
          </cell>
          <cell r="I57">
            <v>4.662233909154833E-3</v>
          </cell>
          <cell r="J57">
            <v>0.12550926366144619</v>
          </cell>
          <cell r="K57">
            <v>8.4693605035784398E-3</v>
          </cell>
          <cell r="L57">
            <v>2.7747218159948281E-4</v>
          </cell>
          <cell r="M57">
            <v>3.6725389816889001E-4</v>
          </cell>
          <cell r="N57">
            <v>7.1480389457339838E-2</v>
          </cell>
          <cell r="O57">
            <v>6.3627218527380488E-4</v>
          </cell>
          <cell r="P57">
            <v>6.3463974311634393E-3</v>
          </cell>
          <cell r="Q57">
            <v>1.5622140590785091E-2</v>
          </cell>
          <cell r="R57">
            <v>1.2923732214783917E-2</v>
          </cell>
          <cell r="S57">
            <v>1</v>
          </cell>
        </row>
        <row r="58">
          <cell r="A58" t="str">
            <v>F101G</v>
          </cell>
          <cell r="B58" t="str">
            <v>Generation Rate Base</v>
          </cell>
          <cell r="C58">
            <v>0</v>
          </cell>
          <cell r="D58">
            <v>0</v>
          </cell>
          <cell r="E58">
            <v>0</v>
          </cell>
          <cell r="F58">
            <v>0.34242047733702197</v>
          </cell>
          <cell r="G58">
            <v>0.27667674618918187</v>
          </cell>
          <cell r="H58">
            <v>8.9435722498969791E-2</v>
          </cell>
          <cell r="I58">
            <v>1.9879904619515497E-3</v>
          </cell>
          <cell r="J58">
            <v>0.16846465218813683</v>
          </cell>
          <cell r="K58">
            <v>7.1629602227303042E-3</v>
          </cell>
          <cell r="L58">
            <v>2.031902253860918E-4</v>
          </cell>
          <cell r="M58">
            <v>3.9737259136167182E-4</v>
          </cell>
          <cell r="N58">
            <v>6.518253487310563E-2</v>
          </cell>
          <cell r="O58">
            <v>6.0854337229930902E-4</v>
          </cell>
          <cell r="P58">
            <v>8.5356078158865256E-3</v>
          </cell>
          <cell r="Q58">
            <v>2.1590414087835953E-2</v>
          </cell>
          <cell r="R58">
            <v>1.7333788136132965E-2</v>
          </cell>
          <cell r="S58">
            <v>1</v>
          </cell>
        </row>
        <row r="59">
          <cell r="A59" t="str">
            <v>F101T</v>
          </cell>
          <cell r="B59" t="str">
            <v>Transmission Rate Base</v>
          </cell>
          <cell r="C59">
            <v>0</v>
          </cell>
          <cell r="D59">
            <v>0</v>
          </cell>
          <cell r="E59">
            <v>0</v>
          </cell>
          <cell r="F59">
            <v>0.3438402316389314</v>
          </cell>
          <cell r="G59">
            <v>0.27555602443468841</v>
          </cell>
          <cell r="H59">
            <v>8.8373153347162947E-2</v>
          </cell>
          <cell r="I59">
            <v>1.6550020456530543E-3</v>
          </cell>
          <cell r="J59">
            <v>0.1718140092334865</v>
          </cell>
          <cell r="K59">
            <v>7.0401623640345551E-3</v>
          </cell>
          <cell r="L59">
            <v>1.9221650824100835E-4</v>
          </cell>
          <cell r="M59">
            <v>3.5130227880528312E-4</v>
          </cell>
          <cell r="N59">
            <v>6.4740677040601255E-2</v>
          </cell>
          <cell r="O59">
            <v>6.1133376098984377E-4</v>
          </cell>
          <cell r="P59">
            <v>8.384840063816559E-3</v>
          </cell>
          <cell r="Q59">
            <v>2.0138427935932263E-2</v>
          </cell>
          <cell r="R59">
            <v>1.7302619347657436E-2</v>
          </cell>
          <cell r="S59">
            <v>1</v>
          </cell>
        </row>
        <row r="60">
          <cell r="A60" t="str">
            <v>F101D</v>
          </cell>
          <cell r="B60" t="str">
            <v>Distribution Rate Base</v>
          </cell>
          <cell r="C60">
            <v>0</v>
          </cell>
          <cell r="D60">
            <v>0</v>
          </cell>
          <cell r="E60">
            <v>0</v>
          </cell>
          <cell r="F60">
            <v>0.57660712262796932</v>
          </cell>
          <cell r="G60">
            <v>0.23918842268196797</v>
          </cell>
          <cell r="H60">
            <v>6.556311904906631E-2</v>
          </cell>
          <cell r="I60">
            <v>1.2654865517756001E-2</v>
          </cell>
          <cell r="J60">
            <v>-2.4843182886082159E-5</v>
          </cell>
          <cell r="K60">
            <v>1.2403832878981582E-2</v>
          </cell>
          <cell r="L60">
            <v>4.8424208582078534E-4</v>
          </cell>
          <cell r="M60">
            <v>3.1572602268109263E-4</v>
          </cell>
          <cell r="N60">
            <v>9.179079119731684E-2</v>
          </cell>
          <cell r="O60">
            <v>7.1370337197621729E-4</v>
          </cell>
          <cell r="P60">
            <v>1.0065917048470323E-4</v>
          </cell>
          <cell r="Q60">
            <v>1.0145498212244967E-4</v>
          </cell>
          <cell r="R60">
            <v>1.0090359674253332E-4</v>
          </cell>
          <cell r="S60">
            <v>1</v>
          </cell>
        </row>
        <row r="61">
          <cell r="A61" t="str">
            <v>F101R</v>
          </cell>
          <cell r="B61" t="str">
            <v>Retail Rate Base</v>
          </cell>
          <cell r="C61">
            <v>0</v>
          </cell>
          <cell r="D61">
            <v>0</v>
          </cell>
          <cell r="E61">
            <v>0</v>
          </cell>
          <cell r="F61">
            <v>-3.6755537519483097</v>
          </cell>
          <cell r="G61">
            <v>7.3999564773730556E-2</v>
          </cell>
          <cell r="H61">
            <v>0.60387424979833171</v>
          </cell>
          <cell r="I61">
            <v>-5.6033058722564602E-2</v>
          </cell>
          <cell r="J61">
            <v>2.1250485311204321</v>
          </cell>
          <cell r="K61">
            <v>3.0985234679691318E-2</v>
          </cell>
          <cell r="L61">
            <v>-1.5584865733203284E-2</v>
          </cell>
          <cell r="M61">
            <v>-2.9753097980085149E-3</v>
          </cell>
          <cell r="N61">
            <v>1.412285515178362</v>
          </cell>
          <cell r="O61">
            <v>-9.2892521883968228E-5</v>
          </cell>
          <cell r="P61">
            <v>-8.4991158924146344E-5</v>
          </cell>
          <cell r="Q61">
            <v>0.50427520003501081</v>
          </cell>
          <cell r="R61">
            <v>-1.4342570266041808E-4</v>
          </cell>
          <cell r="S61">
            <v>1</v>
          </cell>
        </row>
        <row r="62">
          <cell r="A62" t="str">
            <v>F101M</v>
          </cell>
          <cell r="B62" t="str">
            <v>Misc Rate Base</v>
          </cell>
          <cell r="C62">
            <v>0</v>
          </cell>
          <cell r="D62">
            <v>0</v>
          </cell>
          <cell r="E62">
            <v>0</v>
          </cell>
          <cell r="F62">
            <v>0.37194479648276563</v>
          </cell>
          <cell r="G62">
            <v>0.27017472865114867</v>
          </cell>
          <cell r="H62">
            <v>8.6399066627692964E-2</v>
          </cell>
          <cell r="I62">
            <v>4.3838958740342413E-3</v>
          </cell>
          <cell r="J62">
            <v>0.14637292352103043</v>
          </cell>
          <cell r="K62">
            <v>7.9917244246912617E-3</v>
          </cell>
          <cell r="L62">
            <v>2.4733407066771136E-4</v>
          </cell>
          <cell r="M62">
            <v>4.1697866713456182E-4</v>
          </cell>
          <cell r="N62">
            <v>6.8699232623730316E-2</v>
          </cell>
          <cell r="O62">
            <v>6.1439919273320988E-4</v>
          </cell>
          <cell r="P62">
            <v>7.4454421015251364E-3</v>
          </cell>
          <cell r="Q62">
            <v>1.9893301994217572E-2</v>
          </cell>
          <cell r="R62">
            <v>1.5416175768628354E-2</v>
          </cell>
          <cell r="S62">
            <v>1</v>
          </cell>
        </row>
        <row r="63">
          <cell r="A63" t="str">
            <v>F102</v>
          </cell>
          <cell r="B63" t="str">
            <v>SGP - System Gross Plant</v>
          </cell>
          <cell r="C63">
            <v>0</v>
          </cell>
          <cell r="D63">
            <v>0</v>
          </cell>
          <cell r="E63">
            <v>0</v>
          </cell>
          <cell r="F63">
            <v>0.40699770433233362</v>
          </cell>
          <cell r="G63">
            <v>0.26604829024262955</v>
          </cell>
          <cell r="H63">
            <v>8.2358502052883642E-2</v>
          </cell>
          <cell r="I63">
            <v>5.9844966363501381E-3</v>
          </cell>
          <cell r="J63">
            <v>0.12315062656674258</v>
          </cell>
          <cell r="K63">
            <v>8.4484920904371388E-3</v>
          </cell>
          <cell r="L63">
            <v>2.7542354000494149E-4</v>
          </cell>
          <cell r="M63">
            <v>3.539347696718907E-4</v>
          </cell>
          <cell r="N63">
            <v>7.2502478242994509E-2</v>
          </cell>
          <cell r="O63">
            <v>6.3661179214994442E-4</v>
          </cell>
          <cell r="P63">
            <v>6.1343366117120202E-3</v>
          </cell>
          <cell r="Q63">
            <v>1.4734950200145411E-2</v>
          </cell>
          <cell r="R63">
            <v>1.2374152921944659E-2</v>
          </cell>
          <cell r="S63">
            <v>1</v>
          </cell>
        </row>
        <row r="64">
          <cell r="A64" t="str">
            <v>F102G</v>
          </cell>
          <cell r="B64" t="str">
            <v>SGGP - System Gross Generation Plant</v>
          </cell>
          <cell r="C64">
            <v>0</v>
          </cell>
          <cell r="D64">
            <v>0</v>
          </cell>
          <cell r="E64">
            <v>0</v>
          </cell>
          <cell r="F64">
            <v>0.34614840034762284</v>
          </cell>
          <cell r="G64">
            <v>0.27714190730544985</v>
          </cell>
          <cell r="H64">
            <v>8.8893933934608704E-2</v>
          </cell>
          <cell r="I64">
            <v>1.8411158366343089E-3</v>
          </cell>
          <cell r="J64">
            <v>0.16676583628548819</v>
          </cell>
          <cell r="K64">
            <v>7.0860901420777261E-3</v>
          </cell>
          <cell r="L64">
            <v>1.9995583660614694E-4</v>
          </cell>
          <cell r="M64">
            <v>3.6884508456680091E-4</v>
          </cell>
          <cell r="N64">
            <v>6.5486496063917571E-2</v>
          </cell>
          <cell r="O64">
            <v>6.1474885781010011E-4</v>
          </cell>
          <cell r="P64">
            <v>8.3923541517602687E-3</v>
          </cell>
          <cell r="Q64">
            <v>2.0243320875040226E-2</v>
          </cell>
          <cell r="R64">
            <v>1.6816995278417228E-2</v>
          </cell>
          <cell r="S64">
            <v>1</v>
          </cell>
        </row>
        <row r="65">
          <cell r="A65" t="str">
            <v>F102T</v>
          </cell>
          <cell r="B65" t="str">
            <v>SGTP - System Gross Transmission Plant</v>
          </cell>
          <cell r="C65">
            <v>0</v>
          </cell>
          <cell r="D65">
            <v>0</v>
          </cell>
          <cell r="E65">
            <v>0</v>
          </cell>
          <cell r="F65">
            <v>0.34340037373305027</v>
          </cell>
          <cell r="G65">
            <v>0.27494171416134194</v>
          </cell>
          <cell r="H65">
            <v>8.8188216687089913E-2</v>
          </cell>
          <cell r="I65">
            <v>1.826499460205872E-3</v>
          </cell>
          <cell r="J65">
            <v>0.17276601076781811</v>
          </cell>
          <cell r="K65">
            <v>7.0298346046142176E-3</v>
          </cell>
          <cell r="L65">
            <v>1.9836841352350088E-4</v>
          </cell>
          <cell r="M65">
            <v>3.6591687196195889E-4</v>
          </cell>
          <cell r="N65">
            <v>6.4966607386408096E-2</v>
          </cell>
          <cell r="O65">
            <v>6.0986844749809615E-4</v>
          </cell>
          <cell r="P65">
            <v>8.3638913257047861E-3</v>
          </cell>
          <cell r="Q65">
            <v>2.0082611813620106E-2</v>
          </cell>
          <cell r="R65">
            <v>1.7260086327163283E-2</v>
          </cell>
          <cell r="S65">
            <v>1</v>
          </cell>
        </row>
        <row r="66">
          <cell r="A66" t="str">
            <v>F102D</v>
          </cell>
          <cell r="B66" t="str">
            <v>SGDP - System Gross Distribution Plant</v>
          </cell>
          <cell r="C66">
            <v>0</v>
          </cell>
          <cell r="D66">
            <v>0</v>
          </cell>
          <cell r="E66">
            <v>0</v>
          </cell>
          <cell r="F66">
            <v>0.57228327124950928</v>
          </cell>
          <cell r="G66">
            <v>0.23812514611636967</v>
          </cell>
          <cell r="H66">
            <v>6.542531486363444E-2</v>
          </cell>
          <cell r="I66">
            <v>1.7098032327922709E-2</v>
          </cell>
          <cell r="J66">
            <v>1.3798204912094045E-3</v>
          </cell>
          <cell r="K66">
            <v>1.2144883461154256E-2</v>
          </cell>
          <cell r="L66">
            <v>4.7892714432723146E-4</v>
          </cell>
          <cell r="M66">
            <v>3.163811342316408E-4</v>
          </cell>
          <cell r="N66">
            <v>9.1726219433068079E-2</v>
          </cell>
          <cell r="O66">
            <v>6.9918422949930893E-4</v>
          </cell>
          <cell r="P66">
            <v>1.0760651635802231E-4</v>
          </cell>
          <cell r="Q66">
            <v>1.0760651635802231E-4</v>
          </cell>
          <cell r="R66">
            <v>1.0760651635802231E-4</v>
          </cell>
          <cell r="S66">
            <v>1</v>
          </cell>
        </row>
        <row r="67">
          <cell r="A67" t="str">
            <v>F102R</v>
          </cell>
          <cell r="B67" t="str">
            <v>SGTP - System Gross Retail Plant</v>
          </cell>
          <cell r="C67">
            <v>0</v>
          </cell>
          <cell r="D67">
            <v>0</v>
          </cell>
          <cell r="E67">
            <v>0</v>
          </cell>
          <cell r="F67">
            <v>0.40699770433233362</v>
          </cell>
          <cell r="G67">
            <v>0.26604829024262955</v>
          </cell>
          <cell r="H67">
            <v>8.2358502052883642E-2</v>
          </cell>
          <cell r="I67">
            <v>5.9844966363501381E-3</v>
          </cell>
          <cell r="J67">
            <v>0.12315062656674258</v>
          </cell>
          <cell r="K67">
            <v>8.4484920904371388E-3</v>
          </cell>
          <cell r="L67">
            <v>2.7542354000494149E-4</v>
          </cell>
          <cell r="M67">
            <v>3.539347696718907E-4</v>
          </cell>
          <cell r="N67">
            <v>7.2502478242994509E-2</v>
          </cell>
          <cell r="O67">
            <v>6.3661179214994442E-4</v>
          </cell>
          <cell r="P67">
            <v>6.1343366117120202E-3</v>
          </cell>
          <cell r="Q67">
            <v>1.4734950200145411E-2</v>
          </cell>
          <cell r="R67">
            <v>1.2374152921944659E-2</v>
          </cell>
          <cell r="S67">
            <v>1</v>
          </cell>
        </row>
        <row r="68">
          <cell r="A68" t="str">
            <v>F102M</v>
          </cell>
          <cell r="B68" t="str">
            <v>SGDP - System Gross Misc Plant</v>
          </cell>
          <cell r="C68">
            <v>0</v>
          </cell>
          <cell r="D68">
            <v>0</v>
          </cell>
          <cell r="E68">
            <v>0</v>
          </cell>
          <cell r="F68">
            <v>0.40699770433233362</v>
          </cell>
          <cell r="G68">
            <v>0.26604829024262955</v>
          </cell>
          <cell r="H68">
            <v>8.2358502052883642E-2</v>
          </cell>
          <cell r="I68">
            <v>5.9844966363501381E-3</v>
          </cell>
          <cell r="J68">
            <v>0.12315062656674258</v>
          </cell>
          <cell r="K68">
            <v>8.4484920904371388E-3</v>
          </cell>
          <cell r="L68">
            <v>2.7542354000494149E-4</v>
          </cell>
          <cell r="M68">
            <v>3.539347696718907E-4</v>
          </cell>
          <cell r="N68">
            <v>7.2502478242994509E-2</v>
          </cell>
          <cell r="O68">
            <v>6.3661179214994442E-4</v>
          </cell>
          <cell r="P68">
            <v>6.1343366117120202E-3</v>
          </cell>
          <cell r="Q68">
            <v>1.4734950200145411E-2</v>
          </cell>
          <cell r="R68">
            <v>1.2374152921944659E-2</v>
          </cell>
          <cell r="S68">
            <v>1</v>
          </cell>
        </row>
        <row r="69">
          <cell r="A69" t="str">
            <v>F103</v>
          </cell>
          <cell r="B69" t="str">
            <v>SGP - System Gross Plant (Regulatory fees)</v>
          </cell>
          <cell r="C69">
            <v>0</v>
          </cell>
          <cell r="D69">
            <v>0</v>
          </cell>
          <cell r="E69">
            <v>0</v>
          </cell>
          <cell r="F69">
            <v>0.25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0.25</v>
          </cell>
          <cell r="L69">
            <v>0</v>
          </cell>
          <cell r="M69">
            <v>0</v>
          </cell>
          <cell r="N69">
            <v>0.25</v>
          </cell>
          <cell r="O69">
            <v>0.25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</row>
        <row r="70">
          <cell r="A70" t="str">
            <v>F104</v>
          </cell>
          <cell r="B70" t="str">
            <v>SNP - System Net Plant</v>
          </cell>
          <cell r="C70">
            <v>0</v>
          </cell>
          <cell r="D70">
            <v>0</v>
          </cell>
          <cell r="E70">
            <v>0</v>
          </cell>
          <cell r="F70">
            <v>0.40685137361051088</v>
          </cell>
          <cell r="G70">
            <v>0.26565191032875735</v>
          </cell>
          <cell r="H70">
            <v>8.2420700219701909E-2</v>
          </cell>
          <cell r="I70">
            <v>4.7494781898919499E-3</v>
          </cell>
          <cell r="J70">
            <v>0.12422881700322501</v>
          </cell>
          <cell r="K70">
            <v>8.5005894274748379E-3</v>
          </cell>
          <cell r="L70">
            <v>2.8258285306598328E-4</v>
          </cell>
          <cell r="M70">
            <v>3.6611178844853088E-4</v>
          </cell>
          <cell r="N70">
            <v>7.2376855493827622E-2</v>
          </cell>
          <cell r="O70">
            <v>6.3680534764103645E-4</v>
          </cell>
          <cell r="P70">
            <v>6.2004998076277094E-3</v>
          </cell>
          <cell r="Q70">
            <v>1.5161025682856153E-2</v>
          </cell>
          <cell r="R70">
            <v>1.2573250246971352E-2</v>
          </cell>
          <cell r="S70">
            <v>1</v>
          </cell>
        </row>
        <row r="71">
          <cell r="A71" t="str">
            <v>F104G</v>
          </cell>
          <cell r="B71" t="str">
            <v>SNP - System Net Generation Plant</v>
          </cell>
          <cell r="C71">
            <v>0</v>
          </cell>
          <cell r="D71">
            <v>0</v>
          </cell>
          <cell r="E71">
            <v>0</v>
          </cell>
          <cell r="F71">
            <v>0.34420642446377425</v>
          </cell>
          <cell r="G71">
            <v>0.27689359500204153</v>
          </cell>
          <cell r="H71">
            <v>8.9175871851307834E-2</v>
          </cell>
          <cell r="I71">
            <v>1.9180536924996142E-3</v>
          </cell>
          <cell r="J71">
            <v>0.16765159235120625</v>
          </cell>
          <cell r="K71">
            <v>7.1298868617589656E-3</v>
          </cell>
          <cell r="L71">
            <v>2.0164023661130938E-4</v>
          </cell>
          <cell r="M71">
            <v>3.8380810841633751E-4</v>
          </cell>
          <cell r="N71">
            <v>6.5326005322296668E-2</v>
          </cell>
          <cell r="O71">
            <v>6.1149227299897113E-4</v>
          </cell>
          <cell r="P71">
            <v>8.4671711418651697E-3</v>
          </cell>
          <cell r="Q71">
            <v>2.0947260969540159E-2</v>
          </cell>
          <cell r="R71">
            <v>1.7087197725683005E-2</v>
          </cell>
          <cell r="S71">
            <v>1</v>
          </cell>
        </row>
        <row r="72">
          <cell r="A72" t="str">
            <v>F104T</v>
          </cell>
          <cell r="B72" t="str">
            <v>SNP - System Net Transmission Plant</v>
          </cell>
          <cell r="C72">
            <v>0</v>
          </cell>
          <cell r="D72">
            <v>0</v>
          </cell>
          <cell r="E72">
            <v>0</v>
          </cell>
          <cell r="F72">
            <v>0.34340052398237036</v>
          </cell>
          <cell r="G72">
            <v>0.27494183445767456</v>
          </cell>
          <cell r="H72">
            <v>8.8188255272428212E-2</v>
          </cell>
          <cell r="I72">
            <v>1.8265002593613857E-3</v>
          </cell>
          <cell r="J72">
            <v>0.17276568270617143</v>
          </cell>
          <cell r="K72">
            <v>7.0298376804054808E-3</v>
          </cell>
          <cell r="L72">
            <v>1.9836850031641534E-4</v>
          </cell>
          <cell r="M72">
            <v>3.6591703206301121E-4</v>
          </cell>
          <cell r="N72">
            <v>6.4966635811504095E-2</v>
          </cell>
          <cell r="O72">
            <v>6.0986871433624365E-4</v>
          </cell>
          <cell r="P72">
            <v>8.3638928819197954E-3</v>
          </cell>
          <cell r="Q72">
            <v>2.0082620600444471E-2</v>
          </cell>
          <cell r="R72">
            <v>1.7260062101004607E-2</v>
          </cell>
          <cell r="S72">
            <v>1</v>
          </cell>
        </row>
        <row r="73">
          <cell r="A73" t="str">
            <v>F104D</v>
          </cell>
          <cell r="B73" t="str">
            <v>SNP - System Net Distribution Plant</v>
          </cell>
          <cell r="C73">
            <v>0</v>
          </cell>
          <cell r="D73">
            <v>0</v>
          </cell>
          <cell r="E73">
            <v>0</v>
          </cell>
          <cell r="F73">
            <v>0.57613045334718493</v>
          </cell>
          <cell r="G73">
            <v>0.23846417633296926</v>
          </cell>
          <cell r="H73">
            <v>6.5362943553253811E-2</v>
          </cell>
          <cell r="I73">
            <v>1.2575185943177299E-2</v>
          </cell>
          <cell r="J73">
            <v>1.2791519146759583E-3</v>
          </cell>
          <cell r="K73">
            <v>1.2403440118704276E-2</v>
          </cell>
          <cell r="L73">
            <v>4.897227255862617E-4</v>
          </cell>
          <cell r="M73">
            <v>3.3148038799609412E-4</v>
          </cell>
          <cell r="N73">
            <v>9.1950992239916401E-2</v>
          </cell>
          <cell r="O73">
            <v>7.1318607029246595E-4</v>
          </cell>
          <cell r="P73">
            <v>9.9755788747802202E-5</v>
          </cell>
          <cell r="Q73">
            <v>9.9755788747802202E-5</v>
          </cell>
          <cell r="R73">
            <v>9.9755788747802202E-5</v>
          </cell>
          <cell r="S73">
            <v>1</v>
          </cell>
        </row>
        <row r="74">
          <cell r="A74" t="str">
            <v>F104R</v>
          </cell>
          <cell r="B74" t="str">
            <v>SNP - System Net Retail Plant</v>
          </cell>
          <cell r="C74">
            <v>0</v>
          </cell>
          <cell r="D74">
            <v>0</v>
          </cell>
          <cell r="E74">
            <v>0</v>
          </cell>
          <cell r="F74">
            <v>0.87164885972756267</v>
          </cell>
          <cell r="G74">
            <v>1.8711933791347925E-2</v>
          </cell>
          <cell r="H74">
            <v>3.6111608455106865E-4</v>
          </cell>
          <cell r="I74">
            <v>1.0725084478773038E-2</v>
          </cell>
          <cell r="J74">
            <v>1.5428423563938244E-3</v>
          </cell>
          <cell r="K74">
            <v>3.5449745149797318E-3</v>
          </cell>
          <cell r="L74">
            <v>2.4800185530835465E-3</v>
          </cell>
          <cell r="M74">
            <v>5.2164383112987165E-4</v>
          </cell>
          <cell r="N74">
            <v>9.0421278399340152E-2</v>
          </cell>
          <cell r="O74">
            <v>1.3319968655183395E-5</v>
          </cell>
          <cell r="P74">
            <v>9.6427647274614109E-6</v>
          </cell>
          <cell r="Q74">
            <v>9.6427647274614109E-6</v>
          </cell>
          <cell r="R74">
            <v>9.6427647274614109E-6</v>
          </cell>
          <cell r="S74">
            <v>1</v>
          </cell>
        </row>
        <row r="75">
          <cell r="A75" t="str">
            <v>F104M</v>
          </cell>
          <cell r="B75" t="str">
            <v>SNP - System Net Misc Plant</v>
          </cell>
          <cell r="C75">
            <v>0</v>
          </cell>
          <cell r="D75">
            <v>0</v>
          </cell>
          <cell r="E75">
            <v>0</v>
          </cell>
          <cell r="F75">
            <v>0.40685137361051088</v>
          </cell>
          <cell r="G75">
            <v>0.26565191032875735</v>
          </cell>
          <cell r="H75">
            <v>8.2420700219701909E-2</v>
          </cell>
          <cell r="I75">
            <v>4.7494781898919499E-3</v>
          </cell>
          <cell r="J75">
            <v>0.12422881700322501</v>
          </cell>
          <cell r="K75">
            <v>8.5005894274748379E-3</v>
          </cell>
          <cell r="L75">
            <v>2.8258285306598328E-4</v>
          </cell>
          <cell r="M75">
            <v>3.6611178844853088E-4</v>
          </cell>
          <cell r="N75">
            <v>7.2376855493827622E-2</v>
          </cell>
          <cell r="O75">
            <v>6.3680534764103645E-4</v>
          </cell>
          <cell r="P75">
            <v>6.2004998076277094E-3</v>
          </cell>
          <cell r="Q75">
            <v>1.5161025682856153E-2</v>
          </cell>
          <cell r="R75">
            <v>1.2573250246971352E-2</v>
          </cell>
          <cell r="S75">
            <v>1</v>
          </cell>
        </row>
        <row r="76">
          <cell r="A76" t="str">
            <v>F105</v>
          </cell>
          <cell r="B76" t="str">
            <v>STP - System Prod &amp; Trans Plant</v>
          </cell>
          <cell r="C76">
            <v>0</v>
          </cell>
          <cell r="D76">
            <v>0</v>
          </cell>
          <cell r="E76">
            <v>0</v>
          </cell>
          <cell r="F76">
            <v>0.34530906154292762</v>
          </cell>
          <cell r="G76">
            <v>0.27646989507897385</v>
          </cell>
          <cell r="H76">
            <v>8.8678384395225004E-2</v>
          </cell>
          <cell r="I76">
            <v>1.8366515087215572E-3</v>
          </cell>
          <cell r="J76">
            <v>0.16859848930684371</v>
          </cell>
          <cell r="K76">
            <v>7.0689078282960031E-3</v>
          </cell>
          <cell r="L76">
            <v>1.9947098475439691E-4</v>
          </cell>
          <cell r="M76">
            <v>3.6795071096262674E-4</v>
          </cell>
          <cell r="N76">
            <v>6.5327704755696089E-2</v>
          </cell>
          <cell r="O76">
            <v>6.1325821804119197E-4</v>
          </cell>
          <cell r="P76">
            <v>8.3836606572093176E-3</v>
          </cell>
          <cell r="Q76">
            <v>2.0194234977982041E-2</v>
          </cell>
          <cell r="R76">
            <v>1.6952330034366647E-2</v>
          </cell>
          <cell r="S76">
            <v>1</v>
          </cell>
        </row>
        <row r="77">
          <cell r="A77" t="str">
            <v>F105G</v>
          </cell>
          <cell r="B77" t="str">
            <v>SGGP - System Gross Generation Plant</v>
          </cell>
          <cell r="C77">
            <v>0</v>
          </cell>
          <cell r="D77">
            <v>0</v>
          </cell>
          <cell r="E77">
            <v>0</v>
          </cell>
          <cell r="F77">
            <v>0.34614840034762284</v>
          </cell>
          <cell r="G77">
            <v>0.27714190730544985</v>
          </cell>
          <cell r="H77">
            <v>8.8893933934608704E-2</v>
          </cell>
          <cell r="I77">
            <v>1.8411158366343089E-3</v>
          </cell>
          <cell r="J77">
            <v>0.16676583628548819</v>
          </cell>
          <cell r="K77">
            <v>7.0860901420777261E-3</v>
          </cell>
          <cell r="L77">
            <v>1.9995583660614694E-4</v>
          </cell>
          <cell r="M77">
            <v>3.6884508456680091E-4</v>
          </cell>
          <cell r="N77">
            <v>6.5486496063917571E-2</v>
          </cell>
          <cell r="O77">
            <v>6.1474885781010011E-4</v>
          </cell>
          <cell r="P77">
            <v>8.3923541517602687E-3</v>
          </cell>
          <cell r="Q77">
            <v>2.0243320875040226E-2</v>
          </cell>
          <cell r="R77">
            <v>1.6816995278417228E-2</v>
          </cell>
          <cell r="S77">
            <v>1</v>
          </cell>
        </row>
        <row r="78">
          <cell r="A78" t="str">
            <v>F105T</v>
          </cell>
          <cell r="B78" t="str">
            <v>SGTP - System Gross Transmission Plant</v>
          </cell>
          <cell r="C78">
            <v>0</v>
          </cell>
          <cell r="D78">
            <v>0</v>
          </cell>
          <cell r="E78">
            <v>0</v>
          </cell>
          <cell r="F78">
            <v>0.34340037373305027</v>
          </cell>
          <cell r="G78">
            <v>0.27494171416134194</v>
          </cell>
          <cell r="H78">
            <v>8.8188216687089913E-2</v>
          </cell>
          <cell r="I78">
            <v>1.826499460205872E-3</v>
          </cell>
          <cell r="J78">
            <v>0.17276601076781811</v>
          </cell>
          <cell r="K78">
            <v>7.0298346046142176E-3</v>
          </cell>
          <cell r="L78">
            <v>1.9836841352350088E-4</v>
          </cell>
          <cell r="M78">
            <v>3.6591687196195889E-4</v>
          </cell>
          <cell r="N78">
            <v>6.4966607386408096E-2</v>
          </cell>
          <cell r="O78">
            <v>6.0986844749809615E-4</v>
          </cell>
          <cell r="P78">
            <v>8.3638913257047861E-3</v>
          </cell>
          <cell r="Q78">
            <v>2.0082611813620106E-2</v>
          </cell>
          <cell r="R78">
            <v>1.7260086327163283E-2</v>
          </cell>
          <cell r="S78">
            <v>1</v>
          </cell>
        </row>
        <row r="79">
          <cell r="A79" t="str">
            <v>F105D</v>
          </cell>
          <cell r="B79" t="str">
            <v>SGDP - System Gross Distribution Plant</v>
          </cell>
          <cell r="C79">
            <v>0</v>
          </cell>
          <cell r="D79">
            <v>0</v>
          </cell>
          <cell r="E79">
            <v>0</v>
          </cell>
          <cell r="F79">
            <v>7.6923076923076927E-2</v>
          </cell>
          <cell r="G79">
            <v>7.6923076923076927E-2</v>
          </cell>
          <cell r="H79">
            <v>7.6923076923076927E-2</v>
          </cell>
          <cell r="I79">
            <v>7.6923076923076927E-2</v>
          </cell>
          <cell r="J79">
            <v>7.6923076923076927E-2</v>
          </cell>
          <cell r="K79">
            <v>7.6923076923076927E-2</v>
          </cell>
          <cell r="L79">
            <v>7.6923076923076927E-2</v>
          </cell>
          <cell r="M79">
            <v>7.6923076923076927E-2</v>
          </cell>
          <cell r="N79">
            <v>7.6923076923076927E-2</v>
          </cell>
          <cell r="O79">
            <v>7.6923076923076927E-2</v>
          </cell>
          <cell r="P79">
            <v>7.6923076923076927E-2</v>
          </cell>
          <cell r="Q79">
            <v>7.6923076923076927E-2</v>
          </cell>
          <cell r="R79">
            <v>7.6923076923076927E-2</v>
          </cell>
          <cell r="S79">
            <v>1</v>
          </cell>
        </row>
        <row r="80">
          <cell r="A80" t="str">
            <v>F105R</v>
          </cell>
          <cell r="B80" t="str">
            <v>SGTP - System Gross Retail Plant</v>
          </cell>
          <cell r="C80">
            <v>0</v>
          </cell>
          <cell r="D80">
            <v>0</v>
          </cell>
          <cell r="E80">
            <v>0</v>
          </cell>
          <cell r="F80">
            <v>7.6923076923076927E-2</v>
          </cell>
          <cell r="G80">
            <v>7.6923076923076927E-2</v>
          </cell>
          <cell r="H80">
            <v>7.6923076923076927E-2</v>
          </cell>
          <cell r="I80">
            <v>7.6923076923076927E-2</v>
          </cell>
          <cell r="J80">
            <v>7.6923076923076927E-2</v>
          </cell>
          <cell r="K80">
            <v>7.6923076923076927E-2</v>
          </cell>
          <cell r="L80">
            <v>7.6923076923076927E-2</v>
          </cell>
          <cell r="M80">
            <v>7.6923076923076927E-2</v>
          </cell>
          <cell r="N80">
            <v>7.6923076923076927E-2</v>
          </cell>
          <cell r="O80">
            <v>7.6923076923076927E-2</v>
          </cell>
          <cell r="P80">
            <v>7.6923076923076927E-2</v>
          </cell>
          <cell r="Q80">
            <v>7.6923076923076927E-2</v>
          </cell>
          <cell r="R80">
            <v>7.6923076923076927E-2</v>
          </cell>
          <cell r="S80">
            <v>1</v>
          </cell>
        </row>
        <row r="81">
          <cell r="A81" t="str">
            <v>F105M</v>
          </cell>
          <cell r="B81" t="str">
            <v>SGDP - System Gross Misc Plant</v>
          </cell>
          <cell r="C81">
            <v>0</v>
          </cell>
          <cell r="D81">
            <v>0</v>
          </cell>
          <cell r="E81">
            <v>0</v>
          </cell>
          <cell r="F81">
            <v>7.6923076923076927E-2</v>
          </cell>
          <cell r="G81">
            <v>7.6923076923076927E-2</v>
          </cell>
          <cell r="H81">
            <v>7.6923076923076927E-2</v>
          </cell>
          <cell r="I81">
            <v>7.6923076923076927E-2</v>
          </cell>
          <cell r="J81">
            <v>7.6923076923076927E-2</v>
          </cell>
          <cell r="K81">
            <v>7.6923076923076927E-2</v>
          </cell>
          <cell r="L81">
            <v>7.6923076923076927E-2</v>
          </cell>
          <cell r="M81">
            <v>7.6923076923076927E-2</v>
          </cell>
          <cell r="N81">
            <v>7.6923076923076927E-2</v>
          </cell>
          <cell r="O81">
            <v>7.6923076923076927E-2</v>
          </cell>
          <cell r="P81">
            <v>7.6923076923076927E-2</v>
          </cell>
          <cell r="Q81">
            <v>7.6923076923076927E-2</v>
          </cell>
          <cell r="R81">
            <v>7.6923076923076927E-2</v>
          </cell>
          <cell r="S81">
            <v>1</v>
          </cell>
        </row>
        <row r="82">
          <cell r="A82" t="str">
            <v>F106</v>
          </cell>
          <cell r="B82" t="str">
            <v>STP - System Transmission Plant</v>
          </cell>
          <cell r="C82">
            <v>0</v>
          </cell>
          <cell r="D82">
            <v>0</v>
          </cell>
          <cell r="E82">
            <v>0</v>
          </cell>
          <cell r="F82">
            <v>0.34340037373305027</v>
          </cell>
          <cell r="G82">
            <v>0.27494171416134194</v>
          </cell>
          <cell r="H82">
            <v>8.8188216687089913E-2</v>
          </cell>
          <cell r="I82">
            <v>1.826499460205872E-3</v>
          </cell>
          <cell r="J82">
            <v>0.17276601076781811</v>
          </cell>
          <cell r="K82">
            <v>7.0298346046142176E-3</v>
          </cell>
          <cell r="L82">
            <v>1.9836841352350088E-4</v>
          </cell>
          <cell r="M82">
            <v>3.6591687196195889E-4</v>
          </cell>
          <cell r="N82">
            <v>6.4966607386408096E-2</v>
          </cell>
          <cell r="O82">
            <v>6.0986844749809615E-4</v>
          </cell>
          <cell r="P82">
            <v>8.3638913257047861E-3</v>
          </cell>
          <cell r="Q82">
            <v>2.0082611813620106E-2</v>
          </cell>
          <cell r="R82">
            <v>1.7260086327163283E-2</v>
          </cell>
          <cell r="S82">
            <v>1</v>
          </cell>
        </row>
        <row r="83">
          <cell r="A83" t="str">
            <v>F107</v>
          </cell>
          <cell r="B83" t="str">
            <v>STP - System Trans &amp; Dist Plant</v>
          </cell>
          <cell r="C83">
            <v>0</v>
          </cell>
          <cell r="D83">
            <v>0</v>
          </cell>
          <cell r="E83">
            <v>0</v>
          </cell>
          <cell r="F83">
            <v>0.4692734113239776</v>
          </cell>
          <cell r="G83">
            <v>0.2546946214175056</v>
          </cell>
          <cell r="H83">
            <v>7.5669869409979079E-2</v>
          </cell>
          <cell r="I83">
            <v>1.0225004772692023E-2</v>
          </cell>
          <cell r="J83">
            <v>7.8513008008177287E-2</v>
          </cell>
          <cell r="K83">
            <v>9.8428308746933094E-3</v>
          </cell>
          <cell r="L83">
            <v>3.5266032459292163E-4</v>
          </cell>
          <cell r="M83">
            <v>3.3867493363856676E-4</v>
          </cell>
          <cell r="N83">
            <v>7.9682926035011564E-2</v>
          </cell>
          <cell r="O83">
            <v>6.5898722791939558E-4</v>
          </cell>
          <cell r="P83">
            <v>3.8233876032998581E-3</v>
          </cell>
          <cell r="Q83">
            <v>9.0974546876691001E-3</v>
          </cell>
          <cell r="R83">
            <v>7.8271633808437279E-3</v>
          </cell>
          <cell r="S83">
            <v>1</v>
          </cell>
        </row>
        <row r="84">
          <cell r="A84" t="str">
            <v>F107G</v>
          </cell>
          <cell r="B84" t="str">
            <v>SGGP - System Gross Generation Plant</v>
          </cell>
          <cell r="C84">
            <v>0</v>
          </cell>
          <cell r="D84">
            <v>0</v>
          </cell>
          <cell r="E84">
            <v>0</v>
          </cell>
          <cell r="F84">
            <v>0.34614840034762284</v>
          </cell>
          <cell r="G84">
            <v>0.27714190730544985</v>
          </cell>
          <cell r="H84">
            <v>8.8893933934608704E-2</v>
          </cell>
          <cell r="I84">
            <v>1.8411158366343089E-3</v>
          </cell>
          <cell r="J84">
            <v>0.16676583628548819</v>
          </cell>
          <cell r="K84">
            <v>7.0860901420777261E-3</v>
          </cell>
          <cell r="L84">
            <v>1.9995583660614694E-4</v>
          </cell>
          <cell r="M84">
            <v>3.6884508456680091E-4</v>
          </cell>
          <cell r="N84">
            <v>6.5486496063917571E-2</v>
          </cell>
          <cell r="O84">
            <v>6.1474885781010011E-4</v>
          </cell>
          <cell r="P84">
            <v>8.3923541517602687E-3</v>
          </cell>
          <cell r="Q84">
            <v>2.0243320875040226E-2</v>
          </cell>
          <cell r="R84">
            <v>1.6816995278417228E-2</v>
          </cell>
          <cell r="S84">
            <v>1</v>
          </cell>
        </row>
        <row r="85">
          <cell r="A85" t="str">
            <v>F107T</v>
          </cell>
          <cell r="B85" t="str">
            <v>SGTP - System Gross Transmission Plant</v>
          </cell>
          <cell r="C85">
            <v>0</v>
          </cell>
          <cell r="D85">
            <v>0</v>
          </cell>
          <cell r="E85">
            <v>0</v>
          </cell>
          <cell r="F85">
            <v>0.34340037373305027</v>
          </cell>
          <cell r="G85">
            <v>0.27494171416134194</v>
          </cell>
          <cell r="H85">
            <v>8.8188216687089913E-2</v>
          </cell>
          <cell r="I85">
            <v>1.826499460205872E-3</v>
          </cell>
          <cell r="J85">
            <v>0.17276601076781811</v>
          </cell>
          <cell r="K85">
            <v>7.0298346046142176E-3</v>
          </cell>
          <cell r="L85">
            <v>1.9836841352350088E-4</v>
          </cell>
          <cell r="M85">
            <v>3.6591687196195889E-4</v>
          </cell>
          <cell r="N85">
            <v>6.4966607386408096E-2</v>
          </cell>
          <cell r="O85">
            <v>6.0986844749809615E-4</v>
          </cell>
          <cell r="P85">
            <v>8.3638913257047861E-3</v>
          </cell>
          <cell r="Q85">
            <v>2.0082611813620106E-2</v>
          </cell>
          <cell r="R85">
            <v>1.7260086327163283E-2</v>
          </cell>
          <cell r="S85">
            <v>1</v>
          </cell>
        </row>
        <row r="86">
          <cell r="A86" t="str">
            <v>F107D</v>
          </cell>
          <cell r="B86" t="str">
            <v>SGDP - System Gross Distribution Plant</v>
          </cell>
          <cell r="C86">
            <v>0</v>
          </cell>
          <cell r="D86">
            <v>0</v>
          </cell>
          <cell r="E86">
            <v>0</v>
          </cell>
          <cell r="F86">
            <v>0.57228327124950928</v>
          </cell>
          <cell r="G86">
            <v>0.23812514611636967</v>
          </cell>
          <cell r="H86">
            <v>6.542531486363444E-2</v>
          </cell>
          <cell r="I86">
            <v>1.7098032327922709E-2</v>
          </cell>
          <cell r="J86">
            <v>1.3798204912094045E-3</v>
          </cell>
          <cell r="K86">
            <v>1.2144883461154256E-2</v>
          </cell>
          <cell r="L86">
            <v>4.7892714432723146E-4</v>
          </cell>
          <cell r="M86">
            <v>3.163811342316408E-4</v>
          </cell>
          <cell r="N86">
            <v>9.1726219433068079E-2</v>
          </cell>
          <cell r="O86">
            <v>6.9918422949930893E-4</v>
          </cell>
          <cell r="P86">
            <v>1.0760651635802231E-4</v>
          </cell>
          <cell r="Q86">
            <v>1.0760651635802231E-4</v>
          </cell>
          <cell r="R86">
            <v>1.0760651635802231E-4</v>
          </cell>
          <cell r="S86">
            <v>1</v>
          </cell>
        </row>
        <row r="87">
          <cell r="A87" t="str">
            <v>F107R</v>
          </cell>
          <cell r="B87" t="str">
            <v>SGTP - System Gross Retail Plant</v>
          </cell>
          <cell r="C87">
            <v>0</v>
          </cell>
          <cell r="D87">
            <v>0</v>
          </cell>
          <cell r="E87">
            <v>0</v>
          </cell>
          <cell r="F87">
            <v>0.57228327124950928</v>
          </cell>
          <cell r="G87">
            <v>0.23812514611636967</v>
          </cell>
          <cell r="H87">
            <v>6.542531486363444E-2</v>
          </cell>
          <cell r="I87">
            <v>1.7098032327922709E-2</v>
          </cell>
          <cell r="J87">
            <v>1.3798204912094045E-3</v>
          </cell>
          <cell r="K87">
            <v>1.2144883461154256E-2</v>
          </cell>
          <cell r="L87">
            <v>4.7892714432723146E-4</v>
          </cell>
          <cell r="M87">
            <v>3.163811342316408E-4</v>
          </cell>
          <cell r="N87">
            <v>9.1726219433068079E-2</v>
          </cell>
          <cell r="O87">
            <v>6.9918422949930893E-4</v>
          </cell>
          <cell r="P87">
            <v>1.0760651635802231E-4</v>
          </cell>
          <cell r="Q87">
            <v>1.0760651635802231E-4</v>
          </cell>
          <cell r="R87">
            <v>1.0760651635802231E-4</v>
          </cell>
          <cell r="S87">
            <v>1</v>
          </cell>
        </row>
        <row r="88">
          <cell r="A88" t="str">
            <v>F107M</v>
          </cell>
          <cell r="B88" t="str">
            <v>SGDP - System Gross Misc Plant</v>
          </cell>
          <cell r="C88">
            <v>0</v>
          </cell>
          <cell r="D88">
            <v>0</v>
          </cell>
          <cell r="E88">
            <v>0</v>
          </cell>
          <cell r="F88">
            <v>0.57228327124950928</v>
          </cell>
          <cell r="G88">
            <v>0.23812514611636967</v>
          </cell>
          <cell r="H88">
            <v>6.542531486363444E-2</v>
          </cell>
          <cell r="I88">
            <v>1.7098032327922709E-2</v>
          </cell>
          <cell r="J88">
            <v>1.3798204912094045E-3</v>
          </cell>
          <cell r="K88">
            <v>1.2144883461154256E-2</v>
          </cell>
          <cell r="L88">
            <v>4.7892714432723146E-4</v>
          </cell>
          <cell r="M88">
            <v>3.163811342316408E-4</v>
          </cell>
          <cell r="N88">
            <v>9.1726219433068079E-2</v>
          </cell>
          <cell r="O88">
            <v>6.9918422949930893E-4</v>
          </cell>
          <cell r="P88">
            <v>1.0760651635802231E-4</v>
          </cell>
          <cell r="Q88">
            <v>1.0760651635802231E-4</v>
          </cell>
          <cell r="R88">
            <v>1.0760651635802231E-4</v>
          </cell>
          <cell r="S88">
            <v>1</v>
          </cell>
        </row>
        <row r="89">
          <cell r="A89" t="str">
            <v>F108</v>
          </cell>
          <cell r="B89" t="str">
            <v>SGP - System General Plant</v>
          </cell>
          <cell r="C89">
            <v>0</v>
          </cell>
          <cell r="D89">
            <v>0</v>
          </cell>
          <cell r="E89">
            <v>0</v>
          </cell>
          <cell r="F89">
            <v>0.39962058657514998</v>
          </cell>
          <cell r="G89">
            <v>0.25900517637058285</v>
          </cell>
          <cell r="H89">
            <v>8.3226556285771428E-2</v>
          </cell>
          <cell r="I89">
            <v>6.830129603004333E-3</v>
          </cell>
          <cell r="J89">
            <v>0.12781242537183371</v>
          </cell>
          <cell r="K89">
            <v>8.7692265619291488E-3</v>
          </cell>
          <cell r="L89">
            <v>3.3421007919502292E-4</v>
          </cell>
          <cell r="M89">
            <v>4.9056652826668149E-4</v>
          </cell>
          <cell r="N89">
            <v>7.1553649843376213E-2</v>
          </cell>
          <cell r="O89">
            <v>5.9617115742151337E-4</v>
          </cell>
          <cell r="P89">
            <v>6.6494423035403797E-3</v>
          </cell>
          <cell r="Q89">
            <v>2.0650636111612497E-2</v>
          </cell>
          <cell r="R89">
            <v>1.4461223208316328E-2</v>
          </cell>
          <cell r="S89">
            <v>1</v>
          </cell>
        </row>
        <row r="90">
          <cell r="A90" t="str">
            <v>F108G</v>
          </cell>
          <cell r="B90" t="str">
            <v>SGGP - System Gen Generation Plant</v>
          </cell>
          <cell r="C90">
            <v>0</v>
          </cell>
          <cell r="D90">
            <v>0</v>
          </cell>
          <cell r="E90">
            <v>0</v>
          </cell>
          <cell r="F90">
            <v>0.31305531109819079</v>
          </cell>
          <cell r="G90">
            <v>0.27291043291549044</v>
          </cell>
          <cell r="H90">
            <v>9.3698420291891682E-2</v>
          </cell>
          <cell r="I90">
            <v>3.1522090134272797E-3</v>
          </cell>
          <cell r="J90">
            <v>0.181859949852924</v>
          </cell>
          <cell r="K90">
            <v>7.8324272955398212E-3</v>
          </cell>
          <cell r="L90">
            <v>2.2865959146025518E-4</v>
          </cell>
          <cell r="M90">
            <v>6.2382903560987107E-4</v>
          </cell>
          <cell r="N90">
            <v>6.2751583400819919E-2</v>
          </cell>
          <cell r="O90">
            <v>5.5925360027401876E-4</v>
          </cell>
          <cell r="P90">
            <v>9.6673057881361234E-3</v>
          </cell>
          <cell r="Q90">
            <v>3.2239119879182328E-2</v>
          </cell>
          <cell r="R90">
            <v>2.1421498237053457E-2</v>
          </cell>
          <cell r="S90">
            <v>1</v>
          </cell>
        </row>
        <row r="91">
          <cell r="A91" t="str">
            <v>F108T</v>
          </cell>
          <cell r="B91" t="str">
            <v>SGTP - System Gen Transmission Plant</v>
          </cell>
          <cell r="C91">
            <v>0</v>
          </cell>
          <cell r="D91">
            <v>0</v>
          </cell>
          <cell r="E91">
            <v>0</v>
          </cell>
          <cell r="F91">
            <v>0.34340257188918805</v>
          </cell>
          <cell r="G91">
            <v>0.27494347410356312</v>
          </cell>
          <cell r="H91">
            <v>8.818878119279408E-2</v>
          </cell>
          <cell r="I91">
            <v>1.8265111518966973E-3</v>
          </cell>
          <cell r="J91">
            <v>0.17276121120718207</v>
          </cell>
          <cell r="K91">
            <v>7.0298796036161564E-3</v>
          </cell>
          <cell r="L91">
            <v>1.9836968330879838E-4</v>
          </cell>
          <cell r="M91">
            <v>3.6591921424950294E-4</v>
          </cell>
          <cell r="N91">
            <v>6.4967023247186645E-2</v>
          </cell>
          <cell r="O91">
            <v>6.0987235135544075E-4</v>
          </cell>
          <cell r="P91">
            <v>8.3639140932192848E-3</v>
          </cell>
          <cell r="Q91">
            <v>2.0082740365362613E-2</v>
          </cell>
          <cell r="R91">
            <v>1.7259731897077621E-2</v>
          </cell>
          <cell r="S91">
            <v>1</v>
          </cell>
        </row>
        <row r="92">
          <cell r="A92" t="str">
            <v>F108D</v>
          </cell>
          <cell r="B92" t="str">
            <v>SGDP - System Gen Distribution Plant</v>
          </cell>
          <cell r="C92">
            <v>0</v>
          </cell>
          <cell r="D92">
            <v>0</v>
          </cell>
          <cell r="E92">
            <v>0</v>
          </cell>
          <cell r="F92">
            <v>0.5722832712495094</v>
          </cell>
          <cell r="G92">
            <v>0.23812514611636967</v>
          </cell>
          <cell r="H92">
            <v>6.542531486363444E-2</v>
          </cell>
          <cell r="I92">
            <v>1.7098032327922705E-2</v>
          </cell>
          <cell r="J92">
            <v>1.3798204912094047E-3</v>
          </cell>
          <cell r="K92">
            <v>1.2144883461154258E-2</v>
          </cell>
          <cell r="L92">
            <v>4.7892714432723162E-4</v>
          </cell>
          <cell r="M92">
            <v>3.1638113423164085E-4</v>
          </cell>
          <cell r="N92">
            <v>9.1726219433068107E-2</v>
          </cell>
          <cell r="O92">
            <v>6.9918422949930882E-4</v>
          </cell>
          <cell r="P92">
            <v>1.0760651635802233E-4</v>
          </cell>
          <cell r="Q92">
            <v>1.0760651635802233E-4</v>
          </cell>
          <cell r="R92">
            <v>1.0760651635802233E-4</v>
          </cell>
          <cell r="S92">
            <v>1</v>
          </cell>
        </row>
        <row r="93">
          <cell r="A93" t="str">
            <v>F108R</v>
          </cell>
          <cell r="B93" t="str">
            <v>SGTP - System Gen Retail Plant</v>
          </cell>
          <cell r="C93">
            <v>0</v>
          </cell>
          <cell r="D93">
            <v>0</v>
          </cell>
          <cell r="E93">
            <v>0</v>
          </cell>
          <cell r="F93">
            <v>0.87121091198399014</v>
          </cell>
          <cell r="G93">
            <v>1.8685618887272257E-2</v>
          </cell>
          <cell r="H93">
            <v>3.6060824098817972E-4</v>
          </cell>
          <cell r="I93">
            <v>1.0806265281044006E-2</v>
          </cell>
          <cell r="J93">
            <v>1.4291196877289566E-3</v>
          </cell>
          <cell r="K93">
            <v>3.5368533735182328E-3</v>
          </cell>
          <cell r="L93">
            <v>2.4986356816757084E-3</v>
          </cell>
          <cell r="M93">
            <v>5.2555973340059469E-4</v>
          </cell>
          <cell r="N93">
            <v>9.0906317860013006E-2</v>
          </cell>
          <cell r="O93">
            <v>1.3313276223762299E-5</v>
          </cell>
          <cell r="P93">
            <v>8.9319980483059787E-6</v>
          </cell>
          <cell r="Q93">
            <v>8.9319980483059787E-6</v>
          </cell>
          <cell r="R93">
            <v>8.9319980483059787E-6</v>
          </cell>
          <cell r="S93">
            <v>1</v>
          </cell>
        </row>
        <row r="94">
          <cell r="A94" t="str">
            <v>F108M</v>
          </cell>
          <cell r="B94" t="str">
            <v>SGDP - System Gen Misc Plant</v>
          </cell>
          <cell r="C94">
            <v>0</v>
          </cell>
          <cell r="D94">
            <v>0</v>
          </cell>
          <cell r="E94">
            <v>0</v>
          </cell>
          <cell r="F94">
            <v>7.6923076923076927E-2</v>
          </cell>
          <cell r="G94">
            <v>7.6923076923076927E-2</v>
          </cell>
          <cell r="H94">
            <v>7.6923076923076927E-2</v>
          </cell>
          <cell r="I94">
            <v>7.6923076923076927E-2</v>
          </cell>
          <cell r="J94">
            <v>7.6923076923076927E-2</v>
          </cell>
          <cell r="K94">
            <v>7.6923076923076927E-2</v>
          </cell>
          <cell r="L94">
            <v>7.6923076923076927E-2</v>
          </cell>
          <cell r="M94">
            <v>7.6923076923076927E-2</v>
          </cell>
          <cell r="N94">
            <v>7.6923076923076927E-2</v>
          </cell>
          <cell r="O94">
            <v>7.6923076923076927E-2</v>
          </cell>
          <cell r="P94">
            <v>7.6923076923076927E-2</v>
          </cell>
          <cell r="Q94">
            <v>7.6923076923076927E-2</v>
          </cell>
          <cell r="R94">
            <v>7.6923076923076927E-2</v>
          </cell>
          <cell r="S94">
            <v>1</v>
          </cell>
        </row>
        <row r="95">
          <cell r="A95" t="str">
            <v>F110</v>
          </cell>
          <cell r="B95" t="str">
            <v>SIP - System Intangible Plant</v>
          </cell>
          <cell r="C95">
            <v>0</v>
          </cell>
          <cell r="D95">
            <v>0</v>
          </cell>
          <cell r="E95">
            <v>0</v>
          </cell>
          <cell r="F95">
            <v>0.45665947910921073</v>
          </cell>
          <cell r="G95">
            <v>0.23158901732916684</v>
          </cell>
          <cell r="H95">
            <v>7.2009738952105204E-2</v>
          </cell>
          <cell r="I95">
            <v>5.2325962910293655E-3</v>
          </cell>
          <cell r="J95">
            <v>0.1203954023106211</v>
          </cell>
          <cell r="K95">
            <v>7.1927072962992061E-3</v>
          </cell>
          <cell r="L95">
            <v>5.9320580506181005E-4</v>
          </cell>
          <cell r="M95">
            <v>3.872933416527607E-4</v>
          </cell>
          <cell r="N95">
            <v>7.2775809131081989E-2</v>
          </cell>
          <cell r="O95">
            <v>5.3143987190643267E-4</v>
          </cell>
          <cell r="P95">
            <v>6.0107693613809981E-3</v>
          </cell>
          <cell r="Q95">
            <v>1.4512544058634372E-2</v>
          </cell>
          <cell r="R95">
            <v>1.2109997141849198E-2</v>
          </cell>
          <cell r="S95">
            <v>1</v>
          </cell>
        </row>
        <row r="96">
          <cell r="A96" t="str">
            <v>F118</v>
          </cell>
          <cell r="B96" t="str">
            <v>Account 360</v>
          </cell>
          <cell r="C96">
            <v>0</v>
          </cell>
          <cell r="D96">
            <v>0</v>
          </cell>
          <cell r="E96">
            <v>0</v>
          </cell>
          <cell r="F96">
            <v>0.4707810800032789</v>
          </cell>
          <cell r="G96">
            <v>0.33195406095819258</v>
          </cell>
          <cell r="H96">
            <v>9.6141941246542115E-2</v>
          </cell>
          <cell r="I96">
            <v>7.492994782912029E-4</v>
          </cell>
          <cell r="J96">
            <v>0</v>
          </cell>
          <cell r="K96">
            <v>1.3031919730716126E-2</v>
          </cell>
          <cell r="L96">
            <v>1.7660135383184555E-4</v>
          </cell>
          <cell r="M96">
            <v>1.6273362534603863E-4</v>
          </cell>
          <cell r="N96">
            <v>8.619861671738005E-2</v>
          </cell>
          <cell r="O96">
            <v>8.0374688642115581E-4</v>
          </cell>
          <cell r="P96">
            <v>0</v>
          </cell>
          <cell r="Q96">
            <v>0</v>
          </cell>
          <cell r="R96">
            <v>0</v>
          </cell>
          <cell r="S96">
            <v>1</v>
          </cell>
        </row>
        <row r="97">
          <cell r="A97" t="str">
            <v>F119</v>
          </cell>
          <cell r="B97" t="str">
            <v>Account 361</v>
          </cell>
          <cell r="C97">
            <v>0</v>
          </cell>
          <cell r="D97">
            <v>0</v>
          </cell>
          <cell r="E97">
            <v>0</v>
          </cell>
          <cell r="F97">
            <v>0.4707810800032789</v>
          </cell>
          <cell r="G97">
            <v>0.33195406095819258</v>
          </cell>
          <cell r="H97">
            <v>9.6141941246542115E-2</v>
          </cell>
          <cell r="I97">
            <v>7.492994782912029E-4</v>
          </cell>
          <cell r="J97">
            <v>0</v>
          </cell>
          <cell r="K97">
            <v>1.3031919730716126E-2</v>
          </cell>
          <cell r="L97">
            <v>1.7660135383184555E-4</v>
          </cell>
          <cell r="M97">
            <v>1.6273362534603863E-4</v>
          </cell>
          <cell r="N97">
            <v>8.619861671738005E-2</v>
          </cell>
          <cell r="O97">
            <v>8.0374688642115581E-4</v>
          </cell>
          <cell r="P97">
            <v>0</v>
          </cell>
          <cell r="Q97">
            <v>0</v>
          </cell>
          <cell r="R97">
            <v>0</v>
          </cell>
          <cell r="S97">
            <v>1</v>
          </cell>
        </row>
        <row r="98">
          <cell r="A98" t="str">
            <v>F120</v>
          </cell>
          <cell r="B98" t="str">
            <v>Account 362</v>
          </cell>
          <cell r="C98">
            <v>0</v>
          </cell>
          <cell r="D98">
            <v>0</v>
          </cell>
          <cell r="E98">
            <v>0</v>
          </cell>
          <cell r="F98">
            <v>0.47078108000327895</v>
          </cell>
          <cell r="G98">
            <v>0.33195406095819258</v>
          </cell>
          <cell r="H98">
            <v>9.6141941246542115E-2</v>
          </cell>
          <cell r="I98">
            <v>7.492994782912029E-4</v>
          </cell>
          <cell r="J98">
            <v>0</v>
          </cell>
          <cell r="K98">
            <v>1.3031919730716126E-2</v>
          </cell>
          <cell r="L98">
            <v>1.7660135383184555E-4</v>
          </cell>
          <cell r="M98">
            <v>1.6273362534603863E-4</v>
          </cell>
          <cell r="N98">
            <v>8.619861671738005E-2</v>
          </cell>
          <cell r="O98">
            <v>8.0374688642115581E-4</v>
          </cell>
          <cell r="P98">
            <v>0</v>
          </cell>
          <cell r="Q98">
            <v>0</v>
          </cell>
          <cell r="R98">
            <v>0</v>
          </cell>
          <cell r="S98">
            <v>1</v>
          </cell>
        </row>
        <row r="99">
          <cell r="A99" t="str">
            <v>F121</v>
          </cell>
          <cell r="B99" t="str">
            <v>Account 364</v>
          </cell>
          <cell r="C99">
            <v>0</v>
          </cell>
          <cell r="D99">
            <v>0</v>
          </cell>
          <cell r="E99">
            <v>0</v>
          </cell>
          <cell r="F99">
            <v>0.46650143808336253</v>
          </cell>
          <cell r="G99">
            <v>0.32643931427058126</v>
          </cell>
          <cell r="H99">
            <v>9.4544736951166233E-2</v>
          </cell>
          <cell r="I99">
            <v>1.3361247569268569E-2</v>
          </cell>
          <cell r="J99">
            <v>0</v>
          </cell>
          <cell r="K99">
            <v>1.2815420688768167E-2</v>
          </cell>
          <cell r="L99">
            <v>1.7366747880028055E-4</v>
          </cell>
          <cell r="M99">
            <v>1.6003013463184286E-4</v>
          </cell>
          <cell r="N99">
            <v>8.521375056918884E-2</v>
          </cell>
          <cell r="O99">
            <v>7.9039425423230842E-4</v>
          </cell>
          <cell r="P99">
            <v>0</v>
          </cell>
          <cell r="Q99">
            <v>0</v>
          </cell>
          <cell r="R99">
            <v>0</v>
          </cell>
          <cell r="S99">
            <v>1</v>
          </cell>
        </row>
        <row r="100">
          <cell r="A100" t="str">
            <v>F122</v>
          </cell>
          <cell r="B100" t="str">
            <v>Account 365</v>
          </cell>
          <cell r="C100">
            <v>0</v>
          </cell>
          <cell r="D100">
            <v>0</v>
          </cell>
          <cell r="E100">
            <v>0</v>
          </cell>
          <cell r="F100">
            <v>0.62630032180128248</v>
          </cell>
          <cell r="G100">
            <v>0.20263236706771157</v>
          </cell>
          <cell r="H100">
            <v>5.8687244473039427E-2</v>
          </cell>
          <cell r="I100">
            <v>8.316280907041753E-3</v>
          </cell>
          <cell r="J100">
            <v>0</v>
          </cell>
          <cell r="K100">
            <v>7.9549824901946307E-3</v>
          </cell>
          <cell r="L100">
            <v>1.0780151401376061E-4</v>
          </cell>
          <cell r="M100">
            <v>9.9336334703044779E-5</v>
          </cell>
          <cell r="N100">
            <v>9.5411039890973603E-2</v>
          </cell>
          <cell r="O100">
            <v>4.9062552103959261E-4</v>
          </cell>
          <cell r="P100">
            <v>0</v>
          </cell>
          <cell r="Q100">
            <v>0</v>
          </cell>
          <cell r="R100">
            <v>0</v>
          </cell>
          <cell r="S100">
            <v>1</v>
          </cell>
        </row>
        <row r="101">
          <cell r="A101" t="str">
            <v>F123</v>
          </cell>
          <cell r="B101" t="str">
            <v>Account 366</v>
          </cell>
          <cell r="C101">
            <v>0</v>
          </cell>
          <cell r="D101">
            <v>0</v>
          </cell>
          <cell r="E101">
            <v>0</v>
          </cell>
          <cell r="F101">
            <v>0.62854085366896428</v>
          </cell>
          <cell r="G101">
            <v>0.20629135114531277</v>
          </cell>
          <cell r="H101">
            <v>5.9746974940548529E-2</v>
          </cell>
          <cell r="I101">
            <v>6.2296750022582548E-4</v>
          </cell>
          <cell r="J101">
            <v>0</v>
          </cell>
          <cell r="K101">
            <v>8.0986276278911772E-3</v>
          </cell>
          <cell r="L101">
            <v>1.0974811331092939E-4</v>
          </cell>
          <cell r="M101">
            <v>1.0113007610904755E-4</v>
          </cell>
          <cell r="N101">
            <v>9.5988862057050053E-2</v>
          </cell>
          <cell r="O101">
            <v>4.9948487058738117E-4</v>
          </cell>
          <cell r="P101">
            <v>0</v>
          </cell>
          <cell r="Q101">
            <v>0</v>
          </cell>
          <cell r="R101">
            <v>0</v>
          </cell>
          <cell r="S101">
            <v>1</v>
          </cell>
        </row>
        <row r="102">
          <cell r="A102" t="str">
            <v>F124</v>
          </cell>
          <cell r="B102" t="str">
            <v>Account 367</v>
          </cell>
          <cell r="C102">
            <v>0</v>
          </cell>
          <cell r="D102">
            <v>0</v>
          </cell>
          <cell r="E102">
            <v>0</v>
          </cell>
          <cell r="F102">
            <v>0.5984560038114245</v>
          </cell>
          <cell r="G102">
            <v>0.22838765526518298</v>
          </cell>
          <cell r="H102">
            <v>6.6146600136656117E-2</v>
          </cell>
          <cell r="I102">
            <v>3.2858791544882475E-3</v>
          </cell>
          <cell r="J102">
            <v>0</v>
          </cell>
          <cell r="K102">
            <v>8.9660888085269716E-3</v>
          </cell>
          <cell r="L102">
            <v>1.2150346647933277E-4</v>
          </cell>
          <cell r="M102">
            <v>1.1196233303579126E-4</v>
          </cell>
          <cell r="N102">
            <v>9.3971321269832264E-2</v>
          </cell>
          <cell r="O102">
            <v>5.529857543738199E-4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</row>
        <row r="103">
          <cell r="A103" t="str">
            <v>F125</v>
          </cell>
          <cell r="B103" t="str">
            <v>Account 368</v>
          </cell>
          <cell r="C103">
            <v>0</v>
          </cell>
          <cell r="D103">
            <v>0</v>
          </cell>
          <cell r="E103">
            <v>0</v>
          </cell>
          <cell r="F103">
            <v>0.59055368391181151</v>
          </cell>
          <cell r="G103">
            <v>0.23978681675195562</v>
          </cell>
          <cell r="H103">
            <v>6.3362723263065746E-2</v>
          </cell>
          <cell r="I103">
            <v>3.6483710767670928E-3</v>
          </cell>
          <cell r="J103">
            <v>0</v>
          </cell>
          <cell r="K103">
            <v>2.5710409495489625E-2</v>
          </cell>
          <cell r="L103">
            <v>1.1517789034312014E-4</v>
          </cell>
          <cell r="M103">
            <v>8.5950976985743111E-4</v>
          </cell>
          <cell r="N103">
            <v>7.4564681784161146E-2</v>
          </cell>
          <cell r="O103">
            <v>1.3986260565486365E-3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</row>
        <row r="104">
          <cell r="A104" t="str">
            <v>F126</v>
          </cell>
          <cell r="B104" t="str">
            <v>Account 369</v>
          </cell>
          <cell r="C104">
            <v>0</v>
          </cell>
          <cell r="D104">
            <v>0</v>
          </cell>
          <cell r="E104">
            <v>0</v>
          </cell>
          <cell r="F104">
            <v>0.78247152659940289</v>
          </cell>
          <cell r="G104">
            <v>7.9505021864011857E-2</v>
          </cell>
          <cell r="H104">
            <v>3.0064817283884599E-3</v>
          </cell>
          <cell r="I104">
            <v>0</v>
          </cell>
          <cell r="J104">
            <v>0</v>
          </cell>
          <cell r="K104">
            <v>0</v>
          </cell>
          <cell r="L104">
            <v>3.1363648863416945E-3</v>
          </cell>
          <cell r="M104">
            <v>6.5969885309860956E-4</v>
          </cell>
          <cell r="N104">
            <v>0.13122090606875636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</row>
        <row r="105">
          <cell r="A105" t="str">
            <v>F127</v>
          </cell>
          <cell r="B105" t="str">
            <v>Account 370</v>
          </cell>
          <cell r="C105">
            <v>0</v>
          </cell>
          <cell r="D105">
            <v>0</v>
          </cell>
          <cell r="E105">
            <v>0</v>
          </cell>
          <cell r="F105">
            <v>0.68497890837007003</v>
          </cell>
          <cell r="G105">
            <v>0.10902835722412574</v>
          </cell>
          <cell r="H105">
            <v>1.3486620889471449E-2</v>
          </cell>
          <cell r="I105">
            <v>0</v>
          </cell>
          <cell r="J105">
            <v>3.8957800440214296E-2</v>
          </cell>
          <cell r="K105">
            <v>1.1135492495671355E-2</v>
          </cell>
          <cell r="L105">
            <v>2.0350891354208589E-3</v>
          </cell>
          <cell r="M105">
            <v>4.2805796431312178E-4</v>
          </cell>
          <cell r="N105">
            <v>0.1306353806924791</v>
          </cell>
          <cell r="O105">
            <v>1.9981764371414633E-4</v>
          </cell>
          <cell r="P105">
            <v>3.03815838150666E-3</v>
          </cell>
          <cell r="Q105">
            <v>3.03815838150666E-3</v>
          </cell>
          <cell r="R105">
            <v>3.03815838150666E-3</v>
          </cell>
          <cell r="S105">
            <v>1</v>
          </cell>
        </row>
        <row r="106">
          <cell r="A106" t="str">
            <v>F128</v>
          </cell>
          <cell r="B106" t="str">
            <v>Account 371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</row>
        <row r="107">
          <cell r="A107" t="str">
            <v>F129</v>
          </cell>
          <cell r="B107" t="str">
            <v>Account 372</v>
          </cell>
          <cell r="C107">
            <v>0</v>
          </cell>
          <cell r="D107">
            <v>0</v>
          </cell>
          <cell r="E107">
            <v>0</v>
          </cell>
          <cell r="F107">
            <v>7.6923076923076927E-2</v>
          </cell>
          <cell r="G107">
            <v>7.6923076923076927E-2</v>
          </cell>
          <cell r="H107">
            <v>7.6923076923076927E-2</v>
          </cell>
          <cell r="I107">
            <v>7.6923076923076927E-2</v>
          </cell>
          <cell r="J107">
            <v>7.6923076923076927E-2</v>
          </cell>
          <cell r="K107">
            <v>7.6923076923076927E-2</v>
          </cell>
          <cell r="L107">
            <v>7.6923076923076927E-2</v>
          </cell>
          <cell r="M107">
            <v>7.6923076923076927E-2</v>
          </cell>
          <cell r="N107">
            <v>7.6923076923076927E-2</v>
          </cell>
          <cell r="O107">
            <v>7.6923076923076927E-2</v>
          </cell>
          <cell r="P107">
            <v>7.6923076923076927E-2</v>
          </cell>
          <cell r="Q107">
            <v>7.6923076923076927E-2</v>
          </cell>
          <cell r="R107">
            <v>7.6923076923076927E-2</v>
          </cell>
          <cell r="S107">
            <v>1</v>
          </cell>
        </row>
        <row r="108">
          <cell r="A108" t="str">
            <v>F130</v>
          </cell>
          <cell r="B108" t="str">
            <v>Account 373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</row>
        <row r="109">
          <cell r="A109" t="str">
            <v>F131</v>
          </cell>
          <cell r="B109" t="str">
            <v>Account 581 thru 587 &amp; 591 thru 597</v>
          </cell>
          <cell r="C109">
            <v>0</v>
          </cell>
          <cell r="D109">
            <v>0</v>
          </cell>
          <cell r="E109">
            <v>0</v>
          </cell>
          <cell r="F109">
            <v>0.5431178716251488</v>
          </cell>
          <cell r="G109">
            <v>0.24651479307064361</v>
          </cell>
          <cell r="H109">
            <v>6.8434723782509047E-2</v>
          </cell>
          <cell r="I109">
            <v>3.5081888691545951E-2</v>
          </cell>
          <cell r="J109">
            <v>2.2844854412390034E-3</v>
          </cell>
          <cell r="K109">
            <v>9.8890964518531053E-3</v>
          </cell>
          <cell r="L109">
            <v>5.3505083595494331E-4</v>
          </cell>
          <cell r="M109">
            <v>2.0515278338273965E-4</v>
          </cell>
          <cell r="N109">
            <v>9.2822255042778745E-2</v>
          </cell>
          <cell r="O109">
            <v>5.8020944698907698E-4</v>
          </cell>
          <cell r="P109">
            <v>1.7815760931835713E-4</v>
          </cell>
          <cell r="Q109">
            <v>1.7815760931835713E-4</v>
          </cell>
          <cell r="R109">
            <v>1.7815760931835713E-4</v>
          </cell>
          <cell r="S109">
            <v>1</v>
          </cell>
        </row>
        <row r="110">
          <cell r="A110" t="str">
            <v>F132</v>
          </cell>
          <cell r="B110" t="str">
            <v>Account 364 + 365</v>
          </cell>
          <cell r="C110">
            <v>0</v>
          </cell>
          <cell r="D110">
            <v>0</v>
          </cell>
          <cell r="E110">
            <v>0</v>
          </cell>
          <cell r="F110">
            <v>0.53119782782208946</v>
          </cell>
          <cell r="G110">
            <v>0.27631466807631871</v>
          </cell>
          <cell r="H110">
            <v>8.0027424599263916E-2</v>
          </cell>
          <cell r="I110">
            <v>1.1318735620471341E-2</v>
          </cell>
          <cell r="J110">
            <v>0</v>
          </cell>
          <cell r="K110">
            <v>1.0847617180509703E-2</v>
          </cell>
          <cell r="L110">
            <v>1.4700089622347065E-4</v>
          </cell>
          <cell r="M110">
            <v>1.3545756163534266E-4</v>
          </cell>
          <cell r="N110">
            <v>8.9342238759414938E-2</v>
          </cell>
          <cell r="O110">
            <v>6.6902948407311907E-4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</row>
        <row r="111">
          <cell r="A111" t="str">
            <v>F133</v>
          </cell>
          <cell r="B111" t="str">
            <v>Account 366 + 367</v>
          </cell>
          <cell r="C111">
            <v>0</v>
          </cell>
          <cell r="D111">
            <v>0</v>
          </cell>
          <cell r="E111">
            <v>0</v>
          </cell>
          <cell r="F111">
            <v>0.60634676110342911</v>
          </cell>
          <cell r="G111">
            <v>0.22259216106508412</v>
          </cell>
          <cell r="H111">
            <v>6.4468084557505675E-2</v>
          </cell>
          <cell r="I111">
            <v>2.5874415803160363E-3</v>
          </cell>
          <cell r="J111">
            <v>0</v>
          </cell>
          <cell r="K111">
            <v>8.7385681238951549E-3</v>
          </cell>
          <cell r="L111">
            <v>1.1842023225436881E-4</v>
          </cell>
          <cell r="M111">
            <v>1.0912121164950157E-4</v>
          </cell>
          <cell r="N111">
            <v>9.4500488766231308E-2</v>
          </cell>
          <cell r="O111">
            <v>5.3895335963475384E-4</v>
          </cell>
          <cell r="P111">
            <v>0</v>
          </cell>
          <cell r="Q111">
            <v>0</v>
          </cell>
          <cell r="R111">
            <v>0</v>
          </cell>
          <cell r="S111">
            <v>1</v>
          </cell>
        </row>
        <row r="112">
          <cell r="A112" t="str">
            <v>F134</v>
          </cell>
          <cell r="B112" t="str">
            <v>Account 364 + 365 + 369  (OH)</v>
          </cell>
          <cell r="C112">
            <v>0</v>
          </cell>
          <cell r="D112">
            <v>0</v>
          </cell>
          <cell r="E112">
            <v>0</v>
          </cell>
          <cell r="F112">
            <v>0.5646956754982182</v>
          </cell>
          <cell r="G112">
            <v>0.25007754265454785</v>
          </cell>
          <cell r="H112">
            <v>6.9759593844534146E-2</v>
          </cell>
          <cell r="I112">
            <v>9.8098101597252907E-3</v>
          </cell>
          <cell r="J112">
            <v>0</v>
          </cell>
          <cell r="K112">
            <v>9.401497551874383E-3</v>
          </cell>
          <cell r="L112">
            <v>5.4551956362379223E-4</v>
          </cell>
          <cell r="M112">
            <v>2.053453175462253E-4</v>
          </cell>
          <cell r="N112">
            <v>9.4925175713158103E-2</v>
          </cell>
          <cell r="O112">
            <v>5.7983969677197482E-4</v>
          </cell>
          <cell r="P112">
            <v>0</v>
          </cell>
          <cell r="Q112">
            <v>0</v>
          </cell>
          <cell r="R112">
            <v>0</v>
          </cell>
          <cell r="S112">
            <v>1</v>
          </cell>
        </row>
        <row r="113">
          <cell r="A113" t="str">
            <v>F135</v>
          </cell>
          <cell r="B113" t="str">
            <v>Account 366 + 367 + 369  (UG)</v>
          </cell>
          <cell r="C113">
            <v>0</v>
          </cell>
          <cell r="D113">
            <v>0</v>
          </cell>
          <cell r="E113">
            <v>0</v>
          </cell>
          <cell r="F113">
            <v>0.63847973148955328</v>
          </cell>
          <cell r="G113">
            <v>0.1964867193139728</v>
          </cell>
          <cell r="H113">
            <v>5.3254761672275774E-2</v>
          </cell>
          <cell r="I113">
            <v>2.1153774532638855E-3</v>
          </cell>
          <cell r="J113">
            <v>0</v>
          </cell>
          <cell r="K113">
            <v>7.1442656420634843E-3</v>
          </cell>
          <cell r="L113">
            <v>6.6902721772664649E-4</v>
          </cell>
          <cell r="M113">
            <v>2.0957099790259236E-4</v>
          </cell>
          <cell r="N113">
            <v>0.10119992185518628</v>
          </cell>
          <cell r="O113">
            <v>4.4062435805523664E-4</v>
          </cell>
          <cell r="P113">
            <v>0</v>
          </cell>
          <cell r="Q113">
            <v>0</v>
          </cell>
          <cell r="R113">
            <v>0</v>
          </cell>
          <cell r="S113">
            <v>1</v>
          </cell>
        </row>
        <row r="114">
          <cell r="A114" t="str">
            <v>F136</v>
          </cell>
          <cell r="B114" t="str">
            <v>Account 902 + 903 + 904</v>
          </cell>
          <cell r="C114">
            <v>0</v>
          </cell>
          <cell r="D114">
            <v>0</v>
          </cell>
          <cell r="E114">
            <v>0</v>
          </cell>
          <cell r="F114">
            <v>0.85278051655847564</v>
          </cell>
          <cell r="G114">
            <v>3.1575841689494413E-2</v>
          </cell>
          <cell r="H114">
            <v>5.8266424581653008E-3</v>
          </cell>
          <cell r="I114">
            <v>7.6249230415128605E-3</v>
          </cell>
          <cell r="J114">
            <v>8.2904151394039612E-3</v>
          </cell>
          <cell r="K114">
            <v>3.4825089585814868E-3</v>
          </cell>
          <cell r="L114">
            <v>2.1749138845496823E-3</v>
          </cell>
          <cell r="M114">
            <v>4.5746851760581562E-4</v>
          </cell>
          <cell r="N114">
            <v>8.771127807081136E-2</v>
          </cell>
          <cell r="O114">
            <v>1.0739860096555443E-5</v>
          </cell>
          <cell r="P114">
            <v>1.1525982314316034E-5</v>
          </cell>
          <cell r="Q114">
            <v>2.6612919494371003E-5</v>
          </cell>
          <cell r="R114">
            <v>2.6612919494371003E-5</v>
          </cell>
          <cell r="S114">
            <v>1</v>
          </cell>
        </row>
        <row r="115">
          <cell r="A115" t="str">
            <v>F137</v>
          </cell>
          <cell r="B115" t="str">
            <v>Total O &amp; M Expense</v>
          </cell>
          <cell r="C115">
            <v>0</v>
          </cell>
          <cell r="D115">
            <v>0</v>
          </cell>
          <cell r="E115">
            <v>0</v>
          </cell>
          <cell r="F115">
            <v>0.35856042356017565</v>
          </cell>
          <cell r="G115">
            <v>0.26408203129872732</v>
          </cell>
          <cell r="H115">
            <v>8.7416190333786933E-2</v>
          </cell>
          <cell r="I115">
            <v>5.6071649845686614E-3</v>
          </cell>
          <cell r="J115">
            <v>0.1568768956047466</v>
          </cell>
          <cell r="K115">
            <v>7.3824965335934295E-3</v>
          </cell>
          <cell r="L115">
            <v>3.1879840396214099E-4</v>
          </cell>
          <cell r="M115">
            <v>5.1255252231742553E-4</v>
          </cell>
          <cell r="N115">
            <v>6.7150571991724542E-2</v>
          </cell>
          <cell r="O115">
            <v>5.5482104554298002E-4</v>
          </cell>
          <cell r="P115">
            <v>8.2044122989504802E-3</v>
          </cell>
          <cell r="Q115">
            <v>2.5660312901860344E-2</v>
          </cell>
          <cell r="R115">
            <v>1.7673328520043777E-2</v>
          </cell>
          <cell r="S115">
            <v>1</v>
          </cell>
        </row>
        <row r="116">
          <cell r="A116" t="str">
            <v>F137G</v>
          </cell>
          <cell r="B116" t="str">
            <v>Generation O &amp; M Exp</v>
          </cell>
          <cell r="C116">
            <v>0</v>
          </cell>
          <cell r="D116">
            <v>0</v>
          </cell>
          <cell r="E116">
            <v>0</v>
          </cell>
          <cell r="F116">
            <v>0.31840108073022311</v>
          </cell>
          <cell r="G116">
            <v>0.27489015835754088</v>
          </cell>
          <cell r="H116">
            <v>9.28799971629925E-2</v>
          </cell>
          <cell r="I116">
            <v>2.8373136903540215E-3</v>
          </cell>
          <cell r="J116">
            <v>0.17901149232130834</v>
          </cell>
          <cell r="K116">
            <v>7.3163055943166978E-3</v>
          </cell>
          <cell r="L116">
            <v>2.2388434206237063E-4</v>
          </cell>
          <cell r="M116">
            <v>5.5885548905086093E-4</v>
          </cell>
          <cell r="N116">
            <v>6.3557195281612508E-2</v>
          </cell>
          <cell r="O116">
            <v>5.6909834147879921E-4</v>
          </cell>
          <cell r="P116">
            <v>9.4140076515919647E-3</v>
          </cell>
          <cell r="Q116">
            <v>2.9945680984222671E-2</v>
          </cell>
          <cell r="R116">
            <v>2.0394930053245407E-2</v>
          </cell>
          <cell r="S116">
            <v>1</v>
          </cell>
        </row>
        <row r="117">
          <cell r="A117" t="str">
            <v>F137T</v>
          </cell>
          <cell r="B117" t="str">
            <v>Transmission O &amp; M Exp</v>
          </cell>
          <cell r="C117">
            <v>0</v>
          </cell>
          <cell r="D117">
            <v>0</v>
          </cell>
          <cell r="E117">
            <v>0</v>
          </cell>
          <cell r="F117">
            <v>0.33895056728158685</v>
          </cell>
          <cell r="G117">
            <v>0.2774814878170751</v>
          </cell>
          <cell r="H117">
            <v>8.9573892868729493E-2</v>
          </cell>
          <cell r="I117">
            <v>2.0966280983772609E-3</v>
          </cell>
          <cell r="J117">
            <v>0.17064686796817535</v>
          </cell>
          <cell r="K117">
            <v>6.6133241894246759E-3</v>
          </cell>
          <cell r="L117">
            <v>2.0857420033217538E-4</v>
          </cell>
          <cell r="M117">
            <v>3.8984768033234815E-4</v>
          </cell>
          <cell r="N117">
            <v>6.5627016161163718E-2</v>
          </cell>
          <cell r="O117">
            <v>6.0197378070384121E-4</v>
          </cell>
          <cell r="P117">
            <v>8.4978283758878718E-3</v>
          </cell>
          <cell r="Q117">
            <v>2.1964538398993386E-2</v>
          </cell>
          <cell r="R117">
            <v>1.7347453179217813E-2</v>
          </cell>
          <cell r="S117">
            <v>1</v>
          </cell>
        </row>
        <row r="118">
          <cell r="A118" t="str">
            <v>F137D</v>
          </cell>
          <cell r="B118" t="str">
            <v xml:space="preserve">Distribution O &amp; M Exp </v>
          </cell>
          <cell r="C118">
            <v>0</v>
          </cell>
          <cell r="D118">
            <v>0</v>
          </cell>
          <cell r="E118">
            <v>0</v>
          </cell>
          <cell r="F118">
            <v>0.54054031867854702</v>
          </cell>
          <cell r="G118">
            <v>0.2461890671172916</v>
          </cell>
          <cell r="H118">
            <v>6.8700137085952476E-2</v>
          </cell>
          <cell r="I118">
            <v>3.2343825477048005E-2</v>
          </cell>
          <cell r="J118">
            <v>6.8528358164167708E-3</v>
          </cell>
          <cell r="K118">
            <v>1.0059659944078982E-2</v>
          </cell>
          <cell r="L118">
            <v>5.2232906993957364E-4</v>
          </cell>
          <cell r="M118">
            <v>2.2619038922403308E-4</v>
          </cell>
          <cell r="N118">
            <v>9.1930770224364466E-2</v>
          </cell>
          <cell r="O118">
            <v>5.9198657123027431E-4</v>
          </cell>
          <cell r="P118">
            <v>4.1141948484687803E-4</v>
          </cell>
          <cell r="Q118">
            <v>9.3045285313566217E-4</v>
          </cell>
          <cell r="R118">
            <v>7.0100728792423265E-4</v>
          </cell>
          <cell r="S118">
            <v>1</v>
          </cell>
        </row>
        <row r="119">
          <cell r="A119" t="str">
            <v>F137R</v>
          </cell>
          <cell r="B119" t="str">
            <v>Retail O &amp; M Exp  (Customer)</v>
          </cell>
          <cell r="C119">
            <v>0</v>
          </cell>
          <cell r="D119">
            <v>0</v>
          </cell>
          <cell r="E119">
            <v>0</v>
          </cell>
          <cell r="F119">
            <v>0.85462793204989895</v>
          </cell>
          <cell r="G119">
            <v>2.9766302619335355E-2</v>
          </cell>
          <cell r="H119">
            <v>5.1027399152060414E-3</v>
          </cell>
          <cell r="I119">
            <v>8.1562395414022278E-3</v>
          </cell>
          <cell r="J119">
            <v>7.2382114561459843E-3</v>
          </cell>
          <cell r="K119">
            <v>3.4786308743713595E-3</v>
          </cell>
          <cell r="L119">
            <v>2.2438569753083942E-3</v>
          </cell>
          <cell r="M119">
            <v>4.7260755430000574E-4</v>
          </cell>
          <cell r="N119">
            <v>8.8805752511835381E-2</v>
          </cell>
          <cell r="O119">
            <v>1.0661010195594862E-5</v>
          </cell>
          <cell r="P119">
            <v>1.1511389664271826E-5</v>
          </cell>
          <cell r="Q119">
            <v>5.3512403418519102E-5</v>
          </cell>
          <cell r="R119">
            <v>3.2041698918036537E-5</v>
          </cell>
          <cell r="S119">
            <v>1</v>
          </cell>
        </row>
        <row r="120">
          <cell r="A120" t="str">
            <v>F137M</v>
          </cell>
          <cell r="B120" t="str">
            <v xml:space="preserve">Misc &amp; Customer O &amp; M Exp </v>
          </cell>
          <cell r="C120">
            <v>0</v>
          </cell>
          <cell r="D120">
            <v>0</v>
          </cell>
          <cell r="E120">
            <v>0</v>
          </cell>
          <cell r="F120">
            <v>0.40699770433233368</v>
          </cell>
          <cell r="G120">
            <v>0.26604829024262955</v>
          </cell>
          <cell r="H120">
            <v>8.2358502052883642E-2</v>
          </cell>
          <cell r="I120">
            <v>5.9844966363501381E-3</v>
          </cell>
          <cell r="J120">
            <v>0.12315062656674258</v>
          </cell>
          <cell r="K120">
            <v>8.4484920904371388E-3</v>
          </cell>
          <cell r="L120">
            <v>2.7542354000494149E-4</v>
          </cell>
          <cell r="M120">
            <v>3.539347696718907E-4</v>
          </cell>
          <cell r="N120">
            <v>7.2502478242994509E-2</v>
          </cell>
          <cell r="O120">
            <v>6.3661179214994442E-4</v>
          </cell>
          <cell r="P120">
            <v>6.1343366117120202E-3</v>
          </cell>
          <cell r="Q120">
            <v>1.4734950200145413E-2</v>
          </cell>
          <cell r="R120">
            <v>1.2374152921944659E-2</v>
          </cell>
          <cell r="S120">
            <v>1</v>
          </cell>
        </row>
        <row r="121">
          <cell r="A121" t="str">
            <v>F138</v>
          </cell>
          <cell r="B121" t="str">
            <v>GTD O&amp;M Exp  (less fuel, purchased p &amp; wheeling)</v>
          </cell>
          <cell r="C121">
            <v>0</v>
          </cell>
          <cell r="D121">
            <v>0</v>
          </cell>
          <cell r="E121">
            <v>0</v>
          </cell>
          <cell r="F121">
            <v>0.46517393622124814</v>
          </cell>
          <cell r="G121">
            <v>0.23729080594656712</v>
          </cell>
          <cell r="H121">
            <v>7.2588071346608274E-2</v>
          </cell>
          <cell r="I121">
            <v>1.2031280264176913E-2</v>
          </cell>
          <cell r="J121">
            <v>0.1007919216307373</v>
          </cell>
          <cell r="K121">
            <v>7.42366622621758E-3</v>
          </cell>
          <cell r="L121">
            <v>5.5102135080567125E-4</v>
          </cell>
          <cell r="M121">
            <v>3.3698989659877856E-4</v>
          </cell>
          <cell r="N121">
            <v>7.6082075124231374E-2</v>
          </cell>
          <cell r="O121">
            <v>5.2857010985461598E-4</v>
          </cell>
          <cell r="P121">
            <v>5.0265419999859689E-3</v>
          </cell>
          <cell r="Q121">
            <v>1.2105576169874109E-2</v>
          </cell>
          <cell r="R121">
            <v>1.0069543713093786E-2</v>
          </cell>
          <cell r="S121">
            <v>1</v>
          </cell>
        </row>
        <row r="122">
          <cell r="A122" t="str">
            <v>F138G</v>
          </cell>
          <cell r="B122" t="str">
            <v xml:space="preserve">Generation O &amp; M Exp (less fuel &amp; purchased power) </v>
          </cell>
          <cell r="C122">
            <v>0</v>
          </cell>
          <cell r="D122">
            <v>0</v>
          </cell>
          <cell r="E122">
            <v>0</v>
          </cell>
          <cell r="F122">
            <v>0.34573284175561814</v>
          </cell>
          <cell r="G122">
            <v>0.27709023300000502</v>
          </cell>
          <cell r="H122">
            <v>8.8955862930045884E-2</v>
          </cell>
          <cell r="I122">
            <v>1.8575802547006596E-3</v>
          </cell>
          <cell r="J122">
            <v>0.16695712064381904</v>
          </cell>
          <cell r="K122">
            <v>7.0902242885279038E-3</v>
          </cell>
          <cell r="L122">
            <v>2.003251320436722E-4</v>
          </cell>
          <cell r="M122">
            <v>3.7205224265470145E-4</v>
          </cell>
          <cell r="N122">
            <v>6.5452956264633835E-2</v>
          </cell>
          <cell r="O122">
            <v>6.1407458999095165E-4</v>
          </cell>
          <cell r="P122">
            <v>8.408354916744255E-3</v>
          </cell>
          <cell r="Q122">
            <v>2.0393874334921392E-2</v>
          </cell>
          <cell r="R122">
            <v>1.6874499646294477E-2</v>
          </cell>
          <cell r="S122">
            <v>1</v>
          </cell>
        </row>
        <row r="123">
          <cell r="A123" t="str">
            <v>F138T</v>
          </cell>
          <cell r="B123" t="str">
            <v>Transmission O &amp; M Exp - (less wheeling exp)</v>
          </cell>
          <cell r="C123">
            <v>0</v>
          </cell>
          <cell r="D123">
            <v>0</v>
          </cell>
          <cell r="E123">
            <v>0</v>
          </cell>
          <cell r="F123">
            <v>0.34347145415227098</v>
          </cell>
          <cell r="G123">
            <v>0.27499862432742989</v>
          </cell>
          <cell r="H123">
            <v>8.820647075986307E-2</v>
          </cell>
          <cell r="I123">
            <v>1.8268775272007522E-3</v>
          </cell>
          <cell r="J123">
            <v>0.17261081033586431</v>
          </cell>
          <cell r="K123">
            <v>7.0312897095848852E-3</v>
          </cell>
          <cell r="L123">
            <v>1.9840947378747239E-4</v>
          </cell>
          <cell r="M123">
            <v>3.6599261306956515E-4</v>
          </cell>
          <cell r="N123">
            <v>6.4980054819904362E-2</v>
          </cell>
          <cell r="O123">
            <v>6.0999468412517479E-4</v>
          </cell>
          <cell r="P123">
            <v>8.3646275447783174E-3</v>
          </cell>
          <cell r="Q123">
            <v>2.0086768712027765E-2</v>
          </cell>
          <cell r="R123">
            <v>1.724862534009319E-2</v>
          </cell>
          <cell r="S123">
            <v>1</v>
          </cell>
        </row>
        <row r="124">
          <cell r="A124" t="str">
            <v>F138D</v>
          </cell>
          <cell r="B124" t="str">
            <v xml:space="preserve">Distribution O &amp; M Exp </v>
          </cell>
          <cell r="C124">
            <v>0</v>
          </cell>
          <cell r="D124">
            <v>0</v>
          </cell>
          <cell r="E124">
            <v>0</v>
          </cell>
          <cell r="F124">
            <v>0.5431178716251488</v>
          </cell>
          <cell r="G124">
            <v>0.24651479307064361</v>
          </cell>
          <cell r="H124">
            <v>6.8434723782509033E-2</v>
          </cell>
          <cell r="I124">
            <v>3.5081888691545951E-2</v>
          </cell>
          <cell r="J124">
            <v>2.2844854412390034E-3</v>
          </cell>
          <cell r="K124">
            <v>9.8890964518531053E-3</v>
          </cell>
          <cell r="L124">
            <v>5.3505083595494331E-4</v>
          </cell>
          <cell r="M124">
            <v>2.0515278338273965E-4</v>
          </cell>
          <cell r="N124">
            <v>9.2822255042778745E-2</v>
          </cell>
          <cell r="O124">
            <v>5.8020944698907698E-4</v>
          </cell>
          <cell r="P124">
            <v>1.7815760931835713E-4</v>
          </cell>
          <cell r="Q124">
            <v>1.7815760931835713E-4</v>
          </cell>
          <cell r="R124">
            <v>1.7815760931835713E-4</v>
          </cell>
          <cell r="S124">
            <v>1</v>
          </cell>
        </row>
        <row r="125">
          <cell r="A125" t="str">
            <v>F138R</v>
          </cell>
          <cell r="B125" t="str">
            <v>Retail O &amp; M Exp  (Customer)</v>
          </cell>
          <cell r="C125">
            <v>0</v>
          </cell>
          <cell r="D125">
            <v>0</v>
          </cell>
          <cell r="E125">
            <v>0</v>
          </cell>
          <cell r="F125">
            <v>0.85454842705351874</v>
          </cell>
          <cell r="G125">
            <v>2.9871586495254121E-2</v>
          </cell>
          <cell r="H125">
            <v>5.1189405745740036E-3</v>
          </cell>
          <cell r="I125">
            <v>8.1505737721491688E-3</v>
          </cell>
          <cell r="J125">
            <v>7.2430263247767529E-3</v>
          </cell>
          <cell r="K125">
            <v>3.478116703819274E-3</v>
          </cell>
          <cell r="L125">
            <v>2.2429671332991571E-3</v>
          </cell>
          <cell r="M125">
            <v>4.7178274818057155E-4</v>
          </cell>
          <cell r="N125">
            <v>8.8806672142818829E-2</v>
          </cell>
          <cell r="O125">
            <v>1.1063298841235599E-5</v>
          </cell>
          <cell r="P125">
            <v>1.0190875656186684E-5</v>
          </cell>
          <cell r="Q125">
            <v>2.3326438556021258E-5</v>
          </cell>
          <cell r="R125">
            <v>2.3326438556021258E-5</v>
          </cell>
          <cell r="S125">
            <v>1</v>
          </cell>
        </row>
        <row r="126">
          <cell r="A126" t="str">
            <v>F138M</v>
          </cell>
          <cell r="B126" t="str">
            <v xml:space="preserve">Misc &amp; Customer O &amp; M Exp </v>
          </cell>
          <cell r="C126">
            <v>0</v>
          </cell>
          <cell r="D126">
            <v>0</v>
          </cell>
          <cell r="E126">
            <v>0</v>
          </cell>
          <cell r="F126">
            <v>7.6923076923076927E-2</v>
          </cell>
          <cell r="G126">
            <v>7.6923076923076927E-2</v>
          </cell>
          <cell r="H126">
            <v>7.6923076923076927E-2</v>
          </cell>
          <cell r="I126">
            <v>7.6923076923076927E-2</v>
          </cell>
          <cell r="J126">
            <v>7.6923076923076927E-2</v>
          </cell>
          <cell r="K126">
            <v>7.6923076923076927E-2</v>
          </cell>
          <cell r="L126">
            <v>7.6923076923076927E-2</v>
          </cell>
          <cell r="M126">
            <v>7.6923076923076927E-2</v>
          </cell>
          <cell r="N126">
            <v>7.6923076923076927E-2</v>
          </cell>
          <cell r="O126">
            <v>7.6923076923076927E-2</v>
          </cell>
          <cell r="P126">
            <v>7.6923076923076927E-2</v>
          </cell>
          <cell r="Q126">
            <v>7.6923076923076927E-2</v>
          </cell>
          <cell r="R126">
            <v>7.6923076923076927E-2</v>
          </cell>
          <cell r="S126">
            <v>1</v>
          </cell>
        </row>
        <row r="127">
          <cell r="A127" t="str">
            <v>F140</v>
          </cell>
          <cell r="B127" t="str">
            <v>Revenue Requirement Before Rev Credits</v>
          </cell>
          <cell r="C127">
            <v>0</v>
          </cell>
          <cell r="D127">
            <v>0</v>
          </cell>
          <cell r="E127">
            <v>0</v>
          </cell>
          <cell r="F127">
            <v>0.37505823624434115</v>
          </cell>
          <cell r="G127">
            <v>0.26948475987658699</v>
          </cell>
          <cell r="H127">
            <v>8.5323444400192405E-2</v>
          </cell>
          <cell r="I127">
            <v>6.2248956332308421E-3</v>
          </cell>
          <cell r="J127">
            <v>0.14112117538759233</v>
          </cell>
          <cell r="K127">
            <v>7.5848585070070248E-3</v>
          </cell>
          <cell r="L127">
            <v>3.0627381927896295E-4</v>
          </cell>
          <cell r="M127">
            <v>5.4240176599364414E-4</v>
          </cell>
          <cell r="N127">
            <v>7.058829374083897E-2</v>
          </cell>
          <cell r="O127">
            <v>5.5952035071762539E-4</v>
          </cell>
          <cell r="P127">
            <v>7.1657475890743588E-3</v>
          </cell>
          <cell r="Q127">
            <v>2.0780556627261665E-2</v>
          </cell>
          <cell r="R127">
            <v>1.5259835962699805E-2</v>
          </cell>
          <cell r="S127">
            <v>1</v>
          </cell>
        </row>
        <row r="128">
          <cell r="A128" t="str">
            <v>F140G</v>
          </cell>
          <cell r="B128" t="str">
            <v>Revenue Requirement Before Rev Credits</v>
          </cell>
          <cell r="C128">
            <v>0</v>
          </cell>
          <cell r="D128">
            <v>0</v>
          </cell>
          <cell r="E128">
            <v>0</v>
          </cell>
          <cell r="F128">
            <v>0.32345560665046424</v>
          </cell>
          <cell r="G128">
            <v>0.27990417112480165</v>
          </cell>
          <cell r="H128">
            <v>9.1972295333427032E-2</v>
          </cell>
          <cell r="I128">
            <v>2.8535491497781004E-3</v>
          </cell>
          <cell r="J128">
            <v>0.17356925245933538</v>
          </cell>
          <cell r="K128">
            <v>7.1343074034468353E-3</v>
          </cell>
          <cell r="L128">
            <v>2.1913600479901653E-4</v>
          </cell>
          <cell r="M128">
            <v>5.8940176295765097E-4</v>
          </cell>
          <cell r="N128">
            <v>6.4992486347540679E-2</v>
          </cell>
          <cell r="O128">
            <v>5.6176801710514513E-4</v>
          </cell>
          <cell r="P128">
            <v>8.925116767555908E-3</v>
          </cell>
          <cell r="Q128">
            <v>2.6688648812033706E-2</v>
          </cell>
          <cell r="R128">
            <v>1.9134260166837561E-2</v>
          </cell>
          <cell r="S128">
            <v>1</v>
          </cell>
        </row>
        <row r="129">
          <cell r="A129" t="str">
            <v>F140T</v>
          </cell>
          <cell r="B129" t="str">
            <v>Revenue Requirement Before Rev Credits</v>
          </cell>
          <cell r="C129">
            <v>0</v>
          </cell>
          <cell r="D129">
            <v>0</v>
          </cell>
          <cell r="E129">
            <v>0</v>
          </cell>
          <cell r="F129">
            <v>0.34040366652016457</v>
          </cell>
          <cell r="G129">
            <v>0.28594839817307288</v>
          </cell>
          <cell r="H129">
            <v>8.8673588226581029E-2</v>
          </cell>
          <cell r="I129">
            <v>2.2135475988279999E-3</v>
          </cell>
          <cell r="J129">
            <v>0.16518041477589901</v>
          </cell>
          <cell r="K129">
            <v>6.5742527057948662E-3</v>
          </cell>
          <cell r="L129">
            <v>1.9901201700667784E-4</v>
          </cell>
          <cell r="M129">
            <v>4.9595426863632505E-4</v>
          </cell>
          <cell r="N129">
            <v>6.727319024616378E-2</v>
          </cell>
          <cell r="O129">
            <v>5.7197402841294414E-4</v>
          </cell>
          <cell r="P129">
            <v>7.853655965978654E-3</v>
          </cell>
          <cell r="Q129">
            <v>1.8390929579941828E-2</v>
          </cell>
          <cell r="R129">
            <v>1.6221415892982562E-2</v>
          </cell>
          <cell r="S129">
            <v>1</v>
          </cell>
        </row>
        <row r="130">
          <cell r="A130" t="str">
            <v>F140D</v>
          </cell>
          <cell r="B130" t="str">
            <v>Revenue Requirement Before Rev Credits</v>
          </cell>
          <cell r="C130">
            <v>0</v>
          </cell>
          <cell r="D130">
            <v>0</v>
          </cell>
          <cell r="E130">
            <v>0</v>
          </cell>
          <cell r="F130">
            <v>0.5535515496212009</v>
          </cell>
          <cell r="G130">
            <v>0.24732836856459947</v>
          </cell>
          <cell r="H130">
            <v>6.5904103533668282E-2</v>
          </cell>
          <cell r="I130">
            <v>2.3523698505864148E-2</v>
          </cell>
          <cell r="J130">
            <v>2.6127361761412293E-3</v>
          </cell>
          <cell r="K130">
            <v>1.0876179184792356E-2</v>
          </cell>
          <cell r="L130">
            <v>4.9069884425070062E-4</v>
          </cell>
          <cell r="M130">
            <v>3.9392832348767733E-4</v>
          </cell>
          <cell r="N130">
            <v>9.3801614168634126E-2</v>
          </cell>
          <cell r="O130">
            <v>6.1975327041352416E-4</v>
          </cell>
          <cell r="P130">
            <v>2.051151184985279E-4</v>
          </cell>
          <cell r="Q130">
            <v>3.8416839711429446E-4</v>
          </cell>
          <cell r="R130">
            <v>3.0808629187298905E-4</v>
          </cell>
          <cell r="S130">
            <v>1</v>
          </cell>
        </row>
        <row r="131">
          <cell r="A131" t="str">
            <v>F140R</v>
          </cell>
          <cell r="B131" t="str">
            <v>Revenue Requirement Before Rev Credits</v>
          </cell>
          <cell r="C131">
            <v>0</v>
          </cell>
          <cell r="D131">
            <v>0</v>
          </cell>
          <cell r="E131">
            <v>0</v>
          </cell>
          <cell r="F131">
            <v>0.83449756794297336</v>
          </cell>
          <cell r="G131">
            <v>3.1776467014015243E-2</v>
          </cell>
          <cell r="H131">
            <v>7.9134955238763238E-3</v>
          </cell>
          <cell r="I131">
            <v>8.0083814809114601E-3</v>
          </cell>
          <cell r="J131">
            <v>1.6644601801912223E-2</v>
          </cell>
          <cell r="K131">
            <v>3.6765803802998945E-3</v>
          </cell>
          <cell r="L131">
            <v>2.1418791277244783E-3</v>
          </cell>
          <cell r="M131">
            <v>4.6284605287676416E-4</v>
          </cell>
          <cell r="N131">
            <v>9.2217271981541463E-2</v>
          </cell>
          <cell r="O131">
            <v>1.414913500044821E-5</v>
          </cell>
          <cell r="P131">
            <v>4.9453532526993607E-5</v>
          </cell>
          <cell r="Q131">
            <v>2.4897081761200883E-3</v>
          </cell>
          <cell r="R131">
            <v>1.0759785025636462E-4</v>
          </cell>
          <cell r="S131">
            <v>1</v>
          </cell>
        </row>
        <row r="132">
          <cell r="A132" t="str">
            <v>F140M</v>
          </cell>
          <cell r="B132" t="str">
            <v>Revenue Requirement Before Rev Credits</v>
          </cell>
          <cell r="C132">
            <v>0</v>
          </cell>
          <cell r="D132">
            <v>0</v>
          </cell>
          <cell r="E132">
            <v>0</v>
          </cell>
          <cell r="F132">
            <v>0.4008933906799596</v>
          </cell>
          <cell r="G132">
            <v>0.27005325479842512</v>
          </cell>
          <cell r="H132">
            <v>8.2857855476646716E-2</v>
          </cell>
          <cell r="I132">
            <v>6.1279199469340909E-3</v>
          </cell>
          <cell r="J132">
            <v>0.12456007410233134</v>
          </cell>
          <cell r="K132">
            <v>8.2459172449810669E-3</v>
          </cell>
          <cell r="L132">
            <v>2.7132674499582009E-4</v>
          </cell>
          <cell r="M132">
            <v>4.2077989136409498E-4</v>
          </cell>
          <cell r="N132">
            <v>7.2762968101757447E-2</v>
          </cell>
          <cell r="O132">
            <v>6.194589706302586E-4</v>
          </cell>
          <cell r="P132">
            <v>6.1358459068860862E-3</v>
          </cell>
          <cell r="Q132">
            <v>1.4596525376861914E-2</v>
          </cell>
          <cell r="R132">
            <v>1.2454657765642975E-2</v>
          </cell>
          <cell r="S132">
            <v>1</v>
          </cell>
        </row>
        <row r="133">
          <cell r="A133" t="str">
            <v>F141</v>
          </cell>
          <cell r="B133" t="str">
            <v>Firm Revenues</v>
          </cell>
          <cell r="C133">
            <v>0</v>
          </cell>
          <cell r="D133">
            <v>0</v>
          </cell>
          <cell r="E133">
            <v>0</v>
          </cell>
          <cell r="F133">
            <v>0.37643136257302112</v>
          </cell>
          <cell r="G133">
            <v>0.27920039270360569</v>
          </cell>
          <cell r="H133">
            <v>8.4185226772836047E-2</v>
          </cell>
          <cell r="I133">
            <v>8.3493834430601373E-3</v>
          </cell>
          <cell r="J133">
            <v>0.130425341209151</v>
          </cell>
          <cell r="K133">
            <v>7.3454479183869981E-3</v>
          </cell>
          <cell r="L133">
            <v>3.1777179730256154E-4</v>
          </cell>
          <cell r="M133">
            <v>7.3596122162594702E-4</v>
          </cell>
          <cell r="N133">
            <v>7.3955908745865995E-2</v>
          </cell>
          <cell r="O133">
            <v>5.0233728575399561E-4</v>
          </cell>
          <cell r="P133">
            <v>6.3787094230879655E-3</v>
          </cell>
          <cell r="Q133">
            <v>1.831085355368715E-2</v>
          </cell>
          <cell r="R133">
            <v>1.3861303352615281E-2</v>
          </cell>
          <cell r="S133">
            <v>1</v>
          </cell>
        </row>
        <row r="134">
          <cell r="A134" t="str">
            <v>F150</v>
          </cell>
          <cell r="B134" t="str">
            <v>Income Before State Taxes</v>
          </cell>
          <cell r="C134">
            <v>0</v>
          </cell>
          <cell r="D134">
            <v>0</v>
          </cell>
          <cell r="E134">
            <v>0</v>
          </cell>
          <cell r="F134">
            <v>0.31666138585334658</v>
          </cell>
          <cell r="G134">
            <v>8.9171824318046752E-2</v>
          </cell>
          <cell r="H134">
            <v>0.10668090369819894</v>
          </cell>
          <cell r="I134">
            <v>-1.4240228783217282E-2</v>
          </cell>
          <cell r="J134">
            <v>0.33924515920253306</v>
          </cell>
          <cell r="K134">
            <v>1.3993169810290165E-2</v>
          </cell>
          <cell r="L134">
            <v>-1.4288530914343792E-5</v>
          </cell>
          <cell r="M134">
            <v>-2.7658728452215398E-3</v>
          </cell>
          <cell r="N134">
            <v>1.8540335250869303E-2</v>
          </cell>
          <cell r="O134">
            <v>1.4466366042718783E-3</v>
          </cell>
          <cell r="P134">
            <v>2.0628587185430741E-2</v>
          </cell>
          <cell r="Q134">
            <v>7.0892999980082902E-2</v>
          </cell>
          <cell r="R134">
            <v>3.9759391446429593E-2</v>
          </cell>
          <cell r="S134">
            <v>1</v>
          </cell>
        </row>
        <row r="135">
          <cell r="A135" t="str">
            <v>F150G</v>
          </cell>
          <cell r="B135" t="str">
            <v>Income Before State Taxes</v>
          </cell>
          <cell r="C135">
            <v>0</v>
          </cell>
          <cell r="D135">
            <v>0</v>
          </cell>
          <cell r="E135">
            <v>0</v>
          </cell>
          <cell r="F135">
            <v>0.3664803480421388</v>
          </cell>
          <cell r="G135">
            <v>0.18993481795861258</v>
          </cell>
          <cell r="H135">
            <v>8.9477495835339482E-2</v>
          </cell>
          <cell r="I135">
            <v>-2.6228811862979481E-3</v>
          </cell>
          <cell r="J135">
            <v>0.21953354386115048</v>
          </cell>
          <cell r="K135">
            <v>9.7873251761557232E-3</v>
          </cell>
          <cell r="L135">
            <v>1.8996303571067411E-4</v>
          </cell>
          <cell r="M135">
            <v>-1.0063348324610677E-3</v>
          </cell>
          <cell r="N135">
            <v>4.5955033580527646E-2</v>
          </cell>
          <cell r="O135">
            <v>9.4763608294083537E-4</v>
          </cell>
          <cell r="P135">
            <v>1.3468458172939476E-2</v>
          </cell>
          <cell r="Q135">
            <v>4.1847360533803592E-2</v>
          </cell>
          <cell r="R135">
            <v>2.6007233739583992E-2</v>
          </cell>
          <cell r="S135">
            <v>1</v>
          </cell>
        </row>
        <row r="136">
          <cell r="A136" t="str">
            <v>F150T</v>
          </cell>
          <cell r="B136" t="str">
            <v>Income Before State Taxes</v>
          </cell>
          <cell r="C136">
            <v>0</v>
          </cell>
          <cell r="D136">
            <v>0</v>
          </cell>
          <cell r="E136">
            <v>0</v>
          </cell>
          <cell r="F136">
            <v>0.71636574804674691</v>
          </cell>
          <cell r="G136">
            <v>-2.1206826505314131</v>
          </cell>
          <cell r="H136">
            <v>0.11770708047220943</v>
          </cell>
          <cell r="I136">
            <v>-8.7241580725519935E-2</v>
          </cell>
          <cell r="J136">
            <v>1.7308353919995922</v>
          </cell>
          <cell r="K136">
            <v>8.1428714941926925E-2</v>
          </cell>
          <cell r="L136">
            <v>2.9714131411404446E-4</v>
          </cell>
          <cell r="M136">
            <v>-3.0935013713150605E-2</v>
          </cell>
          <cell r="N136">
            <v>-0.46475524902484888</v>
          </cell>
          <cell r="O136">
            <v>9.3350258619898062E-3</v>
          </cell>
          <cell r="P136">
            <v>0.14815682120157744</v>
          </cell>
          <cell r="Q136">
            <v>0.6147722944335634</v>
          </cell>
          <cell r="R136">
            <v>0.28471627586296622</v>
          </cell>
          <cell r="S136">
            <v>1</v>
          </cell>
        </row>
        <row r="137">
          <cell r="A137" t="str">
            <v>F150D</v>
          </cell>
          <cell r="B137" t="str">
            <v>Income Before State Taxes</v>
          </cell>
          <cell r="C137">
            <v>0</v>
          </cell>
          <cell r="D137">
            <v>0</v>
          </cell>
          <cell r="E137">
            <v>0</v>
          </cell>
          <cell r="F137">
            <v>0.46437534894583243</v>
          </cell>
          <cell r="G137">
            <v>0.33074361408834801</v>
          </cell>
          <cell r="H137">
            <v>4.9100560283442292E-2</v>
          </cell>
          <cell r="I137">
            <v>2.4765836803917498E-2</v>
          </cell>
          <cell r="J137">
            <v>-3.0461432710225458E-3</v>
          </cell>
          <cell r="K137">
            <v>2.1012263446690254E-3</v>
          </cell>
          <cell r="L137">
            <v>5.3873188602831515E-4</v>
          </cell>
          <cell r="M137">
            <v>2.2751245684578445E-3</v>
          </cell>
          <cell r="N137">
            <v>0.12972623532896871</v>
          </cell>
          <cell r="O137">
            <v>-6.0497095257040286E-5</v>
          </cell>
          <cell r="P137">
            <v>-1.3152163557565805E-4</v>
          </cell>
          <cell r="Q137">
            <v>-2.4637450950914174E-4</v>
          </cell>
          <cell r="R137">
            <v>-1.4214173729466963E-4</v>
          </cell>
          <cell r="S137">
            <v>1</v>
          </cell>
        </row>
        <row r="138">
          <cell r="A138" t="str">
            <v>F150R</v>
          </cell>
          <cell r="B138" t="str">
            <v>Income Before State Taxes</v>
          </cell>
          <cell r="C138">
            <v>0</v>
          </cell>
          <cell r="D138">
            <v>0</v>
          </cell>
          <cell r="E138">
            <v>0</v>
          </cell>
          <cell r="F138">
            <v>-0.7284519173381554</v>
          </cell>
          <cell r="G138">
            <v>-2.3140820483842885E-2</v>
          </cell>
          <cell r="H138">
            <v>0.21113123964315733</v>
          </cell>
          <cell r="I138">
            <v>-1.7748653057892805E-2</v>
          </cell>
          <cell r="J138">
            <v>0.76238558308846149</v>
          </cell>
          <cell r="K138">
            <v>1.24876025064596E-2</v>
          </cell>
          <cell r="L138">
            <v>-3.8325206137654923E-3</v>
          </cell>
          <cell r="M138">
            <v>-1.1275161713342223E-3</v>
          </cell>
          <cell r="N138">
            <v>0.62310998056064038</v>
          </cell>
          <cell r="O138">
            <v>-1.8811757764999331E-4</v>
          </cell>
          <cell r="P138">
            <v>-1.6216749477372112E-3</v>
          </cell>
          <cell r="Q138">
            <v>0.17026653858454344</v>
          </cell>
          <cell r="R138">
            <v>-3.2697242925947513E-3</v>
          </cell>
          <cell r="S138">
            <v>1</v>
          </cell>
        </row>
        <row r="139">
          <cell r="A139" t="str">
            <v>F150M</v>
          </cell>
          <cell r="B139" t="str">
            <v>Income Before State Taxes</v>
          </cell>
          <cell r="C139">
            <v>0</v>
          </cell>
          <cell r="D139">
            <v>0</v>
          </cell>
          <cell r="E139">
            <v>0</v>
          </cell>
          <cell r="F139">
            <v>-7.3082206488909334</v>
          </cell>
          <cell r="G139">
            <v>9.500589471304183</v>
          </cell>
          <cell r="H139">
            <v>0.45409862282010766</v>
          </cell>
          <cell r="I139">
            <v>0.7232728932764001</v>
          </cell>
          <cell r="J139">
            <v>-1.4406154377606339</v>
          </cell>
          <cell r="K139">
            <v>-0.40379667697870431</v>
          </cell>
          <cell r="L139">
            <v>-3.8932620093799718E-3</v>
          </cell>
          <cell r="M139">
            <v>0.1557724397605236</v>
          </cell>
          <cell r="N139">
            <v>1.5734212332865798</v>
          </cell>
          <cell r="O139">
            <v>-3.7910166992317772E-2</v>
          </cell>
          <cell r="P139">
            <v>-0.27994303639762358</v>
          </cell>
          <cell r="Q139">
            <v>-1.4765511830878328</v>
          </cell>
          <cell r="R139">
            <v>-0.45628752199981226</v>
          </cell>
          <cell r="S139">
            <v>1</v>
          </cell>
        </row>
        <row r="140">
          <cell r="A140" t="str">
            <v>F151</v>
          </cell>
          <cell r="B140" t="str">
            <v>Depreciation Expense</v>
          </cell>
          <cell r="C140">
            <v>0</v>
          </cell>
          <cell r="D140">
            <v>0</v>
          </cell>
          <cell r="E140">
            <v>0</v>
          </cell>
          <cell r="F140">
            <v>0.40655676078437381</v>
          </cell>
          <cell r="G140">
            <v>0.26569875790327996</v>
          </cell>
          <cell r="H140">
            <v>8.2247042388827102E-2</v>
          </cell>
          <cell r="I140">
            <v>9.2158223793638305E-3</v>
          </cell>
          <cell r="J140">
            <v>0.12137056696613006</v>
          </cell>
          <cell r="K140">
            <v>8.4296489272596056E-3</v>
          </cell>
          <cell r="L140">
            <v>2.717684120988252E-4</v>
          </cell>
          <cell r="M140">
            <v>3.4696836014617462E-4</v>
          </cell>
          <cell r="N140">
            <v>7.2421446268088205E-2</v>
          </cell>
          <cell r="O140">
            <v>6.3269706723910208E-4</v>
          </cell>
          <cell r="P140">
            <v>6.0607738225710479E-3</v>
          </cell>
          <cell r="Q140">
            <v>1.4549449408987119E-2</v>
          </cell>
          <cell r="R140">
            <v>1.2198297311635352E-2</v>
          </cell>
          <cell r="S140">
            <v>1</v>
          </cell>
        </row>
        <row r="141">
          <cell r="A141" t="str">
            <v>F151G</v>
          </cell>
          <cell r="B141" t="str">
            <v>Depreciation Expense</v>
          </cell>
          <cell r="C141">
            <v>0</v>
          </cell>
          <cell r="D141">
            <v>0</v>
          </cell>
          <cell r="E141">
            <v>0</v>
          </cell>
          <cell r="F141">
            <v>0.34614523771625788</v>
          </cell>
          <cell r="G141">
            <v>0.27714150291305473</v>
          </cell>
          <cell r="H141">
            <v>8.8894393088455981E-2</v>
          </cell>
          <cell r="I141">
            <v>1.841241134830924E-3</v>
          </cell>
          <cell r="J141">
            <v>0.16676727879563391</v>
          </cell>
          <cell r="K141">
            <v>7.0861614678240977E-3</v>
          </cell>
          <cell r="L141">
            <v>1.9995857975879463E-4</v>
          </cell>
          <cell r="M141">
            <v>3.6886945280377838E-4</v>
          </cell>
          <cell r="N141">
            <v>6.5486234694526996E-2</v>
          </cell>
          <cell r="O141">
            <v>6.1474355425440112E-4</v>
          </cell>
          <cell r="P141">
            <v>8.3924759959919659E-3</v>
          </cell>
          <cell r="Q141">
            <v>2.024446728630129E-2</v>
          </cell>
          <cell r="R141">
            <v>1.6817435320305354E-2</v>
          </cell>
          <cell r="S141">
            <v>1</v>
          </cell>
        </row>
        <row r="142">
          <cell r="A142" t="str">
            <v>F151T</v>
          </cell>
          <cell r="B142" t="str">
            <v>Depreciation Expense</v>
          </cell>
          <cell r="C142">
            <v>0</v>
          </cell>
          <cell r="D142">
            <v>0</v>
          </cell>
          <cell r="E142">
            <v>0</v>
          </cell>
          <cell r="F142">
            <v>0.34340037373305027</v>
          </cell>
          <cell r="G142">
            <v>0.27494171416134194</v>
          </cell>
          <cell r="H142">
            <v>8.8188216687089913E-2</v>
          </cell>
          <cell r="I142">
            <v>1.826499460205872E-3</v>
          </cell>
          <cell r="J142">
            <v>0.17276601076781811</v>
          </cell>
          <cell r="K142">
            <v>7.0298346046142185E-3</v>
          </cell>
          <cell r="L142">
            <v>1.9836841352350088E-4</v>
          </cell>
          <cell r="M142">
            <v>3.6591687196195889E-4</v>
          </cell>
          <cell r="N142">
            <v>6.4966607386408096E-2</v>
          </cell>
          <cell r="O142">
            <v>6.0986844749809615E-4</v>
          </cell>
          <cell r="P142">
            <v>8.3638913257047861E-3</v>
          </cell>
          <cell r="Q142">
            <v>2.0082611813620106E-2</v>
          </cell>
          <cell r="R142">
            <v>1.7260086327163283E-2</v>
          </cell>
          <cell r="S142">
            <v>1</v>
          </cell>
        </row>
        <row r="143">
          <cell r="A143" t="str">
            <v>F151D</v>
          </cell>
          <cell r="B143" t="str">
            <v>Depreciation Expense</v>
          </cell>
          <cell r="C143">
            <v>0</v>
          </cell>
          <cell r="D143">
            <v>0</v>
          </cell>
          <cell r="E143">
            <v>0</v>
          </cell>
          <cell r="F143">
            <v>0.55880700310046749</v>
          </cell>
          <cell r="G143">
            <v>0.24047358165360042</v>
          </cell>
          <cell r="H143">
            <v>6.650933156768081E-2</v>
          </cell>
          <cell r="I143">
            <v>2.8225694445843497E-2</v>
          </cell>
          <cell r="J143">
            <v>1.7421816323298744E-3</v>
          </cell>
          <cell r="K143">
            <v>1.1987641390655664E-2</v>
          </cell>
          <cell r="L143">
            <v>4.3237965121809441E-4</v>
          </cell>
          <cell r="M143">
            <v>2.9036822740779382E-4</v>
          </cell>
          <cell r="N143">
            <v>9.0434899826545845E-2</v>
          </cell>
          <cell r="O143">
            <v>6.8932179689858066E-4</v>
          </cell>
          <cell r="P143">
            <v>1.3586556911735254E-4</v>
          </cell>
          <cell r="Q143">
            <v>1.3586556911735254E-4</v>
          </cell>
          <cell r="R143">
            <v>1.3586556911735254E-4</v>
          </cell>
          <cell r="S143">
            <v>1</v>
          </cell>
        </row>
        <row r="144">
          <cell r="A144" t="str">
            <v>F151R</v>
          </cell>
          <cell r="B144" t="str">
            <v>Depreciation Expense</v>
          </cell>
          <cell r="C144">
            <v>0</v>
          </cell>
          <cell r="D144">
            <v>0</v>
          </cell>
          <cell r="E144">
            <v>0</v>
          </cell>
          <cell r="F144">
            <v>0.87121091198399003</v>
          </cell>
          <cell r="G144">
            <v>1.8685618887272257E-2</v>
          </cell>
          <cell r="H144">
            <v>3.6060824098817966E-4</v>
          </cell>
          <cell r="I144">
            <v>1.0806265281044006E-2</v>
          </cell>
          <cell r="J144">
            <v>1.4291196877289564E-3</v>
          </cell>
          <cell r="K144">
            <v>3.5368533735182337E-3</v>
          </cell>
          <cell r="L144">
            <v>2.4986356816757084E-3</v>
          </cell>
          <cell r="M144">
            <v>5.2555973340059469E-4</v>
          </cell>
          <cell r="N144">
            <v>9.0906317860013006E-2</v>
          </cell>
          <cell r="O144">
            <v>1.3313276223762299E-5</v>
          </cell>
          <cell r="P144">
            <v>8.9319980483059787E-6</v>
          </cell>
          <cell r="Q144">
            <v>8.9319980483059787E-6</v>
          </cell>
          <cell r="R144">
            <v>8.9319980483059787E-6</v>
          </cell>
          <cell r="S144">
            <v>1</v>
          </cell>
        </row>
        <row r="145">
          <cell r="A145" t="str">
            <v>F151M</v>
          </cell>
          <cell r="B145" t="str">
            <v>Depreciation Expense</v>
          </cell>
          <cell r="C145">
            <v>0</v>
          </cell>
          <cell r="D145">
            <v>0</v>
          </cell>
          <cell r="E145">
            <v>0</v>
          </cell>
          <cell r="F145">
            <v>7.6923076923076927E-2</v>
          </cell>
          <cell r="G145">
            <v>7.6923076923076927E-2</v>
          </cell>
          <cell r="H145">
            <v>7.6923076923076927E-2</v>
          </cell>
          <cell r="I145">
            <v>7.6923076923076927E-2</v>
          </cell>
          <cell r="J145">
            <v>7.6923076923076927E-2</v>
          </cell>
          <cell r="K145">
            <v>7.6923076923076927E-2</v>
          </cell>
          <cell r="L145">
            <v>7.6923076923076927E-2</v>
          </cell>
          <cell r="M145">
            <v>7.6923076923076927E-2</v>
          </cell>
          <cell r="N145">
            <v>7.6923076923076927E-2</v>
          </cell>
          <cell r="O145">
            <v>7.6923076923076927E-2</v>
          </cell>
          <cell r="P145">
            <v>7.6923076923076927E-2</v>
          </cell>
          <cell r="Q145">
            <v>7.6923076923076927E-2</v>
          </cell>
          <cell r="R145">
            <v>7.6923076923076927E-2</v>
          </cell>
          <cell r="S145">
            <v>1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3">
          <cell r="C3" t="str">
            <v>Rocky Mountain Power</v>
          </cell>
        </row>
        <row r="5">
          <cell r="C5" t="str">
            <v>12 Months Ending December 31, 2010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H58">
            <v>1724573805.7033823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A9" t="str">
            <v>Factor Name</v>
          </cell>
        </row>
      </sheetData>
      <sheetData sheetId="21">
        <row r="11">
          <cell r="A11" t="str">
            <v>Factor Name</v>
          </cell>
        </row>
      </sheetData>
      <sheetData sheetId="22">
        <row r="4">
          <cell r="P4">
            <v>0.74495515661281908</v>
          </cell>
        </row>
      </sheetData>
      <sheetData sheetId="23"/>
      <sheetData sheetId="24">
        <row r="251">
          <cell r="AG251" t="str">
            <v>DIS</v>
          </cell>
        </row>
        <row r="275">
          <cell r="H275">
            <v>0</v>
          </cell>
        </row>
        <row r="276">
          <cell r="H276">
            <v>0</v>
          </cell>
          <cell r="AG276">
            <v>0</v>
          </cell>
        </row>
        <row r="288">
          <cell r="H288">
            <v>115938437.37436633</v>
          </cell>
        </row>
        <row r="327">
          <cell r="AG327">
            <v>5.1178549502640197E-2</v>
          </cell>
        </row>
        <row r="608">
          <cell r="AG608">
            <v>0</v>
          </cell>
        </row>
        <row r="732">
          <cell r="H732">
            <v>25091221.66910474</v>
          </cell>
        </row>
        <row r="827">
          <cell r="H827">
            <v>98238.50889699017</v>
          </cell>
        </row>
        <row r="828">
          <cell r="H828">
            <v>652910.76721132139</v>
          </cell>
        </row>
        <row r="1021">
          <cell r="AG1021">
            <v>43810.742231877011</v>
          </cell>
        </row>
        <row r="1076">
          <cell r="AG1076">
            <v>0</v>
          </cell>
        </row>
        <row r="1093">
          <cell r="AG1093">
            <v>0</v>
          </cell>
        </row>
        <row r="1140">
          <cell r="AG1140">
            <v>0</v>
          </cell>
        </row>
        <row r="1141">
          <cell r="AG1141">
            <v>0</v>
          </cell>
        </row>
        <row r="1143">
          <cell r="AG1143">
            <v>0</v>
          </cell>
        </row>
        <row r="1148">
          <cell r="AG1148">
            <v>0</v>
          </cell>
        </row>
        <row r="1294">
          <cell r="AG1294">
            <v>-433227.37494349119</v>
          </cell>
        </row>
        <row r="1883">
          <cell r="AG1883">
            <v>48134.263537467246</v>
          </cell>
        </row>
        <row r="1885">
          <cell r="AG1885">
            <v>-48134.263537467246</v>
          </cell>
        </row>
        <row r="1936">
          <cell r="AG1936">
            <v>0</v>
          </cell>
        </row>
        <row r="1937">
          <cell r="AG1937">
            <v>0</v>
          </cell>
        </row>
        <row r="1960">
          <cell r="AG1960">
            <v>0</v>
          </cell>
        </row>
        <row r="1961">
          <cell r="AG1961">
            <v>0</v>
          </cell>
        </row>
        <row r="1962">
          <cell r="AG1962">
            <v>0</v>
          </cell>
        </row>
        <row r="1964">
          <cell r="AG1964">
            <v>0</v>
          </cell>
        </row>
        <row r="2001">
          <cell r="AG2001">
            <v>0</v>
          </cell>
        </row>
        <row r="2034">
          <cell r="H2034">
            <v>128921.22893744383</v>
          </cell>
        </row>
        <row r="2036">
          <cell r="AG2036">
            <v>0</v>
          </cell>
        </row>
        <row r="2058">
          <cell r="AG2058">
            <v>13140.555274701919</v>
          </cell>
        </row>
        <row r="2067">
          <cell r="AG2067">
            <v>0</v>
          </cell>
        </row>
        <row r="2139">
          <cell r="H2139">
            <v>0</v>
          </cell>
        </row>
        <row r="2147">
          <cell r="H2147">
            <v>-3029085.4566001594</v>
          </cell>
        </row>
        <row r="2151">
          <cell r="H2151">
            <v>-3.4157553211878022E-2</v>
          </cell>
        </row>
        <row r="2155">
          <cell r="H2155">
            <v>0</v>
          </cell>
        </row>
        <row r="2156">
          <cell r="AG2156">
            <v>0</v>
          </cell>
        </row>
        <row r="2171">
          <cell r="AG2171">
            <v>0</v>
          </cell>
        </row>
        <row r="2187">
          <cell r="AG2187">
            <v>0</v>
          </cell>
        </row>
        <row r="2207">
          <cell r="AG2207">
            <v>-26922.482423796235</v>
          </cell>
        </row>
        <row r="2219">
          <cell r="AG2219">
            <v>864.02560103648705</v>
          </cell>
        </row>
        <row r="2389">
          <cell r="AG2389">
            <v>0</v>
          </cell>
        </row>
        <row r="2390">
          <cell r="AG2390">
            <v>0</v>
          </cell>
        </row>
        <row r="2403">
          <cell r="AG2403">
            <v>0</v>
          </cell>
        </row>
        <row r="2410">
          <cell r="AG2410">
            <v>0</v>
          </cell>
        </row>
        <row r="2411">
          <cell r="AG2411">
            <v>0</v>
          </cell>
        </row>
      </sheetData>
      <sheetData sheetId="25"/>
      <sheetData sheetId="26">
        <row r="14">
          <cell r="A14" t="str">
            <v>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1"/>
  <sheetViews>
    <sheetView tabSelected="1" view="pageBreakPreview" topLeftCell="A25" zoomScale="70" zoomScaleNormal="60" zoomScaleSheetLayoutView="70" workbookViewId="0">
      <selection activeCell="AE9" sqref="AE9"/>
    </sheetView>
  </sheetViews>
  <sheetFormatPr defaultColWidth="9" defaultRowHeight="15.75"/>
  <cols>
    <col min="1" max="1" width="4.625" style="145" customWidth="1"/>
    <col min="2" max="2" width="4" style="145" customWidth="1"/>
    <col min="3" max="3" width="46.125" style="145" bestFit="1" customWidth="1"/>
    <col min="4" max="4" width="0.75" style="147" customWidth="1"/>
    <col min="5" max="5" width="7.125" style="145" bestFit="1" customWidth="1"/>
    <col min="6" max="6" width="1.625" style="147" customWidth="1"/>
    <col min="7" max="7" width="10.625" style="147" bestFit="1" customWidth="1"/>
    <col min="8" max="8" width="1.625" style="147" customWidth="1"/>
    <col min="9" max="9" width="12" style="147" bestFit="1" customWidth="1"/>
    <col min="10" max="10" width="1.625" style="147" customWidth="1"/>
    <col min="11" max="11" width="11.25" style="147" bestFit="1" customWidth="1"/>
    <col min="12" max="12" width="0.75" style="147" customWidth="1"/>
    <col min="13" max="13" width="7.625" style="147" bestFit="1" customWidth="1"/>
    <col min="14" max="14" width="0.75" style="147" customWidth="1"/>
    <col min="15" max="15" width="11.25" style="250" bestFit="1" customWidth="1"/>
    <col min="16" max="16" width="1.625" style="147" customWidth="1"/>
    <col min="17" max="17" width="11.25" style="251" bestFit="1" customWidth="1"/>
    <col min="18" max="18" width="0.75" style="145" customWidth="1"/>
    <col min="19" max="19" width="7.625" style="145" bestFit="1" customWidth="1"/>
    <col min="20" max="20" width="0.75" style="145" customWidth="1"/>
    <col min="21" max="21" width="11.25" style="145" bestFit="1" customWidth="1"/>
    <col min="22" max="22" width="1.625" style="147" customWidth="1"/>
    <col min="23" max="23" width="6.75" style="145" bestFit="1" customWidth="1"/>
    <col min="24" max="24" width="0.75" style="145" customWidth="1"/>
    <col min="25" max="25" width="6.375" style="145" bestFit="1" customWidth="1"/>
    <col min="26" max="26" width="1.625" style="145" customWidth="1"/>
    <col min="27" max="27" width="7.625" style="145" bestFit="1" customWidth="1"/>
    <col min="28" max="28" width="0.75" style="145" customWidth="1"/>
    <col min="29" max="29" width="6.375" style="145" bestFit="1" customWidth="1"/>
    <col min="30" max="16384" width="9" style="145"/>
  </cols>
  <sheetData>
    <row r="1" spans="1:29">
      <c r="A1" s="85" t="s">
        <v>366</v>
      </c>
      <c r="B1" s="85"/>
      <c r="C1" s="85"/>
      <c r="D1" s="143"/>
      <c r="E1" s="85"/>
      <c r="F1" s="143"/>
      <c r="G1" s="143"/>
      <c r="H1" s="143"/>
      <c r="I1" s="143"/>
      <c r="J1" s="143"/>
      <c r="K1" s="144"/>
      <c r="L1" s="143"/>
      <c r="M1" s="144"/>
      <c r="N1" s="143"/>
      <c r="O1" s="246"/>
      <c r="P1" s="143"/>
      <c r="Q1" s="247"/>
      <c r="R1" s="146"/>
      <c r="S1" s="146"/>
      <c r="T1" s="146"/>
      <c r="U1" s="146"/>
      <c r="V1" s="143"/>
      <c r="W1" s="146"/>
      <c r="X1" s="146"/>
      <c r="Y1" s="146"/>
      <c r="Z1" s="146"/>
      <c r="AA1" s="146"/>
      <c r="AB1" s="146"/>
      <c r="AC1" s="248"/>
    </row>
    <row r="2" spans="1:29" s="55" customFormat="1">
      <c r="A2" s="85" t="s">
        <v>240</v>
      </c>
      <c r="B2" s="85"/>
      <c r="C2" s="85"/>
      <c r="D2" s="143"/>
      <c r="E2" s="85"/>
      <c r="F2" s="143"/>
      <c r="G2" s="143"/>
      <c r="H2" s="143"/>
      <c r="I2" s="143"/>
      <c r="J2" s="143"/>
      <c r="K2" s="144"/>
      <c r="L2" s="143"/>
      <c r="M2" s="144"/>
      <c r="N2" s="143"/>
      <c r="O2" s="246"/>
      <c r="P2" s="143"/>
      <c r="Q2" s="247"/>
      <c r="R2" s="146"/>
      <c r="S2" s="146"/>
      <c r="T2" s="146"/>
      <c r="U2" s="146"/>
      <c r="V2" s="143"/>
      <c r="W2" s="146"/>
      <c r="X2" s="146"/>
      <c r="Y2" s="146"/>
      <c r="Z2" s="146"/>
      <c r="AA2" s="146"/>
      <c r="AB2" s="146"/>
      <c r="AC2" s="330"/>
    </row>
    <row r="3" spans="1:29" s="55" customFormat="1">
      <c r="A3" s="85" t="s">
        <v>313</v>
      </c>
      <c r="B3" s="85"/>
      <c r="C3" s="85"/>
      <c r="D3" s="143"/>
      <c r="E3" s="85"/>
      <c r="F3" s="143"/>
      <c r="G3" s="143"/>
      <c r="H3" s="143"/>
      <c r="I3" s="143"/>
      <c r="J3" s="143"/>
      <c r="K3" s="144"/>
      <c r="L3" s="143"/>
      <c r="M3" s="144"/>
      <c r="N3" s="143"/>
      <c r="O3" s="246"/>
      <c r="P3" s="143"/>
      <c r="Q3" s="247"/>
      <c r="R3" s="146"/>
      <c r="S3" s="146"/>
      <c r="T3" s="146"/>
      <c r="U3" s="146"/>
      <c r="V3" s="143"/>
      <c r="W3" s="146"/>
      <c r="X3" s="146"/>
      <c r="Y3" s="146"/>
      <c r="Z3" s="146"/>
      <c r="AA3" s="146"/>
      <c r="AB3" s="146"/>
      <c r="AC3" s="330"/>
    </row>
    <row r="4" spans="1:29" s="55" customFormat="1">
      <c r="A4" s="85" t="s">
        <v>241</v>
      </c>
      <c r="B4" s="85"/>
      <c r="C4" s="85"/>
      <c r="D4" s="143"/>
      <c r="E4" s="85"/>
      <c r="F4" s="143"/>
      <c r="G4" s="143"/>
      <c r="H4" s="143"/>
      <c r="I4" s="143"/>
      <c r="J4" s="143"/>
      <c r="K4" s="144"/>
      <c r="L4" s="143"/>
      <c r="M4" s="144"/>
      <c r="N4" s="143"/>
      <c r="O4" s="246"/>
      <c r="P4" s="143"/>
      <c r="Q4" s="247"/>
      <c r="R4" s="146"/>
      <c r="S4" s="146"/>
      <c r="T4" s="146"/>
      <c r="U4" s="146"/>
      <c r="V4" s="143"/>
      <c r="W4" s="146"/>
      <c r="X4" s="146"/>
      <c r="Y4" s="146"/>
      <c r="Z4" s="146"/>
      <c r="AA4" s="146"/>
      <c r="AB4" s="146"/>
      <c r="AC4" s="330"/>
    </row>
    <row r="5" spans="1:29" s="55" customFormat="1">
      <c r="A5" s="85" t="s">
        <v>376</v>
      </c>
      <c r="B5" s="85"/>
      <c r="C5" s="85"/>
      <c r="D5" s="143"/>
      <c r="E5" s="85"/>
      <c r="F5" s="143"/>
      <c r="G5" s="143"/>
      <c r="H5" s="143"/>
      <c r="I5" s="143"/>
      <c r="J5" s="143"/>
      <c r="K5" s="144"/>
      <c r="L5" s="143"/>
      <c r="M5" s="144"/>
      <c r="N5" s="143"/>
      <c r="O5" s="246"/>
      <c r="P5" s="143"/>
      <c r="Q5" s="247"/>
      <c r="R5" s="146"/>
      <c r="S5" s="146"/>
      <c r="T5" s="146"/>
      <c r="U5" s="146"/>
      <c r="V5" s="143"/>
      <c r="W5" s="146"/>
      <c r="X5" s="146"/>
      <c r="Y5" s="146"/>
      <c r="Z5" s="146"/>
      <c r="AA5" s="146"/>
      <c r="AB5" s="146"/>
      <c r="AC5" s="248"/>
    </row>
    <row r="6" spans="1:29">
      <c r="A6" s="85" t="s">
        <v>377</v>
      </c>
      <c r="B6" s="85"/>
      <c r="C6" s="85"/>
      <c r="D6" s="143"/>
      <c r="E6" s="85"/>
      <c r="F6" s="143"/>
      <c r="G6" s="143"/>
      <c r="H6" s="143"/>
      <c r="I6" s="143"/>
      <c r="J6" s="143"/>
      <c r="K6" s="144"/>
      <c r="L6" s="143"/>
      <c r="M6" s="144"/>
      <c r="N6" s="143"/>
      <c r="O6" s="246"/>
      <c r="P6" s="143"/>
      <c r="Q6" s="247"/>
      <c r="R6" s="146"/>
      <c r="S6" s="146"/>
      <c r="T6" s="146"/>
      <c r="U6" s="146"/>
      <c r="V6" s="143"/>
      <c r="W6" s="146"/>
      <c r="X6" s="146"/>
      <c r="Y6" s="146"/>
      <c r="Z6" s="146"/>
      <c r="AA6" s="146"/>
      <c r="AB6" s="146"/>
      <c r="AC6" s="248"/>
    </row>
    <row r="7" spans="1:29" ht="10.5" customHeight="1">
      <c r="A7" s="85"/>
      <c r="B7" s="85"/>
      <c r="C7" s="85"/>
      <c r="D7" s="143"/>
      <c r="E7" s="85"/>
      <c r="F7" s="143"/>
      <c r="G7" s="143"/>
      <c r="H7" s="143"/>
      <c r="I7" s="143"/>
      <c r="J7" s="143"/>
      <c r="K7" s="144"/>
      <c r="L7" s="143"/>
      <c r="M7" s="144"/>
      <c r="N7" s="143"/>
      <c r="O7" s="246"/>
      <c r="P7" s="143"/>
      <c r="Q7" s="247"/>
      <c r="V7" s="143"/>
    </row>
    <row r="8" spans="1:29">
      <c r="D8" s="249"/>
      <c r="F8" s="249"/>
      <c r="G8" s="82"/>
      <c r="H8" s="249"/>
      <c r="J8" s="249"/>
    </row>
    <row r="9" spans="1:29">
      <c r="D9" s="82"/>
      <c r="E9" s="148"/>
      <c r="F9" s="82"/>
      <c r="G9" s="82" t="s">
        <v>367</v>
      </c>
      <c r="H9" s="82"/>
      <c r="I9" s="82"/>
      <c r="J9" s="82"/>
      <c r="K9" s="81"/>
      <c r="L9" s="82"/>
      <c r="M9" s="252"/>
      <c r="N9" s="82"/>
      <c r="O9" s="252"/>
      <c r="P9" s="253"/>
      <c r="Q9" s="81"/>
      <c r="R9" s="82"/>
      <c r="S9" s="252"/>
      <c r="T9" s="82"/>
      <c r="U9" s="252"/>
      <c r="V9" s="253"/>
      <c r="W9" s="254" t="s">
        <v>244</v>
      </c>
      <c r="X9" s="254"/>
      <c r="Y9" s="255"/>
      <c r="Z9" s="254"/>
      <c r="AA9" s="254"/>
      <c r="AB9" s="254"/>
      <c r="AC9" s="255"/>
    </row>
    <row r="10" spans="1:29" s="84" customFormat="1">
      <c r="A10" s="84" t="s">
        <v>242</v>
      </c>
      <c r="D10" s="82"/>
      <c r="E10" s="148" t="s">
        <v>243</v>
      </c>
      <c r="F10" s="82"/>
      <c r="G10" s="81" t="s">
        <v>85</v>
      </c>
      <c r="H10" s="82"/>
      <c r="I10" s="82" t="s">
        <v>368</v>
      </c>
      <c r="J10" s="81"/>
      <c r="K10" s="254" t="s">
        <v>369</v>
      </c>
      <c r="L10" s="254"/>
      <c r="M10" s="254"/>
      <c r="N10" s="254"/>
      <c r="O10" s="254"/>
      <c r="P10" s="256"/>
      <c r="Q10" s="254" t="s">
        <v>370</v>
      </c>
      <c r="R10" s="254"/>
      <c r="S10" s="254"/>
      <c r="T10" s="254"/>
      <c r="U10" s="254"/>
      <c r="V10" s="256"/>
      <c r="W10" s="254" t="s">
        <v>371</v>
      </c>
      <c r="X10" s="254"/>
      <c r="Y10" s="255"/>
      <c r="Z10" s="81"/>
      <c r="AA10" s="254" t="s">
        <v>372</v>
      </c>
      <c r="AB10" s="254"/>
      <c r="AC10" s="255"/>
    </row>
    <row r="11" spans="1:29" s="84" customFormat="1">
      <c r="A11" s="319" t="s">
        <v>245</v>
      </c>
      <c r="C11" s="149" t="s">
        <v>246</v>
      </c>
      <c r="E11" s="149" t="s">
        <v>245</v>
      </c>
      <c r="G11" s="257" t="s">
        <v>247</v>
      </c>
      <c r="I11" s="257" t="s">
        <v>247</v>
      </c>
      <c r="K11" s="83" t="s">
        <v>371</v>
      </c>
      <c r="M11" s="257" t="s">
        <v>414</v>
      </c>
      <c r="O11" s="83" t="s">
        <v>372</v>
      </c>
      <c r="P11" s="258"/>
      <c r="Q11" s="83" t="s">
        <v>371</v>
      </c>
      <c r="S11" s="257" t="s">
        <v>414</v>
      </c>
      <c r="U11" s="83" t="s">
        <v>372</v>
      </c>
      <c r="V11" s="258"/>
      <c r="W11" s="83" t="s">
        <v>248</v>
      </c>
      <c r="Y11" s="259" t="s">
        <v>373</v>
      </c>
      <c r="AA11" s="83" t="s">
        <v>248</v>
      </c>
      <c r="AC11" s="259" t="s">
        <v>373</v>
      </c>
    </row>
    <row r="12" spans="1:29" s="84" customFormat="1">
      <c r="C12" s="56">
        <v>-1</v>
      </c>
      <c r="D12" s="57"/>
      <c r="E12" s="56">
        <v>-2</v>
      </c>
      <c r="F12" s="57"/>
      <c r="G12" s="56">
        <v>-3</v>
      </c>
      <c r="H12" s="57"/>
      <c r="I12" s="56">
        <v>-4</v>
      </c>
      <c r="J12" s="57"/>
      <c r="K12" s="56">
        <v>-5</v>
      </c>
      <c r="L12" s="57"/>
      <c r="M12" s="56">
        <v>-6</v>
      </c>
      <c r="N12" s="57"/>
      <c r="O12" s="56">
        <v>-7</v>
      </c>
      <c r="P12" s="57"/>
      <c r="Q12" s="56">
        <v>-8</v>
      </c>
      <c r="R12" s="57"/>
      <c r="S12" s="56">
        <v>-9</v>
      </c>
      <c r="T12" s="57"/>
      <c r="U12" s="56">
        <v>-10</v>
      </c>
      <c r="V12" s="57"/>
      <c r="W12" s="56">
        <v>-11</v>
      </c>
      <c r="X12" s="57"/>
      <c r="Y12" s="56">
        <v>-12</v>
      </c>
      <c r="Z12" s="57"/>
      <c r="AA12" s="56">
        <v>-13</v>
      </c>
      <c r="AB12" s="57"/>
      <c r="AC12" s="56">
        <v>-14</v>
      </c>
    </row>
    <row r="13" spans="1:29" s="84" customFormat="1">
      <c r="D13" s="150"/>
      <c r="F13" s="150"/>
      <c r="G13" s="150"/>
      <c r="H13" s="150"/>
      <c r="I13" s="150"/>
      <c r="J13" s="150"/>
      <c r="K13" s="260"/>
      <c r="L13" s="260"/>
      <c r="M13" s="260"/>
      <c r="N13" s="260"/>
      <c r="O13" s="260"/>
      <c r="P13" s="260"/>
      <c r="Q13" s="260"/>
      <c r="R13" s="260"/>
      <c r="S13" s="260"/>
      <c r="T13" s="260"/>
      <c r="U13" s="260"/>
      <c r="V13" s="260"/>
      <c r="W13" s="260"/>
      <c r="X13" s="260"/>
      <c r="Y13" s="261"/>
      <c r="Z13" s="260"/>
      <c r="AA13" s="260"/>
      <c r="AB13" s="260"/>
      <c r="AC13" s="261"/>
    </row>
    <row r="14" spans="1:29">
      <c r="C14" s="84" t="s">
        <v>249</v>
      </c>
      <c r="K14" s="262"/>
      <c r="L14" s="262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50"/>
      <c r="Z14" s="262"/>
      <c r="AA14" s="262"/>
      <c r="AB14" s="262"/>
      <c r="AC14" s="250"/>
    </row>
    <row r="15" spans="1:29">
      <c r="A15" s="145">
        <v>1</v>
      </c>
      <c r="C15" s="145" t="s">
        <v>249</v>
      </c>
      <c r="E15" s="151" t="s">
        <v>250</v>
      </c>
      <c r="G15" s="58">
        <v>740189</v>
      </c>
      <c r="I15" s="58">
        <v>6200666.1794248829</v>
      </c>
      <c r="K15" s="59">
        <v>684504.94400000002</v>
      </c>
      <c r="L15" s="60"/>
      <c r="M15" s="59">
        <f>SUM('Exhibit RMP(JRS-2)'!K29,'Exhibit RMP(JRS-2)'!K49)/1000</f>
        <v>2208.23596</v>
      </c>
      <c r="N15" s="60"/>
      <c r="O15" s="59">
        <f>K15+M15</f>
        <v>686713.17995999998</v>
      </c>
      <c r="P15" s="60"/>
      <c r="Q15" s="59">
        <v>684504.94400000002</v>
      </c>
      <c r="R15" s="60"/>
      <c r="S15" s="59">
        <f>SUM('Exhibit RMP(JRS-2)'!O29,'Exhibit RMP(JRS-2)'!O49)/1000</f>
        <v>3470.0850799999998</v>
      </c>
      <c r="T15" s="60"/>
      <c r="U15" s="59">
        <f>Q15+S15</f>
        <v>687975.02908000001</v>
      </c>
      <c r="V15" s="60"/>
      <c r="W15" s="59">
        <f>Q15-K15</f>
        <v>0</v>
      </c>
      <c r="X15" s="60"/>
      <c r="Y15" s="263">
        <f>W15/K15</f>
        <v>0</v>
      </c>
      <c r="Z15" s="60"/>
      <c r="AA15" s="59">
        <f>U15-O15</f>
        <v>1261.8491200000281</v>
      </c>
      <c r="AB15" s="60"/>
      <c r="AC15" s="263">
        <f>AA15/O15</f>
        <v>1.8375198799497759E-3</v>
      </c>
    </row>
    <row r="16" spans="1:29">
      <c r="A16" s="145">
        <v>2</v>
      </c>
      <c r="C16" s="145" t="s">
        <v>251</v>
      </c>
      <c r="E16" s="152">
        <v>2</v>
      </c>
      <c r="G16" s="58">
        <v>447</v>
      </c>
      <c r="I16" s="58">
        <v>3185.6706103628849</v>
      </c>
      <c r="K16" s="59">
        <v>351.48899999999998</v>
      </c>
      <c r="L16" s="60"/>
      <c r="M16" s="59">
        <f>'Exhibit RMP(JRS-2)'!K71/1000</f>
        <v>1.128582</v>
      </c>
      <c r="N16" s="60"/>
      <c r="O16" s="59">
        <f t="shared" ref="O16:O49" si="0">K16+M16</f>
        <v>352.61758199999997</v>
      </c>
      <c r="P16" s="60"/>
      <c r="Q16" s="59">
        <v>351.48899999999998</v>
      </c>
      <c r="R16" s="60"/>
      <c r="S16" s="59">
        <f>'Exhibit RMP(JRS-2)'!O71/1000</f>
        <v>1.7734859999999999</v>
      </c>
      <c r="T16" s="60"/>
      <c r="U16" s="59">
        <f t="shared" ref="U16:U49" si="1">Q16+S16</f>
        <v>353.26248599999997</v>
      </c>
      <c r="V16" s="60"/>
      <c r="W16" s="59">
        <f>Q16-K16</f>
        <v>0</v>
      </c>
      <c r="X16" s="60"/>
      <c r="Y16" s="263">
        <f t="shared" ref="Y16:Y18" si="2">W16/K16</f>
        <v>0</v>
      </c>
      <c r="Z16" s="60"/>
      <c r="AA16" s="59">
        <f>U16-O16</f>
        <v>0.64490399999999681</v>
      </c>
      <c r="AB16" s="60"/>
      <c r="AC16" s="263">
        <f t="shared" ref="AC16:AC49" si="3">AA16/O16</f>
        <v>1.8289048332252385E-3</v>
      </c>
    </row>
    <row r="17" spans="1:29">
      <c r="A17" s="145">
        <v>3</v>
      </c>
      <c r="C17" s="153" t="s">
        <v>252</v>
      </c>
      <c r="E17" s="154" t="s">
        <v>253</v>
      </c>
      <c r="G17" s="264"/>
      <c r="I17" s="264"/>
      <c r="K17" s="61">
        <v>33.04027</v>
      </c>
      <c r="L17" s="60"/>
      <c r="M17" s="61"/>
      <c r="N17" s="60"/>
      <c r="O17" s="61">
        <f t="shared" si="0"/>
        <v>33.04027</v>
      </c>
      <c r="P17" s="60"/>
      <c r="Q17" s="61">
        <v>33.04027</v>
      </c>
      <c r="R17" s="60"/>
      <c r="S17" s="61"/>
      <c r="T17" s="60"/>
      <c r="U17" s="61">
        <f t="shared" si="1"/>
        <v>33.04027</v>
      </c>
      <c r="V17" s="60"/>
      <c r="W17" s="61">
        <f>Q17-K17</f>
        <v>0</v>
      </c>
      <c r="X17" s="60"/>
      <c r="Y17" s="265">
        <f t="shared" si="2"/>
        <v>0</v>
      </c>
      <c r="Z17" s="60"/>
      <c r="AA17" s="61">
        <f>U17-O17</f>
        <v>0</v>
      </c>
      <c r="AB17" s="60"/>
      <c r="AC17" s="265">
        <f t="shared" si="3"/>
        <v>0</v>
      </c>
    </row>
    <row r="18" spans="1:29">
      <c r="A18" s="145">
        <v>4</v>
      </c>
      <c r="C18" s="84" t="s">
        <v>254</v>
      </c>
      <c r="G18" s="58">
        <v>740636</v>
      </c>
      <c r="I18" s="58">
        <v>6203851.8500352455</v>
      </c>
      <c r="K18" s="59">
        <v>684889.47326999996</v>
      </c>
      <c r="L18" s="60"/>
      <c r="M18" s="59">
        <f>SUM(M15:M17)</f>
        <v>2209.3645419999998</v>
      </c>
      <c r="N18" s="60"/>
      <c r="O18" s="59">
        <f t="shared" si="0"/>
        <v>687098.83781199995</v>
      </c>
      <c r="P18" s="60"/>
      <c r="Q18" s="59">
        <v>684889.47326999996</v>
      </c>
      <c r="R18" s="60"/>
      <c r="S18" s="59">
        <f>SUM(S15:S17)</f>
        <v>3471.8585659999999</v>
      </c>
      <c r="T18" s="60"/>
      <c r="U18" s="59">
        <f t="shared" si="1"/>
        <v>688361.33183599997</v>
      </c>
      <c r="V18" s="60"/>
      <c r="W18" s="59">
        <f>Q18-K18</f>
        <v>0</v>
      </c>
      <c r="X18" s="60"/>
      <c r="Y18" s="263">
        <f t="shared" si="2"/>
        <v>0</v>
      </c>
      <c r="Z18" s="60"/>
      <c r="AA18" s="59">
        <f>U18-O18</f>
        <v>1262.4940240000142</v>
      </c>
      <c r="AB18" s="60"/>
      <c r="AC18" s="263">
        <f t="shared" si="3"/>
        <v>1.8374270985820683E-3</v>
      </c>
    </row>
    <row r="19" spans="1:29" ht="31.5" customHeight="1">
      <c r="C19" s="84" t="s">
        <v>255</v>
      </c>
      <c r="G19" s="58"/>
      <c r="I19" s="58"/>
      <c r="K19" s="59"/>
      <c r="L19" s="60"/>
      <c r="M19" s="59"/>
      <c r="N19" s="60"/>
      <c r="O19" s="59"/>
      <c r="P19" s="60"/>
      <c r="Q19" s="59"/>
      <c r="R19" s="60"/>
      <c r="S19" s="59"/>
      <c r="T19" s="60"/>
      <c r="U19" s="59"/>
      <c r="V19" s="60"/>
      <c r="W19" s="59"/>
      <c r="X19" s="60"/>
      <c r="Y19" s="263"/>
      <c r="Z19" s="60"/>
      <c r="AA19" s="59"/>
      <c r="AB19" s="60"/>
      <c r="AC19" s="263"/>
    </row>
    <row r="20" spans="1:29">
      <c r="A20" s="145">
        <v>5</v>
      </c>
      <c r="C20" s="145" t="s">
        <v>256</v>
      </c>
      <c r="E20" s="156">
        <v>6</v>
      </c>
      <c r="G20" s="58">
        <v>13072</v>
      </c>
      <c r="I20" s="58">
        <v>5783806.2612344306</v>
      </c>
      <c r="K20" s="59">
        <v>494681.46600000001</v>
      </c>
      <c r="L20" s="60"/>
      <c r="M20" s="59">
        <f>'Exhibit RMP(JRS-2)'!K86/1000</f>
        <v>1259.6613089999998</v>
      </c>
      <c r="N20" s="60"/>
      <c r="O20" s="59">
        <f t="shared" si="0"/>
        <v>495941.127309</v>
      </c>
      <c r="P20" s="60"/>
      <c r="Q20" s="59">
        <v>494681.46600000001</v>
      </c>
      <c r="R20" s="60"/>
      <c r="S20" s="59">
        <f>'Exhibit RMP(JRS-2)'!O86/1000</f>
        <v>1805.5145428999999</v>
      </c>
      <c r="T20" s="60"/>
      <c r="U20" s="59">
        <f t="shared" si="1"/>
        <v>496486.98054290004</v>
      </c>
      <c r="V20" s="60"/>
      <c r="W20" s="59">
        <f t="shared" ref="W20:W27" si="4">Q20-K20</f>
        <v>0</v>
      </c>
      <c r="X20" s="60"/>
      <c r="Y20" s="263">
        <f t="shared" ref="Y20:Y38" si="5">W20/K20</f>
        <v>0</v>
      </c>
      <c r="Z20" s="60"/>
      <c r="AA20" s="59">
        <f t="shared" ref="AA20:AA27" si="6">U20-O20</f>
        <v>545.85323390003759</v>
      </c>
      <c r="AB20" s="60"/>
      <c r="AC20" s="263">
        <f t="shared" si="3"/>
        <v>1.1006411927598403E-3</v>
      </c>
    </row>
    <row r="21" spans="1:29">
      <c r="A21" s="145">
        <v>6</v>
      </c>
      <c r="C21" s="145" t="s">
        <v>257</v>
      </c>
      <c r="E21" s="152" t="s">
        <v>258</v>
      </c>
      <c r="G21" s="58">
        <v>2276</v>
      </c>
      <c r="I21" s="58">
        <v>292031.09985016566</v>
      </c>
      <c r="K21" s="59">
        <v>34227.404000000002</v>
      </c>
      <c r="L21" s="60"/>
      <c r="M21" s="59">
        <f>'Exhibit RMP(JRS-2)'!K113/1000</f>
        <v>88.159877399999999</v>
      </c>
      <c r="N21" s="60"/>
      <c r="O21" s="59">
        <f t="shared" si="0"/>
        <v>34315.563877400004</v>
      </c>
      <c r="P21" s="60"/>
      <c r="Q21" s="59">
        <v>34227.404000000002</v>
      </c>
      <c r="R21" s="60"/>
      <c r="S21" s="59">
        <f>'Exhibit RMP(JRS-2)'!O113/1000</f>
        <v>121.74459259999999</v>
      </c>
      <c r="T21" s="60"/>
      <c r="U21" s="59">
        <f t="shared" si="1"/>
        <v>34349.148592600002</v>
      </c>
      <c r="V21" s="60"/>
      <c r="W21" s="59">
        <f t="shared" si="4"/>
        <v>0</v>
      </c>
      <c r="X21" s="60"/>
      <c r="Y21" s="263">
        <f t="shared" si="5"/>
        <v>0</v>
      </c>
      <c r="Z21" s="60"/>
      <c r="AA21" s="59">
        <f t="shared" si="6"/>
        <v>33.584715199998755</v>
      </c>
      <c r="AB21" s="60"/>
      <c r="AC21" s="263">
        <f t="shared" si="3"/>
        <v>9.7870212245346265E-4</v>
      </c>
    </row>
    <row r="22" spans="1:29">
      <c r="A22" s="145">
        <v>7</v>
      </c>
      <c r="C22" s="145" t="s">
        <v>259</v>
      </c>
      <c r="E22" s="152" t="s">
        <v>260</v>
      </c>
      <c r="G22" s="266">
        <v>37</v>
      </c>
      <c r="I22" s="266">
        <v>3907.4969999999998</v>
      </c>
      <c r="K22" s="61">
        <v>345.71800000000002</v>
      </c>
      <c r="L22" s="60"/>
      <c r="M22" s="61">
        <f>'Exhibit RMP(JRS-2)'!K101/1000</f>
        <v>0.83908199999999999</v>
      </c>
      <c r="N22" s="60"/>
      <c r="O22" s="61">
        <f t="shared" si="0"/>
        <v>346.55708200000004</v>
      </c>
      <c r="P22" s="60"/>
      <c r="Q22" s="61">
        <v>345.71800000000002</v>
      </c>
      <c r="R22" s="60"/>
      <c r="S22" s="61">
        <f>'Exhibit RMP(JRS-2)'!O101/1000</f>
        <v>1.2026842</v>
      </c>
      <c r="T22" s="60"/>
      <c r="U22" s="61">
        <f t="shared" si="1"/>
        <v>346.92068420000004</v>
      </c>
      <c r="V22" s="60"/>
      <c r="W22" s="61">
        <f t="shared" si="4"/>
        <v>0</v>
      </c>
      <c r="X22" s="60"/>
      <c r="Y22" s="265">
        <f t="shared" si="5"/>
        <v>0</v>
      </c>
      <c r="Z22" s="60"/>
      <c r="AA22" s="61">
        <f t="shared" si="6"/>
        <v>0.36360220000000254</v>
      </c>
      <c r="AB22" s="60"/>
      <c r="AC22" s="265">
        <f t="shared" si="3"/>
        <v>1.0491841572004075E-3</v>
      </c>
    </row>
    <row r="23" spans="1:29">
      <c r="A23" s="145">
        <v>8</v>
      </c>
      <c r="C23" s="157" t="s">
        <v>261</v>
      </c>
      <c r="G23" s="58">
        <v>15385</v>
      </c>
      <c r="I23" s="58">
        <v>6079744.8580845967</v>
      </c>
      <c r="K23" s="59">
        <v>529254.58799999999</v>
      </c>
      <c r="L23" s="60"/>
      <c r="M23" s="59">
        <f>SUM(M20:M22)</f>
        <v>1348.6602683999997</v>
      </c>
      <c r="N23" s="60"/>
      <c r="O23" s="59">
        <f t="shared" si="0"/>
        <v>530603.24826839997</v>
      </c>
      <c r="P23" s="60"/>
      <c r="Q23" s="59">
        <v>529254.58799999999</v>
      </c>
      <c r="R23" s="60"/>
      <c r="S23" s="59">
        <f>SUM(S20:S22)</f>
        <v>1928.4618197</v>
      </c>
      <c r="T23" s="60"/>
      <c r="U23" s="59">
        <f t="shared" si="1"/>
        <v>531183.04981969995</v>
      </c>
      <c r="V23" s="60"/>
      <c r="W23" s="59">
        <f t="shared" si="4"/>
        <v>0</v>
      </c>
      <c r="X23" s="60"/>
      <c r="Y23" s="263">
        <f t="shared" si="5"/>
        <v>0</v>
      </c>
      <c r="Z23" s="60"/>
      <c r="AA23" s="59">
        <f t="shared" si="6"/>
        <v>579.80155129998457</v>
      </c>
      <c r="AB23" s="60"/>
      <c r="AC23" s="263">
        <f t="shared" si="3"/>
        <v>1.0927214508997844E-3</v>
      </c>
    </row>
    <row r="24" spans="1:29" ht="21.95" customHeight="1">
      <c r="A24" s="145">
        <v>9</v>
      </c>
      <c r="C24" s="153" t="s">
        <v>262</v>
      </c>
      <c r="E24" s="145">
        <v>8</v>
      </c>
      <c r="F24" s="58"/>
      <c r="G24" s="58">
        <v>274</v>
      </c>
      <c r="I24" s="58">
        <v>2187047.3255884075</v>
      </c>
      <c r="K24" s="59">
        <v>167313.40900000001</v>
      </c>
      <c r="L24" s="60"/>
      <c r="M24" s="59">
        <f>'Exhibit RMP(JRS-2)'!K165/1000</f>
        <v>553.45179799999994</v>
      </c>
      <c r="N24" s="60"/>
      <c r="O24" s="59">
        <f t="shared" si="0"/>
        <v>167866.86079800001</v>
      </c>
      <c r="P24" s="60"/>
      <c r="Q24" s="59">
        <v>167313.40900000001</v>
      </c>
      <c r="R24" s="60"/>
      <c r="S24" s="59">
        <f>'Exhibit RMP(JRS-2)'!O165/1000</f>
        <v>757.35509200000001</v>
      </c>
      <c r="T24" s="60"/>
      <c r="U24" s="59">
        <f t="shared" si="1"/>
        <v>168070.76409200003</v>
      </c>
      <c r="V24" s="60"/>
      <c r="W24" s="59">
        <f t="shared" si="4"/>
        <v>0</v>
      </c>
      <c r="X24" s="60"/>
      <c r="Y24" s="263">
        <f t="shared" si="5"/>
        <v>0</v>
      </c>
      <c r="Z24" s="60"/>
      <c r="AA24" s="59">
        <f t="shared" si="6"/>
        <v>203.90329400001792</v>
      </c>
      <c r="AB24" s="60"/>
      <c r="AC24" s="263">
        <f t="shared" si="3"/>
        <v>1.2146727056829983E-3</v>
      </c>
    </row>
    <row r="25" spans="1:29" ht="21.95" customHeight="1">
      <c r="A25" s="145">
        <v>10</v>
      </c>
      <c r="C25" s="145" t="s">
        <v>263</v>
      </c>
      <c r="E25" s="145">
        <v>9</v>
      </c>
      <c r="G25" s="58">
        <v>149</v>
      </c>
      <c r="I25" s="58">
        <v>5027435.5407653069</v>
      </c>
      <c r="K25" s="59">
        <v>284876.45199999999</v>
      </c>
      <c r="L25" s="60"/>
      <c r="M25" s="59">
        <f>'Exhibit RMP(JRS-2)'!K176/1000</f>
        <v>925.0982755</v>
      </c>
      <c r="N25" s="60"/>
      <c r="O25" s="59">
        <f t="shared" si="0"/>
        <v>285801.55027549999</v>
      </c>
      <c r="P25" s="60"/>
      <c r="Q25" s="59">
        <v>284876.45199999999</v>
      </c>
      <c r="R25" s="60"/>
      <c r="S25" s="59">
        <f>'Exhibit RMP(JRS-2)'!O176/1000</f>
        <v>1400.8631029000001</v>
      </c>
      <c r="T25" s="60"/>
      <c r="U25" s="59">
        <f t="shared" si="1"/>
        <v>286277.31510289997</v>
      </c>
      <c r="V25" s="60"/>
      <c r="W25" s="59">
        <f t="shared" si="4"/>
        <v>0</v>
      </c>
      <c r="X25" s="60"/>
      <c r="Y25" s="263">
        <f t="shared" si="5"/>
        <v>0</v>
      </c>
      <c r="Z25" s="60"/>
      <c r="AA25" s="59">
        <f t="shared" si="6"/>
        <v>475.76482739998028</v>
      </c>
      <c r="AB25" s="60"/>
      <c r="AC25" s="263">
        <f t="shared" si="3"/>
        <v>1.6646684629294842E-3</v>
      </c>
    </row>
    <row r="26" spans="1:29">
      <c r="A26" s="145">
        <v>11</v>
      </c>
      <c r="C26" s="145" t="s">
        <v>264</v>
      </c>
      <c r="E26" s="152" t="s">
        <v>265</v>
      </c>
      <c r="G26" s="266">
        <v>9</v>
      </c>
      <c r="I26" s="266">
        <v>42590.781425473026</v>
      </c>
      <c r="K26" s="61">
        <v>3292.5839999999998</v>
      </c>
      <c r="L26" s="60"/>
      <c r="M26" s="61">
        <f>'Exhibit RMP(JRS-2)'!K184/1000</f>
        <v>10.696334999999999</v>
      </c>
      <c r="N26" s="60"/>
      <c r="O26" s="61">
        <f t="shared" si="0"/>
        <v>3303.2803349999999</v>
      </c>
      <c r="P26" s="60"/>
      <c r="Q26" s="61">
        <v>3292.5839999999998</v>
      </c>
      <c r="R26" s="60"/>
      <c r="S26" s="61">
        <f>'Exhibit RMP(JRS-2)'!O184/1000</f>
        <v>15.633105000000002</v>
      </c>
      <c r="T26" s="60"/>
      <c r="U26" s="61">
        <f t="shared" si="1"/>
        <v>3308.2171049999997</v>
      </c>
      <c r="V26" s="60"/>
      <c r="W26" s="61">
        <f t="shared" si="4"/>
        <v>0</v>
      </c>
      <c r="X26" s="60"/>
      <c r="Y26" s="265">
        <f t="shared" si="5"/>
        <v>0</v>
      </c>
      <c r="Z26" s="60"/>
      <c r="AA26" s="61">
        <f t="shared" si="6"/>
        <v>4.9367699999997967</v>
      </c>
      <c r="AB26" s="60"/>
      <c r="AC26" s="265">
        <f t="shared" si="3"/>
        <v>1.4945053096741777E-3</v>
      </c>
    </row>
    <row r="27" spans="1:29">
      <c r="A27" s="145">
        <v>12</v>
      </c>
      <c r="C27" s="157" t="s">
        <v>266</v>
      </c>
      <c r="G27" s="58">
        <v>158</v>
      </c>
      <c r="I27" s="58">
        <v>5070026.3221907802</v>
      </c>
      <c r="K27" s="59">
        <v>288169.03599999996</v>
      </c>
      <c r="L27" s="60"/>
      <c r="M27" s="59">
        <f>SUM(M25:M26)</f>
        <v>935.79461049999998</v>
      </c>
      <c r="N27" s="60"/>
      <c r="O27" s="59">
        <f t="shared" si="0"/>
        <v>289104.83061049995</v>
      </c>
      <c r="P27" s="60"/>
      <c r="Q27" s="59">
        <v>288169.03599999996</v>
      </c>
      <c r="R27" s="60"/>
      <c r="S27" s="59">
        <f>SUM(S25:S26)</f>
        <v>1416.4962079000002</v>
      </c>
      <c r="T27" s="60"/>
      <c r="U27" s="59">
        <f t="shared" si="1"/>
        <v>289585.53220789996</v>
      </c>
      <c r="V27" s="60"/>
      <c r="W27" s="59">
        <f t="shared" si="4"/>
        <v>0</v>
      </c>
      <c r="X27" s="60"/>
      <c r="Y27" s="263">
        <f t="shared" si="5"/>
        <v>0</v>
      </c>
      <c r="Z27" s="60"/>
      <c r="AA27" s="59">
        <f t="shared" si="6"/>
        <v>480.70159740000963</v>
      </c>
      <c r="AB27" s="60"/>
      <c r="AC27" s="263">
        <f t="shared" si="3"/>
        <v>1.6627241972571561E-3</v>
      </c>
    </row>
    <row r="28" spans="1:29" ht="21.95" customHeight="1">
      <c r="A28" s="145">
        <v>13</v>
      </c>
      <c r="C28" s="145" t="s">
        <v>267</v>
      </c>
      <c r="E28" s="152">
        <v>10</v>
      </c>
      <c r="G28" s="58">
        <v>2784.3333333333335</v>
      </c>
      <c r="I28" s="58">
        <v>173133.39199999999</v>
      </c>
      <c r="K28" s="59">
        <v>13209.986000000001</v>
      </c>
      <c r="L28" s="60"/>
      <c r="M28" s="59">
        <f>'Exhibit RMP(JRS-2)'!K200/1000</f>
        <v>42.457740600000008</v>
      </c>
      <c r="N28" s="60"/>
      <c r="O28" s="59">
        <f t="shared" si="0"/>
        <v>13252.443740600002</v>
      </c>
      <c r="P28" s="60"/>
      <c r="Q28" s="59">
        <v>13209.986000000001</v>
      </c>
      <c r="R28" s="60"/>
      <c r="S28" s="59">
        <f>'Exhibit RMP(JRS-2)'!O200/1000</f>
        <v>64.329909999999998</v>
      </c>
      <c r="T28" s="60"/>
      <c r="U28" s="59">
        <f t="shared" si="1"/>
        <v>13274.315910000001</v>
      </c>
      <c r="V28" s="60"/>
      <c r="W28" s="59">
        <f t="shared" ref="W28:W38" si="7">Q28-K28</f>
        <v>0</v>
      </c>
      <c r="X28" s="60"/>
      <c r="Y28" s="263">
        <f t="shared" si="5"/>
        <v>0</v>
      </c>
      <c r="Z28" s="60"/>
      <c r="AA28" s="59">
        <f t="shared" ref="AA28:AA49" si="8">U28-O28</f>
        <v>21.872169399999621</v>
      </c>
      <c r="AB28" s="60"/>
      <c r="AC28" s="263">
        <f t="shared" si="3"/>
        <v>1.6504253727176632E-3</v>
      </c>
    </row>
    <row r="29" spans="1:29">
      <c r="A29" s="145">
        <v>14</v>
      </c>
      <c r="C29" s="145" t="s">
        <v>268</v>
      </c>
      <c r="E29" s="152" t="s">
        <v>269</v>
      </c>
      <c r="G29" s="266">
        <v>261</v>
      </c>
      <c r="I29" s="266">
        <v>16756.608</v>
      </c>
      <c r="K29" s="61">
        <v>1285.6210000000001</v>
      </c>
      <c r="L29" s="60"/>
      <c r="M29" s="61">
        <f>'Exhibit RMP(JRS-2)'!K216/1000</f>
        <v>4.1362595999999998</v>
      </c>
      <c r="N29" s="60"/>
      <c r="O29" s="61">
        <f t="shared" si="0"/>
        <v>1289.7572596</v>
      </c>
      <c r="P29" s="60"/>
      <c r="Q29" s="61">
        <v>1285.6210000000001</v>
      </c>
      <c r="R29" s="60"/>
      <c r="S29" s="61">
        <f>'Exhibit RMP(JRS-2)'!O216/1000</f>
        <v>6.2670599999999999</v>
      </c>
      <c r="T29" s="60"/>
      <c r="U29" s="61">
        <f t="shared" si="1"/>
        <v>1291.88806</v>
      </c>
      <c r="V29" s="60"/>
      <c r="W29" s="61">
        <f t="shared" si="7"/>
        <v>0</v>
      </c>
      <c r="X29" s="60"/>
      <c r="Y29" s="265">
        <f t="shared" si="5"/>
        <v>0</v>
      </c>
      <c r="Z29" s="60"/>
      <c r="AA29" s="61">
        <f t="shared" si="8"/>
        <v>2.1308003999999983</v>
      </c>
      <c r="AB29" s="60"/>
      <c r="AC29" s="265">
        <f t="shared" si="3"/>
        <v>1.6520941317754907E-3</v>
      </c>
    </row>
    <row r="30" spans="1:29">
      <c r="A30" s="145">
        <v>15</v>
      </c>
      <c r="C30" s="157" t="s">
        <v>270</v>
      </c>
      <c r="G30" s="58">
        <v>3045.3333333333335</v>
      </c>
      <c r="I30" s="58">
        <v>189890</v>
      </c>
      <c r="K30" s="59">
        <v>14495.607</v>
      </c>
      <c r="L30" s="60"/>
      <c r="M30" s="59">
        <f>SUM(M28:M29)</f>
        <v>46.594000200000011</v>
      </c>
      <c r="N30" s="60"/>
      <c r="O30" s="59">
        <f t="shared" si="0"/>
        <v>14542.201000200001</v>
      </c>
      <c r="P30" s="60"/>
      <c r="Q30" s="59">
        <v>14495.607</v>
      </c>
      <c r="R30" s="60"/>
      <c r="S30" s="59">
        <f>SUM(S28:S29)</f>
        <v>70.596969999999999</v>
      </c>
      <c r="T30" s="60"/>
      <c r="U30" s="59">
        <f t="shared" si="1"/>
        <v>14566.20397</v>
      </c>
      <c r="V30" s="60"/>
      <c r="W30" s="59">
        <f t="shared" si="7"/>
        <v>0</v>
      </c>
      <c r="X30" s="60"/>
      <c r="Y30" s="263">
        <f t="shared" si="5"/>
        <v>0</v>
      </c>
      <c r="Z30" s="60"/>
      <c r="AA30" s="59">
        <f t="shared" si="8"/>
        <v>24.002969799999846</v>
      </c>
      <c r="AB30" s="60"/>
      <c r="AC30" s="263">
        <f t="shared" si="3"/>
        <v>1.650573376043264E-3</v>
      </c>
    </row>
    <row r="31" spans="1:29" ht="21.95" customHeight="1">
      <c r="A31" s="145">
        <v>16</v>
      </c>
      <c r="C31" s="145" t="s">
        <v>271</v>
      </c>
      <c r="E31" s="145">
        <v>21</v>
      </c>
      <c r="G31" s="58">
        <v>5</v>
      </c>
      <c r="I31" s="58">
        <v>4048.7003377015881</v>
      </c>
      <c r="K31" s="59">
        <v>475.92599999999999</v>
      </c>
      <c r="L31" s="60"/>
      <c r="M31" s="59">
        <f>'Exhibit RMP(JRS-2)'!K383/1000</f>
        <v>1.5461741000000002</v>
      </c>
      <c r="N31" s="60"/>
      <c r="O31" s="59">
        <f t="shared" si="0"/>
        <v>477.47217409999996</v>
      </c>
      <c r="P31" s="60"/>
      <c r="Q31" s="59">
        <v>475.92599999999999</v>
      </c>
      <c r="R31" s="60"/>
      <c r="S31" s="59">
        <f>'Exhibit RMP(JRS-2)'!O383/1000</f>
        <v>1.8510535000000001</v>
      </c>
      <c r="T31" s="60"/>
      <c r="U31" s="59">
        <f t="shared" si="1"/>
        <v>477.77705349999997</v>
      </c>
      <c r="V31" s="60"/>
      <c r="W31" s="59">
        <f t="shared" si="7"/>
        <v>0</v>
      </c>
      <c r="X31" s="60"/>
      <c r="Y31" s="263">
        <f t="shared" si="5"/>
        <v>0</v>
      </c>
      <c r="Z31" s="60"/>
      <c r="AA31" s="59">
        <f t="shared" si="8"/>
        <v>0.30487940000000435</v>
      </c>
      <c r="AB31" s="60"/>
      <c r="AC31" s="263">
        <f t="shared" si="3"/>
        <v>6.3852809972576863E-4</v>
      </c>
    </row>
    <row r="32" spans="1:29">
      <c r="A32" s="145">
        <v>17</v>
      </c>
      <c r="C32" s="145" t="s">
        <v>272</v>
      </c>
      <c r="E32" s="156">
        <v>23</v>
      </c>
      <c r="G32" s="58">
        <v>82668</v>
      </c>
      <c r="I32" s="58">
        <v>1390888.2107534346</v>
      </c>
      <c r="K32" s="59">
        <v>139102.851</v>
      </c>
      <c r="L32" s="60"/>
      <c r="M32" s="59">
        <f>'Exhibit RMP(JRS-2)'!K396/1000</f>
        <v>348.80232150000006</v>
      </c>
      <c r="N32" s="60"/>
      <c r="O32" s="59">
        <f t="shared" si="0"/>
        <v>139451.65332149999</v>
      </c>
      <c r="P32" s="60"/>
      <c r="Q32" s="59">
        <v>139102.851</v>
      </c>
      <c r="R32" s="60"/>
      <c r="S32" s="59">
        <f>'Exhibit RMP(JRS-2)'!O396/1000</f>
        <v>529.66278450000004</v>
      </c>
      <c r="T32" s="60"/>
      <c r="U32" s="59">
        <f t="shared" si="1"/>
        <v>139632.51378449998</v>
      </c>
      <c r="V32" s="60"/>
      <c r="W32" s="59">
        <f t="shared" si="7"/>
        <v>0</v>
      </c>
      <c r="X32" s="60"/>
      <c r="Y32" s="263">
        <f t="shared" si="5"/>
        <v>0</v>
      </c>
      <c r="Z32" s="60"/>
      <c r="AA32" s="59">
        <f t="shared" si="8"/>
        <v>180.86046299998998</v>
      </c>
      <c r="AB32" s="60"/>
      <c r="AC32" s="263">
        <f t="shared" si="3"/>
        <v>1.2969402562981716E-3</v>
      </c>
    </row>
    <row r="33" spans="1:29">
      <c r="A33" s="145">
        <v>18</v>
      </c>
      <c r="C33" s="145" t="s">
        <v>273</v>
      </c>
      <c r="E33" s="145">
        <v>31</v>
      </c>
      <c r="G33" s="58">
        <v>4</v>
      </c>
      <c r="I33" s="58">
        <v>56282.44502511515</v>
      </c>
      <c r="K33" s="59">
        <v>4575.5919999999996</v>
      </c>
      <c r="L33" s="60"/>
      <c r="M33" s="59">
        <f>'Exhibit RMP(JRS-2)'!K457/1000</f>
        <v>11.618423999999999</v>
      </c>
      <c r="N33" s="60"/>
      <c r="O33" s="59">
        <f t="shared" si="0"/>
        <v>4587.2104239999999</v>
      </c>
      <c r="P33" s="60"/>
      <c r="Q33" s="59">
        <v>4575.5919999999996</v>
      </c>
      <c r="R33" s="60"/>
      <c r="S33" s="59">
        <f>'Exhibit RMP(JRS-2)'!O457/1000</f>
        <v>17.283764999999999</v>
      </c>
      <c r="T33" s="60"/>
      <c r="U33" s="59">
        <f t="shared" si="1"/>
        <v>4592.8757649999998</v>
      </c>
      <c r="V33" s="60"/>
      <c r="W33" s="59">
        <f t="shared" si="7"/>
        <v>0</v>
      </c>
      <c r="X33" s="60"/>
      <c r="Y33" s="263">
        <f t="shared" si="5"/>
        <v>0</v>
      </c>
      <c r="Z33" s="60"/>
      <c r="AA33" s="59">
        <f t="shared" si="8"/>
        <v>5.6653409999998985</v>
      </c>
      <c r="AB33" s="60"/>
      <c r="AC33" s="263">
        <f t="shared" si="3"/>
        <v>1.2350296751941412E-3</v>
      </c>
    </row>
    <row r="34" spans="1:29">
      <c r="A34" s="145">
        <v>19</v>
      </c>
      <c r="C34" s="153" t="s">
        <v>274</v>
      </c>
      <c r="E34" s="152" t="s">
        <v>253</v>
      </c>
      <c r="G34" s="58">
        <v>1</v>
      </c>
      <c r="I34" s="58">
        <v>535721.17000000004</v>
      </c>
      <c r="K34" s="59">
        <v>27958.751</v>
      </c>
      <c r="L34" s="60"/>
      <c r="M34" s="59">
        <f>'Exhibit RMP(JRS-2)'!K465/1000</f>
        <v>81.216429089924844</v>
      </c>
      <c r="N34" s="60"/>
      <c r="O34" s="59">
        <f t="shared" si="0"/>
        <v>28039.967429089924</v>
      </c>
      <c r="P34" s="60"/>
      <c r="Q34" s="59">
        <v>27958.751</v>
      </c>
      <c r="R34" s="60"/>
      <c r="S34" s="59">
        <f>'Exhibit RMP(JRS-2)'!O465/1000</f>
        <v>117.8948164208586</v>
      </c>
      <c r="T34" s="60"/>
      <c r="U34" s="59">
        <f t="shared" si="1"/>
        <v>28076.64581642086</v>
      </c>
      <c r="V34" s="60"/>
      <c r="W34" s="59">
        <f t="shared" si="7"/>
        <v>0</v>
      </c>
      <c r="X34" s="60"/>
      <c r="Y34" s="263">
        <f t="shared" si="5"/>
        <v>0</v>
      </c>
      <c r="Z34" s="60"/>
      <c r="AA34" s="59">
        <f t="shared" si="8"/>
        <v>36.678387330935948</v>
      </c>
      <c r="AB34" s="60"/>
      <c r="AC34" s="263">
        <f t="shared" si="3"/>
        <v>1.3080752473658061E-3</v>
      </c>
    </row>
    <row r="35" spans="1:29">
      <c r="A35" s="145">
        <v>20</v>
      </c>
      <c r="C35" s="153" t="s">
        <v>275</v>
      </c>
      <c r="E35" s="152" t="s">
        <v>253</v>
      </c>
      <c r="G35" s="58">
        <v>1</v>
      </c>
      <c r="I35" s="58">
        <v>795798.67578575748</v>
      </c>
      <c r="K35" s="59">
        <v>35062.89</v>
      </c>
      <c r="L35" s="60"/>
      <c r="M35" s="59">
        <f>'Exhibit RMP(JRS-2)'!K470/1000</f>
        <v>0</v>
      </c>
      <c r="N35" s="60"/>
      <c r="O35" s="59">
        <f t="shared" si="0"/>
        <v>35062.89</v>
      </c>
      <c r="P35" s="60"/>
      <c r="Q35" s="59">
        <v>35062.89</v>
      </c>
      <c r="R35" s="60"/>
      <c r="S35" s="59">
        <f>'Exhibit RMP(JRS-2)'!O470/1000</f>
        <v>0</v>
      </c>
      <c r="T35" s="60"/>
      <c r="U35" s="59">
        <f t="shared" si="1"/>
        <v>35062.89</v>
      </c>
      <c r="V35" s="60"/>
      <c r="W35" s="59">
        <f t="shared" si="7"/>
        <v>0</v>
      </c>
      <c r="X35" s="60"/>
      <c r="Y35" s="263">
        <f t="shared" si="5"/>
        <v>0</v>
      </c>
      <c r="Z35" s="60"/>
      <c r="AA35" s="59">
        <f t="shared" si="8"/>
        <v>0</v>
      </c>
      <c r="AB35" s="60"/>
      <c r="AC35" s="263">
        <f t="shared" si="3"/>
        <v>0</v>
      </c>
    </row>
    <row r="36" spans="1:29">
      <c r="A36" s="145">
        <v>21</v>
      </c>
      <c r="C36" s="153" t="s">
        <v>276</v>
      </c>
      <c r="E36" s="152" t="s">
        <v>253</v>
      </c>
      <c r="G36" s="58">
        <v>1</v>
      </c>
      <c r="I36" s="58">
        <v>621809.33325000003</v>
      </c>
      <c r="K36" s="59">
        <v>30035.48</v>
      </c>
      <c r="L36" s="60"/>
      <c r="M36" s="59">
        <f>'Exhibit RMP(JRS-2)'!K492/1000</f>
        <v>95.685586499999999</v>
      </c>
      <c r="N36" s="60"/>
      <c r="O36" s="59">
        <f t="shared" si="0"/>
        <v>30131.165586499999</v>
      </c>
      <c r="P36" s="60"/>
      <c r="Q36" s="59">
        <v>30035.48</v>
      </c>
      <c r="R36" s="60"/>
      <c r="S36" s="59">
        <f>'Exhibit RMP(JRS-2)'!O492/1000</f>
        <v>144.89531670000002</v>
      </c>
      <c r="T36" s="60"/>
      <c r="U36" s="59">
        <f t="shared" si="1"/>
        <v>30180.3753167</v>
      </c>
      <c r="V36" s="60"/>
      <c r="W36" s="59">
        <f t="shared" si="7"/>
        <v>0</v>
      </c>
      <c r="X36" s="60"/>
      <c r="Y36" s="263">
        <f t="shared" si="5"/>
        <v>0</v>
      </c>
      <c r="Z36" s="60"/>
      <c r="AA36" s="59">
        <f t="shared" si="8"/>
        <v>49.209730200000195</v>
      </c>
      <c r="AB36" s="60"/>
      <c r="AC36" s="263">
        <f t="shared" si="3"/>
        <v>1.6331837564905944E-3</v>
      </c>
    </row>
    <row r="37" spans="1:29">
      <c r="A37" s="145">
        <v>22</v>
      </c>
      <c r="C37" s="153" t="s">
        <v>252</v>
      </c>
      <c r="E37" s="154" t="s">
        <v>253</v>
      </c>
      <c r="G37" s="264"/>
      <c r="I37" s="264"/>
      <c r="K37" s="61">
        <v>2927.6937100000005</v>
      </c>
      <c r="L37" s="60"/>
      <c r="M37" s="61"/>
      <c r="N37" s="60"/>
      <c r="O37" s="61">
        <f t="shared" si="0"/>
        <v>2927.6937100000005</v>
      </c>
      <c r="P37" s="60"/>
      <c r="Q37" s="61">
        <v>2927.6937100000005</v>
      </c>
      <c r="R37" s="60"/>
      <c r="S37" s="61"/>
      <c r="T37" s="60"/>
      <c r="U37" s="61">
        <f t="shared" si="1"/>
        <v>2927.6937100000005</v>
      </c>
      <c r="V37" s="60"/>
      <c r="W37" s="61">
        <f t="shared" si="7"/>
        <v>0</v>
      </c>
      <c r="X37" s="60"/>
      <c r="Y37" s="265">
        <f t="shared" si="5"/>
        <v>0</v>
      </c>
      <c r="Z37" s="60"/>
      <c r="AA37" s="61">
        <f t="shared" si="8"/>
        <v>0</v>
      </c>
      <c r="AB37" s="60"/>
      <c r="AC37" s="265">
        <f t="shared" si="3"/>
        <v>0</v>
      </c>
    </row>
    <row r="38" spans="1:29" ht="31.5" customHeight="1">
      <c r="A38" s="145">
        <v>23</v>
      </c>
      <c r="C38" s="84" t="s">
        <v>277</v>
      </c>
      <c r="G38" s="58">
        <v>101542.33333333333</v>
      </c>
      <c r="I38" s="58">
        <v>16931257.041015793</v>
      </c>
      <c r="K38" s="59">
        <v>1239371.8237099999</v>
      </c>
      <c r="L38" s="59"/>
      <c r="M38" s="59">
        <f t="shared" ref="M38" si="9">SUM(M23,M24,M27,M30,M31,M32,M33,M34:M37)</f>
        <v>3423.3696122899246</v>
      </c>
      <c r="N38" s="60"/>
      <c r="O38" s="59">
        <f t="shared" si="0"/>
        <v>1242795.1933222897</v>
      </c>
      <c r="P38" s="60"/>
      <c r="Q38" s="59">
        <v>1239371.8237099999</v>
      </c>
      <c r="R38" s="60"/>
      <c r="S38" s="59">
        <f t="shared" ref="S38" si="10">SUM(S23,S24,S27,S30,S31,S32,S33,S34:S37)</f>
        <v>4984.4978257208577</v>
      </c>
      <c r="T38" s="60"/>
      <c r="U38" s="59">
        <f t="shared" si="1"/>
        <v>1244356.3215357207</v>
      </c>
      <c r="V38" s="60"/>
      <c r="W38" s="59">
        <f t="shared" si="7"/>
        <v>0</v>
      </c>
      <c r="X38" s="60"/>
      <c r="Y38" s="263">
        <f t="shared" si="5"/>
        <v>0</v>
      </c>
      <c r="Z38" s="60"/>
      <c r="AA38" s="59">
        <f t="shared" si="8"/>
        <v>1561.1282134309877</v>
      </c>
      <c r="AB38" s="60"/>
      <c r="AC38" s="263">
        <f t="shared" si="3"/>
        <v>1.2561427834764289E-3</v>
      </c>
    </row>
    <row r="39" spans="1:29" ht="31.5" customHeight="1">
      <c r="C39" s="84" t="s">
        <v>278</v>
      </c>
      <c r="G39" s="58"/>
      <c r="I39" s="58"/>
      <c r="K39" s="59"/>
      <c r="L39" s="60"/>
      <c r="M39" s="59"/>
      <c r="N39" s="60"/>
      <c r="O39" s="59"/>
      <c r="P39" s="60"/>
      <c r="Q39" s="59"/>
      <c r="R39" s="60"/>
      <c r="S39" s="59"/>
      <c r="T39" s="60"/>
      <c r="U39" s="59"/>
      <c r="V39" s="60"/>
      <c r="W39" s="59"/>
      <c r="X39" s="60"/>
      <c r="Y39" s="263"/>
      <c r="Z39" s="60"/>
      <c r="AA39" s="59"/>
      <c r="AB39" s="60"/>
      <c r="AC39" s="263"/>
    </row>
    <row r="40" spans="1:29">
      <c r="A40" s="145">
        <v>24</v>
      </c>
      <c r="C40" s="145" t="s">
        <v>279</v>
      </c>
      <c r="E40" s="145">
        <v>7</v>
      </c>
      <c r="G40" s="58">
        <v>8046</v>
      </c>
      <c r="I40" s="58">
        <v>12440.930563737753</v>
      </c>
      <c r="K40" s="59">
        <v>2999.06</v>
      </c>
      <c r="L40" s="60"/>
      <c r="M40" s="59">
        <f>'Exhibit RMP(JRS-2)'!K153/1000</f>
        <v>2.6991539999999996</v>
      </c>
      <c r="N40" s="60"/>
      <c r="O40" s="59">
        <f t="shared" si="0"/>
        <v>3001.7591539999999</v>
      </c>
      <c r="P40" s="60"/>
      <c r="Q40" s="59">
        <v>2999.06</v>
      </c>
      <c r="R40" s="60"/>
      <c r="S40" s="59">
        <f>'Exhibit RMP(JRS-2)'!O153/1000</f>
        <v>3.8987779999999996</v>
      </c>
      <c r="T40" s="60"/>
      <c r="U40" s="59">
        <f t="shared" si="1"/>
        <v>3002.9587780000002</v>
      </c>
      <c r="V40" s="60"/>
      <c r="W40" s="59">
        <f t="shared" ref="W40:W49" si="11">Q40-K40</f>
        <v>0</v>
      </c>
      <c r="X40" s="60"/>
      <c r="Y40" s="263">
        <f t="shared" ref="Y40:Y49" si="12">W40/K40</f>
        <v>0</v>
      </c>
      <c r="Z40" s="60"/>
      <c r="AA40" s="59">
        <f t="shared" si="8"/>
        <v>1.1996240000003127</v>
      </c>
      <c r="AB40" s="60"/>
      <c r="AC40" s="263">
        <f t="shared" si="3"/>
        <v>3.9964032370876638E-4</v>
      </c>
    </row>
    <row r="41" spans="1:29">
      <c r="A41" s="145">
        <v>25</v>
      </c>
      <c r="C41" s="145" t="s">
        <v>280</v>
      </c>
      <c r="E41" s="145">
        <v>11</v>
      </c>
      <c r="G41" s="58">
        <v>809.41666666666663</v>
      </c>
      <c r="I41" s="58">
        <v>16496.197391013095</v>
      </c>
      <c r="K41" s="59">
        <v>4979.3900000000003</v>
      </c>
      <c r="L41" s="60"/>
      <c r="M41" s="59">
        <f>'Exhibit RMP(JRS-2)'!K268/1000</f>
        <v>4.4814509999999972</v>
      </c>
      <c r="N41" s="60"/>
      <c r="O41" s="59">
        <f t="shared" si="0"/>
        <v>4983.871451</v>
      </c>
      <c r="P41" s="60"/>
      <c r="Q41" s="59">
        <v>4979.3900000000003</v>
      </c>
      <c r="R41" s="60"/>
      <c r="S41" s="59">
        <f>'Exhibit RMP(JRS-2)'!O268/1000</f>
        <v>6.4732069999999986</v>
      </c>
      <c r="T41" s="60"/>
      <c r="U41" s="59">
        <f t="shared" si="1"/>
        <v>4985.8632070000003</v>
      </c>
      <c r="V41" s="60"/>
      <c r="W41" s="59">
        <f t="shared" si="11"/>
        <v>0</v>
      </c>
      <c r="X41" s="60"/>
      <c r="Y41" s="263">
        <f t="shared" si="12"/>
        <v>0</v>
      </c>
      <c r="Z41" s="60"/>
      <c r="AA41" s="59">
        <f t="shared" si="8"/>
        <v>1.9917560000003505</v>
      </c>
      <c r="AB41" s="60"/>
      <c r="AC41" s="263">
        <f t="shared" si="3"/>
        <v>3.9964032370873255E-4</v>
      </c>
    </row>
    <row r="42" spans="1:29">
      <c r="A42" s="145">
        <v>26</v>
      </c>
      <c r="C42" s="145" t="s">
        <v>281</v>
      </c>
      <c r="E42" s="145">
        <v>12</v>
      </c>
      <c r="G42" s="58">
        <v>839</v>
      </c>
      <c r="I42" s="58">
        <v>56516.774129293255</v>
      </c>
      <c r="K42" s="59">
        <v>4144.8670000000002</v>
      </c>
      <c r="L42" s="60"/>
      <c r="M42" s="59">
        <f>'Exhibit RMP(JRS-2)'!K351/1000</f>
        <v>3.7303802999999998</v>
      </c>
      <c r="N42" s="60"/>
      <c r="O42" s="59">
        <f t="shared" si="0"/>
        <v>4148.5973803000006</v>
      </c>
      <c r="P42" s="60"/>
      <c r="Q42" s="59">
        <v>4144.8670000000002</v>
      </c>
      <c r="R42" s="60"/>
      <c r="S42" s="59">
        <f>'Exhibit RMP(JRS-2)'!O351/1000</f>
        <v>5.3883270999999997</v>
      </c>
      <c r="T42" s="60"/>
      <c r="U42" s="59">
        <f t="shared" si="1"/>
        <v>4150.2553271000006</v>
      </c>
      <c r="V42" s="60"/>
      <c r="W42" s="59">
        <f t="shared" si="11"/>
        <v>0</v>
      </c>
      <c r="X42" s="60"/>
      <c r="Y42" s="263">
        <f t="shared" si="12"/>
        <v>0</v>
      </c>
      <c r="Z42" s="60"/>
      <c r="AA42" s="59">
        <f t="shared" si="8"/>
        <v>1.6579467999999906</v>
      </c>
      <c r="AB42" s="60"/>
      <c r="AC42" s="263">
        <f t="shared" si="3"/>
        <v>3.9964032370865986E-4</v>
      </c>
    </row>
    <row r="43" spans="1:29" s="158" customFormat="1">
      <c r="A43" s="158">
        <v>27</v>
      </c>
      <c r="C43" s="158" t="s">
        <v>282</v>
      </c>
      <c r="D43" s="159"/>
      <c r="E43" s="158">
        <v>15</v>
      </c>
      <c r="F43" s="159"/>
      <c r="G43" s="267">
        <v>2466</v>
      </c>
      <c r="H43" s="159"/>
      <c r="I43" s="267">
        <v>6177.9471587633907</v>
      </c>
      <c r="J43" s="159"/>
      <c r="K43" s="62">
        <v>1234.6020000000001</v>
      </c>
      <c r="L43" s="63"/>
      <c r="M43" s="62">
        <f>'Exhibit RMP(JRS-2)'!K360/1000</f>
        <v>2.3427375000000001</v>
      </c>
      <c r="N43" s="63"/>
      <c r="O43" s="59">
        <f t="shared" si="0"/>
        <v>1236.9447375000002</v>
      </c>
      <c r="P43" s="63"/>
      <c r="Q43" s="62">
        <v>1234.6020000000001</v>
      </c>
      <c r="R43" s="63"/>
      <c r="S43" s="62">
        <f>'Exhibit RMP(JRS-2)'!O360/1000</f>
        <v>3.0924135000000001</v>
      </c>
      <c r="T43" s="63"/>
      <c r="U43" s="59">
        <f t="shared" si="1"/>
        <v>1237.6944135000001</v>
      </c>
      <c r="V43" s="63"/>
      <c r="W43" s="59">
        <f t="shared" si="11"/>
        <v>0</v>
      </c>
      <c r="X43" s="63"/>
      <c r="Y43" s="263">
        <f t="shared" si="12"/>
        <v>0</v>
      </c>
      <c r="Z43" s="63"/>
      <c r="AA43" s="59">
        <f t="shared" si="8"/>
        <v>0.74967599999990853</v>
      </c>
      <c r="AB43" s="63"/>
      <c r="AC43" s="263">
        <f t="shared" si="3"/>
        <v>6.0607072997867733E-4</v>
      </c>
    </row>
    <row r="44" spans="1:29">
      <c r="A44" s="145">
        <v>28</v>
      </c>
      <c r="C44" s="145" t="s">
        <v>283</v>
      </c>
      <c r="E44" s="145">
        <v>15</v>
      </c>
      <c r="G44" s="266">
        <v>515</v>
      </c>
      <c r="I44" s="266">
        <v>17536.444611929484</v>
      </c>
      <c r="K44" s="61">
        <v>682.02800000000002</v>
      </c>
      <c r="L44" s="60"/>
      <c r="M44" s="61">
        <f>'Exhibit RMP(JRS-2)'!K366/1000</f>
        <v>2.2847000000000004</v>
      </c>
      <c r="N44" s="60"/>
      <c r="O44" s="61">
        <f t="shared" si="0"/>
        <v>684.31270000000006</v>
      </c>
      <c r="P44" s="60"/>
      <c r="Q44" s="61">
        <v>682.02800000000002</v>
      </c>
      <c r="R44" s="60"/>
      <c r="S44" s="61">
        <f>'Exhibit RMP(JRS-2)'!O366/1000</f>
        <v>2.6481750000000002</v>
      </c>
      <c r="T44" s="60"/>
      <c r="U44" s="61">
        <f t="shared" si="1"/>
        <v>684.67617500000006</v>
      </c>
      <c r="V44" s="60"/>
      <c r="W44" s="61">
        <f t="shared" si="11"/>
        <v>0</v>
      </c>
      <c r="X44" s="60"/>
      <c r="Y44" s="265">
        <f t="shared" si="12"/>
        <v>0</v>
      </c>
      <c r="Z44" s="60"/>
      <c r="AA44" s="61">
        <f t="shared" si="8"/>
        <v>0.363474999999994</v>
      </c>
      <c r="AB44" s="60"/>
      <c r="AC44" s="265">
        <f t="shared" si="3"/>
        <v>5.3115337476565018E-4</v>
      </c>
    </row>
    <row r="45" spans="1:29">
      <c r="A45" s="145">
        <v>29</v>
      </c>
      <c r="C45" s="157" t="s">
        <v>284</v>
      </c>
      <c r="D45" s="64"/>
      <c r="F45" s="64"/>
      <c r="G45" s="58">
        <v>12675.416666666666</v>
      </c>
      <c r="H45" s="64"/>
      <c r="I45" s="58">
        <v>109168.29385473697</v>
      </c>
      <c r="J45" s="64"/>
      <c r="K45" s="59">
        <v>14039.947000000002</v>
      </c>
      <c r="L45" s="59"/>
      <c r="M45" s="59">
        <f>SUM(M40:M44)</f>
        <v>15.538422799999998</v>
      </c>
      <c r="N45" s="59"/>
      <c r="O45" s="59">
        <f t="shared" si="0"/>
        <v>14055.485422800002</v>
      </c>
      <c r="P45" s="59"/>
      <c r="Q45" s="59">
        <v>14039.947000000002</v>
      </c>
      <c r="R45" s="59"/>
      <c r="S45" s="59">
        <f>SUM(S40:S44)</f>
        <v>21.500900600000001</v>
      </c>
      <c r="T45" s="59"/>
      <c r="U45" s="59">
        <f t="shared" si="1"/>
        <v>14061.447900600002</v>
      </c>
      <c r="V45" s="59"/>
      <c r="W45" s="59">
        <f t="shared" si="11"/>
        <v>0</v>
      </c>
      <c r="X45" s="59"/>
      <c r="Y45" s="263">
        <f t="shared" si="12"/>
        <v>0</v>
      </c>
      <c r="Z45" s="59"/>
      <c r="AA45" s="59">
        <f t="shared" si="8"/>
        <v>5.9624777999997605</v>
      </c>
      <c r="AB45" s="59"/>
      <c r="AC45" s="263">
        <f t="shared" si="3"/>
        <v>4.2421002339255895E-4</v>
      </c>
    </row>
    <row r="46" spans="1:29" ht="21.95" customHeight="1">
      <c r="A46" s="145">
        <v>30</v>
      </c>
      <c r="C46" s="153" t="s">
        <v>285</v>
      </c>
      <c r="E46" s="152" t="s">
        <v>253</v>
      </c>
      <c r="G46" s="58">
        <v>5</v>
      </c>
      <c r="I46" s="58">
        <v>7.7366128294616923</v>
      </c>
      <c r="K46" s="59">
        <v>0.58299999999999996</v>
      </c>
      <c r="L46" s="60"/>
      <c r="M46" s="59">
        <f>'Exhibit RMP(JRS-2)'!K501/1000</f>
        <v>0</v>
      </c>
      <c r="N46" s="60"/>
      <c r="O46" s="59">
        <f t="shared" si="0"/>
        <v>0.58299999999999996</v>
      </c>
      <c r="P46" s="60"/>
      <c r="Q46" s="59">
        <v>0.58299999999999996</v>
      </c>
      <c r="R46" s="60"/>
      <c r="S46" s="59">
        <f>'Exhibit RMP(JRS-2)'!O501/1000</f>
        <v>0</v>
      </c>
      <c r="T46" s="60"/>
      <c r="U46" s="59">
        <f t="shared" si="1"/>
        <v>0.58299999999999996</v>
      </c>
      <c r="V46" s="60"/>
      <c r="W46" s="59">
        <f t="shared" si="11"/>
        <v>0</v>
      </c>
      <c r="X46" s="60"/>
      <c r="Y46" s="263">
        <f t="shared" si="12"/>
        <v>0</v>
      </c>
      <c r="Z46" s="60"/>
      <c r="AA46" s="59">
        <f t="shared" si="8"/>
        <v>0</v>
      </c>
      <c r="AB46" s="60"/>
      <c r="AC46" s="263">
        <f t="shared" si="3"/>
        <v>0</v>
      </c>
    </row>
    <row r="47" spans="1:29">
      <c r="A47" s="145">
        <v>31</v>
      </c>
      <c r="C47" s="153" t="s">
        <v>252</v>
      </c>
      <c r="D47" s="65"/>
      <c r="E47" s="154" t="s">
        <v>253</v>
      </c>
      <c r="F47" s="65"/>
      <c r="G47" s="268"/>
      <c r="H47" s="65"/>
      <c r="I47" s="268"/>
      <c r="J47" s="65"/>
      <c r="K47" s="61">
        <v>4.6616400000000002</v>
      </c>
      <c r="L47" s="60"/>
      <c r="M47" s="61"/>
      <c r="N47" s="60"/>
      <c r="O47" s="61">
        <f t="shared" si="0"/>
        <v>4.6616400000000002</v>
      </c>
      <c r="P47" s="60"/>
      <c r="Q47" s="61">
        <v>4.6616400000000002</v>
      </c>
      <c r="R47" s="60"/>
      <c r="S47" s="61"/>
      <c r="T47" s="60"/>
      <c r="U47" s="61">
        <f t="shared" si="1"/>
        <v>4.6616400000000002</v>
      </c>
      <c r="V47" s="60"/>
      <c r="W47" s="61">
        <f t="shared" si="11"/>
        <v>0</v>
      </c>
      <c r="X47" s="60"/>
      <c r="Y47" s="265">
        <f t="shared" si="12"/>
        <v>0</v>
      </c>
      <c r="Z47" s="60"/>
      <c r="AA47" s="61">
        <f t="shared" si="8"/>
        <v>0</v>
      </c>
      <c r="AB47" s="60"/>
      <c r="AC47" s="265">
        <f t="shared" si="3"/>
        <v>0</v>
      </c>
    </row>
    <row r="48" spans="1:29">
      <c r="A48" s="145">
        <v>32</v>
      </c>
      <c r="C48" s="84" t="s">
        <v>286</v>
      </c>
      <c r="E48" s="158"/>
      <c r="G48" s="266">
        <v>12680.416666666666</v>
      </c>
      <c r="I48" s="266">
        <v>109176.03046756644</v>
      </c>
      <c r="K48" s="61">
        <v>14045.191640000003</v>
      </c>
      <c r="L48" s="60"/>
      <c r="M48" s="61">
        <f>SUM(M45,M46:M47)</f>
        <v>15.538422799999998</v>
      </c>
      <c r="N48" s="60"/>
      <c r="O48" s="61">
        <f t="shared" si="0"/>
        <v>14060.730062800003</v>
      </c>
      <c r="P48" s="60"/>
      <c r="Q48" s="61">
        <v>14045.191640000003</v>
      </c>
      <c r="R48" s="60"/>
      <c r="S48" s="61">
        <f>SUM(S45,S46:S47)</f>
        <v>21.500900600000001</v>
      </c>
      <c r="T48" s="60"/>
      <c r="U48" s="61">
        <f t="shared" si="1"/>
        <v>14066.692540600003</v>
      </c>
      <c r="V48" s="60"/>
      <c r="W48" s="61">
        <f t="shared" si="11"/>
        <v>0</v>
      </c>
      <c r="X48" s="60"/>
      <c r="Y48" s="265">
        <f t="shared" si="12"/>
        <v>0</v>
      </c>
      <c r="Z48" s="60"/>
      <c r="AA48" s="61">
        <f t="shared" si="8"/>
        <v>5.9624777999997605</v>
      </c>
      <c r="AB48" s="60"/>
      <c r="AC48" s="265">
        <f t="shared" si="3"/>
        <v>4.240517934253276E-4</v>
      </c>
    </row>
    <row r="49" spans="1:29" ht="31.5" customHeight="1" thickBot="1">
      <c r="A49" s="145">
        <v>33</v>
      </c>
      <c r="C49" s="84" t="s">
        <v>287</v>
      </c>
      <c r="E49" s="158"/>
      <c r="G49" s="269">
        <v>854858.75</v>
      </c>
      <c r="I49" s="269">
        <v>23244284.921518605</v>
      </c>
      <c r="K49" s="66">
        <v>1938306.48862</v>
      </c>
      <c r="L49" s="60"/>
      <c r="M49" s="66">
        <f>SUM(M18,M38,M48)</f>
        <v>5648.2725770899251</v>
      </c>
      <c r="N49" s="60"/>
      <c r="O49" s="66">
        <f t="shared" si="0"/>
        <v>1943954.7611970899</v>
      </c>
      <c r="P49" s="60"/>
      <c r="Q49" s="66">
        <v>1938306.48862</v>
      </c>
      <c r="R49" s="60"/>
      <c r="S49" s="66">
        <f>SUM(S18,S38,S48)</f>
        <v>8477.8572923208576</v>
      </c>
      <c r="T49" s="60"/>
      <c r="U49" s="66">
        <f t="shared" si="1"/>
        <v>1946784.3459123208</v>
      </c>
      <c r="V49" s="60"/>
      <c r="W49" s="270">
        <f t="shared" si="11"/>
        <v>0</v>
      </c>
      <c r="X49" s="60"/>
      <c r="Y49" s="271">
        <f t="shared" si="12"/>
        <v>0</v>
      </c>
      <c r="Z49" s="60"/>
      <c r="AA49" s="270">
        <f t="shared" si="8"/>
        <v>2829.5847152308561</v>
      </c>
      <c r="AB49" s="60"/>
      <c r="AC49" s="271">
        <f t="shared" si="3"/>
        <v>1.4555815658428152E-3</v>
      </c>
    </row>
    <row r="50" spans="1:29" ht="16.5" thickTop="1">
      <c r="C50" s="153"/>
    </row>
    <row r="51" spans="1:29">
      <c r="C51" s="153"/>
      <c r="M51" s="263"/>
    </row>
  </sheetData>
  <printOptions horizontalCentered="1"/>
  <pageMargins left="0.25" right="0.25" top="1" bottom="0.5" header="0.5" footer="0.25"/>
  <pageSetup scale="60" orientation="landscape" r:id="rId1"/>
  <headerFooter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4"/>
  <sheetViews>
    <sheetView view="pageBreakPreview" topLeftCell="A13" zoomScale="70" zoomScaleNormal="70" zoomScaleSheetLayoutView="70" workbookViewId="0">
      <selection activeCell="S58" sqref="S58"/>
    </sheetView>
  </sheetViews>
  <sheetFormatPr defaultColWidth="9" defaultRowHeight="15.75"/>
  <cols>
    <col min="1" max="1" width="4.625" style="145" customWidth="1"/>
    <col min="2" max="2" width="1.625" style="145" customWidth="1"/>
    <col min="3" max="3" width="35.625" style="145" customWidth="1"/>
    <col min="4" max="4" width="1.5" style="147" customWidth="1"/>
    <col min="5" max="5" width="7.5" style="145" bestFit="1" customWidth="1"/>
    <col min="6" max="6" width="2.875" style="147" customWidth="1"/>
    <col min="7" max="7" width="13.75" style="147" bestFit="1" customWidth="1"/>
    <col min="8" max="8" width="1.75" style="147" customWidth="1"/>
    <col min="9" max="9" width="12.125" style="191" bestFit="1" customWidth="1"/>
    <col min="10" max="10" width="1.75" style="147" customWidth="1"/>
    <col min="11" max="11" width="12.125" style="191" bestFit="1" customWidth="1"/>
    <col min="12" max="12" width="1.75" style="147" customWidth="1"/>
    <col min="13" max="13" width="10.5" style="145" bestFit="1" customWidth="1"/>
    <col min="14" max="14" width="9" style="145"/>
    <col min="15" max="15" width="1.75" style="147" customWidth="1"/>
    <col min="16" max="16" width="10.5" style="145" bestFit="1" customWidth="1"/>
    <col min="17" max="17" width="1.75" style="147" customWidth="1"/>
    <col min="18" max="18" width="10.5" style="145" bestFit="1" customWidth="1"/>
    <col min="19" max="19" width="15.25" style="145" customWidth="1"/>
    <col min="20" max="16384" width="9" style="145"/>
  </cols>
  <sheetData>
    <row r="1" spans="1:18">
      <c r="A1" s="85" t="s">
        <v>333</v>
      </c>
      <c r="B1" s="85"/>
      <c r="C1" s="85"/>
      <c r="D1" s="143"/>
      <c r="E1" s="85"/>
      <c r="F1" s="143"/>
      <c r="G1" s="144"/>
      <c r="H1" s="143"/>
      <c r="I1" s="186"/>
      <c r="J1" s="143"/>
      <c r="K1" s="186"/>
      <c r="L1" s="143"/>
      <c r="M1" s="146"/>
      <c r="N1" s="146"/>
      <c r="O1" s="143"/>
      <c r="P1" s="146"/>
      <c r="Q1" s="143"/>
      <c r="R1" s="146"/>
    </row>
    <row r="2" spans="1:18" s="55" customFormat="1">
      <c r="A2" s="85" t="s">
        <v>240</v>
      </c>
      <c r="B2" s="85"/>
      <c r="C2" s="85"/>
      <c r="D2" s="143"/>
      <c r="E2" s="85"/>
      <c r="F2" s="143"/>
      <c r="G2" s="144"/>
      <c r="H2" s="143"/>
      <c r="I2" s="186"/>
      <c r="J2" s="143"/>
      <c r="K2" s="186"/>
      <c r="L2" s="143"/>
      <c r="M2" s="146"/>
      <c r="N2" s="146"/>
      <c r="O2" s="143"/>
      <c r="P2" s="146"/>
      <c r="Q2" s="143"/>
      <c r="R2" s="146"/>
    </row>
    <row r="3" spans="1:18" s="55" customFormat="1">
      <c r="A3" s="85" t="s">
        <v>313</v>
      </c>
      <c r="B3" s="85"/>
      <c r="C3" s="85"/>
      <c r="D3" s="143"/>
      <c r="E3" s="85"/>
      <c r="F3" s="143"/>
      <c r="G3" s="144"/>
      <c r="H3" s="143"/>
      <c r="I3" s="186"/>
      <c r="J3" s="143"/>
      <c r="K3" s="186"/>
      <c r="L3" s="143"/>
      <c r="M3" s="146"/>
      <c r="N3" s="146"/>
      <c r="O3" s="143"/>
      <c r="P3" s="146"/>
      <c r="Q3" s="143"/>
      <c r="R3" s="146"/>
    </row>
    <row r="4" spans="1:18" s="55" customFormat="1">
      <c r="A4" s="85" t="s">
        <v>241</v>
      </c>
      <c r="B4" s="85"/>
      <c r="C4" s="85"/>
      <c r="D4" s="143"/>
      <c r="E4" s="85"/>
      <c r="F4" s="143"/>
      <c r="G4" s="144"/>
      <c r="H4" s="143"/>
      <c r="I4" s="186"/>
      <c r="J4" s="143"/>
      <c r="K4" s="186"/>
      <c r="L4" s="143"/>
      <c r="M4" s="146"/>
      <c r="N4" s="146"/>
      <c r="O4" s="143"/>
      <c r="P4" s="146"/>
      <c r="Q4" s="143"/>
      <c r="R4" s="146"/>
    </row>
    <row r="5" spans="1:18" s="55" customFormat="1">
      <c r="A5" s="85" t="s">
        <v>376</v>
      </c>
      <c r="B5" s="85"/>
      <c r="C5" s="85"/>
      <c r="D5" s="143"/>
      <c r="E5" s="85"/>
      <c r="F5" s="143"/>
      <c r="G5" s="144"/>
      <c r="H5" s="143"/>
      <c r="I5" s="186"/>
      <c r="J5" s="143"/>
      <c r="K5" s="186"/>
      <c r="L5" s="143"/>
      <c r="M5" s="146"/>
      <c r="N5" s="146"/>
      <c r="O5" s="143"/>
      <c r="P5" s="146"/>
      <c r="Q5" s="143"/>
      <c r="R5" s="146"/>
    </row>
    <row r="6" spans="1:18">
      <c r="A6" s="85" t="s">
        <v>377</v>
      </c>
      <c r="B6" s="85"/>
      <c r="C6" s="85"/>
      <c r="D6" s="143"/>
      <c r="E6" s="85"/>
      <c r="F6" s="143"/>
      <c r="G6" s="144"/>
      <c r="H6" s="143"/>
      <c r="I6" s="186"/>
      <c r="J6" s="143"/>
      <c r="K6" s="186"/>
      <c r="L6" s="143"/>
      <c r="M6" s="146"/>
      <c r="N6" s="146"/>
      <c r="O6" s="143"/>
      <c r="P6" s="146"/>
      <c r="Q6" s="143"/>
      <c r="R6" s="146"/>
    </row>
    <row r="7" spans="1:18">
      <c r="A7" s="85"/>
      <c r="B7" s="85"/>
      <c r="C7" s="85"/>
      <c r="D7" s="143"/>
      <c r="E7" s="85"/>
      <c r="F7" s="143"/>
      <c r="G7" s="144"/>
      <c r="H7" s="143"/>
      <c r="I7" s="187"/>
      <c r="J7" s="143"/>
      <c r="K7" s="187"/>
      <c r="L7" s="143"/>
      <c r="O7" s="143"/>
      <c r="Q7" s="143"/>
    </row>
    <row r="8" spans="1:18">
      <c r="A8" s="85"/>
      <c r="B8" s="85"/>
      <c r="C8" s="85"/>
      <c r="D8" s="143"/>
      <c r="E8" s="85"/>
      <c r="F8" s="143"/>
      <c r="G8" s="309" t="s">
        <v>409</v>
      </c>
      <c r="H8" s="184"/>
      <c r="J8" s="184"/>
      <c r="L8" s="184"/>
      <c r="O8" s="184"/>
      <c r="Q8" s="184"/>
    </row>
    <row r="9" spans="1:18">
      <c r="D9" s="82"/>
      <c r="E9" s="148"/>
      <c r="F9" s="82"/>
      <c r="G9" s="81" t="s">
        <v>330</v>
      </c>
      <c r="H9" s="82"/>
      <c r="I9" s="188" t="s">
        <v>407</v>
      </c>
      <c r="J9" s="82"/>
      <c r="K9" s="188" t="s">
        <v>408</v>
      </c>
      <c r="L9" s="82"/>
      <c r="M9" s="329" t="s">
        <v>414</v>
      </c>
      <c r="N9" s="329"/>
      <c r="O9" s="254"/>
      <c r="P9" s="329"/>
      <c r="Q9" s="254"/>
      <c r="R9" s="329"/>
    </row>
    <row r="10" spans="1:18" s="84" customFormat="1">
      <c r="A10" s="84" t="s">
        <v>242</v>
      </c>
      <c r="D10" s="82"/>
      <c r="E10" s="148" t="s">
        <v>243</v>
      </c>
      <c r="F10" s="82"/>
      <c r="G10" s="82" t="s">
        <v>314</v>
      </c>
      <c r="H10" s="81"/>
      <c r="I10" s="188" t="s">
        <v>410</v>
      </c>
      <c r="J10" s="81"/>
      <c r="K10" s="188" t="s">
        <v>411</v>
      </c>
      <c r="L10" s="81"/>
      <c r="M10" s="137" t="s">
        <v>417</v>
      </c>
      <c r="N10" s="137"/>
      <c r="O10" s="81"/>
      <c r="P10" s="137" t="s">
        <v>403</v>
      </c>
      <c r="Q10" s="81"/>
      <c r="R10" s="137" t="s">
        <v>153</v>
      </c>
    </row>
    <row r="11" spans="1:18" s="84" customFormat="1">
      <c r="A11" s="319" t="s">
        <v>245</v>
      </c>
      <c r="C11" s="149" t="s">
        <v>246</v>
      </c>
      <c r="E11" s="149" t="s">
        <v>245</v>
      </c>
      <c r="G11" s="83" t="s">
        <v>248</v>
      </c>
      <c r="I11" s="189" t="s">
        <v>248</v>
      </c>
      <c r="K11" s="189" t="s">
        <v>248</v>
      </c>
      <c r="M11" s="189" t="s">
        <v>248</v>
      </c>
      <c r="N11" s="67" t="s">
        <v>290</v>
      </c>
      <c r="P11" s="189" t="s">
        <v>248</v>
      </c>
      <c r="R11" s="189" t="s">
        <v>248</v>
      </c>
    </row>
    <row r="12" spans="1:18" s="84" customFormat="1">
      <c r="C12" s="56">
        <v>-1</v>
      </c>
      <c r="D12" s="57"/>
      <c r="E12" s="56">
        <f>MIN($A12:D12)-1</f>
        <v>-2</v>
      </c>
      <c r="F12" s="57"/>
      <c r="G12" s="56">
        <f>MIN($A12:F12)-1</f>
        <v>-3</v>
      </c>
      <c r="H12" s="57"/>
      <c r="I12" s="56">
        <f>MIN($A12:H12)-1</f>
        <v>-4</v>
      </c>
      <c r="J12" s="57"/>
      <c r="K12" s="56">
        <f>MIN($A12:J12)-1</f>
        <v>-5</v>
      </c>
      <c r="L12" s="57"/>
      <c r="M12" s="56">
        <f>MIN($A12:L12)-1</f>
        <v>-6</v>
      </c>
      <c r="N12" s="56">
        <f>MIN($A12:M12)-1</f>
        <v>-7</v>
      </c>
      <c r="O12" s="57"/>
      <c r="P12" s="56">
        <f>MIN($A12:O12)-1</f>
        <v>-8</v>
      </c>
      <c r="Q12" s="57"/>
      <c r="R12" s="56">
        <f>MIN($A12:Q12)-1</f>
        <v>-9</v>
      </c>
    </row>
    <row r="13" spans="1:18" s="84" customFormat="1">
      <c r="D13" s="150"/>
      <c r="F13" s="150"/>
      <c r="G13" s="150"/>
      <c r="H13" s="150"/>
      <c r="I13" s="190"/>
      <c r="J13" s="150"/>
      <c r="K13" s="190"/>
      <c r="L13" s="150"/>
      <c r="M13" s="82"/>
      <c r="N13" s="150"/>
      <c r="O13" s="150"/>
      <c r="P13" s="82"/>
      <c r="Q13" s="150"/>
      <c r="R13" s="82"/>
    </row>
    <row r="14" spans="1:18" ht="18.75" customHeight="1">
      <c r="C14" s="84" t="s">
        <v>249</v>
      </c>
      <c r="M14" s="147"/>
      <c r="N14" s="147"/>
      <c r="P14" s="147"/>
      <c r="R14" s="147"/>
    </row>
    <row r="15" spans="1:18">
      <c r="A15" s="145">
        <v>1</v>
      </c>
      <c r="C15" s="145" t="s">
        <v>249</v>
      </c>
      <c r="E15" s="151" t="s">
        <v>250</v>
      </c>
      <c r="G15" s="59">
        <v>684504.94400000002</v>
      </c>
      <c r="H15" s="60"/>
      <c r="I15" s="192">
        <v>21255.453000000001</v>
      </c>
      <c r="J15" s="60"/>
      <c r="K15" s="192">
        <v>16282.415999999999</v>
      </c>
      <c r="L15" s="60"/>
      <c r="M15" s="59">
        <f>I15/($I$49-$I$17-$I$34-$I$35-$I$37-$I$48)*($N$53-$N$54*$G$34-$N$53*SUM('REC2012'!$K$11:$K$15))+K15/($K$49-$K$17-$K$34-$K$35-$K$37-$K$48)*($P$53-$G$34*$P$54-$P$53*SUM('REC2012'!$K$11:$K$15))</f>
        <v>1149.2338591545781</v>
      </c>
      <c r="N15" s="142">
        <f t="shared" ref="N15:N16" si="0">M15/G15</f>
        <v>1.6789270395022569E-3</v>
      </c>
      <c r="O15" s="60"/>
      <c r="P15" s="59">
        <v>2314.504381736896</v>
      </c>
      <c r="Q15" s="60"/>
      <c r="R15" s="59">
        <f>M15+P15</f>
        <v>3463.7382408914741</v>
      </c>
    </row>
    <row r="16" spans="1:18">
      <c r="A16" s="145">
        <f>MAX(A$14:A15)+1</f>
        <v>2</v>
      </c>
      <c r="C16" s="145" t="s">
        <v>251</v>
      </c>
      <c r="E16" s="152">
        <v>2</v>
      </c>
      <c r="G16" s="59">
        <v>351.48899999999998</v>
      </c>
      <c r="H16" s="60"/>
      <c r="I16" s="192">
        <v>10.175000000000001</v>
      </c>
      <c r="J16" s="60"/>
      <c r="K16" s="192">
        <v>8.3339999999999996</v>
      </c>
      <c r="L16" s="60"/>
      <c r="M16" s="59">
        <f>I16/($I$49-$I$17-$I$34-$I$35-$I$37-$I$48)*($N$53-$N$54*$G$34-$N$53*SUM('REC2012'!$K$11:$K$15))+K16/($K$49-$K$17-$K$34-$K$35-$K$37-$K$48)*($P$53-$G$34*$P$54-$P$53*SUM('REC2012'!$K$11:$K$15))</f>
        <v>0.55138867745025655</v>
      </c>
      <c r="N16" s="167">
        <f t="shared" si="0"/>
        <v>1.5687224278718725E-3</v>
      </c>
      <c r="O16" s="60"/>
      <c r="P16" s="59">
        <v>1.1079548426548669</v>
      </c>
      <c r="Q16" s="60"/>
      <c r="R16" s="59">
        <f>M16+P16</f>
        <v>1.6593435201051234</v>
      </c>
    </row>
    <row r="17" spans="1:18">
      <c r="A17" s="145">
        <f>MAX(A$14:A16)+1</f>
        <v>3</v>
      </c>
      <c r="C17" s="153" t="s">
        <v>252</v>
      </c>
      <c r="E17" s="154" t="s">
        <v>253</v>
      </c>
      <c r="G17" s="61">
        <v>33.04027</v>
      </c>
      <c r="H17" s="60"/>
      <c r="I17" s="193">
        <v>0</v>
      </c>
      <c r="J17" s="60"/>
      <c r="K17" s="193">
        <v>0</v>
      </c>
      <c r="L17" s="60"/>
      <c r="M17" s="61"/>
      <c r="N17" s="237"/>
      <c r="O17" s="60"/>
      <c r="P17" s="61"/>
      <c r="Q17" s="60"/>
      <c r="R17" s="61"/>
    </row>
    <row r="18" spans="1:18">
      <c r="A18" s="145">
        <f>MAX(A$14:A17)+1</f>
        <v>4</v>
      </c>
      <c r="C18" s="84" t="s">
        <v>254</v>
      </c>
      <c r="G18" s="59">
        <v>684889.47326999996</v>
      </c>
      <c r="H18" s="60"/>
      <c r="I18" s="192">
        <v>21265.628000000001</v>
      </c>
      <c r="J18" s="60"/>
      <c r="K18" s="192">
        <v>16290.75</v>
      </c>
      <c r="L18" s="60"/>
      <c r="M18" s="59">
        <f>SUM(M15:M17)</f>
        <v>1149.7852478320283</v>
      </c>
      <c r="N18" s="167">
        <f>M18/G18</f>
        <v>1.6787894875101331E-3</v>
      </c>
      <c r="O18" s="60"/>
      <c r="P18" s="59">
        <v>2315.6123365795511</v>
      </c>
      <c r="Q18" s="60"/>
      <c r="R18" s="59">
        <f>SUM(R15:R17)</f>
        <v>3465.3975844115794</v>
      </c>
    </row>
    <row r="19" spans="1:18" ht="24.75" customHeight="1">
      <c r="C19" s="84" t="s">
        <v>255</v>
      </c>
      <c r="G19" s="155"/>
      <c r="H19" s="60"/>
      <c r="I19" s="192"/>
      <c r="J19" s="60"/>
      <c r="K19" s="192"/>
      <c r="L19" s="60"/>
      <c r="M19" s="155"/>
      <c r="N19" s="167"/>
      <c r="O19" s="60"/>
      <c r="P19" s="155"/>
      <c r="Q19" s="60"/>
      <c r="R19" s="155"/>
    </row>
    <row r="20" spans="1:18">
      <c r="A20" s="145">
        <f>MAX(A$14:A19)+1</f>
        <v>5</v>
      </c>
      <c r="C20" s="145" t="s">
        <v>256</v>
      </c>
      <c r="E20" s="156">
        <v>6</v>
      </c>
      <c r="G20" s="59">
        <v>494681.46600000001</v>
      </c>
      <c r="H20" s="60"/>
      <c r="I20" s="192">
        <v>11179.27500000002</v>
      </c>
      <c r="J20" s="60"/>
      <c r="K20" s="192">
        <v>2738.1680000000001</v>
      </c>
      <c r="L20" s="60"/>
      <c r="M20" s="59">
        <f>I20/($I$49-$I$17-$I$34-$I$35-$I$37-$I$48)*($N$53-$N$54*$G$34-$N$53*SUM('REC2012'!$K$11:$K$15))+K20/($K$49-$K$17-$K$34-$K$35-$K$37-$K$48)*($P$53-$G$34*$P$54-$P$53*SUM('REC2012'!$K$11:$K$15))</f>
        <v>590.94666840381842</v>
      </c>
      <c r="N20" s="167">
        <f t="shared" ref="N20:N33" si="1">M20/G20</f>
        <v>1.194600382307063E-3</v>
      </c>
      <c r="O20" s="60"/>
      <c r="P20" s="59">
        <v>1217.3102578496812</v>
      </c>
      <c r="Q20" s="60"/>
      <c r="R20" s="59">
        <f t="shared" ref="R20:R22" si="2">M20+P20</f>
        <v>1808.2569262534996</v>
      </c>
    </row>
    <row r="21" spans="1:18">
      <c r="A21" s="145">
        <f>MAX(A$14:A20)+1</f>
        <v>6</v>
      </c>
      <c r="C21" s="145" t="s">
        <v>257</v>
      </c>
      <c r="E21" s="152" t="s">
        <v>258</v>
      </c>
      <c r="G21" s="59">
        <v>34227.404000000002</v>
      </c>
      <c r="H21" s="60"/>
      <c r="I21" s="192">
        <v>752.54199999999969</v>
      </c>
      <c r="J21" s="60"/>
      <c r="K21" s="192">
        <v>189.45099999999999</v>
      </c>
      <c r="L21" s="60"/>
      <c r="M21" s="59">
        <f>I21/($I$49-$I$17-$I$34-$I$35-$I$37-$I$48)*($N$53-$N$54*$G$34-$N$53*SUM('REC2012'!$K$11:$K$15))+K21/($K$49-$K$17-$K$34-$K$35-$K$37-$K$48)*($P$53-$G$34*$P$54-$P$53*SUM('REC2012'!$K$11:$K$15))</f>
        <v>39.791934295383996</v>
      </c>
      <c r="N21" s="167">
        <f t="shared" si="1"/>
        <v>1.16257529479548E-3</v>
      </c>
      <c r="O21" s="60"/>
      <c r="P21" s="59">
        <v>81.944231272843084</v>
      </c>
      <c r="Q21" s="60"/>
      <c r="R21" s="59">
        <f t="shared" si="2"/>
        <v>121.73616556822708</v>
      </c>
    </row>
    <row r="22" spans="1:18">
      <c r="A22" s="145">
        <f>MAX(A$14:A21)+1</f>
        <v>7</v>
      </c>
      <c r="C22" s="145" t="s">
        <v>259</v>
      </c>
      <c r="E22" s="152" t="s">
        <v>260</v>
      </c>
      <c r="G22" s="61">
        <v>345.71800000000002</v>
      </c>
      <c r="H22" s="60"/>
      <c r="I22" s="193">
        <v>41.769999999999982</v>
      </c>
      <c r="J22" s="60"/>
      <c r="K22" s="193">
        <v>1.915</v>
      </c>
      <c r="L22" s="60"/>
      <c r="M22" s="61">
        <f>I22/($I$49-$I$17-$I$34-$I$35-$I$37-$I$48)*($N$53-$N$54*$G$34-$N$53*SUM('REC2012'!$K$11:$K$15))+K22/($K$49-$K$17-$K$34-$K$35-$K$37-$K$48)*($P$53-$G$34*$P$54-$P$53*SUM('REC2012'!$K$11:$K$15))</f>
        <v>2.1887418610018838</v>
      </c>
      <c r="N22" s="237">
        <f t="shared" si="1"/>
        <v>6.3310034797201299E-3</v>
      </c>
      <c r="O22" s="60"/>
      <c r="P22" s="61">
        <v>4.548331575203318</v>
      </c>
      <c r="Q22" s="60"/>
      <c r="R22" s="61">
        <f t="shared" si="2"/>
        <v>6.7370734362052023</v>
      </c>
    </row>
    <row r="23" spans="1:18">
      <c r="A23" s="145">
        <f>MAX(A$14:A22)+1</f>
        <v>8</v>
      </c>
      <c r="C23" s="157" t="s">
        <v>261</v>
      </c>
      <c r="G23" s="59">
        <v>529254.58799999999</v>
      </c>
      <c r="H23" s="60"/>
      <c r="I23" s="192">
        <v>11973.58700000002</v>
      </c>
      <c r="J23" s="60"/>
      <c r="K23" s="192">
        <v>2929.5340000000001</v>
      </c>
      <c r="L23" s="60"/>
      <c r="M23" s="59">
        <f>SUM(M20:M22)</f>
        <v>632.92734456020423</v>
      </c>
      <c r="N23" s="167">
        <f t="shared" si="1"/>
        <v>1.1958844739579362E-3</v>
      </c>
      <c r="O23" s="60"/>
      <c r="P23" s="59">
        <v>1303.8028206977276</v>
      </c>
      <c r="Q23" s="60"/>
      <c r="R23" s="59">
        <f>SUM(R20:R22)</f>
        <v>1936.730165257932</v>
      </c>
    </row>
    <row r="24" spans="1:18" ht="23.1" customHeight="1">
      <c r="A24" s="145">
        <f>MAX(A$14:A23)+1</f>
        <v>9</v>
      </c>
      <c r="C24" s="153" t="s">
        <v>262</v>
      </c>
      <c r="E24" s="145">
        <v>8</v>
      </c>
      <c r="F24" s="58"/>
      <c r="G24" s="59">
        <v>167313.40900000001</v>
      </c>
      <c r="H24" s="60"/>
      <c r="I24" s="192">
        <v>4631.4170000000004</v>
      </c>
      <c r="J24" s="60"/>
      <c r="K24" s="192">
        <v>3187.5340000000001</v>
      </c>
      <c r="L24" s="60"/>
      <c r="M24" s="59">
        <f>I24/($I$49-$I$17-$I$34-$I$35-$I$37-$I$48)*($N$53-$N$54*$G$34-$N$53*SUM('REC2012'!$K$11:$K$15))+K24/($K$49-$K$17-$K$34-$K$35-$K$37-$K$48)*($P$53-$G$34*$P$54-$P$53*SUM('REC2012'!$K$11:$K$15))</f>
        <v>249.57576073897425</v>
      </c>
      <c r="N24" s="167">
        <f t="shared" si="1"/>
        <v>1.4916662222749537E-3</v>
      </c>
      <c r="O24" s="60"/>
      <c r="P24" s="59">
        <v>504.3145841281646</v>
      </c>
      <c r="Q24" s="60"/>
      <c r="R24" s="59">
        <f t="shared" ref="R24:R26" si="3">M24+P24</f>
        <v>753.89034486713888</v>
      </c>
    </row>
    <row r="25" spans="1:18" ht="23.1" customHeight="1">
      <c r="A25" s="145">
        <f>MAX(A$14:A24)+1</f>
        <v>10</v>
      </c>
      <c r="C25" s="145" t="s">
        <v>263</v>
      </c>
      <c r="E25" s="145">
        <v>9</v>
      </c>
      <c r="G25" s="59">
        <v>284876.45199999999</v>
      </c>
      <c r="H25" s="60"/>
      <c r="I25" s="192">
        <v>7407.5050000000001</v>
      </c>
      <c r="J25" s="60"/>
      <c r="K25" s="192">
        <v>9136.6640000000007</v>
      </c>
      <c r="L25" s="60"/>
      <c r="M25" s="59">
        <f>I25/($I$49-$I$17-$I$34-$I$35-$I$37-$I$48)*($N$53-$N$54*$G$34-$N$53*SUM('REC2012'!$K$11:$K$15))+K25/($K$49-$K$17-$K$34-$K$35-$K$37-$K$48)*($P$53-$G$34*$P$54-$P$53*SUM('REC2012'!$K$11:$K$15))</f>
        <v>408.52505184660362</v>
      </c>
      <c r="N25" s="167">
        <f t="shared" si="1"/>
        <v>1.4340428946601864E-3</v>
      </c>
      <c r="O25" s="60"/>
      <c r="P25" s="59">
        <v>806.60255889337975</v>
      </c>
      <c r="Q25" s="60"/>
      <c r="R25" s="59">
        <f t="shared" si="3"/>
        <v>1215.1276107399833</v>
      </c>
    </row>
    <row r="26" spans="1:18">
      <c r="A26" s="145">
        <f>MAX(A$14:A25)+1</f>
        <v>11</v>
      </c>
      <c r="C26" s="145" t="s">
        <v>264</v>
      </c>
      <c r="E26" s="152" t="s">
        <v>265</v>
      </c>
      <c r="G26" s="61">
        <v>3292.5839999999998</v>
      </c>
      <c r="H26" s="60"/>
      <c r="I26" s="193">
        <v>95.266999999999996</v>
      </c>
      <c r="J26" s="60"/>
      <c r="K26" s="193">
        <v>105.55800000000001</v>
      </c>
      <c r="L26" s="60"/>
      <c r="M26" s="61">
        <f>I26/($I$49-$I$17-$I$34-$I$35-$I$37-$I$48)*($N$53-$N$54*$G$34-$N$53*SUM('REC2012'!$K$11:$K$15))+K26/($K$49-$K$17-$K$34-$K$35-$K$37-$K$48)*($P$53-$G$34*$P$54-$P$53*SUM('REC2012'!$K$11:$K$15))</f>
        <v>5.2263209493751273</v>
      </c>
      <c r="N26" s="237">
        <f t="shared" si="1"/>
        <v>1.5873007186377409E-3</v>
      </c>
      <c r="O26" s="60"/>
      <c r="P26" s="61">
        <v>10.373615134663506</v>
      </c>
      <c r="Q26" s="60"/>
      <c r="R26" s="61">
        <f t="shared" si="3"/>
        <v>15.599936084038633</v>
      </c>
    </row>
    <row r="27" spans="1:18">
      <c r="A27" s="145">
        <f>MAX(A$14:A26)+1</f>
        <v>12</v>
      </c>
      <c r="C27" s="157" t="s">
        <v>266</v>
      </c>
      <c r="G27" s="59">
        <v>288169.03599999996</v>
      </c>
      <c r="H27" s="60"/>
      <c r="I27" s="192">
        <v>7502.7719999999999</v>
      </c>
      <c r="J27" s="60"/>
      <c r="K27" s="192">
        <v>9242.2220000000016</v>
      </c>
      <c r="L27" s="60"/>
      <c r="M27" s="59">
        <f>SUM(M25:M26)</f>
        <v>413.75137279597874</v>
      </c>
      <c r="N27" s="167">
        <f t="shared" si="1"/>
        <v>1.4357939997272254E-3</v>
      </c>
      <c r="O27" s="60"/>
      <c r="P27" s="59">
        <v>816.97617402804326</v>
      </c>
      <c r="Q27" s="60"/>
      <c r="R27" s="59">
        <f>SUM(R25:R26)</f>
        <v>1230.7275468240221</v>
      </c>
    </row>
    <row r="28" spans="1:18" ht="23.1" customHeight="1">
      <c r="A28" s="145">
        <f>MAX(A$14:A27)+1</f>
        <v>13</v>
      </c>
      <c r="C28" s="145" t="s">
        <v>267</v>
      </c>
      <c r="E28" s="152">
        <v>10</v>
      </c>
      <c r="G28" s="59">
        <v>13209.986000000001</v>
      </c>
      <c r="H28" s="60"/>
      <c r="I28" s="192">
        <v>392.31599999999997</v>
      </c>
      <c r="J28" s="60"/>
      <c r="K28" s="192">
        <v>363.78399999999999</v>
      </c>
      <c r="L28" s="60"/>
      <c r="M28" s="59">
        <f>I28/($I$49-$I$17-$I$34-$I$35-$I$37-$I$48)*($N$53-$N$54*$G$34-$N$53*SUM('REC2012'!$K$11:$K$15))+K28/($K$49-$K$17-$K$34-$K$35-$K$37-$K$48)*($P$53-$G$34*$P$54-$P$53*SUM('REC2012'!$K$11:$K$15))</f>
        <v>21.358124877537804</v>
      </c>
      <c r="N28" s="167">
        <f t="shared" si="1"/>
        <v>1.616816617181714E-3</v>
      </c>
      <c r="O28" s="60"/>
      <c r="P28" s="59">
        <v>42.719254255625223</v>
      </c>
      <c r="Q28" s="60"/>
      <c r="R28" s="59">
        <f t="shared" ref="R28:R29" si="4">M28+P28</f>
        <v>64.077379133163021</v>
      </c>
    </row>
    <row r="29" spans="1:18">
      <c r="A29" s="145">
        <f>MAX(A$14:A28)+1</f>
        <v>14</v>
      </c>
      <c r="C29" s="145" t="s">
        <v>268</v>
      </c>
      <c r="E29" s="152" t="s">
        <v>269</v>
      </c>
      <c r="G29" s="61">
        <v>1285.6210000000001</v>
      </c>
      <c r="H29" s="60"/>
      <c r="I29" s="193">
        <v>38.719000000000001</v>
      </c>
      <c r="J29" s="60"/>
      <c r="K29" s="193">
        <v>35.478000000000002</v>
      </c>
      <c r="L29" s="60"/>
      <c r="M29" s="61">
        <f>I29/($I$49-$I$17-$I$34-$I$35-$I$37-$I$48)*($N$53-$N$54*$G$34-$N$53*SUM('REC2012'!$K$11:$K$15))+K29/($K$49-$K$17-$K$34-$K$35-$K$37-$K$48)*($P$53-$G$34*$P$54-$P$53*SUM('REC2012'!$K$11:$K$15))</f>
        <v>2.1069215348392705</v>
      </c>
      <c r="N29" s="237">
        <f t="shared" si="1"/>
        <v>1.6388356559509142E-3</v>
      </c>
      <c r="O29" s="60"/>
      <c r="P29" s="61">
        <v>4.2161084572730996</v>
      </c>
      <c r="Q29" s="60"/>
      <c r="R29" s="61">
        <f t="shared" si="4"/>
        <v>6.32302999211237</v>
      </c>
    </row>
    <row r="30" spans="1:18">
      <c r="A30" s="145">
        <f>MAX(A$14:A29)+1</f>
        <v>15</v>
      </c>
      <c r="C30" s="157" t="s">
        <v>270</v>
      </c>
      <c r="G30" s="59">
        <v>14495.607</v>
      </c>
      <c r="H30" s="60"/>
      <c r="I30" s="192">
        <v>431.03499999999997</v>
      </c>
      <c r="J30" s="60"/>
      <c r="K30" s="192">
        <v>399.262</v>
      </c>
      <c r="L30" s="60"/>
      <c r="M30" s="59">
        <f>SUM(M28:M29)</f>
        <v>23.465046412377074</v>
      </c>
      <c r="N30" s="167">
        <f t="shared" si="1"/>
        <v>1.6187694942596798E-3</v>
      </c>
      <c r="O30" s="60"/>
      <c r="P30" s="59">
        <v>46.935362712898325</v>
      </c>
      <c r="Q30" s="60"/>
      <c r="R30" s="59">
        <f>SUM(R28:R29)</f>
        <v>70.400409125275388</v>
      </c>
    </row>
    <row r="31" spans="1:18" ht="23.1" customHeight="1">
      <c r="A31" s="145">
        <f>MAX(A$14:A30)+1</f>
        <v>16</v>
      </c>
      <c r="C31" s="145" t="s">
        <v>271</v>
      </c>
      <c r="E31" s="145">
        <v>21</v>
      </c>
      <c r="G31" s="59">
        <v>475.92599999999999</v>
      </c>
      <c r="H31" s="60"/>
      <c r="I31" s="192">
        <v>11.215</v>
      </c>
      <c r="J31" s="60"/>
      <c r="K31" s="192">
        <v>15.257999999999999</v>
      </c>
      <c r="L31" s="60"/>
      <c r="M31" s="59">
        <f>I31/($I$49-$I$17-$I$34-$I$35-$I$37-$I$48)*($N$53-$N$54*$G$34-$N$53*SUM('REC2012'!$K$11:$K$15))+K31/($K$49-$K$17-$K$34-$K$35-$K$37-$K$48)*($P$53-$G$34*$P$54-$P$53*SUM('REC2012'!$K$11:$K$15))</f>
        <v>0.62180921672538492</v>
      </c>
      <c r="N31" s="167">
        <f t="shared" si="1"/>
        <v>1.3065249991078129E-3</v>
      </c>
      <c r="O31" s="60"/>
      <c r="P31" s="59">
        <v>1.221200349913939</v>
      </c>
      <c r="Q31" s="60"/>
      <c r="R31" s="59">
        <f t="shared" ref="R31:R36" si="5">M31+P31</f>
        <v>1.8430095666393238</v>
      </c>
    </row>
    <row r="32" spans="1:18">
      <c r="A32" s="145">
        <f>MAX(A$14:A31)+1</f>
        <v>17</v>
      </c>
      <c r="C32" s="145" t="s">
        <v>272</v>
      </c>
      <c r="E32" s="156">
        <v>23</v>
      </c>
      <c r="G32" s="59">
        <v>139102.851</v>
      </c>
      <c r="H32" s="60"/>
      <c r="I32" s="192">
        <v>3273.8380000000061</v>
      </c>
      <c r="J32" s="60"/>
      <c r="K32" s="192">
        <v>1325.5219999999999</v>
      </c>
      <c r="L32" s="60"/>
      <c r="M32" s="59">
        <f>I32/($I$49-$I$17-$I$34-$I$35-$I$37-$I$48)*($N$53-$N$54*$G$34-$N$53*SUM('REC2012'!$K$11:$K$15))+K32/($K$49-$K$17-$K$34-$K$35-$K$37-$K$48)*($P$53-$G$34*$P$54-$P$53*SUM('REC2012'!$K$11:$K$15))</f>
        <v>174.27077496234585</v>
      </c>
      <c r="N32" s="167">
        <f t="shared" si="1"/>
        <v>1.252819577093685E-3</v>
      </c>
      <c r="O32" s="60"/>
      <c r="P32" s="59">
        <v>356.48792787887277</v>
      </c>
      <c r="Q32" s="60"/>
      <c r="R32" s="59">
        <f t="shared" si="5"/>
        <v>530.75870284121856</v>
      </c>
    </row>
    <row r="33" spans="1:20">
      <c r="A33" s="145">
        <f>MAX(A$14:A32)+1</f>
        <v>18</v>
      </c>
      <c r="C33" s="145" t="s">
        <v>273</v>
      </c>
      <c r="E33" s="145">
        <v>31</v>
      </c>
      <c r="G33" s="59">
        <v>4575.5919999999996</v>
      </c>
      <c r="H33" s="60"/>
      <c r="I33" s="192">
        <v>159.334</v>
      </c>
      <c r="J33" s="60"/>
      <c r="K33" s="192">
        <v>141.87299999999999</v>
      </c>
      <c r="L33" s="60"/>
      <c r="M33" s="59">
        <f>I33/($I$49-$I$17-$I$34-$I$35-$I$37-$I$48)*($N$53-$N$54*$G$34-$N$53*SUM('REC2012'!$K$11:$K$15))+K33/($K$49-$K$17-$K$34-$K$35-$K$37-$K$48)*($P$53-$G$34*$P$54-$P$53*SUM('REC2012'!$K$11:$K$15))</f>
        <v>8.6607210401722252</v>
      </c>
      <c r="N33" s="167">
        <f t="shared" si="1"/>
        <v>1.8928088518758285E-3</v>
      </c>
      <c r="O33" s="60"/>
      <c r="P33" s="59">
        <v>17.349865051554843</v>
      </c>
      <c r="Q33" s="60"/>
      <c r="R33" s="59">
        <f t="shared" si="5"/>
        <v>26.01058609172707</v>
      </c>
    </row>
    <row r="34" spans="1:20">
      <c r="A34" s="145">
        <f>MAX(A$14:A33)+1</f>
        <v>19</v>
      </c>
      <c r="C34" s="153" t="s">
        <v>274</v>
      </c>
      <c r="E34" s="152" t="s">
        <v>253</v>
      </c>
      <c r="G34" s="59">
        <v>27958.751</v>
      </c>
      <c r="H34" s="60"/>
      <c r="I34" s="192">
        <v>947.351</v>
      </c>
      <c r="J34" s="60"/>
      <c r="K34" s="192">
        <v>504.851</v>
      </c>
      <c r="L34" s="60"/>
      <c r="M34" s="59">
        <f>G34*R54</f>
        <v>40.438990195066722</v>
      </c>
      <c r="N34" s="167">
        <f>M34/G34</f>
        <v>1.446380426474227E-3</v>
      </c>
      <c r="O34" s="60"/>
      <c r="P34" s="59">
        <v>76.672958277026751</v>
      </c>
      <c r="Q34" s="60"/>
      <c r="R34" s="59">
        <f t="shared" si="5"/>
        <v>117.11194847209347</v>
      </c>
    </row>
    <row r="35" spans="1:20">
      <c r="A35" s="145">
        <f>MAX(A$14:A34)+1</f>
        <v>20</v>
      </c>
      <c r="C35" s="153" t="s">
        <v>275</v>
      </c>
      <c r="E35" s="152" t="s">
        <v>253</v>
      </c>
      <c r="G35" s="59">
        <v>35062.89</v>
      </c>
      <c r="H35" s="60"/>
      <c r="I35" s="192">
        <v>1852.537</v>
      </c>
      <c r="J35" s="60"/>
      <c r="K35" s="192">
        <v>0</v>
      </c>
      <c r="L35" s="60"/>
      <c r="M35" s="59"/>
      <c r="N35" s="167"/>
      <c r="O35" s="60"/>
      <c r="P35" s="59"/>
      <c r="Q35" s="60"/>
      <c r="R35" s="59">
        <f t="shared" si="5"/>
        <v>0</v>
      </c>
    </row>
    <row r="36" spans="1:20">
      <c r="A36" s="145">
        <f>MAX(A$14:A35)+1</f>
        <v>21</v>
      </c>
      <c r="C36" s="153" t="s">
        <v>276</v>
      </c>
      <c r="E36" s="152" t="s">
        <v>253</v>
      </c>
      <c r="G36" s="59">
        <v>30035.48</v>
      </c>
      <c r="H36" s="60"/>
      <c r="I36" s="192">
        <v>1932.15</v>
      </c>
      <c r="J36" s="60"/>
      <c r="K36" s="192">
        <v>963.13800000000003</v>
      </c>
      <c r="L36" s="60"/>
      <c r="M36" s="59">
        <f>I36/($I$49-$I$17-$I$34-$I$35-$I$37-$I$48)*($N$53-$N$54*$G$34-$N$53*SUM('REC2012'!$K$11:$K$15))+K36/($K$49-$K$17-$K$34-$K$35-$K$37-$K$48)*($P$53-$G$34*$P$54-$P$53*SUM('REC2012'!$K$11:$K$15))</f>
        <v>103.26973791721451</v>
      </c>
      <c r="N36" s="167">
        <f>M36/G36</f>
        <v>3.4382582837768705E-3</v>
      </c>
      <c r="O36" s="60"/>
      <c r="P36" s="59">
        <v>210.39164120251607</v>
      </c>
      <c r="Q36" s="60"/>
      <c r="R36" s="59">
        <f t="shared" si="5"/>
        <v>313.66137911973055</v>
      </c>
    </row>
    <row r="37" spans="1:20">
      <c r="A37" s="145">
        <f>MAX(A$14:A36)+1</f>
        <v>22</v>
      </c>
      <c r="C37" s="153" t="s">
        <v>252</v>
      </c>
      <c r="E37" s="154" t="s">
        <v>253</v>
      </c>
      <c r="G37" s="61">
        <v>2927.6937100000005</v>
      </c>
      <c r="H37" s="60"/>
      <c r="I37" s="193">
        <v>0</v>
      </c>
      <c r="J37" s="60"/>
      <c r="K37" s="193">
        <v>0</v>
      </c>
      <c r="L37" s="60"/>
      <c r="M37" s="61"/>
      <c r="N37" s="237"/>
      <c r="O37" s="60"/>
      <c r="P37" s="61"/>
      <c r="Q37" s="60"/>
      <c r="R37" s="61"/>
    </row>
    <row r="38" spans="1:20">
      <c r="A38" s="145">
        <f>MAX(A$14:A37)+1</f>
        <v>23</v>
      </c>
      <c r="C38" s="84" t="s">
        <v>277</v>
      </c>
      <c r="G38" s="59">
        <v>1239371.8237099999</v>
      </c>
      <c r="H38" s="60"/>
      <c r="I38" s="192">
        <v>32715.236000000026</v>
      </c>
      <c r="J38" s="60"/>
      <c r="K38" s="192">
        <v>18709.193999999996</v>
      </c>
      <c r="L38" s="60"/>
      <c r="M38" s="59">
        <f>SUM(M20:M22,M24:M26,M28:M29,M31:M37)</f>
        <v>1646.981557839059</v>
      </c>
      <c r="N38" s="167">
        <f>M38/G38</f>
        <v>1.3288841381829215E-3</v>
      </c>
      <c r="O38" s="60"/>
      <c r="P38" s="59">
        <v>3334.1525343267181</v>
      </c>
      <c r="Q38" s="60"/>
      <c r="R38" s="59">
        <f>SUM(R20:R22,R24:R26,R28:R29,R31:R37)</f>
        <v>4981.1340921657784</v>
      </c>
    </row>
    <row r="39" spans="1:20" ht="28.5" customHeight="1">
      <c r="C39" s="84" t="s">
        <v>278</v>
      </c>
      <c r="G39" s="59"/>
      <c r="H39" s="60"/>
      <c r="I39" s="192"/>
      <c r="J39" s="60"/>
      <c r="K39" s="192"/>
      <c r="L39" s="60"/>
      <c r="M39" s="59"/>
      <c r="N39" s="167"/>
      <c r="O39" s="60"/>
      <c r="P39" s="59"/>
      <c r="Q39" s="60"/>
      <c r="R39" s="59"/>
    </row>
    <row r="40" spans="1:20">
      <c r="A40" s="145">
        <f>MAX(A$14:A39)+1</f>
        <v>24</v>
      </c>
      <c r="C40" s="145" t="s">
        <v>279</v>
      </c>
      <c r="E40" s="145">
        <v>7</v>
      </c>
      <c r="F40" s="147" t="s">
        <v>348</v>
      </c>
      <c r="G40" s="59">
        <v>2999.06</v>
      </c>
      <c r="H40" s="60"/>
      <c r="I40" s="192">
        <v>0</v>
      </c>
      <c r="J40" s="60"/>
      <c r="K40" s="192">
        <v>0</v>
      </c>
      <c r="L40" s="60"/>
      <c r="M40" s="59">
        <f>G40/SUM($G$40:$G$42)*$R$53*'REC2012'!$K$11</f>
        <v>1.2779166121764081</v>
      </c>
      <c r="N40" s="167">
        <f>M40/G40</f>
        <v>4.2610571718352017E-4</v>
      </c>
      <c r="O40" s="60"/>
      <c r="P40" s="59">
        <v>2.5546232202053298</v>
      </c>
      <c r="Q40" s="60"/>
      <c r="R40" s="59">
        <f t="shared" ref="R40:R44" si="6">M40+P40</f>
        <v>3.8325398323817379</v>
      </c>
      <c r="S40" s="167">
        <f>SUM(M40:M42)/R53</f>
        <v>1.8426117529978616E-3</v>
      </c>
    </row>
    <row r="41" spans="1:20">
      <c r="A41" s="145">
        <f>MAX(A$14:A40)+1</f>
        <v>25</v>
      </c>
      <c r="C41" s="145" t="s">
        <v>280</v>
      </c>
      <c r="E41" s="145">
        <v>11</v>
      </c>
      <c r="F41" s="147" t="s">
        <v>348</v>
      </c>
      <c r="G41" s="59">
        <v>4979.3900000000003</v>
      </c>
      <c r="H41" s="60"/>
      <c r="I41" s="192">
        <v>0</v>
      </c>
      <c r="J41" s="60"/>
      <c r="K41" s="192">
        <v>0</v>
      </c>
      <c r="L41" s="60"/>
      <c r="M41" s="59">
        <f>G41/SUM($G$40:$G$42)*$R$53*'REC2012'!$K$11</f>
        <v>2.1217465470864489</v>
      </c>
      <c r="N41" s="167">
        <f t="shared" ref="N41:N45" si="7">M41/G41</f>
        <v>4.2610571718352023E-4</v>
      </c>
      <c r="O41" s="60"/>
      <c r="P41" s="59">
        <v>4.3852583916863317</v>
      </c>
      <c r="Q41" s="60"/>
      <c r="R41" s="59">
        <f t="shared" si="6"/>
        <v>6.5070049387727806</v>
      </c>
    </row>
    <row r="42" spans="1:20">
      <c r="A42" s="145">
        <f>MAX(A$14:A41)+1</f>
        <v>26</v>
      </c>
      <c r="C42" s="145" t="s">
        <v>281</v>
      </c>
      <c r="E42" s="145">
        <v>12</v>
      </c>
      <c r="F42" s="147" t="s">
        <v>348</v>
      </c>
      <c r="G42" s="59">
        <v>4144.8670000000002</v>
      </c>
      <c r="H42" s="60"/>
      <c r="I42" s="192">
        <v>0</v>
      </c>
      <c r="J42" s="60"/>
      <c r="K42" s="192">
        <v>0</v>
      </c>
      <c r="L42" s="60"/>
      <c r="M42" s="59">
        <f>G42/SUM($G$40:$G$42)*$R$53*'REC2012'!$K$11</f>
        <v>1.766151525665306</v>
      </c>
      <c r="N42" s="167">
        <f t="shared" si="7"/>
        <v>4.2610571718352023E-4</v>
      </c>
      <c r="O42" s="60"/>
      <c r="P42" s="59">
        <v>3.4973656727602855</v>
      </c>
      <c r="Q42" s="60"/>
      <c r="R42" s="59">
        <f t="shared" si="6"/>
        <v>5.2635171984255917</v>
      </c>
    </row>
    <row r="43" spans="1:20">
      <c r="A43" s="158">
        <f>MAX(A$14:A42)+1</f>
        <v>27</v>
      </c>
      <c r="B43" s="158"/>
      <c r="C43" s="158" t="s">
        <v>282</v>
      </c>
      <c r="D43" s="159"/>
      <c r="E43" s="158">
        <v>15</v>
      </c>
      <c r="F43" s="159" t="s">
        <v>348</v>
      </c>
      <c r="G43" s="62">
        <v>1234.6020000000001</v>
      </c>
      <c r="H43" s="63"/>
      <c r="I43" s="194">
        <v>0</v>
      </c>
      <c r="J43" s="63"/>
      <c r="K43" s="194">
        <v>0</v>
      </c>
      <c r="L43" s="63"/>
      <c r="M43" s="59">
        <f>R53*'REC2012'!K14</f>
        <v>1.0349079163872332</v>
      </c>
      <c r="N43" s="167">
        <f t="shared" si="7"/>
        <v>8.3825225974624464E-4</v>
      </c>
      <c r="O43" s="63"/>
      <c r="P43" s="59">
        <v>2.0909750927946158</v>
      </c>
      <c r="Q43" s="63"/>
      <c r="R43" s="59">
        <f t="shared" si="6"/>
        <v>3.125883009181849</v>
      </c>
      <c r="T43" s="245"/>
    </row>
    <row r="44" spans="1:20">
      <c r="A44" s="145">
        <f>MAX(A$14:A43)+1</f>
        <v>28</v>
      </c>
      <c r="C44" s="145" t="s">
        <v>283</v>
      </c>
      <c r="E44" s="145">
        <v>15</v>
      </c>
      <c r="F44" s="159" t="s">
        <v>348</v>
      </c>
      <c r="G44" s="61">
        <v>682.02800000000002</v>
      </c>
      <c r="H44" s="60"/>
      <c r="I44" s="193">
        <v>19.135999999999999</v>
      </c>
      <c r="J44" s="60"/>
      <c r="K44" s="193">
        <v>0</v>
      </c>
      <c r="L44" s="60"/>
      <c r="M44" s="61">
        <f>R53*'REC2012'!K15</f>
        <v>0.56103737555449451</v>
      </c>
      <c r="N44" s="237">
        <f t="shared" si="7"/>
        <v>8.226016755243106E-4</v>
      </c>
      <c r="O44" s="60"/>
      <c r="P44" s="61">
        <v>2.0837173335669315</v>
      </c>
      <c r="Q44" s="60"/>
      <c r="R44" s="61">
        <f t="shared" si="6"/>
        <v>2.6447547091214259</v>
      </c>
      <c r="T44" s="167"/>
    </row>
    <row r="45" spans="1:20">
      <c r="A45" s="145">
        <f>MAX(A$14:A44)+1</f>
        <v>29</v>
      </c>
      <c r="C45" s="157" t="s">
        <v>284</v>
      </c>
      <c r="D45" s="64"/>
      <c r="F45" s="64"/>
      <c r="G45" s="59">
        <v>14039.947000000002</v>
      </c>
      <c r="H45" s="59"/>
      <c r="I45" s="192">
        <v>19.135999999999999</v>
      </c>
      <c r="J45" s="59"/>
      <c r="K45" s="192">
        <v>0</v>
      </c>
      <c r="L45" s="59"/>
      <c r="M45" s="59">
        <f>SUM(M40:M44)</f>
        <v>6.7617599768698913</v>
      </c>
      <c r="N45" s="167">
        <f t="shared" si="7"/>
        <v>4.8160865399776015E-4</v>
      </c>
      <c r="O45" s="59"/>
      <c r="P45" s="59">
        <v>14.611939711013495</v>
      </c>
      <c r="Q45" s="59"/>
      <c r="R45" s="59">
        <f>SUM(R40:R44)</f>
        <v>21.373699687883384</v>
      </c>
    </row>
    <row r="46" spans="1:20" ht="23.1" customHeight="1">
      <c r="A46" s="145">
        <f>MAX(A$14:A45)+1</f>
        <v>30</v>
      </c>
      <c r="C46" s="153" t="s">
        <v>285</v>
      </c>
      <c r="E46" s="152" t="s">
        <v>253</v>
      </c>
      <c r="G46" s="59">
        <v>0.58299999999999996</v>
      </c>
      <c r="H46" s="60"/>
      <c r="I46" s="192">
        <v>0</v>
      </c>
      <c r="J46" s="60"/>
      <c r="K46" s="192">
        <v>0</v>
      </c>
      <c r="L46" s="60"/>
      <c r="M46" s="59"/>
      <c r="N46" s="167"/>
      <c r="O46" s="60"/>
      <c r="P46" s="59"/>
      <c r="Q46" s="60"/>
      <c r="R46" s="59"/>
    </row>
    <row r="47" spans="1:20">
      <c r="A47" s="145">
        <f>MAX(A$14:A46)+1</f>
        <v>31</v>
      </c>
      <c r="C47" s="153" t="s">
        <v>252</v>
      </c>
      <c r="D47" s="65"/>
      <c r="E47" s="154" t="s">
        <v>253</v>
      </c>
      <c r="F47" s="65"/>
      <c r="G47" s="61">
        <v>4.6616400000000002</v>
      </c>
      <c r="H47" s="60"/>
      <c r="I47" s="193">
        <v>0</v>
      </c>
      <c r="J47" s="60"/>
      <c r="K47" s="193">
        <v>0</v>
      </c>
      <c r="L47" s="60"/>
      <c r="M47" s="61"/>
      <c r="N47" s="237"/>
      <c r="O47" s="60"/>
      <c r="P47" s="61"/>
      <c r="Q47" s="60"/>
      <c r="R47" s="61"/>
    </row>
    <row r="48" spans="1:20">
      <c r="A48" s="145">
        <f>MAX(A$14:A47)+1</f>
        <v>32</v>
      </c>
      <c r="C48" s="84" t="s">
        <v>286</v>
      </c>
      <c r="E48" s="158"/>
      <c r="G48" s="61">
        <v>14045.191640000003</v>
      </c>
      <c r="H48" s="60"/>
      <c r="I48" s="195">
        <v>19.135999999999999</v>
      </c>
      <c r="J48" s="60"/>
      <c r="K48" s="195">
        <v>0</v>
      </c>
      <c r="L48" s="60"/>
      <c r="M48" s="61">
        <f>SUM(M45:M47)</f>
        <v>6.7617599768698913</v>
      </c>
      <c r="N48" s="237">
        <f>M48/G48</f>
        <v>4.8142881565337546E-4</v>
      </c>
      <c r="O48" s="60"/>
      <c r="P48" s="61">
        <v>14.611939711013495</v>
      </c>
      <c r="Q48" s="60"/>
      <c r="R48" s="61">
        <f>SUM(R45:R47)</f>
        <v>21.373699687883384</v>
      </c>
    </row>
    <row r="49" spans="1:18" ht="27.75" customHeight="1" thickBot="1">
      <c r="A49" s="145">
        <f>MAX(A$14:A48)+1</f>
        <v>33</v>
      </c>
      <c r="C49" s="84" t="s">
        <v>287</v>
      </c>
      <c r="E49" s="158"/>
      <c r="G49" s="66">
        <v>1938306.48862</v>
      </c>
      <c r="H49" s="60"/>
      <c r="I49" s="185">
        <v>54000.000000000029</v>
      </c>
      <c r="J49" s="60"/>
      <c r="K49" s="185">
        <v>34999.943999999996</v>
      </c>
      <c r="L49" s="60"/>
      <c r="M49" s="185">
        <f>M18+M38+M48</f>
        <v>2803.5285656479573</v>
      </c>
      <c r="N49" s="238">
        <f>M49/G49</f>
        <v>1.4463804264742272E-3</v>
      </c>
      <c r="O49" s="60"/>
      <c r="P49" s="185">
        <v>5664.376810617282</v>
      </c>
      <c r="Q49" s="60"/>
      <c r="R49" s="185">
        <f>R18+R38+R48</f>
        <v>8467.9053762652402</v>
      </c>
    </row>
    <row r="50" spans="1:18" ht="23.25" customHeight="1" thickTop="1">
      <c r="A50" s="236" t="s">
        <v>362</v>
      </c>
      <c r="C50" s="84"/>
      <c r="E50" s="158"/>
    </row>
    <row r="51" spans="1:18" s="147" customFormat="1">
      <c r="A51" s="236" t="s">
        <v>418</v>
      </c>
      <c r="B51" s="145"/>
      <c r="C51" s="145"/>
      <c r="E51" s="145"/>
      <c r="G51" s="62"/>
    </row>
    <row r="52" spans="1:18">
      <c r="I52" s="315"/>
      <c r="J52" s="316"/>
      <c r="K52" s="327"/>
      <c r="L52" s="328"/>
      <c r="M52" s="210"/>
      <c r="N52" s="310" t="s">
        <v>405</v>
      </c>
      <c r="O52" s="310"/>
      <c r="P52" s="310" t="s">
        <v>406</v>
      </c>
      <c r="Q52" s="310"/>
      <c r="R52" s="311" t="s">
        <v>153</v>
      </c>
    </row>
    <row r="53" spans="1:18">
      <c r="I53" s="315"/>
      <c r="J53" s="316"/>
      <c r="K53" s="320"/>
      <c r="L53" s="159"/>
      <c r="M53" s="318" t="s">
        <v>412</v>
      </c>
      <c r="N53" s="313">
        <f>-'RMP_(JLS-1)'!V21/1000/2</f>
        <v>2722.27425440046</v>
      </c>
      <c r="O53" s="313"/>
      <c r="P53" s="313">
        <f>-'RMP_(JLS-1)'!V22/1000/2</f>
        <v>81.254311247497327</v>
      </c>
      <c r="Q53" s="317"/>
      <c r="R53" s="321">
        <f>N53+P53</f>
        <v>2803.5285656479573</v>
      </c>
    </row>
    <row r="54" spans="1:18">
      <c r="I54" s="315"/>
      <c r="J54" s="316"/>
      <c r="K54" s="322"/>
      <c r="L54" s="323"/>
      <c r="M54" s="312" t="s">
        <v>290</v>
      </c>
      <c r="N54" s="324">
        <f>N53/G49</f>
        <v>1.4044601668431781E-3</v>
      </c>
      <c r="O54" s="325"/>
      <c r="P54" s="324">
        <f>P53/G49</f>
        <v>4.1920259631049006E-5</v>
      </c>
      <c r="Q54" s="314"/>
      <c r="R54" s="326">
        <f>R53/G49</f>
        <v>1.4463804264742272E-3</v>
      </c>
    </row>
  </sheetData>
  <printOptions horizontalCentered="1"/>
  <pageMargins left="0.25" right="0.25" top="1" bottom="0.5" header="0.25" footer="0.25"/>
  <pageSetup scale="56" orientation="landscape" r:id="rId1"/>
  <headerFooter scaleWithDoc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U514"/>
  <sheetViews>
    <sheetView view="pageBreakPreview" topLeftCell="A36" zoomScale="70" zoomScaleNormal="70" zoomScaleSheetLayoutView="70" workbookViewId="0">
      <selection activeCell="M9" sqref="M9"/>
    </sheetView>
  </sheetViews>
  <sheetFormatPr defaultColWidth="9" defaultRowHeight="15.75"/>
  <cols>
    <col min="1" max="1" width="33.25" style="171" customWidth="1"/>
    <col min="2" max="2" width="4.125" style="171" bestFit="1" customWidth="1"/>
    <col min="3" max="3" width="15.875" style="171" bestFit="1" customWidth="1"/>
    <col min="4" max="4" width="1" style="170" customWidth="1"/>
    <col min="5" max="5" width="9.25" style="171" bestFit="1" customWidth="1"/>
    <col min="6" max="6" width="2.875" style="170" bestFit="1" customWidth="1"/>
    <col min="7" max="7" width="15.125" style="171" bestFit="1" customWidth="1"/>
    <col min="8" max="8" width="1" style="5" customWidth="1"/>
    <col min="9" max="9" width="6.375" style="88" bestFit="1" customWidth="1"/>
    <col min="10" max="10" width="2.125" style="5" customWidth="1"/>
    <col min="11" max="11" width="11.25" style="89" bestFit="1" customWidth="1"/>
    <col min="12" max="12" width="1" style="5" customWidth="1"/>
    <col min="13" max="13" width="6.375" style="88" bestFit="1" customWidth="1"/>
    <col min="14" max="14" width="2.125" style="5" customWidth="1"/>
    <col min="15" max="15" width="11.875" style="89" bestFit="1" customWidth="1"/>
    <col min="16" max="16" width="2.25" style="160" customWidth="1"/>
    <col min="17" max="17" width="20.625" style="160" bestFit="1" customWidth="1"/>
    <col min="18" max="18" width="12.625" style="160" bestFit="1" customWidth="1"/>
    <col min="19" max="20" width="9" style="160"/>
    <col min="21" max="21" width="12.375" style="160" bestFit="1" customWidth="1"/>
    <col min="22" max="16384" width="9" style="160"/>
  </cols>
  <sheetData>
    <row r="1" spans="1:20" ht="18.75">
      <c r="A1" s="272" t="s">
        <v>374</v>
      </c>
      <c r="B1" s="168"/>
      <c r="C1" s="168"/>
      <c r="D1" s="169"/>
      <c r="E1" s="168"/>
      <c r="F1" s="169"/>
      <c r="G1" s="196"/>
      <c r="H1" s="1"/>
      <c r="I1" s="86"/>
      <c r="J1" s="1"/>
      <c r="K1" s="87"/>
      <c r="L1" s="1"/>
      <c r="M1" s="86"/>
      <c r="N1" s="1"/>
      <c r="O1" s="87"/>
    </row>
    <row r="2" spans="1:20" ht="18.75">
      <c r="A2" s="272" t="s">
        <v>0</v>
      </c>
      <c r="B2" s="168"/>
      <c r="C2" s="168"/>
      <c r="D2" s="169"/>
      <c r="E2" s="168"/>
      <c r="F2" s="169"/>
      <c r="G2" s="196"/>
      <c r="H2" s="1"/>
      <c r="I2" s="86"/>
      <c r="J2" s="1"/>
      <c r="K2" s="87"/>
      <c r="L2" s="1"/>
      <c r="M2" s="86"/>
      <c r="N2" s="1"/>
      <c r="O2" s="87"/>
    </row>
    <row r="3" spans="1:20" ht="18.75">
      <c r="A3" s="272" t="s">
        <v>375</v>
      </c>
      <c r="B3" s="168"/>
      <c r="C3" s="168"/>
      <c r="D3" s="169"/>
      <c r="E3" s="168"/>
      <c r="F3" s="169"/>
      <c r="G3" s="196"/>
      <c r="H3" s="1"/>
      <c r="I3" s="86"/>
      <c r="J3" s="1"/>
      <c r="K3" s="87"/>
      <c r="L3" s="1"/>
      <c r="M3" s="86"/>
      <c r="N3" s="1"/>
      <c r="O3" s="87"/>
    </row>
    <row r="4" spans="1:20" ht="18.75">
      <c r="A4" s="272" t="s">
        <v>376</v>
      </c>
      <c r="B4" s="168"/>
      <c r="C4" s="168"/>
      <c r="D4" s="169"/>
      <c r="E4" s="168"/>
      <c r="F4" s="169"/>
      <c r="G4" s="196"/>
      <c r="H4" s="1"/>
      <c r="I4" s="86"/>
      <c r="J4" s="1"/>
      <c r="K4" s="87"/>
      <c r="L4" s="1"/>
      <c r="M4" s="86"/>
      <c r="N4" s="1"/>
      <c r="O4" s="87"/>
    </row>
    <row r="5" spans="1:20" ht="18.75">
      <c r="A5" s="272" t="s">
        <v>377</v>
      </c>
      <c r="B5" s="168"/>
      <c r="C5" s="168"/>
      <c r="D5" s="169"/>
      <c r="E5" s="168"/>
      <c r="F5" s="169"/>
      <c r="G5" s="196"/>
      <c r="H5" s="1"/>
      <c r="I5" s="86"/>
      <c r="J5" s="1"/>
      <c r="K5" s="87"/>
      <c r="L5" s="1"/>
      <c r="M5" s="86"/>
      <c r="N5" s="1"/>
      <c r="O5" s="87"/>
    </row>
    <row r="6" spans="1:20">
      <c r="C6" s="4"/>
    </row>
    <row r="7" spans="1:20" ht="11.25" customHeight="1">
      <c r="C7" s="6"/>
      <c r="F7" s="197"/>
      <c r="G7" s="173"/>
      <c r="J7" s="90"/>
      <c r="K7" s="91"/>
      <c r="N7" s="90"/>
      <c r="O7" s="91"/>
    </row>
    <row r="8" spans="1:20">
      <c r="C8" s="7"/>
      <c r="E8" s="172" t="s">
        <v>413</v>
      </c>
      <c r="F8" s="172"/>
      <c r="G8" s="172"/>
      <c r="I8" s="93" t="s">
        <v>415</v>
      </c>
      <c r="J8" s="92"/>
      <c r="K8" s="94"/>
      <c r="M8" s="93" t="s">
        <v>416</v>
      </c>
      <c r="N8" s="92"/>
      <c r="O8" s="94"/>
    </row>
    <row r="9" spans="1:20">
      <c r="C9" s="9" t="s">
        <v>1</v>
      </c>
      <c r="E9" s="173"/>
      <c r="F9" s="197"/>
      <c r="G9" s="173" t="s">
        <v>3</v>
      </c>
      <c r="I9" s="95"/>
      <c r="J9" s="90"/>
      <c r="K9" s="173" t="s">
        <v>3</v>
      </c>
      <c r="M9" s="95"/>
      <c r="N9" s="90"/>
      <c r="O9" s="173" t="s">
        <v>3</v>
      </c>
    </row>
    <row r="10" spans="1:20">
      <c r="C10" s="10" t="s">
        <v>4</v>
      </c>
      <c r="E10" s="174" t="s">
        <v>5</v>
      </c>
      <c r="F10" s="197"/>
      <c r="G10" s="174" t="s">
        <v>6</v>
      </c>
      <c r="I10" s="96" t="s">
        <v>5</v>
      </c>
      <c r="J10" s="90"/>
      <c r="K10" s="174" t="s">
        <v>6</v>
      </c>
      <c r="M10" s="96" t="s">
        <v>5</v>
      </c>
      <c r="N10" s="90"/>
      <c r="O10" s="174" t="s">
        <v>6</v>
      </c>
    </row>
    <row r="11" spans="1:20">
      <c r="A11" s="198" t="s">
        <v>7</v>
      </c>
      <c r="C11" s="4"/>
      <c r="K11" s="171"/>
      <c r="O11" s="171"/>
    </row>
    <row r="12" spans="1:20">
      <c r="A12" s="199" t="s">
        <v>315</v>
      </c>
      <c r="C12" s="13">
        <v>8511800.0101599023</v>
      </c>
      <c r="E12" s="14"/>
      <c r="F12" s="97"/>
      <c r="G12" s="15"/>
      <c r="I12" s="31"/>
      <c r="J12" s="97"/>
      <c r="K12" s="15"/>
      <c r="M12" s="31"/>
      <c r="N12" s="97"/>
      <c r="O12" s="15"/>
      <c r="Q12" s="140" t="s">
        <v>308</v>
      </c>
      <c r="R12" s="141">
        <v>4</v>
      </c>
      <c r="S12" s="12"/>
      <c r="T12" s="12"/>
    </row>
    <row r="13" spans="1:20">
      <c r="A13" s="199" t="s">
        <v>9</v>
      </c>
      <c r="C13" s="16">
        <v>8398777</v>
      </c>
      <c r="E13" s="14">
        <v>6</v>
      </c>
      <c r="F13" s="97"/>
      <c r="G13" s="15">
        <f t="shared" ref="G13:G14" si="0">ROUND(E13*$C13,0)</f>
        <v>50392662</v>
      </c>
      <c r="I13" s="31"/>
      <c r="J13" s="97"/>
      <c r="K13" s="15"/>
      <c r="M13" s="31"/>
      <c r="N13" s="97"/>
      <c r="O13" s="15"/>
      <c r="Q13" s="8"/>
      <c r="R13" s="2"/>
    </row>
    <row r="14" spans="1:20">
      <c r="A14" s="199" t="s">
        <v>10</v>
      </c>
      <c r="C14" s="16">
        <v>14094</v>
      </c>
      <c r="E14" s="14">
        <v>12</v>
      </c>
      <c r="F14" s="97"/>
      <c r="G14" s="15">
        <f t="shared" si="0"/>
        <v>169128</v>
      </c>
      <c r="I14" s="31"/>
      <c r="J14" s="97"/>
      <c r="K14" s="15"/>
      <c r="M14" s="31"/>
      <c r="N14" s="97"/>
      <c r="O14" s="15"/>
      <c r="S14" s="139"/>
      <c r="T14" s="139"/>
    </row>
    <row r="15" spans="1:20">
      <c r="A15" s="199" t="s">
        <v>378</v>
      </c>
      <c r="C15" s="16">
        <v>23932</v>
      </c>
      <c r="E15" s="14"/>
      <c r="F15" s="97"/>
      <c r="G15" s="15"/>
      <c r="I15" s="31"/>
      <c r="J15" s="97"/>
      <c r="K15" s="15"/>
      <c r="M15" s="31"/>
      <c r="N15" s="97"/>
      <c r="O15" s="15"/>
      <c r="Q15" s="69" t="s">
        <v>13</v>
      </c>
      <c r="R15" s="75"/>
      <c r="S15" s="12" t="s">
        <v>311</v>
      </c>
      <c r="T15" s="12" t="s">
        <v>311</v>
      </c>
    </row>
    <row r="16" spans="1:20">
      <c r="A16" s="199" t="s">
        <v>11</v>
      </c>
      <c r="C16" s="13">
        <v>1274636742</v>
      </c>
      <c r="E16" s="98">
        <v>8.8498000000000001</v>
      </c>
      <c r="F16" s="99" t="s">
        <v>12</v>
      </c>
      <c r="G16" s="15">
        <f>ROUND(E16*$C16/100,0)</f>
        <v>112802802</v>
      </c>
      <c r="I16" s="100">
        <v>3.5000000000000001E-3</v>
      </c>
      <c r="J16" s="99"/>
      <c r="K16" s="15">
        <f>$G16*I16</f>
        <v>394809.80700000003</v>
      </c>
      <c r="M16" s="100">
        <f>$R$19</f>
        <v>5.4999999999999997E-3</v>
      </c>
      <c r="N16" s="99"/>
      <c r="O16" s="15">
        <f>$G16*M16</f>
        <v>620415.41099999996</v>
      </c>
      <c r="Q16" s="71" t="s">
        <v>15</v>
      </c>
      <c r="R16" s="18">
        <f>O29+O49+O71</f>
        <v>3471858.5659999996</v>
      </c>
      <c r="S16" s="138">
        <f>G16*I16-K16</f>
        <v>0</v>
      </c>
      <c r="T16" s="139">
        <f>G16*M16-O16</f>
        <v>0</v>
      </c>
    </row>
    <row r="17" spans="1:20">
      <c r="A17" s="199" t="s">
        <v>14</v>
      </c>
      <c r="C17" s="13">
        <v>1040456011</v>
      </c>
      <c r="E17" s="98">
        <v>11.542899999999999</v>
      </c>
      <c r="F17" s="99" t="s">
        <v>12</v>
      </c>
      <c r="G17" s="15">
        <f>ROUND(E17*$C17/100,0)</f>
        <v>120098797</v>
      </c>
      <c r="I17" s="100">
        <v>3.5000000000000001E-3</v>
      </c>
      <c r="J17" s="99"/>
      <c r="K17" s="15">
        <f t="shared" ref="K17:K18" si="1">$G17*I17</f>
        <v>420345.78950000001</v>
      </c>
      <c r="M17" s="100">
        <f>$R$19</f>
        <v>5.4999999999999997E-3</v>
      </c>
      <c r="N17" s="99"/>
      <c r="O17" s="15">
        <f t="shared" ref="O17:O18" si="2">$G17*M17</f>
        <v>660543.3835</v>
      </c>
      <c r="Q17" s="71" t="s">
        <v>17</v>
      </c>
      <c r="R17" s="18">
        <f>'Exhibit RMP(JRS-1) page 2'!R18*1000</f>
        <v>3465397.5844115792</v>
      </c>
      <c r="S17" s="138">
        <f t="shared" ref="S17:S18" si="3">G17*I17-K17</f>
        <v>0</v>
      </c>
      <c r="T17" s="139">
        <f t="shared" ref="T17:T18" si="4">G17*M17-O17</f>
        <v>0</v>
      </c>
    </row>
    <row r="18" spans="1:20">
      <c r="A18" s="199" t="s">
        <v>16</v>
      </c>
      <c r="C18" s="13">
        <v>358873906</v>
      </c>
      <c r="E18" s="98">
        <v>14.450799999999999</v>
      </c>
      <c r="F18" s="99" t="s">
        <v>12</v>
      </c>
      <c r="G18" s="15">
        <f>ROUND(E18*$C18/100,0)</f>
        <v>51860150</v>
      </c>
      <c r="I18" s="100">
        <v>3.5000000000000001E-3</v>
      </c>
      <c r="J18" s="99"/>
      <c r="K18" s="15">
        <f t="shared" si="1"/>
        <v>181510.52499999999</v>
      </c>
      <c r="M18" s="100">
        <f>$R$19</f>
        <v>5.4999999999999997E-3</v>
      </c>
      <c r="N18" s="99"/>
      <c r="O18" s="15">
        <f t="shared" si="2"/>
        <v>285230.82500000001</v>
      </c>
      <c r="Q18" s="72" t="s">
        <v>19</v>
      </c>
      <c r="R18" s="19">
        <f>R17-R16</f>
        <v>-6460.9815884204581</v>
      </c>
      <c r="S18" s="138">
        <f t="shared" si="3"/>
        <v>0</v>
      </c>
      <c r="T18" s="139">
        <f t="shared" si="4"/>
        <v>0</v>
      </c>
    </row>
    <row r="19" spans="1:20">
      <c r="A19" s="199" t="s">
        <v>18</v>
      </c>
      <c r="C19" s="13"/>
      <c r="E19" s="98"/>
      <c r="F19" s="99"/>
      <c r="G19" s="15"/>
      <c r="J19" s="99"/>
      <c r="K19" s="15"/>
      <c r="N19" s="99"/>
      <c r="O19" s="15"/>
      <c r="Q19" s="73" t="s">
        <v>22</v>
      </c>
      <c r="R19" s="74">
        <f>ROUND(R17/SUM(G16:G21,G36:G41,G58:G63),$R$12)</f>
        <v>5.4999999999999997E-3</v>
      </c>
      <c r="S19" s="138"/>
      <c r="T19" s="139"/>
    </row>
    <row r="20" spans="1:20">
      <c r="A20" s="200" t="s">
        <v>316</v>
      </c>
      <c r="B20" s="201"/>
      <c r="C20" s="163">
        <v>1613094234</v>
      </c>
      <c r="D20" s="175"/>
      <c r="E20" s="176">
        <v>8.8498000000000001</v>
      </c>
      <c r="F20" s="202" t="s">
        <v>12</v>
      </c>
      <c r="G20" s="203">
        <f t="shared" ref="G20:G21" si="5">ROUND(E20*$C20/100,0)</f>
        <v>142755614</v>
      </c>
      <c r="I20" s="100">
        <v>3.5000000000000001E-3</v>
      </c>
      <c r="J20" s="99"/>
      <c r="K20" s="203">
        <f t="shared" ref="K20:K21" si="6">$G20*I20</f>
        <v>499644.64900000003</v>
      </c>
      <c r="M20" s="100">
        <f>$R$19</f>
        <v>5.4999999999999997E-3</v>
      </c>
      <c r="N20" s="99"/>
      <c r="O20" s="203">
        <f t="shared" ref="O20:O21" si="7">$G20*M20</f>
        <v>785155.87699999998</v>
      </c>
      <c r="S20" s="138">
        <f t="shared" ref="S20:S21" si="8">G20*I20-K20</f>
        <v>0</v>
      </c>
      <c r="T20" s="139">
        <f t="shared" ref="T20:T21" si="9">G20*M20-O20</f>
        <v>0</v>
      </c>
    </row>
    <row r="21" spans="1:20">
      <c r="A21" s="200" t="s">
        <v>317</v>
      </c>
      <c r="B21" s="201"/>
      <c r="C21" s="163">
        <v>1704644903</v>
      </c>
      <c r="D21" s="175"/>
      <c r="E21" s="176">
        <v>10.7072</v>
      </c>
      <c r="F21" s="202" t="s">
        <v>12</v>
      </c>
      <c r="G21" s="203">
        <f t="shared" si="5"/>
        <v>182519739</v>
      </c>
      <c r="I21" s="100">
        <v>3.5000000000000001E-3</v>
      </c>
      <c r="J21" s="99"/>
      <c r="K21" s="203">
        <f t="shared" si="6"/>
        <v>638819.08649999998</v>
      </c>
      <c r="M21" s="100">
        <f>$R$19</f>
        <v>5.4999999999999997E-3</v>
      </c>
      <c r="N21" s="99"/>
      <c r="O21" s="203">
        <f t="shared" si="7"/>
        <v>1003858.5645</v>
      </c>
      <c r="S21" s="138">
        <f t="shared" si="8"/>
        <v>0</v>
      </c>
      <c r="T21" s="139">
        <f t="shared" si="9"/>
        <v>0</v>
      </c>
    </row>
    <row r="22" spans="1:20">
      <c r="A22" s="199" t="s">
        <v>20</v>
      </c>
      <c r="C22" s="16">
        <v>98763</v>
      </c>
      <c r="E22" s="14">
        <v>8</v>
      </c>
      <c r="F22" s="97"/>
      <c r="G22" s="15">
        <f>ROUND(E22*$C22,0)</f>
        <v>790104</v>
      </c>
      <c r="I22" s="103"/>
      <c r="J22" s="20"/>
      <c r="K22" s="15"/>
      <c r="M22" s="103"/>
      <c r="N22" s="20"/>
      <c r="O22" s="15"/>
      <c r="Q22" s="160" t="s">
        <v>363</v>
      </c>
      <c r="R22" s="102">
        <f>R17/(C12+C32+C52)</f>
        <v>0.38991249302261677</v>
      </c>
    </row>
    <row r="23" spans="1:20">
      <c r="A23" s="199" t="s">
        <v>21</v>
      </c>
      <c r="C23" s="13">
        <v>166.01015990227461</v>
      </c>
      <c r="E23" s="14">
        <v>16</v>
      </c>
      <c r="F23" s="20"/>
      <c r="G23" s="15">
        <f>ROUND(E23*$C23,0)</f>
        <v>2656</v>
      </c>
      <c r="I23" s="31"/>
      <c r="J23" s="99"/>
      <c r="K23" s="15"/>
      <c r="M23" s="31"/>
      <c r="N23" s="99"/>
      <c r="O23" s="15"/>
      <c r="Q23" s="160" t="s">
        <v>364</v>
      </c>
      <c r="R23" s="102">
        <f>(K29+K49+K71)/(C12+C32+C52)</f>
        <v>0.24858874503811562</v>
      </c>
    </row>
    <row r="24" spans="1:20">
      <c r="A24" s="199" t="s">
        <v>23</v>
      </c>
      <c r="C24" s="13">
        <v>0</v>
      </c>
      <c r="E24" s="102">
        <v>96</v>
      </c>
      <c r="F24" s="20"/>
      <c r="G24" s="21">
        <f>ROUND(E24*$C24,0)</f>
        <v>0</v>
      </c>
      <c r="I24" s="31"/>
      <c r="J24" s="99"/>
      <c r="K24" s="21"/>
      <c r="M24" s="31"/>
      <c r="N24" s="99"/>
      <c r="O24" s="21"/>
      <c r="Q24" s="160" t="s">
        <v>365</v>
      </c>
      <c r="R24" s="102">
        <f>R22-R23</f>
        <v>0.14132374798450115</v>
      </c>
    </row>
    <row r="25" spans="1:20">
      <c r="A25" s="204" t="s">
        <v>24</v>
      </c>
      <c r="C25" s="16">
        <v>501472</v>
      </c>
      <c r="E25" s="101"/>
      <c r="F25" s="99"/>
      <c r="G25" s="21"/>
      <c r="I25" s="31"/>
      <c r="J25" s="99"/>
      <c r="K25" s="21"/>
      <c r="M25" s="31"/>
      <c r="N25" s="99"/>
      <c r="O25" s="21"/>
    </row>
    <row r="26" spans="1:20">
      <c r="A26" s="204" t="s">
        <v>318</v>
      </c>
      <c r="B26" s="170"/>
      <c r="C26" s="13">
        <v>223485</v>
      </c>
      <c r="E26" s="101"/>
      <c r="F26" s="99"/>
      <c r="G26" s="15"/>
      <c r="I26" s="31"/>
      <c r="J26" s="99"/>
      <c r="K26" s="15"/>
      <c r="M26" s="31"/>
      <c r="N26" s="99"/>
      <c r="O26" s="15"/>
    </row>
    <row r="27" spans="1:20">
      <c r="A27" s="204" t="s">
        <v>319</v>
      </c>
      <c r="B27" s="170"/>
      <c r="C27" s="16">
        <v>277987</v>
      </c>
      <c r="E27" s="101"/>
      <c r="F27" s="99"/>
      <c r="G27" s="15"/>
      <c r="I27" s="31"/>
      <c r="J27" s="99"/>
      <c r="K27" s="15"/>
      <c r="M27" s="31"/>
      <c r="N27" s="99"/>
      <c r="O27" s="15"/>
    </row>
    <row r="28" spans="1:20">
      <c r="A28" s="199" t="s">
        <v>25</v>
      </c>
      <c r="C28" s="23">
        <v>0</v>
      </c>
      <c r="G28" s="24">
        <v>0</v>
      </c>
      <c r="K28" s="24"/>
      <c r="O28" s="24"/>
    </row>
    <row r="29" spans="1:20" s="162" customFormat="1" ht="16.5" thickBot="1">
      <c r="A29" s="199" t="s">
        <v>26</v>
      </c>
      <c r="B29" s="171"/>
      <c r="C29" s="25">
        <v>5992207268.7140274</v>
      </c>
      <c r="D29" s="170"/>
      <c r="E29" s="177"/>
      <c r="F29" s="170"/>
      <c r="G29" s="26">
        <f>SUM(G13:G28)</f>
        <v>661391652</v>
      </c>
      <c r="H29" s="5"/>
      <c r="I29" s="104"/>
      <c r="J29" s="5"/>
      <c r="K29" s="26">
        <f>SUM(K13:K28)</f>
        <v>2135129.8569999998</v>
      </c>
      <c r="L29" s="5"/>
      <c r="M29" s="104"/>
      <c r="N29" s="5"/>
      <c r="O29" s="26">
        <f>SUM(O13:O28)</f>
        <v>3355204.0609999998</v>
      </c>
    </row>
    <row r="30" spans="1:20" ht="16.5" thickTop="1">
      <c r="C30" s="27"/>
      <c r="I30" s="105"/>
      <c r="J30" s="106"/>
      <c r="K30" s="171"/>
      <c r="M30" s="105"/>
      <c r="N30" s="106"/>
      <c r="O30" s="171"/>
    </row>
    <row r="31" spans="1:20">
      <c r="A31" s="198" t="s">
        <v>379</v>
      </c>
      <c r="C31" s="4"/>
      <c r="K31" s="171"/>
      <c r="O31" s="171"/>
    </row>
    <row r="32" spans="1:20">
      <c r="A32" s="199" t="s">
        <v>315</v>
      </c>
      <c r="C32" s="16">
        <v>370465</v>
      </c>
      <c r="E32" s="14"/>
      <c r="F32" s="97"/>
      <c r="G32" s="15"/>
      <c r="K32" s="15"/>
      <c r="O32" s="15"/>
    </row>
    <row r="33" spans="1:20">
      <c r="A33" s="199" t="s">
        <v>9</v>
      </c>
      <c r="C33" s="16">
        <v>369457</v>
      </c>
      <c r="E33" s="14">
        <v>6</v>
      </c>
      <c r="F33" s="97"/>
      <c r="G33" s="15">
        <f t="shared" ref="G33:G34" si="10">ROUND(E33*$C33,0)</f>
        <v>2216742</v>
      </c>
      <c r="I33" s="31"/>
      <c r="J33" s="97"/>
      <c r="K33" s="15"/>
      <c r="M33" s="31"/>
      <c r="N33" s="97"/>
      <c r="O33" s="15"/>
    </row>
    <row r="34" spans="1:20">
      <c r="A34" s="199" t="s">
        <v>10</v>
      </c>
      <c r="C34" s="16">
        <v>257</v>
      </c>
      <c r="E34" s="14">
        <v>12</v>
      </c>
      <c r="F34" s="97"/>
      <c r="G34" s="15">
        <f t="shared" si="10"/>
        <v>3084</v>
      </c>
      <c r="I34" s="31"/>
      <c r="J34" s="97"/>
      <c r="K34" s="15"/>
      <c r="M34" s="31"/>
      <c r="N34" s="97"/>
      <c r="O34" s="15"/>
    </row>
    <row r="35" spans="1:20">
      <c r="A35" s="199" t="s">
        <v>378</v>
      </c>
      <c r="C35" s="16">
        <v>0</v>
      </c>
      <c r="E35" s="14"/>
      <c r="F35" s="97"/>
      <c r="G35" s="15"/>
      <c r="I35" s="31"/>
      <c r="J35" s="97"/>
      <c r="K35" s="15"/>
      <c r="M35" s="31"/>
      <c r="N35" s="97"/>
      <c r="O35" s="15"/>
    </row>
    <row r="36" spans="1:20">
      <c r="A36" s="199" t="s">
        <v>11</v>
      </c>
      <c r="C36" s="13">
        <v>47435117</v>
      </c>
      <c r="E36" s="101">
        <v>8.8498000000000001</v>
      </c>
      <c r="F36" s="99" t="s">
        <v>12</v>
      </c>
      <c r="G36" s="15">
        <f>ROUND(E36*$C36/100,0)</f>
        <v>4197913</v>
      </c>
      <c r="I36" s="100">
        <v>3.5000000000000001E-3</v>
      </c>
      <c r="J36" s="99"/>
      <c r="K36" s="15">
        <f t="shared" ref="K36:K38" si="11">$G36*I36</f>
        <v>14692.6955</v>
      </c>
      <c r="M36" s="100">
        <f>$R$19</f>
        <v>5.4999999999999997E-3</v>
      </c>
      <c r="N36" s="99"/>
      <c r="O36" s="15">
        <f t="shared" ref="O36:O38" si="12">$G36*M36</f>
        <v>23088.521499999999</v>
      </c>
      <c r="S36" s="138">
        <f t="shared" ref="S36:S38" si="13">G36*I36-K36</f>
        <v>0</v>
      </c>
      <c r="T36" s="139">
        <f t="shared" ref="T36:T38" si="14">G36*M36-O36</f>
        <v>0</v>
      </c>
    </row>
    <row r="37" spans="1:20">
      <c r="A37" s="199" t="s">
        <v>14</v>
      </c>
      <c r="C37" s="13">
        <v>31907309</v>
      </c>
      <c r="E37" s="101">
        <v>11.542899999999999</v>
      </c>
      <c r="F37" s="99" t="s">
        <v>12</v>
      </c>
      <c r="G37" s="15">
        <f>ROUND(E37*$C37/100,0)</f>
        <v>3683029</v>
      </c>
      <c r="I37" s="100">
        <v>3.5000000000000001E-3</v>
      </c>
      <c r="J37" s="99"/>
      <c r="K37" s="15">
        <f t="shared" si="11"/>
        <v>12890.601500000001</v>
      </c>
      <c r="M37" s="100">
        <f>$R$19</f>
        <v>5.4999999999999997E-3</v>
      </c>
      <c r="N37" s="99"/>
      <c r="O37" s="15">
        <f t="shared" si="12"/>
        <v>20256.659499999998</v>
      </c>
      <c r="S37" s="138">
        <f t="shared" si="13"/>
        <v>0</v>
      </c>
      <c r="T37" s="139">
        <f t="shared" si="14"/>
        <v>0</v>
      </c>
    </row>
    <row r="38" spans="1:20">
      <c r="A38" s="199" t="s">
        <v>16</v>
      </c>
      <c r="C38" s="13">
        <v>10205740</v>
      </c>
      <c r="E38" s="101">
        <v>14.450799999999999</v>
      </c>
      <c r="F38" s="99" t="s">
        <v>12</v>
      </c>
      <c r="G38" s="15">
        <f>ROUND(E38*$C38/100,0)</f>
        <v>1474811</v>
      </c>
      <c r="I38" s="100">
        <v>3.5000000000000001E-3</v>
      </c>
      <c r="J38" s="99"/>
      <c r="K38" s="15">
        <f t="shared" si="11"/>
        <v>5161.8384999999998</v>
      </c>
      <c r="M38" s="100">
        <f>$R$19</f>
        <v>5.4999999999999997E-3</v>
      </c>
      <c r="N38" s="99"/>
      <c r="O38" s="15">
        <f t="shared" si="12"/>
        <v>8111.4604999999992</v>
      </c>
      <c r="S38" s="138">
        <f t="shared" si="13"/>
        <v>0</v>
      </c>
      <c r="T38" s="139">
        <f t="shared" si="14"/>
        <v>0</v>
      </c>
    </row>
    <row r="39" spans="1:20">
      <c r="A39" s="199" t="s">
        <v>18</v>
      </c>
      <c r="C39" s="13"/>
      <c r="E39" s="101"/>
      <c r="F39" s="99"/>
      <c r="G39" s="15"/>
      <c r="J39" s="99"/>
      <c r="K39" s="15"/>
      <c r="N39" s="99"/>
      <c r="O39" s="15"/>
      <c r="S39" s="138"/>
      <c r="T39" s="139"/>
    </row>
    <row r="40" spans="1:20" s="164" customFormat="1">
      <c r="A40" s="200" t="s">
        <v>316</v>
      </c>
      <c r="B40" s="201"/>
      <c r="C40" s="163">
        <v>64598419</v>
      </c>
      <c r="D40" s="175"/>
      <c r="E40" s="176">
        <v>8.8498000000000001</v>
      </c>
      <c r="F40" s="202" t="s">
        <v>12</v>
      </c>
      <c r="G40" s="203">
        <f t="shared" ref="G40:G41" si="15">ROUND(E40*$C40/100,0)</f>
        <v>5716831</v>
      </c>
      <c r="H40" s="5"/>
      <c r="I40" s="100">
        <v>3.5000000000000001E-3</v>
      </c>
      <c r="J40" s="99"/>
      <c r="K40" s="203">
        <f t="shared" ref="K40:K41" si="16">$G40*I40</f>
        <v>20008.908500000001</v>
      </c>
      <c r="L40" s="5"/>
      <c r="M40" s="100">
        <f>$R$19</f>
        <v>5.4999999999999997E-3</v>
      </c>
      <c r="N40" s="99"/>
      <c r="O40" s="203">
        <f t="shared" ref="O40:O41" si="17">$G40*M40</f>
        <v>31442.570499999998</v>
      </c>
      <c r="S40" s="138">
        <f t="shared" ref="S40:S41" si="18">G40*I40-K40</f>
        <v>0</v>
      </c>
      <c r="T40" s="139">
        <f t="shared" ref="T40:T41" si="19">G40*M40-O40</f>
        <v>0</v>
      </c>
    </row>
    <row r="41" spans="1:20" s="164" customFormat="1">
      <c r="A41" s="200" t="s">
        <v>317</v>
      </c>
      <c r="B41" s="201"/>
      <c r="C41" s="163">
        <v>54308077</v>
      </c>
      <c r="D41" s="175"/>
      <c r="E41" s="176">
        <v>10.7072</v>
      </c>
      <c r="F41" s="202" t="s">
        <v>12</v>
      </c>
      <c r="G41" s="203">
        <f t="shared" si="15"/>
        <v>5814874</v>
      </c>
      <c r="H41" s="5"/>
      <c r="I41" s="100">
        <v>3.5000000000000001E-3</v>
      </c>
      <c r="J41" s="99"/>
      <c r="K41" s="203">
        <f t="shared" si="16"/>
        <v>20352.059000000001</v>
      </c>
      <c r="L41" s="5"/>
      <c r="M41" s="100">
        <f>$R$19</f>
        <v>5.4999999999999997E-3</v>
      </c>
      <c r="N41" s="99"/>
      <c r="O41" s="203">
        <f t="shared" si="17"/>
        <v>31981.806999999997</v>
      </c>
      <c r="S41" s="138">
        <f t="shared" si="18"/>
        <v>0</v>
      </c>
      <c r="T41" s="139">
        <f t="shared" si="19"/>
        <v>0</v>
      </c>
    </row>
    <row r="42" spans="1:20">
      <c r="A42" s="199" t="s">
        <v>20</v>
      </c>
      <c r="C42" s="16">
        <v>751</v>
      </c>
      <c r="E42" s="14">
        <v>8</v>
      </c>
      <c r="F42" s="97"/>
      <c r="G42" s="15">
        <f>ROUND(E42*$C42,0)</f>
        <v>6008</v>
      </c>
      <c r="I42" s="31"/>
      <c r="J42" s="97"/>
      <c r="K42" s="15"/>
      <c r="M42" s="31"/>
      <c r="N42" s="97"/>
      <c r="O42" s="15"/>
    </row>
    <row r="43" spans="1:20">
      <c r="A43" s="199" t="s">
        <v>21</v>
      </c>
      <c r="C43" s="16">
        <v>0</v>
      </c>
      <c r="E43" s="14">
        <v>16</v>
      </c>
      <c r="F43" s="20"/>
      <c r="G43" s="15">
        <f>ROUND(E43*$C43,0)</f>
        <v>0</v>
      </c>
      <c r="I43" s="31"/>
      <c r="J43" s="97"/>
      <c r="K43" s="15"/>
      <c r="M43" s="31"/>
      <c r="N43" s="97"/>
      <c r="O43" s="15"/>
    </row>
    <row r="44" spans="1:20">
      <c r="A44" s="199" t="s">
        <v>23</v>
      </c>
      <c r="C44" s="16">
        <v>0</v>
      </c>
      <c r="E44" s="14">
        <v>96</v>
      </c>
      <c r="F44" s="20"/>
      <c r="G44" s="21">
        <f>ROUND(E44*$C44,0)</f>
        <v>0</v>
      </c>
      <c r="I44" s="108"/>
      <c r="J44" s="99"/>
      <c r="K44" s="21"/>
      <c r="M44" s="108"/>
      <c r="N44" s="99"/>
      <c r="O44" s="21"/>
    </row>
    <row r="45" spans="1:20">
      <c r="A45" s="204" t="s">
        <v>24</v>
      </c>
      <c r="B45" s="170"/>
      <c r="C45" s="16">
        <v>4249</v>
      </c>
      <c r="E45" s="101"/>
      <c r="F45" s="99"/>
      <c r="G45" s="21"/>
      <c r="I45" s="108"/>
      <c r="J45" s="99"/>
      <c r="K45" s="21"/>
      <c r="M45" s="108"/>
      <c r="N45" s="99"/>
      <c r="O45" s="21"/>
    </row>
    <row r="46" spans="1:20" s="162" customFormat="1">
      <c r="A46" s="204" t="s">
        <v>318</v>
      </c>
      <c r="B46" s="170"/>
      <c r="C46" s="13">
        <v>2043</v>
      </c>
      <c r="D46" s="170"/>
      <c r="E46" s="101"/>
      <c r="F46" s="99"/>
      <c r="G46" s="15"/>
      <c r="H46" s="5"/>
      <c r="I46" s="108"/>
      <c r="J46" s="99"/>
      <c r="K46" s="15"/>
      <c r="L46" s="5"/>
      <c r="M46" s="108"/>
      <c r="N46" s="99"/>
      <c r="O46" s="15"/>
    </row>
    <row r="47" spans="1:20" s="162" customFormat="1">
      <c r="A47" s="204" t="s">
        <v>319</v>
      </c>
      <c r="B47" s="171"/>
      <c r="C47" s="16">
        <v>2206</v>
      </c>
      <c r="D47" s="170"/>
      <c r="E47" s="101"/>
      <c r="F47" s="99"/>
      <c r="G47" s="15"/>
      <c r="H47" s="5"/>
      <c r="I47" s="108"/>
      <c r="J47" s="99"/>
      <c r="K47" s="15"/>
      <c r="L47" s="5"/>
      <c r="M47" s="108"/>
      <c r="N47" s="99"/>
      <c r="O47" s="15"/>
    </row>
    <row r="48" spans="1:20">
      <c r="A48" s="199" t="s">
        <v>25</v>
      </c>
      <c r="C48" s="23">
        <v>0</v>
      </c>
      <c r="G48" s="24">
        <v>0</v>
      </c>
      <c r="I48" s="108"/>
      <c r="J48" s="99"/>
      <c r="K48" s="24"/>
      <c r="M48" s="108"/>
      <c r="N48" s="99"/>
      <c r="O48" s="24"/>
    </row>
    <row r="49" spans="1:20" ht="16.5" thickBot="1">
      <c r="A49" s="199" t="s">
        <v>26</v>
      </c>
      <c r="C49" s="25">
        <v>208458910.71085531</v>
      </c>
      <c r="E49" s="177"/>
      <c r="G49" s="26">
        <f>SUM(G33:G48)</f>
        <v>23113292</v>
      </c>
      <c r="I49" s="104"/>
      <c r="K49" s="26">
        <f>SUM(K33:K48)</f>
        <v>73106.103000000003</v>
      </c>
      <c r="M49" s="104"/>
      <c r="O49" s="26">
        <f>SUM(O33:O48)</f>
        <v>114881.019</v>
      </c>
    </row>
    <row r="50" spans="1:20" ht="16.5" thickTop="1">
      <c r="C50" s="4"/>
      <c r="I50" s="105"/>
      <c r="J50" s="106"/>
      <c r="K50" s="171"/>
      <c r="M50" s="105"/>
      <c r="N50" s="106"/>
      <c r="O50" s="171"/>
    </row>
    <row r="51" spans="1:20">
      <c r="A51" s="198" t="s">
        <v>380</v>
      </c>
      <c r="C51" s="4"/>
      <c r="K51" s="171"/>
      <c r="O51" s="171"/>
    </row>
    <row r="52" spans="1:20">
      <c r="A52" s="199" t="s">
        <v>315</v>
      </c>
      <c r="C52" s="16">
        <v>5364</v>
      </c>
      <c r="E52" s="14"/>
      <c r="F52" s="97"/>
      <c r="G52" s="15"/>
      <c r="K52" s="15"/>
      <c r="O52" s="15"/>
    </row>
    <row r="53" spans="1:20">
      <c r="A53" s="199" t="s">
        <v>9</v>
      </c>
      <c r="C53" s="16">
        <v>5243</v>
      </c>
      <c r="E53" s="14">
        <v>6</v>
      </c>
      <c r="F53" s="97"/>
      <c r="G53" s="15">
        <f t="shared" ref="G53:G54" si="20">ROUND(E53*$C53,0)</f>
        <v>31458</v>
      </c>
      <c r="K53" s="15"/>
      <c r="O53" s="15"/>
    </row>
    <row r="54" spans="1:20">
      <c r="A54" s="199" t="s">
        <v>10</v>
      </c>
      <c r="C54" s="16">
        <v>0</v>
      </c>
      <c r="E54" s="14">
        <v>12</v>
      </c>
      <c r="F54" s="97"/>
      <c r="G54" s="15">
        <f t="shared" si="20"/>
        <v>0</v>
      </c>
      <c r="I54" s="31"/>
      <c r="J54" s="97"/>
      <c r="K54" s="15"/>
      <c r="M54" s="31"/>
      <c r="N54" s="97"/>
      <c r="O54" s="15"/>
    </row>
    <row r="55" spans="1:20">
      <c r="A55" s="199" t="s">
        <v>378</v>
      </c>
      <c r="C55" s="16">
        <v>1185</v>
      </c>
      <c r="E55" s="14"/>
      <c r="F55" s="97"/>
      <c r="G55" s="15"/>
      <c r="I55" s="31"/>
      <c r="J55" s="97"/>
      <c r="K55" s="15"/>
      <c r="M55" s="31"/>
      <c r="N55" s="97"/>
      <c r="O55" s="15"/>
    </row>
    <row r="56" spans="1:20">
      <c r="A56" s="199" t="s">
        <v>28</v>
      </c>
      <c r="C56" s="16">
        <v>280149</v>
      </c>
      <c r="E56" s="109">
        <v>4.3559999999999999</v>
      </c>
      <c r="F56" s="99" t="s">
        <v>12</v>
      </c>
      <c r="G56" s="15">
        <f t="shared" ref="G56:G60" si="21">ROUND(E56*$C56/100,0)</f>
        <v>12203</v>
      </c>
      <c r="I56" s="31"/>
      <c r="J56" s="97"/>
      <c r="K56" s="15"/>
      <c r="M56" s="31"/>
      <c r="N56" s="97"/>
      <c r="O56" s="15"/>
    </row>
    <row r="57" spans="1:20">
      <c r="A57" s="199" t="s">
        <v>29</v>
      </c>
      <c r="C57" s="16">
        <v>954590</v>
      </c>
      <c r="E57" s="109">
        <v>-1.6334</v>
      </c>
      <c r="F57" s="99" t="s">
        <v>12</v>
      </c>
      <c r="G57" s="15">
        <f t="shared" si="21"/>
        <v>-15592</v>
      </c>
      <c r="I57" s="31"/>
      <c r="J57" s="97"/>
      <c r="K57" s="15"/>
      <c r="M57" s="31"/>
      <c r="N57" s="97"/>
      <c r="O57" s="15"/>
    </row>
    <row r="58" spans="1:20">
      <c r="A58" s="199" t="s">
        <v>11</v>
      </c>
      <c r="C58" s="16">
        <v>675062</v>
      </c>
      <c r="E58" s="101">
        <v>8.8498000000000001</v>
      </c>
      <c r="F58" s="99" t="s">
        <v>12</v>
      </c>
      <c r="G58" s="15">
        <f t="shared" si="21"/>
        <v>59742</v>
      </c>
      <c r="I58" s="100">
        <v>3.5000000000000001E-3</v>
      </c>
      <c r="J58" s="99"/>
      <c r="K58" s="15">
        <f t="shared" ref="K58:K60" si="22">$G58*I58</f>
        <v>209.09700000000001</v>
      </c>
      <c r="M58" s="100">
        <f>$R$19</f>
        <v>5.4999999999999997E-3</v>
      </c>
      <c r="N58" s="99"/>
      <c r="O58" s="15">
        <f t="shared" ref="O58:O60" si="23">$G58*M58</f>
        <v>328.58099999999996</v>
      </c>
      <c r="S58" s="138">
        <f t="shared" ref="S58:S60" si="24">G58*I58-K58</f>
        <v>0</v>
      </c>
      <c r="T58" s="139">
        <f t="shared" ref="T58:T60" si="25">G58*M58-O58</f>
        <v>0</v>
      </c>
    </row>
    <row r="59" spans="1:20">
      <c r="A59" s="199" t="s">
        <v>14</v>
      </c>
      <c r="C59" s="16">
        <v>474415</v>
      </c>
      <c r="E59" s="101">
        <v>11.542899999999999</v>
      </c>
      <c r="F59" s="99" t="s">
        <v>12</v>
      </c>
      <c r="G59" s="15">
        <f t="shared" si="21"/>
        <v>54761</v>
      </c>
      <c r="I59" s="100">
        <v>3.5000000000000001E-3</v>
      </c>
      <c r="J59" s="99"/>
      <c r="K59" s="15">
        <f t="shared" si="22"/>
        <v>191.6635</v>
      </c>
      <c r="M59" s="100">
        <f>$R$19</f>
        <v>5.4999999999999997E-3</v>
      </c>
      <c r="N59" s="99"/>
      <c r="O59" s="15">
        <f t="shared" si="23"/>
        <v>301.18549999999999</v>
      </c>
      <c r="S59" s="138">
        <f t="shared" si="24"/>
        <v>0</v>
      </c>
      <c r="T59" s="139">
        <f t="shared" si="25"/>
        <v>0</v>
      </c>
    </row>
    <row r="60" spans="1:20">
      <c r="A60" s="199" t="s">
        <v>16</v>
      </c>
      <c r="C60" s="16">
        <v>185128</v>
      </c>
      <c r="E60" s="101">
        <v>14.450799999999999</v>
      </c>
      <c r="F60" s="99" t="s">
        <v>12</v>
      </c>
      <c r="G60" s="15">
        <f t="shared" si="21"/>
        <v>26752</v>
      </c>
      <c r="I60" s="100">
        <v>3.5000000000000001E-3</v>
      </c>
      <c r="J60" s="99"/>
      <c r="K60" s="15">
        <f t="shared" si="22"/>
        <v>93.632000000000005</v>
      </c>
      <c r="M60" s="100">
        <f>$R$19</f>
        <v>5.4999999999999997E-3</v>
      </c>
      <c r="N60" s="99"/>
      <c r="O60" s="15">
        <f t="shared" si="23"/>
        <v>147.136</v>
      </c>
      <c r="S60" s="138">
        <f t="shared" si="24"/>
        <v>0</v>
      </c>
      <c r="T60" s="139">
        <f t="shared" si="25"/>
        <v>0</v>
      </c>
    </row>
    <row r="61" spans="1:20">
      <c r="A61" s="199" t="s">
        <v>18</v>
      </c>
      <c r="C61" s="16"/>
      <c r="E61" s="101"/>
      <c r="F61" s="99"/>
      <c r="G61" s="15"/>
      <c r="J61" s="99"/>
      <c r="K61" s="15"/>
      <c r="N61" s="99"/>
      <c r="O61" s="15"/>
      <c r="S61" s="138"/>
      <c r="T61" s="139"/>
    </row>
    <row r="62" spans="1:20">
      <c r="A62" s="200" t="s">
        <v>316</v>
      </c>
      <c r="B62" s="201"/>
      <c r="C62" s="163">
        <v>912816</v>
      </c>
      <c r="D62" s="175"/>
      <c r="E62" s="176">
        <v>8.8498000000000001</v>
      </c>
      <c r="F62" s="202" t="s">
        <v>12</v>
      </c>
      <c r="G62" s="203">
        <f t="shared" ref="G62:G63" si="26">ROUND(E62*$C62/100,0)</f>
        <v>80782</v>
      </c>
      <c r="I62" s="100">
        <v>3.5000000000000001E-3</v>
      </c>
      <c r="J62" s="99"/>
      <c r="K62" s="203">
        <f t="shared" ref="K62:K63" si="27">$G62*I62</f>
        <v>282.73700000000002</v>
      </c>
      <c r="M62" s="100">
        <f>$R$19</f>
        <v>5.4999999999999997E-3</v>
      </c>
      <c r="N62" s="99"/>
      <c r="O62" s="203">
        <f t="shared" ref="O62:O63" si="28">$G62*M62</f>
        <v>444.30099999999999</v>
      </c>
      <c r="S62" s="138">
        <f t="shared" ref="S62:S63" si="29">G62*I62-K62</f>
        <v>0</v>
      </c>
      <c r="T62" s="139">
        <f t="shared" ref="T62:T63" si="30">G62*M62-O62</f>
        <v>0</v>
      </c>
    </row>
    <row r="63" spans="1:20">
      <c r="A63" s="200" t="s">
        <v>317</v>
      </c>
      <c r="B63" s="201"/>
      <c r="C63" s="163">
        <v>937823</v>
      </c>
      <c r="D63" s="175"/>
      <c r="E63" s="176">
        <v>10.7072</v>
      </c>
      <c r="F63" s="202" t="s">
        <v>12</v>
      </c>
      <c r="G63" s="203">
        <f t="shared" si="26"/>
        <v>100415</v>
      </c>
      <c r="I63" s="100">
        <v>3.5000000000000001E-3</v>
      </c>
      <c r="J63" s="99"/>
      <c r="K63" s="203">
        <f t="shared" si="27"/>
        <v>351.45249999999999</v>
      </c>
      <c r="M63" s="100">
        <f>$R$19</f>
        <v>5.4999999999999997E-3</v>
      </c>
      <c r="N63" s="99"/>
      <c r="O63" s="203">
        <f t="shared" si="28"/>
        <v>552.28249999999991</v>
      </c>
      <c r="S63" s="138">
        <f t="shared" si="29"/>
        <v>0</v>
      </c>
      <c r="T63" s="139">
        <f t="shared" si="30"/>
        <v>0</v>
      </c>
    </row>
    <row r="64" spans="1:20">
      <c r="A64" s="199" t="s">
        <v>20</v>
      </c>
      <c r="C64" s="16">
        <v>121</v>
      </c>
      <c r="E64" s="14">
        <v>8</v>
      </c>
      <c r="F64" s="97"/>
      <c r="G64" s="15">
        <f>ROUND(E64*$C64,0)</f>
        <v>968</v>
      </c>
      <c r="I64" s="31"/>
      <c r="J64" s="97"/>
      <c r="K64" s="15"/>
      <c r="M64" s="31"/>
      <c r="N64" s="97"/>
      <c r="O64" s="15"/>
    </row>
    <row r="65" spans="1:20" s="162" customFormat="1">
      <c r="A65" s="199" t="s">
        <v>21</v>
      </c>
      <c r="B65" s="171"/>
      <c r="C65" s="16">
        <v>0</v>
      </c>
      <c r="D65" s="170"/>
      <c r="E65" s="14">
        <v>16</v>
      </c>
      <c r="F65" s="97"/>
      <c r="G65" s="15">
        <f>ROUND(E65*$C65,0)</f>
        <v>0</v>
      </c>
      <c r="H65" s="5"/>
      <c r="I65" s="31"/>
      <c r="J65" s="97"/>
      <c r="K65" s="15"/>
      <c r="L65" s="5"/>
      <c r="M65" s="31"/>
      <c r="N65" s="97"/>
      <c r="O65" s="15"/>
    </row>
    <row r="66" spans="1:20" s="162" customFormat="1">
      <c r="A66" s="199" t="s">
        <v>23</v>
      </c>
      <c r="B66" s="171"/>
      <c r="C66" s="16">
        <v>0</v>
      </c>
      <c r="D66" s="170"/>
      <c r="E66" s="14">
        <v>96</v>
      </c>
      <c r="F66" s="97"/>
      <c r="G66" s="15">
        <f>ROUND(E66*$C66,0)</f>
        <v>0</v>
      </c>
      <c r="H66" s="5"/>
      <c r="I66" s="31"/>
      <c r="J66" s="97"/>
      <c r="K66" s="15"/>
      <c r="L66" s="5"/>
      <c r="M66" s="31"/>
      <c r="N66" s="97"/>
      <c r="O66" s="15"/>
    </row>
    <row r="67" spans="1:20" s="162" customFormat="1">
      <c r="A67" s="204" t="s">
        <v>24</v>
      </c>
      <c r="B67" s="170"/>
      <c r="C67" s="16">
        <v>428</v>
      </c>
      <c r="D67" s="170"/>
      <c r="E67" s="107"/>
      <c r="F67" s="99"/>
      <c r="G67" s="21"/>
      <c r="H67" s="5"/>
      <c r="I67" s="108"/>
      <c r="J67" s="99"/>
      <c r="K67" s="21"/>
      <c r="L67" s="5"/>
      <c r="M67" s="108"/>
      <c r="N67" s="99"/>
      <c r="O67" s="21"/>
    </row>
    <row r="68" spans="1:20">
      <c r="A68" s="204" t="s">
        <v>318</v>
      </c>
      <c r="B68" s="170"/>
      <c r="C68" s="16">
        <v>118</v>
      </c>
      <c r="E68" s="107"/>
      <c r="F68" s="99"/>
      <c r="G68" s="15"/>
      <c r="I68" s="108"/>
      <c r="J68" s="99"/>
      <c r="K68" s="15"/>
      <c r="M68" s="108"/>
      <c r="N68" s="99"/>
      <c r="O68" s="15"/>
    </row>
    <row r="69" spans="1:20">
      <c r="A69" s="204" t="s">
        <v>319</v>
      </c>
      <c r="C69" s="16">
        <v>310</v>
      </c>
      <c r="E69" s="107"/>
      <c r="F69" s="99"/>
      <c r="G69" s="15"/>
      <c r="I69" s="108"/>
      <c r="J69" s="99"/>
      <c r="K69" s="15"/>
      <c r="M69" s="108"/>
      <c r="N69" s="99"/>
      <c r="O69" s="15"/>
    </row>
    <row r="70" spans="1:20">
      <c r="A70" s="199" t="s">
        <v>25</v>
      </c>
      <c r="C70" s="23">
        <v>0</v>
      </c>
      <c r="G70" s="24">
        <v>0</v>
      </c>
      <c r="I70" s="108"/>
      <c r="J70" s="99"/>
      <c r="K70" s="24"/>
      <c r="M70" s="108"/>
      <c r="N70" s="99"/>
      <c r="O70" s="24"/>
    </row>
    <row r="71" spans="1:20" ht="16.5" thickBot="1">
      <c r="A71" s="199" t="s">
        <v>26</v>
      </c>
      <c r="C71" s="25">
        <v>3185670.6103628851</v>
      </c>
      <c r="E71" s="178"/>
      <c r="G71" s="28">
        <f>SUM(G53:G70)</f>
        <v>351489</v>
      </c>
      <c r="I71" s="178"/>
      <c r="J71" s="99"/>
      <c r="K71" s="28">
        <f>SUM(K53:K70)</f>
        <v>1128.5819999999999</v>
      </c>
      <c r="M71" s="178"/>
      <c r="N71" s="99"/>
      <c r="O71" s="28">
        <f>SUM(O53:O70)</f>
        <v>1773.4859999999999</v>
      </c>
    </row>
    <row r="72" spans="1:20" ht="16.5" thickTop="1">
      <c r="C72" s="4"/>
      <c r="I72" s="100"/>
      <c r="K72" s="171"/>
      <c r="M72" s="100"/>
      <c r="O72" s="171"/>
    </row>
    <row r="73" spans="1:20">
      <c r="A73" s="198" t="s">
        <v>43</v>
      </c>
      <c r="C73" s="4"/>
      <c r="I73" s="100"/>
      <c r="K73" s="171"/>
      <c r="M73" s="100"/>
      <c r="O73" s="171"/>
    </row>
    <row r="74" spans="1:20">
      <c r="A74" s="199" t="s">
        <v>8</v>
      </c>
      <c r="C74" s="4">
        <v>156864.35241617297</v>
      </c>
      <c r="E74" s="14">
        <v>54</v>
      </c>
      <c r="F74" s="97"/>
      <c r="G74" s="15">
        <f>ROUND(E74*$C74,0)</f>
        <v>8470675</v>
      </c>
      <c r="I74" s="31"/>
      <c r="J74" s="106"/>
      <c r="K74" s="15"/>
      <c r="M74" s="31"/>
      <c r="N74" s="106"/>
      <c r="O74" s="15"/>
      <c r="Q74" s="77" t="s">
        <v>331</v>
      </c>
      <c r="R74" s="78"/>
      <c r="S74" s="138"/>
      <c r="T74" s="139"/>
    </row>
    <row r="75" spans="1:20">
      <c r="A75" s="199" t="s">
        <v>39</v>
      </c>
      <c r="C75" s="4">
        <v>7568683</v>
      </c>
      <c r="E75" s="14"/>
      <c r="F75" s="97"/>
      <c r="G75" s="15"/>
      <c r="I75" s="31"/>
      <c r="J75" s="97"/>
      <c r="K75" s="15"/>
      <c r="M75" s="31"/>
      <c r="N75" s="97"/>
      <c r="O75" s="15"/>
      <c r="Q75" s="70" t="s">
        <v>15</v>
      </c>
      <c r="R75" s="17">
        <f>O86+O101</f>
        <v>1806717.2271</v>
      </c>
      <c r="S75" s="138"/>
      <c r="T75" s="139"/>
    </row>
    <row r="76" spans="1:20">
      <c r="A76" s="199" t="s">
        <v>40</v>
      </c>
      <c r="C76" s="4">
        <v>9009450</v>
      </c>
      <c r="E76" s="14"/>
      <c r="F76" s="97"/>
      <c r="G76" s="15"/>
      <c r="I76" s="31"/>
      <c r="J76" s="97"/>
      <c r="K76" s="15"/>
      <c r="M76" s="31"/>
      <c r="N76" s="97"/>
      <c r="O76" s="15"/>
      <c r="Q76" s="71" t="s">
        <v>17</v>
      </c>
      <c r="R76" s="18">
        <f>('Exhibit RMP(JRS-1) page 2'!R20+'Exhibit RMP(JRS-1) page 2'!R22)*1000</f>
        <v>1814993.999689705</v>
      </c>
      <c r="S76" s="138"/>
      <c r="T76" s="139"/>
    </row>
    <row r="77" spans="1:20">
      <c r="A77" s="199" t="s">
        <v>33</v>
      </c>
      <c r="C77" s="4">
        <v>679134</v>
      </c>
      <c r="E77" s="14">
        <v>-0.96</v>
      </c>
      <c r="F77" s="97"/>
      <c r="G77" s="15">
        <f>ROUND(E77*$C77,0)</f>
        <v>-651969</v>
      </c>
      <c r="I77" s="31"/>
      <c r="J77" s="97"/>
      <c r="K77" s="15"/>
      <c r="M77" s="31"/>
      <c r="N77" s="97"/>
      <c r="O77" s="15"/>
      <c r="Q77" s="72" t="s">
        <v>19</v>
      </c>
      <c r="R77" s="19">
        <f>R76-R75</f>
        <v>8276.7725897049531</v>
      </c>
      <c r="S77" s="138"/>
      <c r="T77" s="139"/>
    </row>
    <row r="78" spans="1:20">
      <c r="A78" s="199" t="s">
        <v>88</v>
      </c>
      <c r="C78" s="4">
        <v>16578133</v>
      </c>
      <c r="E78" s="14">
        <v>4.04</v>
      </c>
      <c r="F78" s="97"/>
      <c r="G78" s="15">
        <f t="shared" ref="G78:G80" si="31">ROUND(E78*$C78,0)</f>
        <v>66975657</v>
      </c>
      <c r="I78" s="31"/>
      <c r="J78" s="97"/>
      <c r="K78" s="15"/>
      <c r="M78" s="31"/>
      <c r="N78" s="97"/>
      <c r="O78" s="15"/>
      <c r="Q78" s="73" t="s">
        <v>22</v>
      </c>
      <c r="R78" s="74">
        <f>ROUND(R76/SUM(G79:G80,G82:G83,G94:G95,G97:G98),$R$12)+R81</f>
        <v>4.3E-3</v>
      </c>
      <c r="S78" s="138"/>
      <c r="T78" s="139"/>
    </row>
    <row r="79" spans="1:20">
      <c r="A79" s="199" t="s">
        <v>39</v>
      </c>
      <c r="C79" s="4">
        <v>7568683</v>
      </c>
      <c r="E79" s="14">
        <v>14.62</v>
      </c>
      <c r="F79" s="97"/>
      <c r="G79" s="15">
        <f t="shared" si="31"/>
        <v>110654145</v>
      </c>
      <c r="I79" s="31">
        <v>3.0000000000000001E-3</v>
      </c>
      <c r="J79" s="97"/>
      <c r="K79" s="15">
        <f t="shared" ref="K79:K80" si="32">$G79*I79</f>
        <v>331962.435</v>
      </c>
      <c r="M79" s="31">
        <f>$R$78</f>
        <v>4.3E-3</v>
      </c>
      <c r="N79" s="97"/>
      <c r="O79" s="15">
        <f t="shared" ref="O79:O80" si="33">$G79*M79</f>
        <v>475812.8235</v>
      </c>
      <c r="Q79" s="32" t="s">
        <v>46</v>
      </c>
      <c r="R79" s="33">
        <f>'Exhibit RMP(JRS-1) page 1'!S49</f>
        <v>8477.8572923208576</v>
      </c>
      <c r="S79" s="138">
        <f t="shared" ref="S79:S80" si="34">G79*I79-K79</f>
        <v>0</v>
      </c>
      <c r="T79" s="139">
        <f t="shared" ref="T79:T80" si="35">G79*M79-O79</f>
        <v>0</v>
      </c>
    </row>
    <row r="80" spans="1:20">
      <c r="A80" s="199" t="s">
        <v>40</v>
      </c>
      <c r="C80" s="4">
        <v>9009450</v>
      </c>
      <c r="E80" s="14">
        <v>10.91</v>
      </c>
      <c r="F80" s="97"/>
      <c r="G80" s="15">
        <f t="shared" si="31"/>
        <v>98293100</v>
      </c>
      <c r="I80" s="31">
        <v>3.0000000000000001E-3</v>
      </c>
      <c r="J80" s="97"/>
      <c r="K80" s="15">
        <f t="shared" si="32"/>
        <v>294879.3</v>
      </c>
      <c r="M80" s="31">
        <f>$R$78</f>
        <v>4.3E-3</v>
      </c>
      <c r="N80" s="97"/>
      <c r="O80" s="15">
        <f t="shared" si="33"/>
        <v>422660.33</v>
      </c>
      <c r="Q80" s="32" t="s">
        <v>47</v>
      </c>
      <c r="R80" s="33">
        <f>'Exhibit RMP(JRS-1) page 2'!R49</f>
        <v>8467.9053762652402</v>
      </c>
      <c r="S80" s="138">
        <f t="shared" si="34"/>
        <v>0</v>
      </c>
      <c r="T80" s="139">
        <f t="shared" si="35"/>
        <v>0</v>
      </c>
    </row>
    <row r="81" spans="1:20">
      <c r="A81" s="199" t="s">
        <v>30</v>
      </c>
      <c r="C81" s="4">
        <v>5783806261.2344303</v>
      </c>
      <c r="E81" s="109"/>
      <c r="F81" s="99"/>
      <c r="G81" s="15"/>
      <c r="I81" s="31"/>
      <c r="J81" s="99"/>
      <c r="K81" s="15"/>
      <c r="M81" s="31"/>
      <c r="N81" s="99"/>
      <c r="O81" s="15"/>
      <c r="Q81" s="34" t="s">
        <v>27</v>
      </c>
      <c r="R81" s="35">
        <v>0</v>
      </c>
      <c r="S81" s="138"/>
      <c r="T81" s="139"/>
    </row>
    <row r="82" spans="1:20">
      <c r="A82" s="199" t="s">
        <v>44</v>
      </c>
      <c r="C82" s="4">
        <v>2573577152.0915084</v>
      </c>
      <c r="E82" s="30">
        <v>3.8127</v>
      </c>
      <c r="F82" s="99" t="s">
        <v>12</v>
      </c>
      <c r="G82" s="15">
        <f>ROUND(E82*$C82/100,0)</f>
        <v>98122776</v>
      </c>
      <c r="I82" s="31">
        <v>3.0000000000000001E-3</v>
      </c>
      <c r="J82" s="97"/>
      <c r="K82" s="15">
        <f t="shared" ref="K82:K83" si="36">$G82*I82</f>
        <v>294368.32799999998</v>
      </c>
      <c r="M82" s="31">
        <f>$R$78</f>
        <v>4.3E-3</v>
      </c>
      <c r="N82" s="97"/>
      <c r="O82" s="15">
        <f t="shared" ref="O82:O83" si="37">$G82*M82</f>
        <v>421927.93680000002</v>
      </c>
      <c r="S82" s="138">
        <f t="shared" ref="S82:S83" si="38">G82*I82-K82</f>
        <v>0</v>
      </c>
      <c r="T82" s="139">
        <f t="shared" ref="T82:T83" si="39">G82*M82-O82</f>
        <v>0</v>
      </c>
    </row>
    <row r="83" spans="1:20">
      <c r="A83" s="199" t="s">
        <v>45</v>
      </c>
      <c r="C83" s="4">
        <v>3210229109.1429219</v>
      </c>
      <c r="E83" s="30">
        <v>3.5143</v>
      </c>
      <c r="F83" s="99" t="s">
        <v>12</v>
      </c>
      <c r="G83" s="15">
        <f>ROUND(E83*$C83/100,0)</f>
        <v>112817082</v>
      </c>
      <c r="I83" s="31">
        <v>3.0000000000000001E-3</v>
      </c>
      <c r="J83" s="97"/>
      <c r="K83" s="15">
        <f t="shared" si="36"/>
        <v>338451.24599999998</v>
      </c>
      <c r="M83" s="31">
        <f>$R$78</f>
        <v>4.3E-3</v>
      </c>
      <c r="N83" s="97"/>
      <c r="O83" s="15">
        <f t="shared" si="37"/>
        <v>485113.45260000002</v>
      </c>
      <c r="S83" s="138">
        <f t="shared" si="38"/>
        <v>0</v>
      </c>
      <c r="T83" s="139">
        <f t="shared" si="39"/>
        <v>0</v>
      </c>
    </row>
    <row r="84" spans="1:20">
      <c r="A84" s="199" t="s">
        <v>38</v>
      </c>
      <c r="C84" s="4">
        <v>0</v>
      </c>
      <c r="E84" s="14">
        <v>648</v>
      </c>
      <c r="F84" s="97"/>
      <c r="G84" s="15">
        <f>ROUND(E84*$C84,0)</f>
        <v>0</v>
      </c>
      <c r="I84" s="31"/>
      <c r="J84" s="97"/>
      <c r="K84" s="15"/>
      <c r="M84" s="31"/>
      <c r="N84" s="97"/>
      <c r="O84" s="15"/>
    </row>
    <row r="85" spans="1:20">
      <c r="A85" s="199" t="s">
        <v>25</v>
      </c>
      <c r="C85" s="23">
        <v>0</v>
      </c>
      <c r="G85" s="24">
        <v>0</v>
      </c>
      <c r="K85" s="24"/>
      <c r="O85" s="24"/>
    </row>
    <row r="86" spans="1:20" ht="16.5" thickBot="1">
      <c r="A86" s="199" t="s">
        <v>26</v>
      </c>
      <c r="C86" s="29">
        <v>5783806261.2344303</v>
      </c>
      <c r="E86" s="178"/>
      <c r="G86" s="28">
        <f>SUM(G74:G85)</f>
        <v>494681466</v>
      </c>
      <c r="I86" s="110"/>
      <c r="K86" s="28">
        <f>SUM(K74:K85)</f>
        <v>1259661.3089999999</v>
      </c>
      <c r="M86" s="110"/>
      <c r="O86" s="28">
        <f>SUM(O74:O85)</f>
        <v>1805514.5429</v>
      </c>
    </row>
    <row r="87" spans="1:20" ht="16.5" thickTop="1">
      <c r="C87" s="4"/>
      <c r="I87" s="105"/>
      <c r="J87" s="106"/>
      <c r="K87" s="171"/>
      <c r="M87" s="105"/>
      <c r="N87" s="106"/>
      <c r="O87" s="171"/>
    </row>
    <row r="88" spans="1:20">
      <c r="A88" s="198" t="s">
        <v>320</v>
      </c>
      <c r="C88" s="4"/>
      <c r="D88" s="20"/>
      <c r="I88" s="103"/>
      <c r="J88" s="112"/>
      <c r="K88" s="171"/>
      <c r="M88" s="103"/>
      <c r="N88" s="112"/>
      <c r="O88" s="171"/>
    </row>
    <row r="89" spans="1:20">
      <c r="A89" s="199" t="s">
        <v>8</v>
      </c>
      <c r="C89" s="4">
        <v>438</v>
      </c>
      <c r="E89" s="14">
        <v>54</v>
      </c>
      <c r="F89" s="97"/>
      <c r="G89" s="15">
        <f>ROUND(E89*$C89,0)</f>
        <v>23652</v>
      </c>
      <c r="K89" s="15"/>
      <c r="O89" s="15"/>
    </row>
    <row r="90" spans="1:20">
      <c r="A90" s="199" t="s">
        <v>48</v>
      </c>
      <c r="C90" s="4">
        <v>6224</v>
      </c>
      <c r="E90" s="14"/>
      <c r="F90" s="97"/>
      <c r="G90" s="15"/>
      <c r="I90" s="31"/>
      <c r="J90" s="97"/>
      <c r="K90" s="15"/>
      <c r="M90" s="31"/>
      <c r="N90" s="97"/>
      <c r="O90" s="15"/>
    </row>
    <row r="91" spans="1:20">
      <c r="A91" s="199" t="s">
        <v>49</v>
      </c>
      <c r="C91" s="4">
        <v>4264</v>
      </c>
      <c r="E91" s="14"/>
      <c r="F91" s="97"/>
      <c r="G91" s="15"/>
      <c r="I91" s="31"/>
      <c r="J91" s="97"/>
      <c r="K91" s="15"/>
      <c r="M91" s="31"/>
      <c r="N91" s="97"/>
      <c r="O91" s="15"/>
    </row>
    <row r="92" spans="1:20">
      <c r="A92" s="199" t="s">
        <v>33</v>
      </c>
      <c r="C92" s="4">
        <v>0</v>
      </c>
      <c r="E92" s="14">
        <v>-0.96</v>
      </c>
      <c r="F92" s="97"/>
      <c r="G92" s="15"/>
      <c r="I92" s="31"/>
      <c r="J92" s="97"/>
      <c r="K92" s="15"/>
      <c r="M92" s="31"/>
      <c r="N92" s="97"/>
      <c r="O92" s="15"/>
    </row>
    <row r="93" spans="1:20">
      <c r="A93" s="199" t="s">
        <v>88</v>
      </c>
      <c r="C93" s="4">
        <v>10488</v>
      </c>
      <c r="E93" s="14">
        <v>4.04</v>
      </c>
      <c r="F93" s="97"/>
      <c r="G93" s="15">
        <f t="shared" ref="G93:G95" si="40">ROUND(E93*$C93,0)</f>
        <v>42372</v>
      </c>
      <c r="I93" s="31"/>
      <c r="J93" s="97"/>
      <c r="K93" s="15"/>
      <c r="M93" s="31"/>
      <c r="N93" s="97"/>
      <c r="O93" s="15"/>
    </row>
    <row r="94" spans="1:20">
      <c r="A94" s="199" t="s">
        <v>48</v>
      </c>
      <c r="C94" s="4">
        <v>6224</v>
      </c>
      <c r="E94" s="14">
        <v>14.62</v>
      </c>
      <c r="F94" s="97"/>
      <c r="G94" s="15">
        <f t="shared" si="40"/>
        <v>90995</v>
      </c>
      <c r="I94" s="31">
        <v>3.0000000000000001E-3</v>
      </c>
      <c r="J94" s="97"/>
      <c r="K94" s="15">
        <f t="shared" ref="K94:K95" si="41">$G94*I94</f>
        <v>272.98500000000001</v>
      </c>
      <c r="M94" s="31">
        <f>$R$78</f>
        <v>4.3E-3</v>
      </c>
      <c r="N94" s="97"/>
      <c r="O94" s="15">
        <f t="shared" ref="O94:O95" si="42">$G94*M94</f>
        <v>391.27850000000001</v>
      </c>
      <c r="S94" s="138">
        <f>G94*I94-K94</f>
        <v>0</v>
      </c>
      <c r="T94" s="139">
        <f>G94*M94-O94</f>
        <v>0</v>
      </c>
    </row>
    <row r="95" spans="1:20">
      <c r="A95" s="199" t="s">
        <v>49</v>
      </c>
      <c r="C95" s="4">
        <v>4264</v>
      </c>
      <c r="E95" s="14">
        <v>10.91</v>
      </c>
      <c r="F95" s="97"/>
      <c r="G95" s="15">
        <f t="shared" si="40"/>
        <v>46520</v>
      </c>
      <c r="I95" s="31">
        <v>3.0000000000000001E-3</v>
      </c>
      <c r="J95" s="97"/>
      <c r="K95" s="15">
        <f t="shared" si="41"/>
        <v>139.56</v>
      </c>
      <c r="M95" s="31">
        <f>$R$78</f>
        <v>4.3E-3</v>
      </c>
      <c r="N95" s="97"/>
      <c r="O95" s="15">
        <f t="shared" si="42"/>
        <v>200.036</v>
      </c>
      <c r="S95" s="138">
        <f>G95*I95-K95</f>
        <v>0</v>
      </c>
      <c r="T95" s="139">
        <f>G95*M95-O95</f>
        <v>0</v>
      </c>
    </row>
    <row r="96" spans="1:20">
      <c r="A96" s="199" t="s">
        <v>30</v>
      </c>
      <c r="C96" s="4">
        <v>3907497</v>
      </c>
      <c r="E96" s="30"/>
      <c r="F96" s="99"/>
      <c r="G96" s="15"/>
      <c r="I96" s="31"/>
      <c r="J96" s="99"/>
      <c r="K96" s="15"/>
      <c r="M96" s="31"/>
      <c r="N96" s="99"/>
      <c r="O96" s="15"/>
    </row>
    <row r="97" spans="1:20">
      <c r="A97" s="199" t="s">
        <v>41</v>
      </c>
      <c r="C97" s="4">
        <v>1628123.75</v>
      </c>
      <c r="E97" s="30">
        <v>3.8127</v>
      </c>
      <c r="F97" s="99" t="s">
        <v>12</v>
      </c>
      <c r="G97" s="15">
        <f>ROUND(E97*$C97/100,0)</f>
        <v>62075</v>
      </c>
      <c r="I97" s="31">
        <v>3.0000000000000001E-3</v>
      </c>
      <c r="J97" s="97"/>
      <c r="K97" s="15">
        <f t="shared" ref="K97:K98" si="43">$G97*I97</f>
        <v>186.22499999999999</v>
      </c>
      <c r="M97" s="31">
        <f>$R$78</f>
        <v>4.3E-3</v>
      </c>
      <c r="N97" s="97"/>
      <c r="O97" s="15">
        <f t="shared" ref="O97:O98" si="44">$G97*M97</f>
        <v>266.92250000000001</v>
      </c>
      <c r="S97" s="138">
        <f t="shared" ref="S97:S98" si="45">G97*I97-K97</f>
        <v>0</v>
      </c>
      <c r="T97" s="139">
        <f t="shared" ref="T97:T98" si="46">G97*M97-O97</f>
        <v>0</v>
      </c>
    </row>
    <row r="98" spans="1:20">
      <c r="A98" s="199" t="s">
        <v>42</v>
      </c>
      <c r="C98" s="4">
        <v>2279373.25</v>
      </c>
      <c r="E98" s="30">
        <v>3.5143</v>
      </c>
      <c r="F98" s="99" t="s">
        <v>12</v>
      </c>
      <c r="G98" s="15">
        <f>ROUND(E98*$C98/100,0)</f>
        <v>80104</v>
      </c>
      <c r="I98" s="31">
        <v>3.0000000000000001E-3</v>
      </c>
      <c r="J98" s="97"/>
      <c r="K98" s="15">
        <f t="shared" si="43"/>
        <v>240.31200000000001</v>
      </c>
      <c r="M98" s="31">
        <f>$R$78</f>
        <v>4.3E-3</v>
      </c>
      <c r="N98" s="97"/>
      <c r="O98" s="15">
        <f t="shared" si="44"/>
        <v>344.44720000000001</v>
      </c>
      <c r="S98" s="138">
        <f t="shared" si="45"/>
        <v>0</v>
      </c>
      <c r="T98" s="139">
        <f t="shared" si="46"/>
        <v>0</v>
      </c>
    </row>
    <row r="99" spans="1:20">
      <c r="A99" s="199" t="s">
        <v>38</v>
      </c>
      <c r="C99" s="4">
        <v>0</v>
      </c>
      <c r="D99" s="20"/>
      <c r="E99" s="14">
        <v>648</v>
      </c>
      <c r="F99" s="97"/>
      <c r="G99" s="15">
        <f>ROUND(E99*$C99,0)</f>
        <v>0</v>
      </c>
      <c r="I99" s="31"/>
      <c r="J99" s="97"/>
      <c r="K99" s="15"/>
      <c r="M99" s="31"/>
      <c r="N99" s="97"/>
      <c r="O99" s="15"/>
    </row>
    <row r="100" spans="1:20">
      <c r="A100" s="199" t="s">
        <v>25</v>
      </c>
      <c r="C100" s="23">
        <v>0</v>
      </c>
      <c r="G100" s="24">
        <v>0</v>
      </c>
      <c r="K100" s="24"/>
      <c r="O100" s="24"/>
    </row>
    <row r="101" spans="1:20" ht="16.5" thickBot="1">
      <c r="A101" s="199" t="s">
        <v>26</v>
      </c>
      <c r="C101" s="29">
        <v>3907497</v>
      </c>
      <c r="E101" s="178"/>
      <c r="G101" s="28">
        <f>SUM(G89:G100)</f>
        <v>345718</v>
      </c>
      <c r="I101" s="110"/>
      <c r="K101" s="28">
        <f>SUM(K89:K100)</f>
        <v>839.08199999999999</v>
      </c>
      <c r="M101" s="110"/>
      <c r="O101" s="28">
        <f>SUM(O89:O100)</f>
        <v>1202.6841999999999</v>
      </c>
    </row>
    <row r="102" spans="1:20" ht="16.5" thickTop="1">
      <c r="C102" s="4"/>
      <c r="K102" s="171"/>
      <c r="O102" s="171"/>
    </row>
    <row r="103" spans="1:20">
      <c r="A103" s="198" t="s">
        <v>50</v>
      </c>
      <c r="C103" s="4"/>
      <c r="E103" s="30"/>
      <c r="F103" s="112"/>
      <c r="I103" s="31"/>
      <c r="K103" s="171"/>
      <c r="M103" s="31"/>
      <c r="O103" s="171"/>
    </row>
    <row r="104" spans="1:20">
      <c r="A104" s="199" t="s">
        <v>8</v>
      </c>
      <c r="C104" s="4">
        <v>27307</v>
      </c>
      <c r="E104" s="14">
        <v>54</v>
      </c>
      <c r="F104" s="97"/>
      <c r="G104" s="15">
        <f>ROUND(E104*$C104,0)</f>
        <v>1474578</v>
      </c>
      <c r="I104" s="31"/>
      <c r="J104" s="97"/>
      <c r="K104" s="15"/>
      <c r="M104" s="31"/>
      <c r="N104" s="97"/>
      <c r="O104" s="15"/>
      <c r="Q104" s="70" t="s">
        <v>15</v>
      </c>
      <c r="R104" s="17">
        <f>O113</f>
        <v>121744.59259999999</v>
      </c>
      <c r="S104" s="138"/>
      <c r="T104" s="139"/>
    </row>
    <row r="105" spans="1:20">
      <c r="A105" s="199" t="s">
        <v>51</v>
      </c>
      <c r="C105" s="4">
        <v>918610</v>
      </c>
      <c r="D105" s="20"/>
      <c r="E105" s="14">
        <v>6.52</v>
      </c>
      <c r="F105" s="97"/>
      <c r="G105" s="15">
        <f>ROUND(E105*$C105,0)</f>
        <v>5989337</v>
      </c>
      <c r="I105" s="31"/>
      <c r="J105" s="97"/>
      <c r="K105" s="15"/>
      <c r="M105" s="31"/>
      <c r="N105" s="97"/>
      <c r="O105" s="15"/>
      <c r="Q105" s="71" t="s">
        <v>17</v>
      </c>
      <c r="R105" s="18">
        <f>'Exhibit RMP(JRS-1) page 2'!R21*1000</f>
        <v>121736.16556822708</v>
      </c>
      <c r="S105" s="138"/>
      <c r="T105" s="139"/>
    </row>
    <row r="106" spans="1:20">
      <c r="A106" s="199" t="s">
        <v>52</v>
      </c>
      <c r="C106" s="4">
        <v>1059783</v>
      </c>
      <c r="D106" s="20"/>
      <c r="E106" s="14">
        <v>5.47</v>
      </c>
      <c r="F106" s="97"/>
      <c r="G106" s="15">
        <f>ROUND(E106*$C106,0)</f>
        <v>5797013</v>
      </c>
      <c r="I106" s="31"/>
      <c r="J106" s="97"/>
      <c r="K106" s="15"/>
      <c r="M106" s="31"/>
      <c r="N106" s="97"/>
      <c r="O106" s="15"/>
      <c r="Q106" s="72" t="s">
        <v>19</v>
      </c>
      <c r="R106" s="19">
        <f>R105-R104</f>
        <v>-8.427031772909686</v>
      </c>
      <c r="S106" s="138"/>
      <c r="T106" s="139"/>
    </row>
    <row r="107" spans="1:20">
      <c r="A107" s="199" t="s">
        <v>33</v>
      </c>
      <c r="C107" s="4">
        <v>39296</v>
      </c>
      <c r="D107" s="20"/>
      <c r="E107" s="14">
        <v>-0.61</v>
      </c>
      <c r="F107" s="97"/>
      <c r="G107" s="15">
        <f>ROUND(E107*$C107,0)</f>
        <v>-23971</v>
      </c>
      <c r="I107" s="31"/>
      <c r="J107" s="97"/>
      <c r="K107" s="15"/>
      <c r="M107" s="31"/>
      <c r="N107" s="97"/>
      <c r="O107" s="15"/>
      <c r="Q107" s="73" t="s">
        <v>22</v>
      </c>
      <c r="R107" s="74">
        <f>ROUND(R105/SUM(G108:G111),$R$12)</f>
        <v>5.7999999999999996E-3</v>
      </c>
      <c r="S107" s="138"/>
      <c r="T107" s="139"/>
    </row>
    <row r="108" spans="1:20">
      <c r="A108" s="199" t="s">
        <v>28</v>
      </c>
      <c r="C108" s="4">
        <v>62251233</v>
      </c>
      <c r="D108" s="20"/>
      <c r="E108" s="109">
        <v>11.926600000000001</v>
      </c>
      <c r="F108" s="99" t="s">
        <v>12</v>
      </c>
      <c r="G108" s="15">
        <f>ROUND(E108*$C108/100,0)</f>
        <v>7424456</v>
      </c>
      <c r="I108" s="31">
        <v>4.1999999999999997E-3</v>
      </c>
      <c r="J108" s="99"/>
      <c r="K108" s="15">
        <f t="shared" ref="K108" si="47">$G108*I108</f>
        <v>31182.715199999999</v>
      </c>
      <c r="M108" s="31">
        <f>$R$107</f>
        <v>5.7999999999999996E-3</v>
      </c>
      <c r="N108" s="99"/>
      <c r="O108" s="15">
        <f t="shared" ref="O108:O111" si="48">$G108*M108</f>
        <v>43061.844799999999</v>
      </c>
      <c r="S108" s="138">
        <f t="shared" ref="S108:S111" si="49">G108*I108-K108</f>
        <v>0</v>
      </c>
      <c r="T108" s="139">
        <f t="shared" ref="T108:T111" si="50">G108*M108-O108</f>
        <v>0</v>
      </c>
    </row>
    <row r="109" spans="1:20">
      <c r="A109" s="199" t="s">
        <v>29</v>
      </c>
      <c r="C109" s="4">
        <v>59556790.452555798</v>
      </c>
      <c r="D109" s="20"/>
      <c r="E109" s="109">
        <v>3.5908000000000002</v>
      </c>
      <c r="F109" s="99" t="s">
        <v>12</v>
      </c>
      <c r="G109" s="15">
        <f>ROUND(E109*$C109/100,0)</f>
        <v>2138565</v>
      </c>
      <c r="I109" s="31">
        <v>4.1999999999999997E-3</v>
      </c>
      <c r="J109" s="99"/>
      <c r="K109" s="15">
        <f t="shared" ref="K109:K111" si="51">$G109*I109</f>
        <v>8981.973</v>
      </c>
      <c r="M109" s="31">
        <f>$R$107</f>
        <v>5.7999999999999996E-3</v>
      </c>
      <c r="N109" s="99"/>
      <c r="O109" s="15">
        <f t="shared" si="48"/>
        <v>12403.677</v>
      </c>
      <c r="S109" s="138">
        <f t="shared" si="49"/>
        <v>0</v>
      </c>
      <c r="T109" s="139">
        <f t="shared" si="50"/>
        <v>0</v>
      </c>
    </row>
    <row r="110" spans="1:20">
      <c r="A110" s="199" t="s">
        <v>53</v>
      </c>
      <c r="C110" s="4">
        <v>90625426</v>
      </c>
      <c r="D110" s="20"/>
      <c r="E110" s="109">
        <v>9.9693000000000005</v>
      </c>
      <c r="F110" s="99" t="s">
        <v>12</v>
      </c>
      <c r="G110" s="15">
        <f>ROUND(E110*$C110/100,0)</f>
        <v>9034721</v>
      </c>
      <c r="I110" s="31">
        <v>4.1999999999999997E-3</v>
      </c>
      <c r="J110" s="99"/>
      <c r="K110" s="15">
        <f t="shared" si="51"/>
        <v>37945.828199999996</v>
      </c>
      <c r="M110" s="31">
        <f>$R$107</f>
        <v>5.7999999999999996E-3</v>
      </c>
      <c r="N110" s="99"/>
      <c r="O110" s="15">
        <f t="shared" si="48"/>
        <v>52401.381799999996</v>
      </c>
      <c r="S110" s="138">
        <f t="shared" si="49"/>
        <v>0</v>
      </c>
      <c r="T110" s="139">
        <f t="shared" si="50"/>
        <v>0</v>
      </c>
    </row>
    <row r="111" spans="1:20">
      <c r="A111" s="199" t="s">
        <v>54</v>
      </c>
      <c r="C111" s="4">
        <v>79597650.39760986</v>
      </c>
      <c r="D111" s="20"/>
      <c r="E111" s="109">
        <v>3.0059999999999998</v>
      </c>
      <c r="F111" s="99" t="s">
        <v>12</v>
      </c>
      <c r="G111" s="15">
        <f>ROUND(E111*$C111/100,0)</f>
        <v>2392705</v>
      </c>
      <c r="I111" s="31">
        <v>4.1999999999999997E-3</v>
      </c>
      <c r="J111" s="99"/>
      <c r="K111" s="15">
        <f t="shared" si="51"/>
        <v>10049.360999999999</v>
      </c>
      <c r="M111" s="31">
        <f>$R$107</f>
        <v>5.7999999999999996E-3</v>
      </c>
      <c r="N111" s="99"/>
      <c r="O111" s="15">
        <f t="shared" si="48"/>
        <v>13877.688999999998</v>
      </c>
      <c r="S111" s="138">
        <f t="shared" si="49"/>
        <v>0</v>
      </c>
      <c r="T111" s="139">
        <f t="shared" si="50"/>
        <v>0</v>
      </c>
    </row>
    <row r="112" spans="1:20">
      <c r="A112" s="199" t="s">
        <v>25</v>
      </c>
      <c r="C112" s="23">
        <v>0</v>
      </c>
      <c r="G112" s="24">
        <v>0</v>
      </c>
      <c r="K112" s="24"/>
      <c r="O112" s="24"/>
    </row>
    <row r="113" spans="1:20" ht="16.5" thickBot="1">
      <c r="A113" s="199" t="s">
        <v>26</v>
      </c>
      <c r="C113" s="29">
        <v>292031099.85016567</v>
      </c>
      <c r="E113" s="178"/>
      <c r="G113" s="28">
        <f>SUM(G104:G112)</f>
        <v>34227404</v>
      </c>
      <c r="I113" s="110"/>
      <c r="K113" s="28">
        <f>SUM(K104:K112)</f>
        <v>88159.877399999998</v>
      </c>
      <c r="M113" s="110"/>
      <c r="O113" s="28">
        <f>SUM(O104:O112)</f>
        <v>121744.59259999999</v>
      </c>
    </row>
    <row r="114" spans="1:20" ht="16.5" thickTop="1">
      <c r="C114" s="4"/>
      <c r="I114" s="105"/>
      <c r="J114" s="106"/>
      <c r="K114" s="171"/>
      <c r="M114" s="105"/>
      <c r="N114" s="106"/>
      <c r="O114" s="171"/>
    </row>
    <row r="115" spans="1:20">
      <c r="A115" s="198" t="s">
        <v>381</v>
      </c>
      <c r="C115" s="4"/>
      <c r="K115" s="171"/>
      <c r="O115" s="171"/>
    </row>
    <row r="116" spans="1:20">
      <c r="A116" s="200" t="s">
        <v>55</v>
      </c>
      <c r="C116" s="4"/>
      <c r="G116" s="15"/>
      <c r="K116" s="15"/>
      <c r="O116" s="15"/>
    </row>
    <row r="117" spans="1:20">
      <c r="A117" s="199" t="s">
        <v>56</v>
      </c>
      <c r="B117" s="171">
        <v>29</v>
      </c>
      <c r="C117" s="4">
        <v>24</v>
      </c>
      <c r="E117" s="14">
        <v>5.68</v>
      </c>
      <c r="F117" s="97"/>
      <c r="G117" s="102">
        <f>ROUND(E117*$C117,0)</f>
        <v>136</v>
      </c>
      <c r="I117" s="31">
        <v>8.9999999999999998E-4</v>
      </c>
      <c r="J117" s="97"/>
      <c r="K117" s="15">
        <f t="shared" ref="K117" si="52">$G117*I117</f>
        <v>0.12239999999999999</v>
      </c>
      <c r="M117" s="31">
        <f>$R$121</f>
        <v>1.2999999999999999E-3</v>
      </c>
      <c r="N117" s="97"/>
      <c r="O117" s="15">
        <f t="shared" ref="O117:O120" si="53">$G117*M117</f>
        <v>0.17679999999999998</v>
      </c>
      <c r="Q117" s="79" t="s">
        <v>309</v>
      </c>
      <c r="R117" s="75"/>
      <c r="S117" s="138">
        <f t="shared" ref="S117:S148" si="54">G117*I117-K117</f>
        <v>0</v>
      </c>
      <c r="T117" s="139">
        <f t="shared" ref="T117:T148" si="55">G117*M117-O117</f>
        <v>0</v>
      </c>
    </row>
    <row r="118" spans="1:20">
      <c r="A118" s="199" t="s">
        <v>57</v>
      </c>
      <c r="B118" s="171">
        <v>1</v>
      </c>
      <c r="C118" s="4">
        <v>45001</v>
      </c>
      <c r="E118" s="14">
        <v>16.38</v>
      </c>
      <c r="F118" s="97"/>
      <c r="G118" s="15">
        <f>ROUND(E118*$C118,0)</f>
        <v>737116</v>
      </c>
      <c r="I118" s="31">
        <v>8.9999999999999998E-4</v>
      </c>
      <c r="J118" s="97"/>
      <c r="K118" s="15">
        <f t="shared" ref="K118:K120" si="56">$G118*I118</f>
        <v>663.40440000000001</v>
      </c>
      <c r="M118" s="31">
        <f>$R$121</f>
        <v>1.2999999999999999E-3</v>
      </c>
      <c r="N118" s="97"/>
      <c r="O118" s="15">
        <f t="shared" si="53"/>
        <v>958.25079999999991</v>
      </c>
      <c r="Q118" s="71" t="s">
        <v>15</v>
      </c>
      <c r="R118" s="18">
        <f>O153+O268+O351</f>
        <v>15760.312099999999</v>
      </c>
      <c r="S118" s="138">
        <f t="shared" si="54"/>
        <v>0</v>
      </c>
      <c r="T118" s="139">
        <f t="shared" si="55"/>
        <v>0</v>
      </c>
    </row>
    <row r="119" spans="1:20">
      <c r="A119" s="199" t="s">
        <v>58</v>
      </c>
      <c r="B119" s="171">
        <v>28</v>
      </c>
      <c r="C119" s="4">
        <v>0</v>
      </c>
      <c r="E119" s="14">
        <v>8.0500000000000007</v>
      </c>
      <c r="F119" s="97"/>
      <c r="G119" s="15">
        <f>ROUND(E119*$C119,0)</f>
        <v>0</v>
      </c>
      <c r="I119" s="31">
        <v>8.9999999999999998E-4</v>
      </c>
      <c r="J119" s="97"/>
      <c r="K119" s="15">
        <f t="shared" si="56"/>
        <v>0</v>
      </c>
      <c r="M119" s="31">
        <f>$R$121</f>
        <v>1.2999999999999999E-3</v>
      </c>
      <c r="N119" s="97"/>
      <c r="O119" s="15">
        <f t="shared" si="53"/>
        <v>0</v>
      </c>
      <c r="Q119" s="71" t="s">
        <v>17</v>
      </c>
      <c r="R119" s="18">
        <f>('Exhibit RMP(JRS-1) page 2'!R40+'Exhibit RMP(JRS-1) page 2'!R41+'Exhibit RMP(JRS-1) page 2'!R42)*1000</f>
        <v>15603.061969580111</v>
      </c>
      <c r="S119" s="138">
        <f t="shared" si="54"/>
        <v>0</v>
      </c>
      <c r="T119" s="139">
        <f t="shared" si="55"/>
        <v>0</v>
      </c>
    </row>
    <row r="120" spans="1:20">
      <c r="A120" s="199" t="s">
        <v>59</v>
      </c>
      <c r="B120" s="171">
        <v>2</v>
      </c>
      <c r="C120" s="4">
        <v>10830</v>
      </c>
      <c r="E120" s="14">
        <v>26.78</v>
      </c>
      <c r="F120" s="97"/>
      <c r="G120" s="15">
        <f>ROUND(E120*$C120,0)</f>
        <v>290027</v>
      </c>
      <c r="I120" s="31">
        <v>8.9999999999999998E-4</v>
      </c>
      <c r="J120" s="97"/>
      <c r="K120" s="15">
        <f t="shared" si="56"/>
        <v>261.02429999999998</v>
      </c>
      <c r="M120" s="31">
        <f>$R$121</f>
        <v>1.2999999999999999E-3</v>
      </c>
      <c r="N120" s="97"/>
      <c r="O120" s="15">
        <f t="shared" si="53"/>
        <v>377.0351</v>
      </c>
      <c r="Q120" s="72" t="s">
        <v>19</v>
      </c>
      <c r="R120" s="19">
        <f>R119-R118</f>
        <v>-157.25013041988859</v>
      </c>
      <c r="S120" s="138">
        <f t="shared" si="54"/>
        <v>0</v>
      </c>
      <c r="T120" s="139">
        <f t="shared" si="55"/>
        <v>0</v>
      </c>
    </row>
    <row r="121" spans="1:20">
      <c r="A121" s="200" t="s">
        <v>60</v>
      </c>
      <c r="C121" s="4"/>
      <c r="G121" s="15"/>
      <c r="I121" s="31"/>
      <c r="J121" s="97"/>
      <c r="K121" s="15"/>
      <c r="M121" s="31"/>
      <c r="N121" s="97"/>
      <c r="O121" s="15"/>
      <c r="Q121" s="73" t="s">
        <v>22</v>
      </c>
      <c r="R121" s="74">
        <f>ROUND(R119/SUM(G149,G264,G348),$R$12)</f>
        <v>1.2999999999999999E-3</v>
      </c>
      <c r="S121" s="138"/>
      <c r="T121" s="139"/>
    </row>
    <row r="122" spans="1:20">
      <c r="A122" s="199" t="s">
        <v>61</v>
      </c>
      <c r="B122" s="171">
        <v>3</v>
      </c>
      <c r="C122" s="4">
        <v>3563</v>
      </c>
      <c r="E122" s="14">
        <v>14.6</v>
      </c>
      <c r="F122" s="97"/>
      <c r="G122" s="15">
        <f t="shared" ref="G122:G132" si="57">ROUND(E122*$C122,0)</f>
        <v>52020</v>
      </c>
      <c r="I122" s="31">
        <v>8.9999999999999998E-4</v>
      </c>
      <c r="J122" s="97"/>
      <c r="K122" s="15">
        <f t="shared" ref="K122:K132" si="58">$G122*I122</f>
        <v>46.817999999999998</v>
      </c>
      <c r="M122" s="31">
        <f t="shared" ref="M122:M132" si="59">$R$121</f>
        <v>1.2999999999999999E-3</v>
      </c>
      <c r="N122" s="97"/>
      <c r="O122" s="15">
        <f t="shared" ref="O122:O132" si="60">$G122*M122</f>
        <v>67.625999999999991</v>
      </c>
      <c r="S122" s="138">
        <f t="shared" si="54"/>
        <v>0</v>
      </c>
      <c r="T122" s="139">
        <f t="shared" si="55"/>
        <v>0</v>
      </c>
    </row>
    <row r="123" spans="1:20">
      <c r="A123" s="199" t="s">
        <v>62</v>
      </c>
      <c r="B123" s="171">
        <v>4</v>
      </c>
      <c r="C123" s="4">
        <v>1746</v>
      </c>
      <c r="E123" s="14">
        <v>12.23</v>
      </c>
      <c r="F123" s="97"/>
      <c r="G123" s="15">
        <f t="shared" si="57"/>
        <v>21354</v>
      </c>
      <c r="I123" s="31">
        <v>8.9999999999999998E-4</v>
      </c>
      <c r="J123" s="97"/>
      <c r="K123" s="15">
        <f t="shared" si="58"/>
        <v>19.218599999999999</v>
      </c>
      <c r="M123" s="31">
        <f t="shared" si="59"/>
        <v>1.2999999999999999E-3</v>
      </c>
      <c r="N123" s="97"/>
      <c r="O123" s="15">
        <f t="shared" si="60"/>
        <v>27.760199999999998</v>
      </c>
      <c r="S123" s="138">
        <f t="shared" si="54"/>
        <v>0</v>
      </c>
      <c r="T123" s="139">
        <f t="shared" si="55"/>
        <v>0</v>
      </c>
    </row>
    <row r="124" spans="1:20">
      <c r="A124" s="199" t="s">
        <v>63</v>
      </c>
      <c r="B124" s="171">
        <v>5</v>
      </c>
      <c r="C124" s="4">
        <v>23403</v>
      </c>
      <c r="E124" s="14">
        <v>15.47</v>
      </c>
      <c r="F124" s="97"/>
      <c r="G124" s="15">
        <f t="shared" si="57"/>
        <v>362044</v>
      </c>
      <c r="I124" s="31">
        <v>8.9999999999999998E-4</v>
      </c>
      <c r="J124" s="97"/>
      <c r="K124" s="15">
        <f t="shared" si="58"/>
        <v>325.83960000000002</v>
      </c>
      <c r="M124" s="31">
        <f t="shared" si="59"/>
        <v>1.2999999999999999E-3</v>
      </c>
      <c r="N124" s="97"/>
      <c r="O124" s="15">
        <f t="shared" si="60"/>
        <v>470.65719999999999</v>
      </c>
      <c r="S124" s="138">
        <f t="shared" si="54"/>
        <v>0</v>
      </c>
      <c r="T124" s="139">
        <f t="shared" si="55"/>
        <v>0</v>
      </c>
    </row>
    <row r="125" spans="1:20">
      <c r="A125" s="199" t="s">
        <v>64</v>
      </c>
      <c r="B125" s="171">
        <v>6</v>
      </c>
      <c r="C125" s="4">
        <v>23123</v>
      </c>
      <c r="E125" s="14">
        <v>13.31</v>
      </c>
      <c r="F125" s="97"/>
      <c r="G125" s="15">
        <f t="shared" si="57"/>
        <v>307767</v>
      </c>
      <c r="I125" s="31">
        <v>8.9999999999999998E-4</v>
      </c>
      <c r="J125" s="97"/>
      <c r="K125" s="15">
        <f t="shared" si="58"/>
        <v>276.99029999999999</v>
      </c>
      <c r="M125" s="31">
        <f t="shared" si="59"/>
        <v>1.2999999999999999E-3</v>
      </c>
      <c r="N125" s="97"/>
      <c r="O125" s="15">
        <f t="shared" si="60"/>
        <v>400.09709999999995</v>
      </c>
      <c r="S125" s="138">
        <f t="shared" si="54"/>
        <v>0</v>
      </c>
      <c r="T125" s="139">
        <f t="shared" si="55"/>
        <v>0</v>
      </c>
    </row>
    <row r="126" spans="1:20">
      <c r="A126" s="199" t="s">
        <v>65</v>
      </c>
      <c r="B126" s="171">
        <v>7</v>
      </c>
      <c r="C126" s="4">
        <v>2646</v>
      </c>
      <c r="E126" s="14">
        <v>19.46</v>
      </c>
      <c r="F126" s="97"/>
      <c r="G126" s="15">
        <f t="shared" si="57"/>
        <v>51491</v>
      </c>
      <c r="I126" s="31">
        <v>8.9999999999999998E-4</v>
      </c>
      <c r="J126" s="97"/>
      <c r="K126" s="15">
        <f t="shared" si="58"/>
        <v>46.341899999999995</v>
      </c>
      <c r="M126" s="31">
        <f t="shared" si="59"/>
        <v>1.2999999999999999E-3</v>
      </c>
      <c r="N126" s="97"/>
      <c r="O126" s="15">
        <f t="shared" si="60"/>
        <v>66.938299999999998</v>
      </c>
      <c r="S126" s="138">
        <f t="shared" si="54"/>
        <v>0</v>
      </c>
      <c r="T126" s="139">
        <f t="shared" si="55"/>
        <v>0</v>
      </c>
    </row>
    <row r="127" spans="1:20">
      <c r="A127" s="199" t="s">
        <v>66</v>
      </c>
      <c r="B127" s="171">
        <v>8</v>
      </c>
      <c r="C127" s="4">
        <v>2564</v>
      </c>
      <c r="E127" s="14">
        <v>17.13</v>
      </c>
      <c r="F127" s="97"/>
      <c r="G127" s="15">
        <f t="shared" si="57"/>
        <v>43921</v>
      </c>
      <c r="I127" s="31">
        <v>8.9999999999999998E-4</v>
      </c>
      <c r="J127" s="97"/>
      <c r="K127" s="15">
        <f t="shared" si="58"/>
        <v>39.5289</v>
      </c>
      <c r="M127" s="31">
        <f t="shared" si="59"/>
        <v>1.2999999999999999E-3</v>
      </c>
      <c r="N127" s="97"/>
      <c r="O127" s="15">
        <f t="shared" si="60"/>
        <v>57.097299999999997</v>
      </c>
      <c r="S127" s="138">
        <f t="shared" si="54"/>
        <v>0</v>
      </c>
      <c r="T127" s="139">
        <f t="shared" si="55"/>
        <v>0</v>
      </c>
    </row>
    <row r="128" spans="1:20">
      <c r="A128" s="199" t="s">
        <v>67</v>
      </c>
      <c r="B128" s="171">
        <v>9</v>
      </c>
      <c r="C128" s="4">
        <v>114</v>
      </c>
      <c r="E128" s="14">
        <v>21.07</v>
      </c>
      <c r="F128" s="97"/>
      <c r="G128" s="15">
        <f t="shared" si="57"/>
        <v>2402</v>
      </c>
      <c r="I128" s="31">
        <v>8.9999999999999998E-4</v>
      </c>
      <c r="J128" s="97"/>
      <c r="K128" s="15">
        <f t="shared" si="58"/>
        <v>2.1617999999999999</v>
      </c>
      <c r="M128" s="31">
        <f t="shared" si="59"/>
        <v>1.2999999999999999E-3</v>
      </c>
      <c r="N128" s="97"/>
      <c r="O128" s="15">
        <f t="shared" si="60"/>
        <v>3.1225999999999998</v>
      </c>
      <c r="S128" s="138">
        <f t="shared" si="54"/>
        <v>0</v>
      </c>
      <c r="T128" s="139">
        <f t="shared" si="55"/>
        <v>0</v>
      </c>
    </row>
    <row r="129" spans="1:20">
      <c r="A129" s="199" t="s">
        <v>68</v>
      </c>
      <c r="B129" s="171">
        <v>10</v>
      </c>
      <c r="C129" s="4">
        <v>3134</v>
      </c>
      <c r="E129" s="14">
        <v>23.51</v>
      </c>
      <c r="F129" s="97"/>
      <c r="G129" s="15">
        <f t="shared" si="57"/>
        <v>73680</v>
      </c>
      <c r="I129" s="31">
        <v>8.9999999999999998E-4</v>
      </c>
      <c r="J129" s="97"/>
      <c r="K129" s="15">
        <f t="shared" si="58"/>
        <v>66.311999999999998</v>
      </c>
      <c r="M129" s="31">
        <f t="shared" si="59"/>
        <v>1.2999999999999999E-3</v>
      </c>
      <c r="N129" s="97"/>
      <c r="O129" s="15">
        <f t="shared" si="60"/>
        <v>95.783999999999992</v>
      </c>
      <c r="S129" s="138">
        <f t="shared" si="54"/>
        <v>0</v>
      </c>
      <c r="T129" s="139">
        <f t="shared" si="55"/>
        <v>0</v>
      </c>
    </row>
    <row r="130" spans="1:20">
      <c r="A130" s="199" t="s">
        <v>69</v>
      </c>
      <c r="B130" s="171">
        <v>11</v>
      </c>
      <c r="C130" s="4">
        <v>4178</v>
      </c>
      <c r="E130" s="14">
        <v>21.23</v>
      </c>
      <c r="F130" s="97"/>
      <c r="G130" s="15">
        <f t="shared" si="57"/>
        <v>88699</v>
      </c>
      <c r="I130" s="31">
        <v>8.9999999999999998E-4</v>
      </c>
      <c r="J130" s="97"/>
      <c r="K130" s="15">
        <f t="shared" si="58"/>
        <v>79.829099999999997</v>
      </c>
      <c r="M130" s="31">
        <f t="shared" si="59"/>
        <v>1.2999999999999999E-3</v>
      </c>
      <c r="N130" s="97"/>
      <c r="O130" s="15">
        <f t="shared" si="60"/>
        <v>115.3087</v>
      </c>
      <c r="S130" s="138">
        <f t="shared" si="54"/>
        <v>0</v>
      </c>
      <c r="T130" s="139">
        <f t="shared" si="55"/>
        <v>0</v>
      </c>
    </row>
    <row r="131" spans="1:20">
      <c r="A131" s="199" t="s">
        <v>70</v>
      </c>
      <c r="B131" s="171">
        <v>12</v>
      </c>
      <c r="C131" s="4">
        <v>1248</v>
      </c>
      <c r="E131" s="14">
        <v>28.3</v>
      </c>
      <c r="F131" s="97"/>
      <c r="G131" s="15">
        <f t="shared" si="57"/>
        <v>35318</v>
      </c>
      <c r="I131" s="31">
        <v>8.9999999999999998E-4</v>
      </c>
      <c r="J131" s="97"/>
      <c r="K131" s="15">
        <f t="shared" si="58"/>
        <v>31.786200000000001</v>
      </c>
      <c r="M131" s="31">
        <f t="shared" si="59"/>
        <v>1.2999999999999999E-3</v>
      </c>
      <c r="N131" s="97"/>
      <c r="O131" s="15">
        <f t="shared" si="60"/>
        <v>45.913399999999996</v>
      </c>
      <c r="S131" s="138">
        <f t="shared" si="54"/>
        <v>0</v>
      </c>
      <c r="T131" s="139">
        <f t="shared" si="55"/>
        <v>0</v>
      </c>
    </row>
    <row r="132" spans="1:20">
      <c r="A132" s="199" t="s">
        <v>71</v>
      </c>
      <c r="B132" s="171">
        <v>13</v>
      </c>
      <c r="C132" s="4">
        <v>2456</v>
      </c>
      <c r="E132" s="14">
        <v>25.99</v>
      </c>
      <c r="F132" s="97"/>
      <c r="G132" s="15">
        <f t="shared" si="57"/>
        <v>63831</v>
      </c>
      <c r="H132" s="20"/>
      <c r="I132" s="31">
        <v>8.9999999999999998E-4</v>
      </c>
      <c r="J132" s="97"/>
      <c r="K132" s="15">
        <f t="shared" si="58"/>
        <v>57.447899999999997</v>
      </c>
      <c r="L132" s="20"/>
      <c r="M132" s="31">
        <f t="shared" si="59"/>
        <v>1.2999999999999999E-3</v>
      </c>
      <c r="N132" s="97"/>
      <c r="O132" s="15">
        <f t="shared" si="60"/>
        <v>82.9803</v>
      </c>
      <c r="S132" s="138">
        <f t="shared" si="54"/>
        <v>0</v>
      </c>
      <c r="T132" s="139">
        <f t="shared" si="55"/>
        <v>0</v>
      </c>
    </row>
    <row r="133" spans="1:20">
      <c r="A133" s="200" t="s">
        <v>72</v>
      </c>
      <c r="C133" s="4"/>
      <c r="G133" s="15"/>
      <c r="K133" s="15"/>
      <c r="O133" s="15"/>
      <c r="S133" s="138"/>
      <c r="T133" s="139"/>
    </row>
    <row r="134" spans="1:20">
      <c r="A134" s="199" t="s">
        <v>65</v>
      </c>
      <c r="B134" s="171">
        <v>14</v>
      </c>
      <c r="C134" s="4">
        <v>4670</v>
      </c>
      <c r="E134" s="14">
        <v>19.46</v>
      </c>
      <c r="F134" s="97"/>
      <c r="G134" s="15">
        <f t="shared" ref="G134:G139" si="61">ROUND(E134*$C134,0)</f>
        <v>90878</v>
      </c>
      <c r="I134" s="31">
        <v>8.9999999999999998E-4</v>
      </c>
      <c r="J134" s="97"/>
      <c r="K134" s="15">
        <f t="shared" ref="K134:K139" si="62">$G134*I134</f>
        <v>81.790199999999999</v>
      </c>
      <c r="M134" s="31">
        <f t="shared" ref="M134:M139" si="63">$R$121</f>
        <v>1.2999999999999999E-3</v>
      </c>
      <c r="N134" s="97"/>
      <c r="O134" s="15">
        <f t="shared" ref="O134:O139" si="64">$G134*M134</f>
        <v>118.14139999999999</v>
      </c>
      <c r="S134" s="138">
        <f t="shared" si="54"/>
        <v>0</v>
      </c>
      <c r="T134" s="139">
        <f t="shared" si="55"/>
        <v>0</v>
      </c>
    </row>
    <row r="135" spans="1:20">
      <c r="A135" s="199" t="s">
        <v>66</v>
      </c>
      <c r="B135" s="171">
        <v>15</v>
      </c>
      <c r="C135" s="4">
        <v>4976</v>
      </c>
      <c r="E135" s="14">
        <v>17.13</v>
      </c>
      <c r="F135" s="97"/>
      <c r="G135" s="15">
        <f t="shared" si="61"/>
        <v>85239</v>
      </c>
      <c r="I135" s="31">
        <v>8.9999999999999998E-4</v>
      </c>
      <c r="J135" s="97"/>
      <c r="K135" s="15">
        <f t="shared" si="62"/>
        <v>76.715099999999993</v>
      </c>
      <c r="M135" s="31">
        <f t="shared" si="63"/>
        <v>1.2999999999999999E-3</v>
      </c>
      <c r="N135" s="97"/>
      <c r="O135" s="15">
        <f t="shared" si="64"/>
        <v>110.8107</v>
      </c>
      <c r="S135" s="138">
        <f t="shared" si="54"/>
        <v>0</v>
      </c>
      <c r="T135" s="139">
        <f t="shared" si="55"/>
        <v>0</v>
      </c>
    </row>
    <row r="136" spans="1:20">
      <c r="A136" s="199" t="s">
        <v>68</v>
      </c>
      <c r="B136" s="171">
        <v>16</v>
      </c>
      <c r="C136" s="4">
        <v>1102</v>
      </c>
      <c r="E136" s="14">
        <v>23.51</v>
      </c>
      <c r="F136" s="97"/>
      <c r="G136" s="15">
        <f t="shared" si="61"/>
        <v>25908</v>
      </c>
      <c r="I136" s="31">
        <v>8.9999999999999998E-4</v>
      </c>
      <c r="J136" s="97"/>
      <c r="K136" s="15">
        <f t="shared" si="62"/>
        <v>23.3172</v>
      </c>
      <c r="M136" s="31">
        <f t="shared" si="63"/>
        <v>1.2999999999999999E-3</v>
      </c>
      <c r="N136" s="97"/>
      <c r="O136" s="15">
        <f t="shared" si="64"/>
        <v>33.680399999999999</v>
      </c>
      <c r="S136" s="138">
        <f t="shared" si="54"/>
        <v>0</v>
      </c>
      <c r="T136" s="139">
        <f t="shared" si="55"/>
        <v>0</v>
      </c>
    </row>
    <row r="137" spans="1:20">
      <c r="A137" s="199" t="s">
        <v>69</v>
      </c>
      <c r="B137" s="171">
        <v>17</v>
      </c>
      <c r="C137" s="4">
        <v>1570</v>
      </c>
      <c r="E137" s="14">
        <v>21.23</v>
      </c>
      <c r="F137" s="97"/>
      <c r="G137" s="15">
        <f t="shared" si="61"/>
        <v>33331</v>
      </c>
      <c r="I137" s="31">
        <v>8.9999999999999998E-4</v>
      </c>
      <c r="J137" s="97"/>
      <c r="K137" s="15">
        <f t="shared" si="62"/>
        <v>29.997899999999998</v>
      </c>
      <c r="M137" s="31">
        <f t="shared" si="63"/>
        <v>1.2999999999999999E-3</v>
      </c>
      <c r="N137" s="97"/>
      <c r="O137" s="15">
        <f t="shared" si="64"/>
        <v>43.330300000000001</v>
      </c>
      <c r="S137" s="138">
        <f t="shared" si="54"/>
        <v>0</v>
      </c>
      <c r="T137" s="139">
        <f t="shared" si="55"/>
        <v>0</v>
      </c>
    </row>
    <row r="138" spans="1:20">
      <c r="A138" s="199" t="s">
        <v>70</v>
      </c>
      <c r="B138" s="171">
        <v>18</v>
      </c>
      <c r="C138" s="4">
        <v>9734</v>
      </c>
      <c r="E138" s="14">
        <v>28.3</v>
      </c>
      <c r="F138" s="97"/>
      <c r="G138" s="15">
        <f t="shared" si="61"/>
        <v>275472</v>
      </c>
      <c r="I138" s="31">
        <v>8.9999999999999998E-4</v>
      </c>
      <c r="J138" s="97"/>
      <c r="K138" s="15">
        <f t="shared" si="62"/>
        <v>247.9248</v>
      </c>
      <c r="M138" s="31">
        <f t="shared" si="63"/>
        <v>1.2999999999999999E-3</v>
      </c>
      <c r="N138" s="97"/>
      <c r="O138" s="15">
        <f t="shared" si="64"/>
        <v>358.11359999999996</v>
      </c>
      <c r="S138" s="138">
        <f t="shared" si="54"/>
        <v>0</v>
      </c>
      <c r="T138" s="139">
        <f t="shared" si="55"/>
        <v>0</v>
      </c>
    </row>
    <row r="139" spans="1:20">
      <c r="A139" s="199" t="s">
        <v>71</v>
      </c>
      <c r="B139" s="171">
        <v>19</v>
      </c>
      <c r="C139" s="4">
        <v>11772</v>
      </c>
      <c r="E139" s="14">
        <v>25.99</v>
      </c>
      <c r="F139" s="97"/>
      <c r="G139" s="15">
        <f t="shared" si="61"/>
        <v>305954</v>
      </c>
      <c r="I139" s="31">
        <v>8.9999999999999998E-4</v>
      </c>
      <c r="J139" s="97"/>
      <c r="K139" s="15">
        <f t="shared" si="62"/>
        <v>275.35859999999997</v>
      </c>
      <c r="M139" s="31">
        <f t="shared" si="63"/>
        <v>1.2999999999999999E-3</v>
      </c>
      <c r="N139" s="97"/>
      <c r="O139" s="15">
        <f t="shared" si="64"/>
        <v>397.74019999999996</v>
      </c>
      <c r="S139" s="138">
        <f t="shared" si="54"/>
        <v>0</v>
      </c>
      <c r="T139" s="139">
        <f t="shared" si="55"/>
        <v>0</v>
      </c>
    </row>
    <row r="140" spans="1:20">
      <c r="A140" s="200" t="s">
        <v>73</v>
      </c>
      <c r="C140" s="4"/>
      <c r="H140" s="20"/>
      <c r="K140" s="171"/>
      <c r="L140" s="20"/>
      <c r="O140" s="171"/>
      <c r="S140" s="138"/>
      <c r="T140" s="139"/>
    </row>
    <row r="141" spans="1:20">
      <c r="A141" s="199" t="s">
        <v>74</v>
      </c>
      <c r="B141" s="171">
        <v>20</v>
      </c>
      <c r="C141" s="4">
        <v>0</v>
      </c>
      <c r="E141" s="14">
        <v>29.4</v>
      </c>
      <c r="F141" s="97"/>
      <c r="G141" s="15">
        <f t="shared" ref="G141:G148" si="65">ROUND(E141*$C141,0)</f>
        <v>0</v>
      </c>
      <c r="I141" s="31">
        <v>8.9999999999999998E-4</v>
      </c>
      <c r="J141" s="97"/>
      <c r="K141" s="15">
        <f t="shared" ref="K141:K148" si="66">$G141*I141</f>
        <v>0</v>
      </c>
      <c r="M141" s="31">
        <f t="shared" ref="M141:M148" si="67">$R$121</f>
        <v>1.2999999999999999E-3</v>
      </c>
      <c r="N141" s="97"/>
      <c r="O141" s="15">
        <f t="shared" ref="O141:O148" si="68">$G141*M141</f>
        <v>0</v>
      </c>
      <c r="S141" s="138">
        <f t="shared" si="54"/>
        <v>0</v>
      </c>
      <c r="T141" s="139">
        <f t="shared" si="55"/>
        <v>0</v>
      </c>
    </row>
    <row r="142" spans="1:20">
      <c r="A142" s="199" t="s">
        <v>75</v>
      </c>
      <c r="B142" s="171">
        <v>21</v>
      </c>
      <c r="C142" s="4">
        <v>265</v>
      </c>
      <c r="E142" s="14">
        <v>21.79</v>
      </c>
      <c r="F142" s="97"/>
      <c r="G142" s="15">
        <f t="shared" si="65"/>
        <v>5774</v>
      </c>
      <c r="I142" s="31">
        <v>8.9999999999999998E-4</v>
      </c>
      <c r="J142" s="97"/>
      <c r="K142" s="15">
        <f t="shared" si="66"/>
        <v>5.1966000000000001</v>
      </c>
      <c r="M142" s="31">
        <f t="shared" si="67"/>
        <v>1.2999999999999999E-3</v>
      </c>
      <c r="N142" s="97"/>
      <c r="O142" s="15">
        <f t="shared" si="68"/>
        <v>7.5061999999999998</v>
      </c>
      <c r="S142" s="138">
        <f t="shared" si="54"/>
        <v>0</v>
      </c>
      <c r="T142" s="139">
        <f t="shared" si="55"/>
        <v>0</v>
      </c>
    </row>
    <row r="143" spans="1:20">
      <c r="A143" s="199" t="s">
        <v>76</v>
      </c>
      <c r="B143" s="171">
        <v>22</v>
      </c>
      <c r="C143" s="4">
        <v>110</v>
      </c>
      <c r="E143" s="14">
        <v>34.340000000000003</v>
      </c>
      <c r="F143" s="97"/>
      <c r="G143" s="15">
        <f t="shared" si="65"/>
        <v>3777</v>
      </c>
      <c r="I143" s="31">
        <v>8.9999999999999998E-4</v>
      </c>
      <c r="J143" s="97"/>
      <c r="K143" s="15">
        <f t="shared" si="66"/>
        <v>3.3992999999999998</v>
      </c>
      <c r="M143" s="31">
        <f t="shared" si="67"/>
        <v>1.2999999999999999E-3</v>
      </c>
      <c r="N143" s="97"/>
      <c r="O143" s="15">
        <f t="shared" si="68"/>
        <v>4.9100999999999999</v>
      </c>
      <c r="S143" s="138">
        <f t="shared" si="54"/>
        <v>0</v>
      </c>
      <c r="T143" s="139">
        <f t="shared" si="55"/>
        <v>0</v>
      </c>
    </row>
    <row r="144" spans="1:20">
      <c r="A144" s="199" t="s">
        <v>77</v>
      </c>
      <c r="B144" s="171">
        <v>23</v>
      </c>
      <c r="C144" s="4">
        <v>97</v>
      </c>
      <c r="E144" s="14">
        <v>27.43</v>
      </c>
      <c r="F144" s="97"/>
      <c r="G144" s="15">
        <f t="shared" si="65"/>
        <v>2661</v>
      </c>
      <c r="I144" s="31">
        <v>8.9999999999999998E-4</v>
      </c>
      <c r="J144" s="97"/>
      <c r="K144" s="15">
        <f t="shared" si="66"/>
        <v>2.3948999999999998</v>
      </c>
      <c r="M144" s="31">
        <f t="shared" si="67"/>
        <v>1.2999999999999999E-3</v>
      </c>
      <c r="N144" s="97"/>
      <c r="O144" s="15">
        <f t="shared" si="68"/>
        <v>3.4592999999999998</v>
      </c>
      <c r="S144" s="138">
        <f t="shared" si="54"/>
        <v>0</v>
      </c>
      <c r="T144" s="139">
        <f t="shared" si="55"/>
        <v>0</v>
      </c>
    </row>
    <row r="145" spans="1:20" s="165" customFormat="1">
      <c r="A145" s="199" t="s">
        <v>78</v>
      </c>
      <c r="B145" s="205">
        <v>24</v>
      </c>
      <c r="C145" s="4">
        <v>469</v>
      </c>
      <c r="D145" s="170"/>
      <c r="E145" s="14">
        <v>36.69</v>
      </c>
      <c r="F145" s="97"/>
      <c r="G145" s="15">
        <f t="shared" si="65"/>
        <v>17208</v>
      </c>
      <c r="H145" s="5"/>
      <c r="I145" s="31">
        <v>8.9999999999999998E-4</v>
      </c>
      <c r="J145" s="97"/>
      <c r="K145" s="15">
        <f t="shared" si="66"/>
        <v>15.4872</v>
      </c>
      <c r="L145" s="5"/>
      <c r="M145" s="31">
        <f t="shared" si="67"/>
        <v>1.2999999999999999E-3</v>
      </c>
      <c r="N145" s="97"/>
      <c r="O145" s="15">
        <f t="shared" si="68"/>
        <v>22.3704</v>
      </c>
      <c r="S145" s="138">
        <f t="shared" si="54"/>
        <v>0</v>
      </c>
      <c r="T145" s="139">
        <f t="shared" si="55"/>
        <v>0</v>
      </c>
    </row>
    <row r="146" spans="1:20">
      <c r="A146" s="199" t="s">
        <v>79</v>
      </c>
      <c r="B146" s="171">
        <v>25</v>
      </c>
      <c r="C146" s="4">
        <v>630</v>
      </c>
      <c r="E146" s="14">
        <v>29.72</v>
      </c>
      <c r="F146" s="97"/>
      <c r="G146" s="15">
        <f t="shared" si="65"/>
        <v>18724</v>
      </c>
      <c r="I146" s="31">
        <v>8.9999999999999998E-4</v>
      </c>
      <c r="J146" s="97"/>
      <c r="K146" s="15">
        <f t="shared" si="66"/>
        <v>16.851600000000001</v>
      </c>
      <c r="M146" s="31">
        <f t="shared" si="67"/>
        <v>1.2999999999999999E-3</v>
      </c>
      <c r="N146" s="97"/>
      <c r="O146" s="15">
        <f t="shared" si="68"/>
        <v>24.341200000000001</v>
      </c>
      <c r="S146" s="138">
        <f t="shared" si="54"/>
        <v>0</v>
      </c>
      <c r="T146" s="139">
        <f t="shared" si="55"/>
        <v>0</v>
      </c>
    </row>
    <row r="147" spans="1:20">
      <c r="A147" s="199" t="s">
        <v>80</v>
      </c>
      <c r="B147" s="171">
        <v>26</v>
      </c>
      <c r="C147" s="4">
        <v>24</v>
      </c>
      <c r="E147" s="14">
        <v>57.58</v>
      </c>
      <c r="F147" s="97"/>
      <c r="G147" s="15">
        <f t="shared" si="65"/>
        <v>1382</v>
      </c>
      <c r="I147" s="31">
        <v>8.9999999999999998E-4</v>
      </c>
      <c r="J147" s="97"/>
      <c r="K147" s="15">
        <f t="shared" si="66"/>
        <v>1.2438</v>
      </c>
      <c r="M147" s="31">
        <f t="shared" si="67"/>
        <v>1.2999999999999999E-3</v>
      </c>
      <c r="N147" s="97"/>
      <c r="O147" s="15">
        <f t="shared" si="68"/>
        <v>1.7966</v>
      </c>
      <c r="S147" s="138">
        <f t="shared" si="54"/>
        <v>0</v>
      </c>
      <c r="T147" s="139">
        <f t="shared" si="55"/>
        <v>0</v>
      </c>
    </row>
    <row r="148" spans="1:20">
      <c r="A148" s="199" t="s">
        <v>81</v>
      </c>
      <c r="B148" s="171">
        <v>27</v>
      </c>
      <c r="C148" s="48">
        <v>60</v>
      </c>
      <c r="E148" s="14">
        <v>49.1</v>
      </c>
      <c r="F148" s="97"/>
      <c r="G148" s="37">
        <f t="shared" si="65"/>
        <v>2946</v>
      </c>
      <c r="I148" s="31">
        <v>8.9999999999999998E-4</v>
      </c>
      <c r="J148" s="97"/>
      <c r="K148" s="37">
        <f t="shared" si="66"/>
        <v>2.6513999999999998</v>
      </c>
      <c r="M148" s="31">
        <f t="shared" si="67"/>
        <v>1.2999999999999999E-3</v>
      </c>
      <c r="N148" s="97"/>
      <c r="O148" s="37">
        <f t="shared" si="68"/>
        <v>3.8297999999999996</v>
      </c>
      <c r="S148" s="138">
        <f t="shared" si="54"/>
        <v>0</v>
      </c>
      <c r="T148" s="139">
        <f t="shared" si="55"/>
        <v>0</v>
      </c>
    </row>
    <row r="149" spans="1:20">
      <c r="A149" s="199" t="s">
        <v>82</v>
      </c>
      <c r="C149" s="4">
        <v>159509</v>
      </c>
      <c r="G149" s="15">
        <f>SUM(G117:G148)</f>
        <v>2999060</v>
      </c>
      <c r="K149" s="15">
        <f>SUM(K117:K148)</f>
        <v>2699.1539999999995</v>
      </c>
      <c r="O149" s="15">
        <f>SUM(O117:O148)</f>
        <v>3898.7779999999998</v>
      </c>
    </row>
    <row r="150" spans="1:20">
      <c r="A150" s="199" t="s">
        <v>83</v>
      </c>
      <c r="C150" s="13">
        <v>12440930.563737754</v>
      </c>
      <c r="G150" s="15"/>
      <c r="K150" s="15"/>
      <c r="O150" s="15"/>
    </row>
    <row r="151" spans="1:20">
      <c r="A151" s="199" t="s">
        <v>84</v>
      </c>
      <c r="C151" s="36">
        <v>0</v>
      </c>
      <c r="E151" s="179"/>
      <c r="G151" s="37">
        <v>0</v>
      </c>
      <c r="I151" s="113"/>
      <c r="K151" s="37"/>
      <c r="M151" s="113"/>
      <c r="O151" s="37"/>
    </row>
    <row r="152" spans="1:20">
      <c r="A152" s="199" t="s">
        <v>85</v>
      </c>
      <c r="C152" s="4">
        <v>8046</v>
      </c>
      <c r="K152" s="171"/>
      <c r="O152" s="171"/>
    </row>
    <row r="153" spans="1:20" ht="16.5" thickBot="1">
      <c r="A153" s="199" t="s">
        <v>86</v>
      </c>
      <c r="C153" s="38">
        <v>12440930.563737754</v>
      </c>
      <c r="E153" s="177"/>
      <c r="G153" s="26">
        <f>G151+G149</f>
        <v>2999060</v>
      </c>
      <c r="H153" s="20"/>
      <c r="I153" s="104"/>
      <c r="K153" s="26">
        <f>K151+K149</f>
        <v>2699.1539999999995</v>
      </c>
      <c r="L153" s="20"/>
      <c r="M153" s="104"/>
      <c r="O153" s="26">
        <f>O151+O149</f>
        <v>3898.7779999999998</v>
      </c>
    </row>
    <row r="154" spans="1:20" ht="16.5" thickTop="1">
      <c r="C154" s="4"/>
      <c r="K154" s="171"/>
      <c r="O154" s="171"/>
    </row>
    <row r="155" spans="1:20">
      <c r="A155" s="198" t="s">
        <v>87</v>
      </c>
      <c r="C155" s="4"/>
      <c r="I155" s="105"/>
      <c r="J155" s="106"/>
      <c r="K155" s="171"/>
      <c r="M155" s="105"/>
      <c r="N155" s="106"/>
      <c r="O155" s="171"/>
    </row>
    <row r="156" spans="1:20">
      <c r="A156" s="199" t="s">
        <v>8</v>
      </c>
      <c r="C156" s="4">
        <v>3282</v>
      </c>
      <c r="E156" s="14">
        <v>70</v>
      </c>
      <c r="F156" s="97"/>
      <c r="G156" s="15">
        <f>ROUND(E156*$C156,0)</f>
        <v>229740</v>
      </c>
      <c r="K156" s="15"/>
      <c r="O156" s="15"/>
      <c r="Q156" s="76" t="s">
        <v>310</v>
      </c>
      <c r="R156" s="11"/>
      <c r="S156" s="138"/>
      <c r="T156" s="139"/>
    </row>
    <row r="157" spans="1:20">
      <c r="A157" s="199" t="s">
        <v>88</v>
      </c>
      <c r="C157" s="4">
        <v>5010201</v>
      </c>
      <c r="E157" s="14">
        <v>4.76</v>
      </c>
      <c r="F157" s="97"/>
      <c r="G157" s="15">
        <f>ROUND(E157*$C157,0)</f>
        <v>23848557</v>
      </c>
      <c r="K157" s="15"/>
      <c r="O157" s="15"/>
      <c r="Q157" s="70" t="s">
        <v>15</v>
      </c>
      <c r="R157" s="17">
        <f>O165+SUM(O441:O447)</f>
        <v>760261.91800000006</v>
      </c>
      <c r="S157" s="138"/>
      <c r="T157" s="139"/>
    </row>
    <row r="158" spans="1:20">
      <c r="A158" s="199" t="s">
        <v>89</v>
      </c>
      <c r="C158" s="4">
        <v>2097818</v>
      </c>
      <c r="E158" s="14">
        <v>15.56</v>
      </c>
      <c r="F158" s="97"/>
      <c r="G158" s="15">
        <f>ROUND(E158*$C158,0)</f>
        <v>32642048</v>
      </c>
      <c r="I158" s="31">
        <v>3.8E-3</v>
      </c>
      <c r="J158" s="97"/>
      <c r="K158" s="15">
        <f t="shared" ref="K158" si="69">$G158*I158</f>
        <v>124039.7824</v>
      </c>
      <c r="M158" s="31">
        <f>$R$160</f>
        <v>5.1999999999999998E-3</v>
      </c>
      <c r="N158" s="97"/>
      <c r="O158" s="15">
        <f t="shared" ref="O158:O159" si="70">$G158*M158</f>
        <v>169738.6496</v>
      </c>
      <c r="Q158" s="71" t="s">
        <v>17</v>
      </c>
      <c r="R158" s="18">
        <f>('Exhibit RMP(JRS-1) page 2'!R24+'Exhibit RMP(JRS-1) page 2'!R33*SUM('Exhibit RMP(JRS-2)'!G442:G443,'Exhibit RMP(JRS-2)'!G445:G447)/SUM('Exhibit RMP(JRS-2)'!G442:G443,'Exhibit RMP(JRS-2)'!G445:G447,'Exhibit RMP(JRS-2)'!G450:G454))*1000</f>
        <v>758334.62049024657</v>
      </c>
      <c r="S158" s="138">
        <f t="shared" ref="S158:S163" si="71">G158*I158-K158</f>
        <v>0</v>
      </c>
      <c r="T158" s="139">
        <f t="shared" ref="T158:T163" si="72">G158*M158-O158</f>
        <v>0</v>
      </c>
    </row>
    <row r="159" spans="1:20">
      <c r="A159" s="199" t="s">
        <v>90</v>
      </c>
      <c r="C159" s="4">
        <v>2761958</v>
      </c>
      <c r="E159" s="14">
        <v>11.19</v>
      </c>
      <c r="F159" s="97"/>
      <c r="G159" s="15">
        <f>ROUND(E159*$C159,0)</f>
        <v>30906310</v>
      </c>
      <c r="I159" s="31">
        <v>3.8E-3</v>
      </c>
      <c r="J159" s="97"/>
      <c r="K159" s="15">
        <f t="shared" ref="K159" si="73">$G159*I159</f>
        <v>117443.978</v>
      </c>
      <c r="M159" s="31">
        <f>$R$160</f>
        <v>5.1999999999999998E-3</v>
      </c>
      <c r="N159" s="97"/>
      <c r="O159" s="15">
        <f t="shared" si="70"/>
        <v>160712.81200000001</v>
      </c>
      <c r="Q159" s="72" t="s">
        <v>19</v>
      </c>
      <c r="R159" s="19">
        <f>R158-R157</f>
        <v>-1927.2975097534945</v>
      </c>
      <c r="S159" s="138">
        <f t="shared" si="71"/>
        <v>0</v>
      </c>
      <c r="T159" s="139">
        <f t="shared" si="72"/>
        <v>0</v>
      </c>
    </row>
    <row r="160" spans="1:20">
      <c r="A160" s="199" t="s">
        <v>33</v>
      </c>
      <c r="C160" s="4">
        <v>2132830</v>
      </c>
      <c r="E160" s="14">
        <v>-1.1299999999999999</v>
      </c>
      <c r="F160" s="97"/>
      <c r="G160" s="15">
        <f>ROUND(E160*$C160,0)</f>
        <v>-2410098</v>
      </c>
      <c r="H160" s="20"/>
      <c r="I160" s="31"/>
      <c r="J160" s="97"/>
      <c r="K160" s="15"/>
      <c r="L160" s="20"/>
      <c r="M160" s="31"/>
      <c r="N160" s="97"/>
      <c r="O160" s="15"/>
      <c r="Q160" s="73" t="s">
        <v>22</v>
      </c>
      <c r="R160" s="74">
        <f>ROUND(R158/SUM(G158:G159,G161:G163,G442:G443,G445:G447),$R$12)</f>
        <v>5.1999999999999998E-3</v>
      </c>
      <c r="S160" s="138"/>
      <c r="T160" s="139"/>
    </row>
    <row r="161" spans="1:20">
      <c r="A161" s="199" t="s">
        <v>28</v>
      </c>
      <c r="C161" s="4">
        <v>260094535</v>
      </c>
      <c r="E161" s="114">
        <v>5.0473999999999997</v>
      </c>
      <c r="F161" s="99" t="s">
        <v>12</v>
      </c>
      <c r="G161" s="15">
        <f>ROUND(E161*$C161/100,0)</f>
        <v>13128012</v>
      </c>
      <c r="H161" s="20"/>
      <c r="I161" s="31">
        <v>3.8E-3</v>
      </c>
      <c r="J161" s="97"/>
      <c r="K161" s="15">
        <f t="shared" ref="K161:K163" si="74">$G161*I161</f>
        <v>49886.445599999999</v>
      </c>
      <c r="L161" s="20"/>
      <c r="M161" s="31">
        <f>$R$160</f>
        <v>5.1999999999999998E-3</v>
      </c>
      <c r="N161" s="97"/>
      <c r="O161" s="15">
        <f t="shared" ref="O161:O163" si="75">$G161*M161</f>
        <v>68265.662400000001</v>
      </c>
      <c r="S161" s="138">
        <f t="shared" si="71"/>
        <v>0</v>
      </c>
      <c r="T161" s="139">
        <f t="shared" si="72"/>
        <v>0</v>
      </c>
    </row>
    <row r="162" spans="1:20">
      <c r="A162" s="199" t="s">
        <v>53</v>
      </c>
      <c r="C162" s="4">
        <v>625992212</v>
      </c>
      <c r="E162" s="114">
        <v>3.9510999999999998</v>
      </c>
      <c r="F162" s="99" t="s">
        <v>12</v>
      </c>
      <c r="G162" s="15">
        <f>ROUND(E162*$C162/100,0)</f>
        <v>24733578</v>
      </c>
      <c r="H162" s="20"/>
      <c r="I162" s="31">
        <v>3.8E-3</v>
      </c>
      <c r="J162" s="97"/>
      <c r="K162" s="15">
        <f t="shared" si="74"/>
        <v>93987.596399999995</v>
      </c>
      <c r="L162" s="20"/>
      <c r="M162" s="31">
        <f>$R$160</f>
        <v>5.1999999999999998E-3</v>
      </c>
      <c r="N162" s="97"/>
      <c r="O162" s="15">
        <f t="shared" si="75"/>
        <v>128614.6056</v>
      </c>
      <c r="S162" s="138">
        <f t="shared" si="71"/>
        <v>0</v>
      </c>
      <c r="T162" s="139">
        <f t="shared" si="72"/>
        <v>0</v>
      </c>
    </row>
    <row r="163" spans="1:20">
      <c r="A163" s="199" t="s">
        <v>91</v>
      </c>
      <c r="C163" s="4">
        <v>1300960578.5884075</v>
      </c>
      <c r="E163" s="114">
        <v>3.4001999999999999</v>
      </c>
      <c r="F163" s="99" t="s">
        <v>12</v>
      </c>
      <c r="G163" s="15">
        <f>ROUND(E163*$C163/100,0)</f>
        <v>44235262</v>
      </c>
      <c r="H163" s="20"/>
      <c r="I163" s="31">
        <v>3.8E-3</v>
      </c>
      <c r="J163" s="97"/>
      <c r="K163" s="15">
        <f t="shared" si="74"/>
        <v>168093.99559999999</v>
      </c>
      <c r="L163" s="20"/>
      <c r="M163" s="31">
        <f>$R$160</f>
        <v>5.1999999999999998E-3</v>
      </c>
      <c r="N163" s="97"/>
      <c r="O163" s="15">
        <f t="shared" si="75"/>
        <v>230023.36239999998</v>
      </c>
      <c r="S163" s="138">
        <f t="shared" si="71"/>
        <v>0</v>
      </c>
      <c r="T163" s="139">
        <f t="shared" si="72"/>
        <v>0</v>
      </c>
    </row>
    <row r="164" spans="1:20">
      <c r="A164" s="199" t="s">
        <v>25</v>
      </c>
      <c r="C164" s="23">
        <v>0</v>
      </c>
      <c r="G164" s="24">
        <v>0</v>
      </c>
      <c r="H164" s="20"/>
      <c r="K164" s="24"/>
      <c r="L164" s="20"/>
      <c r="O164" s="24"/>
    </row>
    <row r="165" spans="1:20" ht="16.5" thickBot="1">
      <c r="A165" s="199" t="s">
        <v>26</v>
      </c>
      <c r="C165" s="29">
        <v>2187047325.5884075</v>
      </c>
      <c r="E165" s="178"/>
      <c r="G165" s="28">
        <f>SUM(G156:G164)</f>
        <v>167313409</v>
      </c>
      <c r="H165" s="20"/>
      <c r="I165" s="110"/>
      <c r="K165" s="28">
        <f>SUM(K156:K164)</f>
        <v>553451.79799999995</v>
      </c>
      <c r="L165" s="20"/>
      <c r="M165" s="110"/>
      <c r="O165" s="28">
        <f>SUM(O156:O164)</f>
        <v>757355.09200000006</v>
      </c>
    </row>
    <row r="166" spans="1:20" ht="16.5" thickTop="1">
      <c r="H166" s="20"/>
      <c r="I166" s="105"/>
      <c r="J166" s="106"/>
      <c r="K166" s="171"/>
      <c r="L166" s="20"/>
      <c r="M166" s="105"/>
      <c r="N166" s="106"/>
      <c r="O166" s="171"/>
    </row>
    <row r="167" spans="1:20">
      <c r="A167" s="198" t="s">
        <v>92</v>
      </c>
      <c r="C167" s="4"/>
      <c r="K167" s="171"/>
      <c r="O167" s="171"/>
    </row>
    <row r="168" spans="1:20">
      <c r="A168" s="199" t="s">
        <v>8</v>
      </c>
      <c r="C168" s="4">
        <v>1791</v>
      </c>
      <c r="E168" s="14">
        <v>259</v>
      </c>
      <c r="F168" s="97"/>
      <c r="G168" s="15">
        <f>ROUND(E168*$C168,0)</f>
        <v>463869</v>
      </c>
      <c r="K168" s="15"/>
      <c r="O168" s="15"/>
      <c r="Q168" s="11" t="s">
        <v>332</v>
      </c>
      <c r="R168" s="12"/>
      <c r="S168" s="138"/>
      <c r="T168" s="139"/>
    </row>
    <row r="169" spans="1:20">
      <c r="A169" s="199" t="s">
        <v>88</v>
      </c>
      <c r="C169" s="4">
        <v>9053509</v>
      </c>
      <c r="E169" s="14">
        <v>2.2200000000000002</v>
      </c>
      <c r="F169" s="97"/>
      <c r="G169" s="15">
        <f>ROUND(E169*$C169,0)</f>
        <v>20098790</v>
      </c>
      <c r="I169" s="31"/>
      <c r="J169" s="97"/>
      <c r="K169" s="15"/>
      <c r="M169" s="31"/>
      <c r="N169" s="97"/>
      <c r="O169" s="15"/>
      <c r="Q169" s="70" t="s">
        <v>15</v>
      </c>
      <c r="R169" s="17">
        <f>O176+SUM(O450:O454,O492)</f>
        <v>1560135.3586000002</v>
      </c>
      <c r="S169" s="138"/>
      <c r="T169" s="139"/>
    </row>
    <row r="170" spans="1:20">
      <c r="A170" s="199" t="s">
        <v>89</v>
      </c>
      <c r="C170" s="4">
        <v>3715246</v>
      </c>
      <c r="E170" s="14">
        <v>13.96</v>
      </c>
      <c r="F170" s="97"/>
      <c r="G170" s="15">
        <f>ROUND(E170*$C170,0)</f>
        <v>51864834</v>
      </c>
      <c r="I170" s="31">
        <v>3.5000000000000001E-3</v>
      </c>
      <c r="J170" s="97"/>
      <c r="K170" s="15">
        <f t="shared" ref="K170" si="76">$G170*I170</f>
        <v>181526.91899999999</v>
      </c>
      <c r="M170" s="31">
        <f>$R$172</f>
        <v>5.3E-3</v>
      </c>
      <c r="N170" s="97"/>
      <c r="O170" s="15">
        <f t="shared" ref="O170:O174" si="77">$G170*M170</f>
        <v>274883.6202</v>
      </c>
      <c r="Q170" s="71" t="s">
        <v>17</v>
      </c>
      <c r="R170" s="18">
        <f>('Exhibit RMP(JRS-1) page 2'!R25+'Exhibit RMP(JRS-1) page 2'!R36+'Exhibit RMP(JRS-1) page 2'!R33*SUM('Exhibit RMP(JRS-2)'!G450:G454)/SUM('Exhibit RMP(JRS-2)'!G442:G443,'Exhibit RMP(JRS-2)'!G445:G447,'Exhibit RMP(JRS-2)'!G450:G454))*1000</f>
        <v>1550355.3003283332</v>
      </c>
      <c r="S170" s="138">
        <f t="shared" ref="S170:S174" si="78">G170*I170-K170</f>
        <v>0</v>
      </c>
      <c r="T170" s="139">
        <f t="shared" ref="T170:T174" si="79">G170*M170-O170</f>
        <v>0</v>
      </c>
    </row>
    <row r="171" spans="1:20">
      <c r="A171" s="199" t="s">
        <v>90</v>
      </c>
      <c r="C171" s="4">
        <v>5150021</v>
      </c>
      <c r="E171" s="14">
        <v>9.4700000000000006</v>
      </c>
      <c r="F171" s="97"/>
      <c r="G171" s="15">
        <f>ROUND(E171*$C171,0)</f>
        <v>48770699</v>
      </c>
      <c r="I171" s="31">
        <v>3.5000000000000001E-3</v>
      </c>
      <c r="J171" s="97"/>
      <c r="K171" s="15">
        <f t="shared" ref="K171:K174" si="80">$G171*I171</f>
        <v>170697.44649999999</v>
      </c>
      <c r="M171" s="31">
        <f>$R$172</f>
        <v>5.3E-3</v>
      </c>
      <c r="N171" s="97"/>
      <c r="O171" s="15">
        <f t="shared" si="77"/>
        <v>258484.7047</v>
      </c>
      <c r="Q171" s="72" t="s">
        <v>19</v>
      </c>
      <c r="R171" s="19">
        <f>R170-R169</f>
        <v>-9780.0582716669887</v>
      </c>
      <c r="S171" s="138">
        <f t="shared" si="78"/>
        <v>0</v>
      </c>
      <c r="T171" s="139">
        <f t="shared" si="79"/>
        <v>0</v>
      </c>
    </row>
    <row r="172" spans="1:20">
      <c r="A172" s="199" t="s">
        <v>93</v>
      </c>
      <c r="C172" s="4">
        <v>507349132</v>
      </c>
      <c r="E172" s="115">
        <v>4.6531000000000002</v>
      </c>
      <c r="F172" s="99" t="s">
        <v>12</v>
      </c>
      <c r="G172" s="15">
        <f>ROUND(E172*$C172/100,0)</f>
        <v>23607462</v>
      </c>
      <c r="I172" s="31">
        <v>3.5000000000000001E-3</v>
      </c>
      <c r="J172" s="97"/>
      <c r="K172" s="15">
        <f t="shared" si="80"/>
        <v>82626.116999999998</v>
      </c>
      <c r="M172" s="31">
        <f>$R$172</f>
        <v>5.3E-3</v>
      </c>
      <c r="N172" s="97"/>
      <c r="O172" s="15">
        <f t="shared" si="77"/>
        <v>125119.54859999999</v>
      </c>
      <c r="Q172" s="73" t="s">
        <v>22</v>
      </c>
      <c r="R172" s="80">
        <f>ROUND(R170/SUM(G170:G174,G450:G454,G480:G491),$R$12)+R175</f>
        <v>5.3E-3</v>
      </c>
      <c r="S172" s="138">
        <f t="shared" si="78"/>
        <v>0</v>
      </c>
      <c r="T172" s="139">
        <f t="shared" si="79"/>
        <v>0</v>
      </c>
    </row>
    <row r="173" spans="1:20">
      <c r="A173" s="199" t="s">
        <v>94</v>
      </c>
      <c r="C173" s="4">
        <v>1382941034</v>
      </c>
      <c r="E173" s="98">
        <v>3.4988999999999999</v>
      </c>
      <c r="F173" s="99" t="s">
        <v>12</v>
      </c>
      <c r="G173" s="15">
        <f>ROUND(E173*$C173/100,0)</f>
        <v>48387724</v>
      </c>
      <c r="I173" s="31">
        <v>3.5000000000000001E-3</v>
      </c>
      <c r="J173" s="97"/>
      <c r="K173" s="15">
        <f t="shared" si="80"/>
        <v>169357.03400000001</v>
      </c>
      <c r="M173" s="31">
        <f>$R$172</f>
        <v>5.3E-3</v>
      </c>
      <c r="N173" s="97"/>
      <c r="O173" s="15">
        <f t="shared" si="77"/>
        <v>256454.93720000001</v>
      </c>
      <c r="Q173" s="32" t="s">
        <v>46</v>
      </c>
      <c r="R173" s="33">
        <f>'Exhibit RMP(JRS-1) page 1'!S49</f>
        <v>8477.8572923208576</v>
      </c>
      <c r="S173" s="138">
        <f t="shared" si="78"/>
        <v>0</v>
      </c>
      <c r="T173" s="139">
        <f t="shared" si="79"/>
        <v>0</v>
      </c>
    </row>
    <row r="174" spans="1:20">
      <c r="A174" s="199" t="s">
        <v>91</v>
      </c>
      <c r="C174" s="4">
        <v>3137145374.7653074</v>
      </c>
      <c r="E174" s="115">
        <v>2.9224999999999999</v>
      </c>
      <c r="F174" s="99" t="s">
        <v>12</v>
      </c>
      <c r="G174" s="15">
        <f>ROUND(E174*$C174/100,0)</f>
        <v>91683074</v>
      </c>
      <c r="I174" s="31">
        <v>3.5000000000000001E-3</v>
      </c>
      <c r="J174" s="97"/>
      <c r="K174" s="15">
        <f t="shared" si="80"/>
        <v>320890.75900000002</v>
      </c>
      <c r="M174" s="31">
        <f>$R$172</f>
        <v>5.3E-3</v>
      </c>
      <c r="N174" s="97"/>
      <c r="O174" s="15">
        <f t="shared" si="77"/>
        <v>485920.29220000003</v>
      </c>
      <c r="Q174" s="32" t="s">
        <v>47</v>
      </c>
      <c r="R174" s="33">
        <f>'Exhibit RMP(JRS-1) page 2'!R49</f>
        <v>8467.9053762652402</v>
      </c>
      <c r="S174" s="138">
        <f t="shared" si="78"/>
        <v>0</v>
      </c>
      <c r="T174" s="139">
        <f t="shared" si="79"/>
        <v>0</v>
      </c>
    </row>
    <row r="175" spans="1:20">
      <c r="A175" s="199" t="s">
        <v>25</v>
      </c>
      <c r="C175" s="23">
        <v>0</v>
      </c>
      <c r="G175" s="24">
        <v>0</v>
      </c>
      <c r="K175" s="24"/>
      <c r="O175" s="24"/>
      <c r="Q175" s="34" t="s">
        <v>27</v>
      </c>
      <c r="R175" s="39">
        <v>0</v>
      </c>
      <c r="S175" s="138"/>
      <c r="T175" s="139"/>
    </row>
    <row r="176" spans="1:20" ht="16.5" thickBot="1">
      <c r="A176" s="199" t="s">
        <v>26</v>
      </c>
      <c r="C176" s="29">
        <v>5027435540.7653065</v>
      </c>
      <c r="E176" s="178"/>
      <c r="G176" s="28">
        <f>SUM(G168:G175)</f>
        <v>284876452</v>
      </c>
      <c r="I176" s="110"/>
      <c r="K176" s="28">
        <f>SUM(K168:K175)</f>
        <v>925098.27549999999</v>
      </c>
      <c r="M176" s="110"/>
      <c r="O176" s="28">
        <f>SUM(O168:O175)</f>
        <v>1400863.1029000001</v>
      </c>
      <c r="S176" s="138"/>
      <c r="T176" s="139"/>
    </row>
    <row r="177" spans="1:20" ht="16.5" thickTop="1">
      <c r="C177" s="4"/>
      <c r="K177" s="171"/>
      <c r="O177" s="171"/>
    </row>
    <row r="178" spans="1:20">
      <c r="A178" s="198" t="s">
        <v>321</v>
      </c>
      <c r="C178" s="4"/>
      <c r="E178" s="30"/>
      <c r="F178" s="112"/>
      <c r="I178" s="105"/>
      <c r="J178" s="106"/>
      <c r="K178" s="171"/>
      <c r="M178" s="105"/>
      <c r="N178" s="106"/>
      <c r="O178" s="171"/>
    </row>
    <row r="179" spans="1:20">
      <c r="A179" s="199" t="s">
        <v>8</v>
      </c>
      <c r="C179" s="4">
        <v>108</v>
      </c>
      <c r="E179" s="14">
        <v>259</v>
      </c>
      <c r="F179" s="97"/>
      <c r="G179" s="15">
        <f>ROUND(E179*$C179,0)</f>
        <v>27972</v>
      </c>
      <c r="K179" s="15"/>
      <c r="O179" s="15"/>
      <c r="Q179" s="70" t="s">
        <v>15</v>
      </c>
      <c r="R179" s="17">
        <f>O184</f>
        <v>15633.105000000001</v>
      </c>
      <c r="S179" s="138"/>
      <c r="T179" s="139"/>
    </row>
    <row r="180" spans="1:20">
      <c r="A180" s="199" t="s">
        <v>95</v>
      </c>
      <c r="C180" s="4">
        <v>235118</v>
      </c>
      <c r="E180" s="14">
        <v>2.2200000000000002</v>
      </c>
      <c r="F180" s="97"/>
      <c r="G180" s="15">
        <f>ROUND(E180*$C180,0)</f>
        <v>521962</v>
      </c>
      <c r="I180" s="103"/>
      <c r="J180" s="112"/>
      <c r="K180" s="15"/>
      <c r="M180" s="103"/>
      <c r="N180" s="112"/>
      <c r="O180" s="15"/>
      <c r="Q180" s="71" t="s">
        <v>17</v>
      </c>
      <c r="R180" s="18">
        <f>'Exhibit RMP(JRS-1) page 2'!R26*1000</f>
        <v>15599.936084038633</v>
      </c>
      <c r="S180" s="138"/>
      <c r="T180" s="139"/>
    </row>
    <row r="181" spans="1:20">
      <c r="A181" s="199" t="s">
        <v>96</v>
      </c>
      <c r="C181" s="4">
        <v>23805248</v>
      </c>
      <c r="E181" s="109">
        <v>8.6029</v>
      </c>
      <c r="F181" s="99" t="s">
        <v>12</v>
      </c>
      <c r="G181" s="15">
        <f>ROUND(E181*$C181/100,0)</f>
        <v>2047942</v>
      </c>
      <c r="I181" s="31">
        <v>3.8999999999999998E-3</v>
      </c>
      <c r="J181" s="99"/>
      <c r="K181" s="15">
        <f t="shared" ref="K181" si="81">$G181*I181</f>
        <v>7986.9737999999998</v>
      </c>
      <c r="M181" s="31">
        <f>$R$182</f>
        <v>5.7000000000000002E-3</v>
      </c>
      <c r="N181" s="99"/>
      <c r="O181" s="15">
        <f t="shared" ref="O181:O182" si="82">$G181*M181</f>
        <v>11673.269400000001</v>
      </c>
      <c r="Q181" s="72" t="s">
        <v>19</v>
      </c>
      <c r="R181" s="19">
        <f>R180-R179</f>
        <v>-33.168915961368839</v>
      </c>
      <c r="S181" s="138">
        <f t="shared" ref="S181:S182" si="83">G181*I181-K181</f>
        <v>0</v>
      </c>
      <c r="T181" s="139">
        <f t="shared" ref="T181:T182" si="84">G181*M181-O181</f>
        <v>0</v>
      </c>
    </row>
    <row r="182" spans="1:20">
      <c r="A182" s="199" t="s">
        <v>91</v>
      </c>
      <c r="C182" s="4">
        <v>18785533.425473027</v>
      </c>
      <c r="E182" s="109">
        <v>3.6981000000000002</v>
      </c>
      <c r="F182" s="99" t="s">
        <v>12</v>
      </c>
      <c r="G182" s="15">
        <f>ROUND(E182*$C182/100,0)</f>
        <v>694708</v>
      </c>
      <c r="I182" s="31">
        <v>3.8999999999999998E-3</v>
      </c>
      <c r="J182" s="99"/>
      <c r="K182" s="15">
        <f t="shared" ref="K182" si="85">$G182*I182</f>
        <v>2709.3611999999998</v>
      </c>
      <c r="M182" s="31">
        <f>$R$182</f>
        <v>5.7000000000000002E-3</v>
      </c>
      <c r="N182" s="99"/>
      <c r="O182" s="15">
        <f t="shared" si="82"/>
        <v>3959.8356000000003</v>
      </c>
      <c r="Q182" s="73" t="s">
        <v>22</v>
      </c>
      <c r="R182" s="74">
        <f>ROUND(R180/SUM(G181:G182),$R$12)</f>
        <v>5.7000000000000002E-3</v>
      </c>
      <c r="S182" s="138">
        <f t="shared" si="83"/>
        <v>0</v>
      </c>
      <c r="T182" s="139">
        <f t="shared" si="84"/>
        <v>0</v>
      </c>
    </row>
    <row r="183" spans="1:20">
      <c r="A183" s="199" t="s">
        <v>25</v>
      </c>
      <c r="C183" s="23">
        <v>0</v>
      </c>
      <c r="G183" s="24">
        <v>0</v>
      </c>
      <c r="K183" s="24"/>
      <c r="O183" s="24"/>
      <c r="S183" s="138"/>
      <c r="T183" s="139"/>
    </row>
    <row r="184" spans="1:20" ht="16.5" thickBot="1">
      <c r="A184" s="199" t="s">
        <v>26</v>
      </c>
      <c r="C184" s="29">
        <v>42590781.425473027</v>
      </c>
      <c r="E184" s="178"/>
      <c r="G184" s="28">
        <f>SUM(G179:G183)</f>
        <v>3292584</v>
      </c>
      <c r="I184" s="110"/>
      <c r="K184" s="28">
        <f>SUM(K179:K183)</f>
        <v>10696.334999999999</v>
      </c>
      <c r="M184" s="110"/>
      <c r="O184" s="28">
        <f>SUM(O179:O183)</f>
        <v>15633.105000000001</v>
      </c>
    </row>
    <row r="185" spans="1:20" ht="16.5" thickTop="1">
      <c r="C185" s="4"/>
      <c r="K185" s="171"/>
      <c r="O185" s="171"/>
    </row>
    <row r="186" spans="1:20">
      <c r="A186" s="198" t="s">
        <v>97</v>
      </c>
      <c r="K186" s="171"/>
      <c r="O186" s="171"/>
    </row>
    <row r="187" spans="1:20">
      <c r="A187" s="199" t="s">
        <v>98</v>
      </c>
      <c r="C187" s="4">
        <v>6</v>
      </c>
      <c r="E187" s="102">
        <v>125</v>
      </c>
      <c r="F187" s="20"/>
      <c r="G187" s="15">
        <f>ROUND(E187*$C187,0)</f>
        <v>750</v>
      </c>
      <c r="I187" s="103"/>
      <c r="J187" s="20"/>
      <c r="K187" s="15"/>
      <c r="M187" s="103"/>
      <c r="N187" s="20"/>
      <c r="O187" s="15"/>
      <c r="Q187" s="70" t="s">
        <v>15</v>
      </c>
      <c r="R187" s="17">
        <f>O200+O216</f>
        <v>70596.97</v>
      </c>
      <c r="S187" s="138"/>
      <c r="T187" s="139"/>
    </row>
    <row r="188" spans="1:20">
      <c r="A188" s="199" t="s">
        <v>99</v>
      </c>
      <c r="C188" s="4">
        <v>2778.3333333333335</v>
      </c>
      <c r="E188" s="102">
        <v>38</v>
      </c>
      <c r="F188" s="20"/>
      <c r="G188" s="15">
        <f>ROUND(E188*$C188,0)</f>
        <v>105577</v>
      </c>
      <c r="I188" s="103"/>
      <c r="J188" s="20"/>
      <c r="K188" s="15"/>
      <c r="M188" s="103"/>
      <c r="N188" s="20"/>
      <c r="O188" s="15"/>
      <c r="Q188" s="71" t="s">
        <v>17</v>
      </c>
      <c r="R188" s="18">
        <f>'Exhibit RMP(JRS-1) page 2'!R30*1000</f>
        <v>70400.409125275386</v>
      </c>
      <c r="S188" s="138"/>
      <c r="T188" s="139"/>
    </row>
    <row r="189" spans="1:20">
      <c r="A189" s="199" t="s">
        <v>100</v>
      </c>
      <c r="C189" s="4">
        <v>12565</v>
      </c>
      <c r="E189" s="102">
        <v>14</v>
      </c>
      <c r="F189" s="20"/>
      <c r="G189" s="15">
        <f>ROUND(E189*$C189,0)</f>
        <v>175910</v>
      </c>
      <c r="I189" s="103"/>
      <c r="J189" s="20"/>
      <c r="K189" s="15"/>
      <c r="M189" s="103"/>
      <c r="N189" s="20"/>
      <c r="O189" s="15"/>
      <c r="Q189" s="72" t="s">
        <v>19</v>
      </c>
      <c r="R189" s="19">
        <f>R188-R187</f>
        <v>-196.56087472461513</v>
      </c>
      <c r="S189" s="138"/>
      <c r="T189" s="139"/>
    </row>
    <row r="190" spans="1:20">
      <c r="A190" s="199" t="s">
        <v>101</v>
      </c>
      <c r="C190" s="4">
        <v>323633</v>
      </c>
      <c r="E190" s="102">
        <v>7.33</v>
      </c>
      <c r="F190" s="20"/>
      <c r="G190" s="15">
        <f>ROUND(E190*$C190,0)</f>
        <v>2372230</v>
      </c>
      <c r="I190" s="103">
        <v>3.3E-3</v>
      </c>
      <c r="J190" s="20"/>
      <c r="K190" s="15">
        <f t="shared" ref="K190" si="86">$G190*I190</f>
        <v>7828.3590000000004</v>
      </c>
      <c r="M190" s="103">
        <f>$R$190</f>
        <v>5.0000000000000001E-3</v>
      </c>
      <c r="N190" s="20"/>
      <c r="O190" s="15">
        <f t="shared" ref="O190" si="87">$G190*M190</f>
        <v>11861.15</v>
      </c>
      <c r="Q190" s="73" t="s">
        <v>22</v>
      </c>
      <c r="R190" s="74">
        <f>ROUND(R188/SUM(G190,G192:G193,G197,G206,G208:G209,G213),$R$12)</f>
        <v>5.0000000000000001E-3</v>
      </c>
      <c r="S190" s="138">
        <f t="shared" ref="S190" si="88">G190*I190-K190</f>
        <v>0</v>
      </c>
      <c r="T190" s="139">
        <f t="shared" ref="T190" si="89">G190*M190-O190</f>
        <v>0</v>
      </c>
    </row>
    <row r="191" spans="1:20">
      <c r="A191" s="199" t="s">
        <v>33</v>
      </c>
      <c r="C191" s="4">
        <v>10067</v>
      </c>
      <c r="E191" s="102">
        <v>-2.0499999999999998</v>
      </c>
      <c r="F191" s="20"/>
      <c r="G191" s="15">
        <f>ROUND(E191*$C191,0)</f>
        <v>-20637</v>
      </c>
      <c r="I191" s="103"/>
      <c r="J191" s="20"/>
      <c r="K191" s="15"/>
      <c r="M191" s="103"/>
      <c r="N191" s="20"/>
      <c r="O191" s="15"/>
      <c r="S191" s="138"/>
      <c r="T191" s="139"/>
    </row>
    <row r="192" spans="1:20">
      <c r="A192" s="199" t="s">
        <v>102</v>
      </c>
      <c r="C192" s="4">
        <v>71130178</v>
      </c>
      <c r="E192" s="109">
        <v>7.2971000000000004</v>
      </c>
      <c r="F192" s="99" t="s">
        <v>12</v>
      </c>
      <c r="G192" s="15">
        <f>ROUND(E192*$C192/100,0)</f>
        <v>5190440</v>
      </c>
      <c r="I192" s="103">
        <v>3.3E-3</v>
      </c>
      <c r="J192" s="99"/>
      <c r="K192" s="15">
        <f t="shared" ref="K192:K193" si="90">$G192*I192</f>
        <v>17128.452000000001</v>
      </c>
      <c r="M192" s="103">
        <f>$R$190</f>
        <v>5.0000000000000001E-3</v>
      </c>
      <c r="N192" s="99"/>
      <c r="O192" s="15">
        <f t="shared" ref="O192:O193" si="91">$G192*M192</f>
        <v>25952.2</v>
      </c>
      <c r="S192" s="138">
        <f t="shared" ref="S192:S193" si="92">G192*I192-K192</f>
        <v>0</v>
      </c>
      <c r="T192" s="139">
        <f t="shared" ref="T192:T193" si="93">G192*M192-O192</f>
        <v>0</v>
      </c>
    </row>
    <row r="193" spans="1:20">
      <c r="A193" s="199" t="s">
        <v>103</v>
      </c>
      <c r="C193" s="23">
        <v>51830436</v>
      </c>
      <c r="E193" s="109">
        <v>5.3936000000000002</v>
      </c>
      <c r="F193" s="99" t="s">
        <v>12</v>
      </c>
      <c r="G193" s="24">
        <f>ROUND(E193*$C193/100,0)</f>
        <v>2795526</v>
      </c>
      <c r="I193" s="103">
        <v>3.3E-3</v>
      </c>
      <c r="J193" s="99"/>
      <c r="K193" s="24">
        <f t="shared" si="90"/>
        <v>9225.2358000000004</v>
      </c>
      <c r="M193" s="103">
        <f>$R$190</f>
        <v>5.0000000000000001E-3</v>
      </c>
      <c r="N193" s="99"/>
      <c r="O193" s="24">
        <f t="shared" si="91"/>
        <v>13977.630000000001</v>
      </c>
      <c r="S193" s="138">
        <f t="shared" si="92"/>
        <v>0</v>
      </c>
      <c r="T193" s="139">
        <f t="shared" si="93"/>
        <v>0</v>
      </c>
    </row>
    <row r="194" spans="1:20">
      <c r="A194" s="199" t="s">
        <v>104</v>
      </c>
      <c r="C194" s="40">
        <v>122960614</v>
      </c>
      <c r="E194" s="170"/>
      <c r="G194" s="24">
        <f>SUM(G187:G193)</f>
        <v>10619796</v>
      </c>
      <c r="I194" s="124"/>
      <c r="K194" s="24">
        <f>SUM(K187:K193)</f>
        <v>34182.046800000004</v>
      </c>
      <c r="M194" s="124"/>
      <c r="O194" s="24">
        <f>SUM(O187:O193)</f>
        <v>51790.979999999996</v>
      </c>
      <c r="S194" s="138"/>
      <c r="T194" s="139"/>
    </row>
    <row r="195" spans="1:20">
      <c r="A195" s="199" t="s">
        <v>105</v>
      </c>
      <c r="C195" s="4"/>
      <c r="I195" s="124"/>
      <c r="K195" s="171"/>
      <c r="M195" s="124"/>
      <c r="O195" s="171"/>
      <c r="S195" s="138"/>
      <c r="T195" s="139"/>
    </row>
    <row r="196" spans="1:20">
      <c r="A196" s="199" t="s">
        <v>382</v>
      </c>
      <c r="C196" s="16">
        <v>5886</v>
      </c>
      <c r="E196" s="20">
        <v>14</v>
      </c>
      <c r="F196" s="20"/>
      <c r="G196" s="21">
        <f>ROUND(E196*$C196,0)</f>
        <v>82404</v>
      </c>
      <c r="I196" s="118"/>
      <c r="J196" s="20"/>
      <c r="K196" s="21"/>
      <c r="M196" s="118"/>
      <c r="N196" s="20"/>
      <c r="O196" s="21"/>
      <c r="S196" s="138"/>
      <c r="T196" s="139"/>
    </row>
    <row r="197" spans="1:20">
      <c r="A197" s="199" t="s">
        <v>106</v>
      </c>
      <c r="C197" s="23">
        <v>50172778</v>
      </c>
      <c r="E197" s="109">
        <v>4.9983000000000004</v>
      </c>
      <c r="F197" s="99" t="s">
        <v>12</v>
      </c>
      <c r="G197" s="24">
        <f>ROUND(E197*$C197/100,0)</f>
        <v>2507786</v>
      </c>
      <c r="I197" s="103">
        <v>3.3E-3</v>
      </c>
      <c r="J197" s="99"/>
      <c r="K197" s="24">
        <f t="shared" ref="K197" si="94">$G197*I197</f>
        <v>8275.6937999999991</v>
      </c>
      <c r="M197" s="103">
        <f>$R$190</f>
        <v>5.0000000000000001E-3</v>
      </c>
      <c r="N197" s="99"/>
      <c r="O197" s="24">
        <f t="shared" ref="O197" si="95">$G197*M197</f>
        <v>12538.93</v>
      </c>
      <c r="S197" s="138">
        <f t="shared" ref="S197" si="96">G197*I197-K197</f>
        <v>0</v>
      </c>
      <c r="T197" s="139">
        <f t="shared" ref="T197" si="97">G197*M197-O197</f>
        <v>0</v>
      </c>
    </row>
    <row r="198" spans="1:20">
      <c r="A198" s="199" t="s">
        <v>107</v>
      </c>
      <c r="C198" s="23">
        <v>50172778</v>
      </c>
      <c r="E198" s="180"/>
      <c r="G198" s="24">
        <f>G196+G197</f>
        <v>2590190</v>
      </c>
      <c r="I198" s="124"/>
      <c r="K198" s="24">
        <f>K196+K197</f>
        <v>8275.6937999999991</v>
      </c>
      <c r="M198" s="124"/>
      <c r="O198" s="24">
        <f>O196+O197</f>
        <v>12538.93</v>
      </c>
    </row>
    <row r="199" spans="1:20">
      <c r="A199" s="199" t="s">
        <v>25</v>
      </c>
      <c r="C199" s="23">
        <v>0</v>
      </c>
      <c r="G199" s="24">
        <v>0</v>
      </c>
      <c r="I199" s="124"/>
      <c r="K199" s="24"/>
      <c r="M199" s="124"/>
      <c r="O199" s="24"/>
    </row>
    <row r="200" spans="1:20" ht="16.5" thickBot="1">
      <c r="A200" s="199" t="s">
        <v>108</v>
      </c>
      <c r="C200" s="29">
        <v>173133392</v>
      </c>
      <c r="E200" s="178"/>
      <c r="G200" s="28">
        <f>G198+G194+G199</f>
        <v>13209986</v>
      </c>
      <c r="I200" s="110"/>
      <c r="K200" s="28">
        <f>K198+K194+K199</f>
        <v>42457.740600000005</v>
      </c>
      <c r="M200" s="110"/>
      <c r="O200" s="28">
        <f>O198+O194+O199</f>
        <v>64329.909999999996</v>
      </c>
    </row>
    <row r="201" spans="1:20" ht="16.5" thickTop="1">
      <c r="C201" s="4"/>
      <c r="I201" s="105"/>
      <c r="J201" s="106"/>
      <c r="K201" s="171"/>
      <c r="M201" s="105"/>
      <c r="N201" s="106"/>
      <c r="O201" s="171"/>
    </row>
    <row r="202" spans="1:20">
      <c r="A202" s="198" t="s">
        <v>109</v>
      </c>
      <c r="C202" s="4"/>
      <c r="K202" s="171"/>
      <c r="O202" s="171"/>
    </row>
    <row r="203" spans="1:20">
      <c r="A203" s="199" t="s">
        <v>98</v>
      </c>
      <c r="C203" s="4">
        <v>5</v>
      </c>
      <c r="E203" s="102">
        <v>125</v>
      </c>
      <c r="F203" s="20"/>
      <c r="G203" s="15">
        <f>ROUND(E203*$C203,0)</f>
        <v>625</v>
      </c>
      <c r="K203" s="15"/>
      <c r="O203" s="15"/>
    </row>
    <row r="204" spans="1:20">
      <c r="A204" s="199" t="s">
        <v>99</v>
      </c>
      <c r="C204" s="16">
        <v>256</v>
      </c>
      <c r="E204" s="102">
        <v>38</v>
      </c>
      <c r="F204" s="20"/>
      <c r="G204" s="15">
        <f>ROUND(E204*$C204,0)</f>
        <v>9728</v>
      </c>
      <c r="I204" s="103"/>
      <c r="J204" s="20"/>
      <c r="K204" s="15"/>
      <c r="M204" s="103"/>
      <c r="N204" s="20"/>
      <c r="O204" s="15"/>
    </row>
    <row r="205" spans="1:20">
      <c r="A205" s="199" t="s">
        <v>110</v>
      </c>
      <c r="C205" s="16">
        <v>1143</v>
      </c>
      <c r="E205" s="102">
        <v>14</v>
      </c>
      <c r="F205" s="20"/>
      <c r="G205" s="15">
        <f>ROUND(E205*$C205,0)</f>
        <v>16002</v>
      </c>
      <c r="I205" s="103"/>
      <c r="J205" s="20"/>
      <c r="K205" s="15"/>
      <c r="M205" s="103"/>
      <c r="N205" s="20"/>
      <c r="O205" s="15"/>
    </row>
    <row r="206" spans="1:20">
      <c r="A206" s="199" t="s">
        <v>101</v>
      </c>
      <c r="C206" s="16">
        <v>37541</v>
      </c>
      <c r="E206" s="102">
        <v>7.33</v>
      </c>
      <c r="F206" s="20"/>
      <c r="G206" s="15">
        <f>ROUND(E206*$C206,0)</f>
        <v>275176</v>
      </c>
      <c r="I206" s="103">
        <v>3.3E-3</v>
      </c>
      <c r="J206" s="20"/>
      <c r="K206" s="15">
        <f t="shared" ref="K206" si="98">$G206*I206</f>
        <v>908.08079999999995</v>
      </c>
      <c r="M206" s="103">
        <f>$R$190</f>
        <v>5.0000000000000001E-3</v>
      </c>
      <c r="N206" s="20"/>
      <c r="O206" s="15">
        <f t="shared" ref="O206" si="99">$G206*M206</f>
        <v>1375.88</v>
      </c>
      <c r="S206" s="138">
        <f t="shared" ref="S206:S209" si="100">G206*I206-K206</f>
        <v>0</v>
      </c>
      <c r="T206" s="139">
        <f t="shared" ref="T206:T209" si="101">G206*M206-O206</f>
        <v>0</v>
      </c>
    </row>
    <row r="207" spans="1:20">
      <c r="A207" s="199" t="s">
        <v>111</v>
      </c>
      <c r="C207" s="16">
        <v>1037</v>
      </c>
      <c r="E207" s="102">
        <v>-2.0499999999999998</v>
      </c>
      <c r="F207" s="20"/>
      <c r="G207" s="15">
        <f>ROUND(E207*$C207,0)</f>
        <v>-2126</v>
      </c>
      <c r="I207" s="103"/>
      <c r="J207" s="20"/>
      <c r="K207" s="15"/>
      <c r="M207" s="103"/>
      <c r="N207" s="20"/>
      <c r="O207" s="15"/>
      <c r="S207" s="138"/>
      <c r="T207" s="139"/>
    </row>
    <row r="208" spans="1:20">
      <c r="A208" s="199" t="s">
        <v>96</v>
      </c>
      <c r="C208" s="16">
        <v>2262299</v>
      </c>
      <c r="E208" s="109">
        <v>14.416399999999999</v>
      </c>
      <c r="F208" s="99" t="s">
        <v>12</v>
      </c>
      <c r="G208" s="15">
        <f>ROUND(E208*$C208/100,0)</f>
        <v>326142</v>
      </c>
      <c r="I208" s="103">
        <v>3.3E-3</v>
      </c>
      <c r="J208" s="99"/>
      <c r="K208" s="15">
        <f t="shared" ref="K208:K209" si="102">$G208*I208</f>
        <v>1076.2686000000001</v>
      </c>
      <c r="M208" s="103">
        <f>$R$190</f>
        <v>5.0000000000000001E-3</v>
      </c>
      <c r="N208" s="99"/>
      <c r="O208" s="15">
        <f t="shared" ref="O208:O209" si="103">$G208*M208</f>
        <v>1630.71</v>
      </c>
      <c r="S208" s="138">
        <f t="shared" si="100"/>
        <v>0</v>
      </c>
      <c r="T208" s="139">
        <f t="shared" si="101"/>
        <v>0</v>
      </c>
    </row>
    <row r="209" spans="1:20">
      <c r="A209" s="199" t="s">
        <v>91</v>
      </c>
      <c r="C209" s="23">
        <v>8574215</v>
      </c>
      <c r="E209" s="30">
        <v>4.1542000000000003</v>
      </c>
      <c r="F209" s="99" t="s">
        <v>12</v>
      </c>
      <c r="G209" s="24">
        <f>ROUND(E209*$C209/100,0)</f>
        <v>356190</v>
      </c>
      <c r="I209" s="103">
        <v>3.3E-3</v>
      </c>
      <c r="J209" s="99"/>
      <c r="K209" s="24">
        <f t="shared" si="102"/>
        <v>1175.4269999999999</v>
      </c>
      <c r="M209" s="103">
        <f>$R$190</f>
        <v>5.0000000000000001E-3</v>
      </c>
      <c r="N209" s="99"/>
      <c r="O209" s="24">
        <f t="shared" si="103"/>
        <v>1780.95</v>
      </c>
      <c r="S209" s="138">
        <f t="shared" si="100"/>
        <v>0</v>
      </c>
      <c r="T209" s="139">
        <f t="shared" si="101"/>
        <v>0</v>
      </c>
    </row>
    <row r="210" spans="1:20">
      <c r="A210" s="199" t="s">
        <v>104</v>
      </c>
      <c r="C210" s="23">
        <v>10836514</v>
      </c>
      <c r="E210" s="170"/>
      <c r="G210" s="24">
        <f>SUM(G203:G209)</f>
        <v>981737</v>
      </c>
      <c r="I210" s="124"/>
      <c r="K210" s="24">
        <f>SUM(K203:K209)</f>
        <v>3159.7763999999997</v>
      </c>
      <c r="M210" s="124"/>
      <c r="O210" s="24">
        <f>SUM(O203:O209)</f>
        <v>4787.54</v>
      </c>
    </row>
    <row r="211" spans="1:20">
      <c r="A211" s="199" t="s">
        <v>105</v>
      </c>
      <c r="C211" s="4"/>
      <c r="E211" s="170"/>
      <c r="I211" s="124"/>
      <c r="K211" s="171"/>
      <c r="M211" s="124"/>
      <c r="O211" s="171"/>
    </row>
    <row r="212" spans="1:20">
      <c r="A212" s="199" t="s">
        <v>382</v>
      </c>
      <c r="C212" s="16">
        <v>570</v>
      </c>
      <c r="E212" s="20">
        <v>14</v>
      </c>
      <c r="F212" s="20"/>
      <c r="G212" s="21">
        <f>ROUND(E212*$C212,0)</f>
        <v>7980</v>
      </c>
      <c r="I212" s="118"/>
      <c r="J212" s="20"/>
      <c r="K212" s="21"/>
      <c r="M212" s="118"/>
      <c r="N212" s="20"/>
      <c r="O212" s="21"/>
    </row>
    <row r="213" spans="1:20">
      <c r="A213" s="199" t="s">
        <v>106</v>
      </c>
      <c r="C213" s="23">
        <v>5920094</v>
      </c>
      <c r="E213" s="112">
        <v>4.9983000000000004</v>
      </c>
      <c r="F213" s="99" t="s">
        <v>12</v>
      </c>
      <c r="G213" s="24">
        <f>ROUND(E213*$C213/100,0)</f>
        <v>295904</v>
      </c>
      <c r="I213" s="103">
        <v>3.3E-3</v>
      </c>
      <c r="J213" s="99"/>
      <c r="K213" s="24">
        <f t="shared" ref="K213" si="104">$G213*I213</f>
        <v>976.48320000000001</v>
      </c>
      <c r="M213" s="103">
        <f>$R$190</f>
        <v>5.0000000000000001E-3</v>
      </c>
      <c r="N213" s="99"/>
      <c r="O213" s="24">
        <f t="shared" ref="O213" si="105">$G213*M213</f>
        <v>1479.52</v>
      </c>
      <c r="S213" s="138">
        <f t="shared" ref="S213" si="106">G213*I213-K213</f>
        <v>0</v>
      </c>
      <c r="T213" s="139">
        <f t="shared" ref="T213" si="107">G213*M213-O213</f>
        <v>0</v>
      </c>
    </row>
    <row r="214" spans="1:20">
      <c r="A214" s="199" t="s">
        <v>107</v>
      </c>
      <c r="C214" s="23">
        <v>5920094</v>
      </c>
      <c r="E214" s="170"/>
      <c r="G214" s="24">
        <f>G212+G213</f>
        <v>303884</v>
      </c>
      <c r="I214" s="124"/>
      <c r="K214" s="24">
        <f>K212+K213</f>
        <v>976.48320000000001</v>
      </c>
      <c r="M214" s="124"/>
      <c r="O214" s="24">
        <f>O212+O213</f>
        <v>1479.52</v>
      </c>
    </row>
    <row r="215" spans="1:20">
      <c r="A215" s="199" t="s">
        <v>25</v>
      </c>
      <c r="C215" s="23">
        <v>0</v>
      </c>
      <c r="E215" s="170"/>
      <c r="G215" s="24">
        <v>0</v>
      </c>
      <c r="I215" s="124"/>
      <c r="K215" s="24"/>
      <c r="M215" s="124"/>
      <c r="O215" s="24"/>
    </row>
    <row r="216" spans="1:20" ht="16.5" thickBot="1">
      <c r="A216" s="199" t="s">
        <v>112</v>
      </c>
      <c r="C216" s="29">
        <v>16756608</v>
      </c>
      <c r="E216" s="178"/>
      <c r="G216" s="28">
        <f>G214+G210+G215</f>
        <v>1285621</v>
      </c>
      <c r="I216" s="110"/>
      <c r="K216" s="28">
        <f>K214+K210+K215</f>
        <v>4136.2595999999994</v>
      </c>
      <c r="M216" s="110"/>
      <c r="O216" s="28">
        <f>O214+O210+O215</f>
        <v>6267.0599999999995</v>
      </c>
    </row>
    <row r="217" spans="1:20" ht="16.5" thickTop="1">
      <c r="C217" s="4"/>
      <c r="K217" s="171"/>
      <c r="O217" s="171"/>
    </row>
    <row r="218" spans="1:20">
      <c r="A218" s="198" t="s">
        <v>113</v>
      </c>
      <c r="C218" s="4"/>
      <c r="I218" s="105"/>
      <c r="J218" s="106"/>
      <c r="K218" s="171"/>
      <c r="M218" s="105"/>
      <c r="N218" s="106"/>
      <c r="O218" s="171"/>
    </row>
    <row r="219" spans="1:20">
      <c r="A219" s="200" t="s">
        <v>322</v>
      </c>
      <c r="C219" s="16"/>
      <c r="E219" s="97"/>
      <c r="F219" s="97"/>
      <c r="G219" s="21"/>
      <c r="K219" s="21"/>
      <c r="O219" s="21"/>
    </row>
    <row r="220" spans="1:20">
      <c r="A220" s="199" t="s">
        <v>115</v>
      </c>
      <c r="C220" s="4">
        <v>34757</v>
      </c>
      <c r="E220" s="14">
        <v>11.8</v>
      </c>
      <c r="F220" s="97"/>
      <c r="G220" s="15">
        <f t="shared" ref="G220:G234" si="108">ROUND(C220*E220,0)</f>
        <v>410133</v>
      </c>
      <c r="I220" s="31">
        <v>8.9999999999999998E-4</v>
      </c>
      <c r="J220" s="97"/>
      <c r="K220" s="15">
        <f t="shared" ref="K220:K234" si="109">$G220*I220</f>
        <v>369.11969999999997</v>
      </c>
      <c r="M220" s="31">
        <f t="shared" ref="M220:M234" si="110">$R$121</f>
        <v>1.2999999999999999E-3</v>
      </c>
      <c r="N220" s="97"/>
      <c r="O220" s="15">
        <f t="shared" ref="O220:O234" si="111">$G220*M220</f>
        <v>533.17290000000003</v>
      </c>
      <c r="S220" s="138">
        <f t="shared" ref="S220:S263" si="112">G220*I220-K220</f>
        <v>0</v>
      </c>
      <c r="T220" s="139">
        <f t="shared" ref="T220:T263" si="113">G220*M220-O220</f>
        <v>0</v>
      </c>
    </row>
    <row r="221" spans="1:20" s="166" customFormat="1">
      <c r="A221" s="199" t="s">
        <v>116</v>
      </c>
      <c r="B221" s="171"/>
      <c r="C221" s="4">
        <v>218738</v>
      </c>
      <c r="D221" s="170"/>
      <c r="E221" s="14">
        <v>12.78</v>
      </c>
      <c r="F221" s="97"/>
      <c r="G221" s="15">
        <f t="shared" si="108"/>
        <v>2795472</v>
      </c>
      <c r="H221" s="5"/>
      <c r="I221" s="31">
        <v>8.9999999999999998E-4</v>
      </c>
      <c r="J221" s="97"/>
      <c r="K221" s="15">
        <f t="shared" si="109"/>
        <v>2515.9247999999998</v>
      </c>
      <c r="L221" s="5"/>
      <c r="M221" s="31">
        <f t="shared" si="110"/>
        <v>1.2999999999999999E-3</v>
      </c>
      <c r="N221" s="97"/>
      <c r="O221" s="15">
        <f t="shared" si="111"/>
        <v>3634.1135999999997</v>
      </c>
      <c r="S221" s="138">
        <f t="shared" si="112"/>
        <v>0</v>
      </c>
      <c r="T221" s="139">
        <f t="shared" si="113"/>
        <v>0</v>
      </c>
    </row>
    <row r="222" spans="1:20" s="166" customFormat="1">
      <c r="A222" s="199" t="s">
        <v>117</v>
      </c>
      <c r="B222" s="171"/>
      <c r="C222" s="4">
        <v>132</v>
      </c>
      <c r="D222" s="170"/>
      <c r="E222" s="14">
        <v>11.5</v>
      </c>
      <c r="F222" s="97"/>
      <c r="G222" s="15">
        <f t="shared" si="108"/>
        <v>1518</v>
      </c>
      <c r="H222" s="5"/>
      <c r="I222" s="31">
        <v>8.9999999999999998E-4</v>
      </c>
      <c r="J222" s="97"/>
      <c r="K222" s="15">
        <f t="shared" si="109"/>
        <v>1.3661999999999999</v>
      </c>
      <c r="L222" s="5"/>
      <c r="M222" s="31">
        <f t="shared" si="110"/>
        <v>1.2999999999999999E-3</v>
      </c>
      <c r="N222" s="97"/>
      <c r="O222" s="15">
        <f t="shared" si="111"/>
        <v>1.9733999999999998</v>
      </c>
      <c r="S222" s="138">
        <f t="shared" si="112"/>
        <v>0</v>
      </c>
      <c r="T222" s="139">
        <f t="shared" si="113"/>
        <v>0</v>
      </c>
    </row>
    <row r="223" spans="1:20" s="166" customFormat="1">
      <c r="A223" s="199" t="s">
        <v>118</v>
      </c>
      <c r="B223" s="171"/>
      <c r="C223" s="4">
        <v>409</v>
      </c>
      <c r="D223" s="170"/>
      <c r="E223" s="14">
        <v>46.54</v>
      </c>
      <c r="F223" s="97"/>
      <c r="G223" s="15">
        <f t="shared" si="108"/>
        <v>19035</v>
      </c>
      <c r="H223" s="5"/>
      <c r="I223" s="31">
        <v>8.9999999999999998E-4</v>
      </c>
      <c r="J223" s="97"/>
      <c r="K223" s="15">
        <f t="shared" si="109"/>
        <v>17.131499999999999</v>
      </c>
      <c r="L223" s="5"/>
      <c r="M223" s="31">
        <f t="shared" si="110"/>
        <v>1.2999999999999999E-3</v>
      </c>
      <c r="N223" s="97"/>
      <c r="O223" s="15">
        <f t="shared" si="111"/>
        <v>24.7455</v>
      </c>
      <c r="S223" s="138">
        <f t="shared" si="112"/>
        <v>0</v>
      </c>
      <c r="T223" s="139">
        <f t="shared" si="113"/>
        <v>0</v>
      </c>
    </row>
    <row r="224" spans="1:20" s="166" customFormat="1">
      <c r="A224" s="199" t="s">
        <v>119</v>
      </c>
      <c r="B224" s="171"/>
      <c r="C224" s="4">
        <v>60</v>
      </c>
      <c r="D224" s="170"/>
      <c r="E224" s="14">
        <v>38.049999999999997</v>
      </c>
      <c r="F224" s="97"/>
      <c r="G224" s="15">
        <f t="shared" si="108"/>
        <v>2283</v>
      </c>
      <c r="H224" s="5"/>
      <c r="I224" s="31">
        <v>8.9999999999999998E-4</v>
      </c>
      <c r="J224" s="97"/>
      <c r="K224" s="15">
        <f t="shared" si="109"/>
        <v>2.0547</v>
      </c>
      <c r="L224" s="5"/>
      <c r="M224" s="31">
        <f t="shared" si="110"/>
        <v>1.2999999999999999E-3</v>
      </c>
      <c r="N224" s="97"/>
      <c r="O224" s="15">
        <f t="shared" si="111"/>
        <v>2.9678999999999998</v>
      </c>
      <c r="S224" s="138">
        <f t="shared" si="112"/>
        <v>0</v>
      </c>
      <c r="T224" s="139">
        <f t="shared" si="113"/>
        <v>0</v>
      </c>
    </row>
    <row r="225" spans="1:20" s="166" customFormat="1">
      <c r="A225" s="199" t="s">
        <v>120</v>
      </c>
      <c r="B225" s="171"/>
      <c r="C225" s="4">
        <v>21158</v>
      </c>
      <c r="D225" s="170"/>
      <c r="E225" s="14">
        <v>16.940000000000001</v>
      </c>
      <c r="F225" s="97"/>
      <c r="G225" s="15">
        <f t="shared" si="108"/>
        <v>358417</v>
      </c>
      <c r="H225" s="5"/>
      <c r="I225" s="31">
        <v>8.9999999999999998E-4</v>
      </c>
      <c r="J225" s="97"/>
      <c r="K225" s="15">
        <f t="shared" si="109"/>
        <v>322.57529999999997</v>
      </c>
      <c r="L225" s="5"/>
      <c r="M225" s="31">
        <f t="shared" si="110"/>
        <v>1.2999999999999999E-3</v>
      </c>
      <c r="N225" s="97"/>
      <c r="O225" s="15">
        <f t="shared" si="111"/>
        <v>465.94209999999998</v>
      </c>
      <c r="S225" s="138">
        <f t="shared" si="112"/>
        <v>0</v>
      </c>
      <c r="T225" s="139">
        <f t="shared" si="113"/>
        <v>0</v>
      </c>
    </row>
    <row r="226" spans="1:20" s="166" customFormat="1">
      <c r="A226" s="199" t="s">
        <v>121</v>
      </c>
      <c r="B226" s="171"/>
      <c r="C226" s="4">
        <v>96</v>
      </c>
      <c r="D226" s="170"/>
      <c r="E226" s="14">
        <v>15.25</v>
      </c>
      <c r="F226" s="97"/>
      <c r="G226" s="15">
        <f t="shared" si="108"/>
        <v>1464</v>
      </c>
      <c r="H226" s="5"/>
      <c r="I226" s="31">
        <v>8.9999999999999998E-4</v>
      </c>
      <c r="J226" s="97"/>
      <c r="K226" s="15">
        <f t="shared" si="109"/>
        <v>1.3175999999999999</v>
      </c>
      <c r="L226" s="5"/>
      <c r="M226" s="31">
        <f t="shared" si="110"/>
        <v>1.2999999999999999E-3</v>
      </c>
      <c r="N226" s="97"/>
      <c r="O226" s="15">
        <f t="shared" si="111"/>
        <v>1.9032</v>
      </c>
      <c r="S226" s="138">
        <f t="shared" si="112"/>
        <v>0</v>
      </c>
      <c r="T226" s="139">
        <f t="shared" si="113"/>
        <v>0</v>
      </c>
    </row>
    <row r="227" spans="1:20" s="166" customFormat="1">
      <c r="A227" s="199" t="s">
        <v>122</v>
      </c>
      <c r="B227" s="171"/>
      <c r="C227" s="4">
        <v>2421</v>
      </c>
      <c r="D227" s="170"/>
      <c r="E227" s="14">
        <v>47.83</v>
      </c>
      <c r="F227" s="97"/>
      <c r="G227" s="15">
        <f t="shared" si="108"/>
        <v>115796</v>
      </c>
      <c r="H227" s="5"/>
      <c r="I227" s="31">
        <v>8.9999999999999998E-4</v>
      </c>
      <c r="J227" s="97"/>
      <c r="K227" s="15">
        <f t="shared" si="109"/>
        <v>104.21639999999999</v>
      </c>
      <c r="L227" s="5"/>
      <c r="M227" s="31">
        <f t="shared" si="110"/>
        <v>1.2999999999999999E-3</v>
      </c>
      <c r="N227" s="97"/>
      <c r="O227" s="15">
        <f t="shared" si="111"/>
        <v>150.53479999999999</v>
      </c>
      <c r="S227" s="138">
        <f t="shared" si="112"/>
        <v>0</v>
      </c>
      <c r="T227" s="139">
        <f t="shared" si="113"/>
        <v>0</v>
      </c>
    </row>
    <row r="228" spans="1:20" s="166" customFormat="1">
      <c r="A228" s="199" t="s">
        <v>123</v>
      </c>
      <c r="B228" s="171"/>
      <c r="C228" s="4">
        <v>886</v>
      </c>
      <c r="D228" s="170"/>
      <c r="E228" s="14">
        <v>39.340000000000003</v>
      </c>
      <c r="F228" s="97"/>
      <c r="G228" s="15">
        <f t="shared" si="108"/>
        <v>34855</v>
      </c>
      <c r="H228" s="5"/>
      <c r="I228" s="31">
        <v>8.9999999999999998E-4</v>
      </c>
      <c r="J228" s="97"/>
      <c r="K228" s="15">
        <f t="shared" si="109"/>
        <v>31.369499999999999</v>
      </c>
      <c r="L228" s="5"/>
      <c r="M228" s="31">
        <f t="shared" si="110"/>
        <v>1.2999999999999999E-3</v>
      </c>
      <c r="N228" s="97"/>
      <c r="O228" s="15">
        <f t="shared" si="111"/>
        <v>45.311499999999995</v>
      </c>
      <c r="S228" s="138">
        <f t="shared" si="112"/>
        <v>0</v>
      </c>
      <c r="T228" s="139">
        <f t="shared" si="113"/>
        <v>0</v>
      </c>
    </row>
    <row r="229" spans="1:20" s="166" customFormat="1">
      <c r="A229" s="199" t="s">
        <v>124</v>
      </c>
      <c r="B229" s="171"/>
      <c r="C229" s="4">
        <v>26178</v>
      </c>
      <c r="D229" s="170"/>
      <c r="E229" s="14">
        <v>21.14</v>
      </c>
      <c r="F229" s="97"/>
      <c r="G229" s="15">
        <f t="shared" si="108"/>
        <v>553403</v>
      </c>
      <c r="H229" s="5"/>
      <c r="I229" s="31">
        <v>8.9999999999999998E-4</v>
      </c>
      <c r="J229" s="97"/>
      <c r="K229" s="15">
        <f t="shared" si="109"/>
        <v>498.06270000000001</v>
      </c>
      <c r="L229" s="5"/>
      <c r="M229" s="31">
        <f t="shared" si="110"/>
        <v>1.2999999999999999E-3</v>
      </c>
      <c r="N229" s="97"/>
      <c r="O229" s="15">
        <f t="shared" si="111"/>
        <v>719.4239</v>
      </c>
      <c r="S229" s="138">
        <f t="shared" si="112"/>
        <v>0</v>
      </c>
      <c r="T229" s="139">
        <f t="shared" si="113"/>
        <v>0</v>
      </c>
    </row>
    <row r="230" spans="1:20" s="166" customFormat="1">
      <c r="A230" s="199" t="s">
        <v>125</v>
      </c>
      <c r="B230" s="171"/>
      <c r="C230" s="4">
        <v>12</v>
      </c>
      <c r="D230" s="170"/>
      <c r="E230" s="14">
        <v>19.03</v>
      </c>
      <c r="F230" s="97"/>
      <c r="G230" s="15">
        <f t="shared" si="108"/>
        <v>228</v>
      </c>
      <c r="H230" s="5"/>
      <c r="I230" s="31">
        <v>8.9999999999999998E-4</v>
      </c>
      <c r="J230" s="97"/>
      <c r="K230" s="15">
        <f t="shared" si="109"/>
        <v>0.20519999999999999</v>
      </c>
      <c r="L230" s="5"/>
      <c r="M230" s="31">
        <f t="shared" si="110"/>
        <v>1.2999999999999999E-3</v>
      </c>
      <c r="N230" s="97"/>
      <c r="O230" s="15">
        <f t="shared" si="111"/>
        <v>0.2964</v>
      </c>
      <c r="S230" s="138">
        <f t="shared" si="112"/>
        <v>0</v>
      </c>
      <c r="T230" s="139">
        <f t="shared" si="113"/>
        <v>0</v>
      </c>
    </row>
    <row r="231" spans="1:20" s="166" customFormat="1">
      <c r="A231" s="199" t="s">
        <v>126</v>
      </c>
      <c r="B231" s="171"/>
      <c r="C231" s="4">
        <v>1253</v>
      </c>
      <c r="D231" s="170"/>
      <c r="E231" s="14">
        <v>51.48</v>
      </c>
      <c r="F231" s="97"/>
      <c r="G231" s="15">
        <f t="shared" si="108"/>
        <v>64504</v>
      </c>
      <c r="H231" s="5"/>
      <c r="I231" s="31">
        <v>8.9999999999999998E-4</v>
      </c>
      <c r="J231" s="97"/>
      <c r="K231" s="15">
        <f t="shared" si="109"/>
        <v>58.053599999999996</v>
      </c>
      <c r="L231" s="5"/>
      <c r="M231" s="31">
        <f t="shared" si="110"/>
        <v>1.2999999999999999E-3</v>
      </c>
      <c r="N231" s="97"/>
      <c r="O231" s="15">
        <f t="shared" si="111"/>
        <v>83.855199999999996</v>
      </c>
      <c r="S231" s="138">
        <f t="shared" si="112"/>
        <v>0</v>
      </c>
      <c r="T231" s="139">
        <f t="shared" si="113"/>
        <v>0</v>
      </c>
    </row>
    <row r="232" spans="1:20" s="166" customFormat="1">
      <c r="A232" s="199" t="s">
        <v>127</v>
      </c>
      <c r="B232" s="171"/>
      <c r="C232" s="4">
        <v>0</v>
      </c>
      <c r="D232" s="170"/>
      <c r="E232" s="14">
        <v>43.01</v>
      </c>
      <c r="F232" s="97"/>
      <c r="G232" s="15">
        <f t="shared" si="108"/>
        <v>0</v>
      </c>
      <c r="H232" s="5"/>
      <c r="I232" s="31">
        <v>8.9999999999999998E-4</v>
      </c>
      <c r="J232" s="97"/>
      <c r="K232" s="15">
        <f t="shared" si="109"/>
        <v>0</v>
      </c>
      <c r="L232" s="5"/>
      <c r="M232" s="31">
        <f t="shared" si="110"/>
        <v>1.2999999999999999E-3</v>
      </c>
      <c r="N232" s="97"/>
      <c r="O232" s="15">
        <f t="shared" si="111"/>
        <v>0</v>
      </c>
      <c r="S232" s="138">
        <f t="shared" si="112"/>
        <v>0</v>
      </c>
      <c r="T232" s="139">
        <f t="shared" si="113"/>
        <v>0</v>
      </c>
    </row>
    <row r="233" spans="1:20" s="166" customFormat="1">
      <c r="A233" s="199" t="s">
        <v>128</v>
      </c>
      <c r="B233" s="171"/>
      <c r="C233" s="4">
        <v>11406</v>
      </c>
      <c r="D233" s="170"/>
      <c r="E233" s="14">
        <v>26.02</v>
      </c>
      <c r="F233" s="97"/>
      <c r="G233" s="15">
        <f t="shared" si="108"/>
        <v>296784</v>
      </c>
      <c r="H233" s="5"/>
      <c r="I233" s="31">
        <v>8.9999999999999998E-4</v>
      </c>
      <c r="J233" s="97"/>
      <c r="K233" s="15">
        <f t="shared" si="109"/>
        <v>267.10559999999998</v>
      </c>
      <c r="L233" s="5"/>
      <c r="M233" s="31">
        <f t="shared" si="110"/>
        <v>1.2999999999999999E-3</v>
      </c>
      <c r="N233" s="97"/>
      <c r="O233" s="15">
        <f t="shared" si="111"/>
        <v>385.81919999999997</v>
      </c>
      <c r="S233" s="138">
        <f t="shared" si="112"/>
        <v>0</v>
      </c>
      <c r="T233" s="139">
        <f t="shared" si="113"/>
        <v>0</v>
      </c>
    </row>
    <row r="234" spans="1:20" s="166" customFormat="1">
      <c r="A234" s="199" t="s">
        <v>129</v>
      </c>
      <c r="B234" s="171"/>
      <c r="C234" s="4">
        <v>0</v>
      </c>
      <c r="D234" s="170"/>
      <c r="E234" s="14">
        <v>51.54</v>
      </c>
      <c r="F234" s="97"/>
      <c r="G234" s="15">
        <f t="shared" si="108"/>
        <v>0</v>
      </c>
      <c r="H234" s="5"/>
      <c r="I234" s="31">
        <v>8.9999999999999998E-4</v>
      </c>
      <c r="J234" s="97"/>
      <c r="K234" s="15">
        <f t="shared" si="109"/>
        <v>0</v>
      </c>
      <c r="L234" s="5"/>
      <c r="M234" s="31">
        <f t="shared" si="110"/>
        <v>1.2999999999999999E-3</v>
      </c>
      <c r="N234" s="97"/>
      <c r="O234" s="15">
        <f t="shared" si="111"/>
        <v>0</v>
      </c>
      <c r="S234" s="138">
        <f t="shared" si="112"/>
        <v>0</v>
      </c>
      <c r="T234" s="139">
        <f t="shared" si="113"/>
        <v>0</v>
      </c>
    </row>
    <row r="235" spans="1:20" s="166" customFormat="1">
      <c r="A235" s="200" t="s">
        <v>323</v>
      </c>
      <c r="B235" s="171"/>
      <c r="C235" s="4"/>
      <c r="D235" s="170"/>
      <c r="E235" s="102"/>
      <c r="F235" s="20"/>
      <c r="G235" s="15"/>
      <c r="H235" s="5"/>
      <c r="I235" s="103"/>
      <c r="J235" s="20"/>
      <c r="K235" s="15"/>
      <c r="L235" s="5"/>
      <c r="M235" s="103"/>
      <c r="N235" s="20"/>
      <c r="O235" s="15"/>
      <c r="S235" s="138"/>
      <c r="T235" s="139"/>
    </row>
    <row r="236" spans="1:20" s="161" customFormat="1">
      <c r="A236" s="199" t="s">
        <v>131</v>
      </c>
      <c r="B236" s="171"/>
      <c r="C236" s="4">
        <v>36</v>
      </c>
      <c r="D236" s="170"/>
      <c r="E236" s="14">
        <v>48.74</v>
      </c>
      <c r="F236" s="97"/>
      <c r="G236" s="15">
        <f t="shared" ref="G236:G246" si="114">ROUND(C236*E236,0)</f>
        <v>1755</v>
      </c>
      <c r="H236" s="5"/>
      <c r="I236" s="31">
        <v>8.9999999999999998E-4</v>
      </c>
      <c r="J236" s="97"/>
      <c r="K236" s="15">
        <f t="shared" ref="K236:K246" si="115">$G236*I236</f>
        <v>1.5794999999999999</v>
      </c>
      <c r="L236" s="5"/>
      <c r="M236" s="31">
        <f t="shared" ref="M236:M246" si="116">$R$121</f>
        <v>1.2999999999999999E-3</v>
      </c>
      <c r="N236" s="97"/>
      <c r="O236" s="15">
        <f t="shared" ref="O236:O246" si="117">$G236*M236</f>
        <v>2.2814999999999999</v>
      </c>
      <c r="S236" s="138">
        <f t="shared" si="112"/>
        <v>0</v>
      </c>
      <c r="T236" s="139">
        <f t="shared" si="113"/>
        <v>0</v>
      </c>
    </row>
    <row r="237" spans="1:20" s="166" customFormat="1">
      <c r="A237" s="199" t="s">
        <v>132</v>
      </c>
      <c r="B237" s="171"/>
      <c r="C237" s="4">
        <v>602</v>
      </c>
      <c r="D237" s="170"/>
      <c r="E237" s="14">
        <v>40.270000000000003</v>
      </c>
      <c r="F237" s="97"/>
      <c r="G237" s="15">
        <f t="shared" si="114"/>
        <v>24243</v>
      </c>
      <c r="H237" s="5"/>
      <c r="I237" s="31">
        <v>8.9999999999999998E-4</v>
      </c>
      <c r="J237" s="97"/>
      <c r="K237" s="15">
        <f t="shared" si="115"/>
        <v>21.8187</v>
      </c>
      <c r="L237" s="5"/>
      <c r="M237" s="31">
        <f t="shared" si="116"/>
        <v>1.2999999999999999E-3</v>
      </c>
      <c r="N237" s="97"/>
      <c r="O237" s="15">
        <f t="shared" si="117"/>
        <v>31.515899999999998</v>
      </c>
      <c r="S237" s="138">
        <f t="shared" si="112"/>
        <v>0</v>
      </c>
      <c r="T237" s="139">
        <f t="shared" si="113"/>
        <v>0</v>
      </c>
    </row>
    <row r="238" spans="1:20" s="166" customFormat="1">
      <c r="A238" s="199" t="s">
        <v>133</v>
      </c>
      <c r="B238" s="171"/>
      <c r="C238" s="4">
        <v>127</v>
      </c>
      <c r="D238" s="170"/>
      <c r="E238" s="14">
        <v>20.13</v>
      </c>
      <c r="F238" s="97"/>
      <c r="G238" s="15">
        <f t="shared" si="114"/>
        <v>2557</v>
      </c>
      <c r="H238" s="5"/>
      <c r="I238" s="31">
        <v>8.9999999999999998E-4</v>
      </c>
      <c r="J238" s="97"/>
      <c r="K238" s="15">
        <f t="shared" si="115"/>
        <v>2.3012999999999999</v>
      </c>
      <c r="L238" s="5"/>
      <c r="M238" s="31">
        <f t="shared" si="116"/>
        <v>1.2999999999999999E-3</v>
      </c>
      <c r="N238" s="97"/>
      <c r="O238" s="15">
        <f t="shared" si="117"/>
        <v>3.3241000000000001</v>
      </c>
      <c r="S238" s="138">
        <f t="shared" si="112"/>
        <v>0</v>
      </c>
      <c r="T238" s="139">
        <f t="shared" si="113"/>
        <v>0</v>
      </c>
    </row>
    <row r="239" spans="1:20" s="166" customFormat="1">
      <c r="A239" s="199" t="s">
        <v>134</v>
      </c>
      <c r="B239" s="171"/>
      <c r="C239" s="4">
        <v>0</v>
      </c>
      <c r="D239" s="170"/>
      <c r="E239" s="14">
        <v>50.65</v>
      </c>
      <c r="F239" s="97"/>
      <c r="G239" s="15">
        <f t="shared" si="114"/>
        <v>0</v>
      </c>
      <c r="H239" s="5"/>
      <c r="I239" s="31">
        <v>8.9999999999999998E-4</v>
      </c>
      <c r="J239" s="97"/>
      <c r="K239" s="15">
        <f t="shared" si="115"/>
        <v>0</v>
      </c>
      <c r="L239" s="5"/>
      <c r="M239" s="31">
        <f t="shared" si="116"/>
        <v>1.2999999999999999E-3</v>
      </c>
      <c r="N239" s="97"/>
      <c r="O239" s="15">
        <f t="shared" si="117"/>
        <v>0</v>
      </c>
      <c r="S239" s="138">
        <f t="shared" si="112"/>
        <v>0</v>
      </c>
      <c r="T239" s="139">
        <f t="shared" si="113"/>
        <v>0</v>
      </c>
    </row>
    <row r="240" spans="1:20" s="166" customFormat="1">
      <c r="A240" s="199" t="s">
        <v>135</v>
      </c>
      <c r="B240" s="171"/>
      <c r="C240" s="4">
        <v>1598</v>
      </c>
      <c r="D240" s="170"/>
      <c r="E240" s="14">
        <v>42.17</v>
      </c>
      <c r="F240" s="97"/>
      <c r="G240" s="15">
        <f t="shared" si="114"/>
        <v>67388</v>
      </c>
      <c r="H240" s="5"/>
      <c r="I240" s="31">
        <v>8.9999999999999998E-4</v>
      </c>
      <c r="J240" s="97"/>
      <c r="K240" s="15">
        <f t="shared" si="115"/>
        <v>60.6492</v>
      </c>
      <c r="L240" s="5"/>
      <c r="M240" s="31">
        <f t="shared" si="116"/>
        <v>1.2999999999999999E-3</v>
      </c>
      <c r="N240" s="97"/>
      <c r="O240" s="15">
        <f t="shared" si="117"/>
        <v>87.604399999999998</v>
      </c>
      <c r="S240" s="138">
        <f t="shared" si="112"/>
        <v>0</v>
      </c>
      <c r="T240" s="139">
        <f t="shared" si="113"/>
        <v>0</v>
      </c>
    </row>
    <row r="241" spans="1:20" s="161" customFormat="1">
      <c r="A241" s="199" t="s">
        <v>136</v>
      </c>
      <c r="B241" s="171"/>
      <c r="C241" s="4">
        <v>386</v>
      </c>
      <c r="D241" s="170"/>
      <c r="E241" s="14">
        <v>22.13</v>
      </c>
      <c r="F241" s="97"/>
      <c r="G241" s="15">
        <f t="shared" si="114"/>
        <v>8542</v>
      </c>
      <c r="H241" s="5"/>
      <c r="I241" s="31">
        <v>8.9999999999999998E-4</v>
      </c>
      <c r="J241" s="97"/>
      <c r="K241" s="15">
        <f t="shared" si="115"/>
        <v>7.6878000000000002</v>
      </c>
      <c r="L241" s="5"/>
      <c r="M241" s="31">
        <f t="shared" si="116"/>
        <v>1.2999999999999999E-3</v>
      </c>
      <c r="N241" s="97"/>
      <c r="O241" s="15">
        <f t="shared" si="117"/>
        <v>11.1046</v>
      </c>
      <c r="S241" s="138">
        <f t="shared" si="112"/>
        <v>0</v>
      </c>
      <c r="T241" s="139">
        <f t="shared" si="113"/>
        <v>0</v>
      </c>
    </row>
    <row r="242" spans="1:20" s="166" customFormat="1">
      <c r="A242" s="199" t="s">
        <v>137</v>
      </c>
      <c r="B242" s="171"/>
      <c r="C242" s="4">
        <v>41</v>
      </c>
      <c r="D242" s="170"/>
      <c r="E242" s="14">
        <v>53.69</v>
      </c>
      <c r="F242" s="97"/>
      <c r="G242" s="15">
        <f t="shared" si="114"/>
        <v>2201</v>
      </c>
      <c r="H242" s="5"/>
      <c r="I242" s="31">
        <v>8.9999999999999998E-4</v>
      </c>
      <c r="J242" s="97"/>
      <c r="K242" s="15">
        <f t="shared" si="115"/>
        <v>1.9808999999999999</v>
      </c>
      <c r="L242" s="5"/>
      <c r="M242" s="31">
        <f t="shared" si="116"/>
        <v>1.2999999999999999E-3</v>
      </c>
      <c r="N242" s="97"/>
      <c r="O242" s="15">
        <f t="shared" si="117"/>
        <v>2.8613</v>
      </c>
      <c r="S242" s="138">
        <f t="shared" si="112"/>
        <v>0</v>
      </c>
      <c r="T242" s="139">
        <f t="shared" si="113"/>
        <v>0</v>
      </c>
    </row>
    <row r="243" spans="1:20" s="166" customFormat="1">
      <c r="A243" s="199" t="s">
        <v>138</v>
      </c>
      <c r="B243" s="171"/>
      <c r="C243" s="4">
        <v>365</v>
      </c>
      <c r="D243" s="170"/>
      <c r="E243" s="14">
        <v>45.2</v>
      </c>
      <c r="F243" s="97"/>
      <c r="G243" s="15">
        <f t="shared" si="114"/>
        <v>16498</v>
      </c>
      <c r="H243" s="5"/>
      <c r="I243" s="31">
        <v>8.9999999999999998E-4</v>
      </c>
      <c r="J243" s="97"/>
      <c r="K243" s="15">
        <f t="shared" si="115"/>
        <v>14.8482</v>
      </c>
      <c r="L243" s="5"/>
      <c r="M243" s="31">
        <f t="shared" si="116"/>
        <v>1.2999999999999999E-3</v>
      </c>
      <c r="N243" s="97"/>
      <c r="O243" s="15">
        <f t="shared" si="117"/>
        <v>21.447399999999998</v>
      </c>
      <c r="S243" s="138">
        <f t="shared" si="112"/>
        <v>0</v>
      </c>
      <c r="T243" s="139">
        <f t="shared" si="113"/>
        <v>0</v>
      </c>
    </row>
    <row r="244" spans="1:20" s="161" customFormat="1">
      <c r="A244" s="199" t="s">
        <v>139</v>
      </c>
      <c r="B244" s="171"/>
      <c r="C244" s="4">
        <v>61</v>
      </c>
      <c r="D244" s="170"/>
      <c r="E244" s="14">
        <v>25.78</v>
      </c>
      <c r="F244" s="97"/>
      <c r="G244" s="15">
        <f t="shared" si="114"/>
        <v>1573</v>
      </c>
      <c r="H244" s="5"/>
      <c r="I244" s="31">
        <v>8.9999999999999998E-4</v>
      </c>
      <c r="J244" s="97"/>
      <c r="K244" s="15">
        <f t="shared" si="115"/>
        <v>1.4157</v>
      </c>
      <c r="L244" s="5"/>
      <c r="M244" s="31">
        <f t="shared" si="116"/>
        <v>1.2999999999999999E-3</v>
      </c>
      <c r="N244" s="97"/>
      <c r="O244" s="15">
        <f t="shared" si="117"/>
        <v>2.0448999999999997</v>
      </c>
      <c r="S244" s="138">
        <f t="shared" si="112"/>
        <v>0</v>
      </c>
      <c r="T244" s="139">
        <f t="shared" si="113"/>
        <v>0</v>
      </c>
    </row>
    <row r="245" spans="1:20" s="166" customFormat="1">
      <c r="A245" s="199" t="s">
        <v>140</v>
      </c>
      <c r="B245" s="171"/>
      <c r="C245" s="4">
        <v>0</v>
      </c>
      <c r="D245" s="170"/>
      <c r="E245" s="14">
        <v>55.33</v>
      </c>
      <c r="F245" s="97"/>
      <c r="G245" s="15">
        <f t="shared" si="114"/>
        <v>0</v>
      </c>
      <c r="H245" s="5"/>
      <c r="I245" s="31">
        <v>8.9999999999999998E-4</v>
      </c>
      <c r="J245" s="97"/>
      <c r="K245" s="15">
        <f t="shared" si="115"/>
        <v>0</v>
      </c>
      <c r="L245" s="5"/>
      <c r="M245" s="31">
        <f t="shared" si="116"/>
        <v>1.2999999999999999E-3</v>
      </c>
      <c r="N245" s="97"/>
      <c r="O245" s="15">
        <f t="shared" si="117"/>
        <v>0</v>
      </c>
      <c r="S245" s="138">
        <f t="shared" si="112"/>
        <v>0</v>
      </c>
      <c r="T245" s="139">
        <f t="shared" si="113"/>
        <v>0</v>
      </c>
    </row>
    <row r="246" spans="1:20" s="166" customFormat="1">
      <c r="A246" s="199" t="s">
        <v>141</v>
      </c>
      <c r="B246" s="171"/>
      <c r="C246" s="4">
        <v>0</v>
      </c>
      <c r="D246" s="170"/>
      <c r="E246" s="14">
        <v>46.86</v>
      </c>
      <c r="F246" s="97"/>
      <c r="G246" s="15">
        <f t="shared" si="114"/>
        <v>0</v>
      </c>
      <c r="H246" s="5"/>
      <c r="I246" s="31">
        <v>8.9999999999999998E-4</v>
      </c>
      <c r="J246" s="97"/>
      <c r="K246" s="15">
        <f t="shared" si="115"/>
        <v>0</v>
      </c>
      <c r="L246" s="5"/>
      <c r="M246" s="31">
        <f t="shared" si="116"/>
        <v>1.2999999999999999E-3</v>
      </c>
      <c r="N246" s="97"/>
      <c r="O246" s="15">
        <f t="shared" si="117"/>
        <v>0</v>
      </c>
      <c r="S246" s="138">
        <f t="shared" si="112"/>
        <v>0</v>
      </c>
      <c r="T246" s="139">
        <f t="shared" si="113"/>
        <v>0</v>
      </c>
    </row>
    <row r="247" spans="1:20" s="161" customFormat="1">
      <c r="A247" s="200" t="s">
        <v>324</v>
      </c>
      <c r="B247" s="171"/>
      <c r="C247" s="16"/>
      <c r="D247" s="170"/>
      <c r="E247" s="97"/>
      <c r="F247" s="97"/>
      <c r="G247" s="21"/>
      <c r="H247" s="5"/>
      <c r="I247" s="108"/>
      <c r="J247" s="97"/>
      <c r="K247" s="21"/>
      <c r="L247" s="5"/>
      <c r="M247" s="108"/>
      <c r="N247" s="97"/>
      <c r="O247" s="21"/>
      <c r="S247" s="138"/>
      <c r="T247" s="139"/>
    </row>
    <row r="248" spans="1:20" s="166" customFormat="1">
      <c r="A248" s="199" t="s">
        <v>142</v>
      </c>
      <c r="B248" s="171"/>
      <c r="C248" s="4">
        <v>3279</v>
      </c>
      <c r="D248" s="170"/>
      <c r="E248" s="14">
        <v>11.09</v>
      </c>
      <c r="F248" s="97"/>
      <c r="G248" s="15">
        <f>ROUND(C248*E248,0)</f>
        <v>36364</v>
      </c>
      <c r="H248" s="5"/>
      <c r="I248" s="31">
        <v>8.9999999999999998E-4</v>
      </c>
      <c r="J248" s="97"/>
      <c r="K248" s="15">
        <f t="shared" ref="K248:K252" si="118">$G248*I248</f>
        <v>32.727600000000002</v>
      </c>
      <c r="L248" s="5"/>
      <c r="M248" s="31">
        <f>$R$121</f>
        <v>1.2999999999999999E-3</v>
      </c>
      <c r="N248" s="97"/>
      <c r="O248" s="15">
        <f t="shared" ref="O248:O252" si="119">$G248*M248</f>
        <v>47.273199999999996</v>
      </c>
      <c r="S248" s="138">
        <f t="shared" si="112"/>
        <v>0</v>
      </c>
      <c r="T248" s="139">
        <f t="shared" si="113"/>
        <v>0</v>
      </c>
    </row>
    <row r="249" spans="1:20" s="166" customFormat="1">
      <c r="A249" s="199" t="s">
        <v>57</v>
      </c>
      <c r="B249" s="171"/>
      <c r="C249" s="4">
        <v>9152</v>
      </c>
      <c r="D249" s="170"/>
      <c r="E249" s="14">
        <v>13.83</v>
      </c>
      <c r="F249" s="97"/>
      <c r="G249" s="15">
        <f>ROUND(C249*E249,0)</f>
        <v>126572</v>
      </c>
      <c r="H249" s="5"/>
      <c r="I249" s="31">
        <v>8.9999999999999998E-4</v>
      </c>
      <c r="J249" s="97"/>
      <c r="K249" s="15">
        <f t="shared" si="118"/>
        <v>113.9148</v>
      </c>
      <c r="L249" s="5"/>
      <c r="M249" s="31">
        <f>$R$121</f>
        <v>1.2999999999999999E-3</v>
      </c>
      <c r="N249" s="97"/>
      <c r="O249" s="15">
        <f t="shared" si="119"/>
        <v>164.5436</v>
      </c>
      <c r="S249" s="138">
        <f t="shared" si="112"/>
        <v>0</v>
      </c>
      <c r="T249" s="139">
        <f t="shared" si="113"/>
        <v>0</v>
      </c>
    </row>
    <row r="250" spans="1:20" s="166" customFormat="1">
      <c r="A250" s="199" t="s">
        <v>143</v>
      </c>
      <c r="B250" s="171"/>
      <c r="C250" s="4">
        <v>186</v>
      </c>
      <c r="D250" s="170"/>
      <c r="E250" s="14">
        <v>19.399999999999999</v>
      </c>
      <c r="F250" s="97"/>
      <c r="G250" s="15">
        <f>ROUND(C250*E250,0)</f>
        <v>3608</v>
      </c>
      <c r="H250" s="5"/>
      <c r="I250" s="31">
        <v>8.9999999999999998E-4</v>
      </c>
      <c r="J250" s="97"/>
      <c r="K250" s="15">
        <f t="shared" si="118"/>
        <v>3.2471999999999999</v>
      </c>
      <c r="L250" s="5"/>
      <c r="M250" s="31">
        <f>$R$121</f>
        <v>1.2999999999999999E-3</v>
      </c>
      <c r="N250" s="97"/>
      <c r="O250" s="15">
        <f t="shared" si="119"/>
        <v>4.6903999999999995</v>
      </c>
      <c r="S250" s="138">
        <f t="shared" si="112"/>
        <v>0</v>
      </c>
      <c r="T250" s="139">
        <f t="shared" si="113"/>
        <v>0</v>
      </c>
    </row>
    <row r="251" spans="1:20" s="166" customFormat="1">
      <c r="A251" s="199" t="s">
        <v>144</v>
      </c>
      <c r="B251" s="171"/>
      <c r="C251" s="4">
        <v>0</v>
      </c>
      <c r="D251" s="170"/>
      <c r="E251" s="14">
        <v>17.46</v>
      </c>
      <c r="F251" s="97"/>
      <c r="G251" s="15">
        <f>ROUND(C251*E251,0)</f>
        <v>0</v>
      </c>
      <c r="H251" s="5"/>
      <c r="I251" s="31">
        <v>8.9999999999999998E-4</v>
      </c>
      <c r="J251" s="97"/>
      <c r="K251" s="15">
        <f t="shared" si="118"/>
        <v>0</v>
      </c>
      <c r="L251" s="5"/>
      <c r="M251" s="31">
        <f>$R$121</f>
        <v>1.2999999999999999E-3</v>
      </c>
      <c r="N251" s="97"/>
      <c r="O251" s="15">
        <f t="shared" si="119"/>
        <v>0</v>
      </c>
      <c r="S251" s="138">
        <f t="shared" si="112"/>
        <v>0</v>
      </c>
      <c r="T251" s="139">
        <f t="shared" si="113"/>
        <v>0</v>
      </c>
    </row>
    <row r="252" spans="1:20" s="166" customFormat="1">
      <c r="A252" s="199" t="s">
        <v>59</v>
      </c>
      <c r="B252" s="171"/>
      <c r="C252" s="4">
        <v>996</v>
      </c>
      <c r="D252" s="170"/>
      <c r="E252" s="14">
        <v>24.43</v>
      </c>
      <c r="F252" s="97"/>
      <c r="G252" s="15">
        <f>ROUND(C252*E252,0)</f>
        <v>24332</v>
      </c>
      <c r="H252" s="5"/>
      <c r="I252" s="31">
        <v>8.9999999999999998E-4</v>
      </c>
      <c r="J252" s="97"/>
      <c r="K252" s="15">
        <f t="shared" si="118"/>
        <v>21.898799999999998</v>
      </c>
      <c r="L252" s="5"/>
      <c r="M252" s="31">
        <f>$R$121</f>
        <v>1.2999999999999999E-3</v>
      </c>
      <c r="N252" s="97"/>
      <c r="O252" s="15">
        <f t="shared" si="119"/>
        <v>31.631599999999999</v>
      </c>
      <c r="S252" s="138">
        <f t="shared" si="112"/>
        <v>0</v>
      </c>
      <c r="T252" s="139">
        <f t="shared" si="113"/>
        <v>0</v>
      </c>
    </row>
    <row r="253" spans="1:20" s="166" customFormat="1">
      <c r="A253" s="200" t="s">
        <v>325</v>
      </c>
      <c r="B253" s="171"/>
      <c r="C253" s="4"/>
      <c r="D253" s="170"/>
      <c r="E253" s="171"/>
      <c r="F253" s="170"/>
      <c r="G253" s="15"/>
      <c r="H253" s="5"/>
      <c r="I253" s="88"/>
      <c r="J253" s="5"/>
      <c r="K253" s="15"/>
      <c r="L253" s="5"/>
      <c r="M253" s="88"/>
      <c r="N253" s="5"/>
      <c r="O253" s="15"/>
      <c r="S253" s="138"/>
      <c r="T253" s="139"/>
    </row>
    <row r="254" spans="1:20" s="166" customFormat="1">
      <c r="A254" s="199" t="s">
        <v>145</v>
      </c>
      <c r="B254" s="171"/>
      <c r="C254" s="4">
        <v>0</v>
      </c>
      <c r="D254" s="170"/>
      <c r="E254" s="14">
        <v>11.99</v>
      </c>
      <c r="F254" s="97"/>
      <c r="G254" s="15">
        <f t="shared" ref="G254:G259" si="120">ROUND(C254*E254,0)</f>
        <v>0</v>
      </c>
      <c r="H254" s="5"/>
      <c r="I254" s="31">
        <v>8.9999999999999998E-4</v>
      </c>
      <c r="J254" s="97"/>
      <c r="K254" s="15">
        <f t="shared" ref="K254:K259" si="121">$G254*I254</f>
        <v>0</v>
      </c>
      <c r="L254" s="5"/>
      <c r="M254" s="31">
        <f t="shared" ref="M254:M259" si="122">$R$121</f>
        <v>1.2999999999999999E-3</v>
      </c>
      <c r="N254" s="97"/>
      <c r="O254" s="15">
        <f t="shared" ref="O254:O259" si="123">$G254*M254</f>
        <v>0</v>
      </c>
      <c r="S254" s="138">
        <f t="shared" si="112"/>
        <v>0</v>
      </c>
      <c r="T254" s="139">
        <f t="shared" si="113"/>
        <v>0</v>
      </c>
    </row>
    <row r="255" spans="1:20" s="166" customFormat="1">
      <c r="A255" s="199" t="s">
        <v>146</v>
      </c>
      <c r="B255" s="171"/>
      <c r="C255" s="4">
        <v>145</v>
      </c>
      <c r="D255" s="170"/>
      <c r="E255" s="14">
        <v>4.24</v>
      </c>
      <c r="F255" s="97"/>
      <c r="G255" s="15">
        <f t="shared" si="120"/>
        <v>615</v>
      </c>
      <c r="H255" s="5"/>
      <c r="I255" s="31">
        <v>8.9999999999999998E-4</v>
      </c>
      <c r="J255" s="97"/>
      <c r="K255" s="15">
        <f t="shared" si="121"/>
        <v>0.55349999999999999</v>
      </c>
      <c r="L255" s="5"/>
      <c r="M255" s="31">
        <f t="shared" si="122"/>
        <v>1.2999999999999999E-3</v>
      </c>
      <c r="N255" s="97"/>
      <c r="O255" s="15">
        <f t="shared" si="123"/>
        <v>0.79949999999999999</v>
      </c>
      <c r="S255" s="138">
        <f t="shared" si="112"/>
        <v>0</v>
      </c>
      <c r="T255" s="139">
        <f t="shared" si="113"/>
        <v>0</v>
      </c>
    </row>
    <row r="256" spans="1:20" s="166" customFormat="1">
      <c r="A256" s="199" t="s">
        <v>147</v>
      </c>
      <c r="B256" s="171"/>
      <c r="C256" s="4">
        <v>32</v>
      </c>
      <c r="D256" s="170"/>
      <c r="E256" s="14">
        <v>17.11</v>
      </c>
      <c r="F256" s="97"/>
      <c r="G256" s="15">
        <f t="shared" si="120"/>
        <v>548</v>
      </c>
      <c r="H256" s="5"/>
      <c r="I256" s="31">
        <v>8.9999999999999998E-4</v>
      </c>
      <c r="J256" s="97"/>
      <c r="K256" s="15">
        <f t="shared" si="121"/>
        <v>0.49319999999999997</v>
      </c>
      <c r="L256" s="5"/>
      <c r="M256" s="31">
        <f t="shared" si="122"/>
        <v>1.2999999999999999E-3</v>
      </c>
      <c r="N256" s="97"/>
      <c r="O256" s="15">
        <f t="shared" si="123"/>
        <v>0.71239999999999992</v>
      </c>
      <c r="S256" s="138">
        <f t="shared" si="112"/>
        <v>0</v>
      </c>
      <c r="T256" s="139">
        <f t="shared" si="113"/>
        <v>0</v>
      </c>
    </row>
    <row r="257" spans="1:20" s="166" customFormat="1">
      <c r="A257" s="199" t="s">
        <v>142</v>
      </c>
      <c r="B257" s="171"/>
      <c r="C257" s="4">
        <v>162</v>
      </c>
      <c r="D257" s="170"/>
      <c r="E257" s="14">
        <v>20.43</v>
      </c>
      <c r="F257" s="97"/>
      <c r="G257" s="15">
        <f t="shared" si="120"/>
        <v>3310</v>
      </c>
      <c r="H257" s="5"/>
      <c r="I257" s="31">
        <v>8.9999999999999998E-4</v>
      </c>
      <c r="J257" s="97"/>
      <c r="K257" s="15">
        <f t="shared" si="121"/>
        <v>2.9790000000000001</v>
      </c>
      <c r="L257" s="5"/>
      <c r="M257" s="31">
        <f t="shared" si="122"/>
        <v>1.2999999999999999E-3</v>
      </c>
      <c r="N257" s="97"/>
      <c r="O257" s="15">
        <f t="shared" si="123"/>
        <v>4.3029999999999999</v>
      </c>
      <c r="S257" s="138">
        <f t="shared" si="112"/>
        <v>0</v>
      </c>
      <c r="T257" s="139">
        <f t="shared" si="113"/>
        <v>0</v>
      </c>
    </row>
    <row r="258" spans="1:20" s="166" customFormat="1">
      <c r="A258" s="199" t="s">
        <v>148</v>
      </c>
      <c r="B258" s="171"/>
      <c r="C258" s="4">
        <v>161</v>
      </c>
      <c r="D258" s="170"/>
      <c r="E258" s="14">
        <v>23.82</v>
      </c>
      <c r="F258" s="97"/>
      <c r="G258" s="15">
        <f t="shared" si="120"/>
        <v>3835</v>
      </c>
      <c r="H258" s="5"/>
      <c r="I258" s="31">
        <v>8.9999999999999998E-4</v>
      </c>
      <c r="J258" s="97"/>
      <c r="K258" s="15">
        <f t="shared" si="121"/>
        <v>3.4514999999999998</v>
      </c>
      <c r="L258" s="5"/>
      <c r="M258" s="31">
        <f t="shared" si="122"/>
        <v>1.2999999999999999E-3</v>
      </c>
      <c r="N258" s="97"/>
      <c r="O258" s="15">
        <f t="shared" si="123"/>
        <v>4.9855</v>
      </c>
      <c r="S258" s="138">
        <f t="shared" si="112"/>
        <v>0</v>
      </c>
      <c r="T258" s="139">
        <f t="shared" si="113"/>
        <v>0</v>
      </c>
    </row>
    <row r="259" spans="1:20" s="166" customFormat="1">
      <c r="A259" s="199" t="s">
        <v>143</v>
      </c>
      <c r="B259" s="171"/>
      <c r="C259" s="4">
        <v>24</v>
      </c>
      <c r="D259" s="170"/>
      <c r="E259" s="14">
        <v>31.47</v>
      </c>
      <c r="F259" s="97"/>
      <c r="G259" s="15">
        <f t="shared" si="120"/>
        <v>755</v>
      </c>
      <c r="H259" s="5"/>
      <c r="I259" s="31">
        <v>8.9999999999999998E-4</v>
      </c>
      <c r="J259" s="97"/>
      <c r="K259" s="15">
        <f t="shared" si="121"/>
        <v>0.67949999999999999</v>
      </c>
      <c r="L259" s="5"/>
      <c r="M259" s="31">
        <f t="shared" si="122"/>
        <v>1.2999999999999999E-3</v>
      </c>
      <c r="N259" s="97"/>
      <c r="O259" s="15">
        <f t="shared" si="123"/>
        <v>0.98149999999999993</v>
      </c>
      <c r="S259" s="138">
        <f t="shared" si="112"/>
        <v>0</v>
      </c>
      <c r="T259" s="139">
        <f t="shared" si="113"/>
        <v>0</v>
      </c>
    </row>
    <row r="260" spans="1:20" s="166" customFormat="1">
      <c r="A260" s="200" t="s">
        <v>326</v>
      </c>
      <c r="B260" s="171"/>
      <c r="C260" s="16"/>
      <c r="D260" s="170"/>
      <c r="E260" s="97"/>
      <c r="F260" s="97"/>
      <c r="G260" s="21"/>
      <c r="H260" s="5"/>
      <c r="I260" s="108"/>
      <c r="J260" s="97"/>
      <c r="K260" s="21"/>
      <c r="L260" s="5"/>
      <c r="M260" s="108"/>
      <c r="N260" s="97"/>
      <c r="O260" s="21"/>
      <c r="S260" s="138">
        <f t="shared" si="112"/>
        <v>0</v>
      </c>
      <c r="T260" s="139">
        <f t="shared" si="113"/>
        <v>0</v>
      </c>
    </row>
    <row r="261" spans="1:20" s="166" customFormat="1">
      <c r="A261" s="199" t="s">
        <v>149</v>
      </c>
      <c r="B261" s="171"/>
      <c r="C261" s="4">
        <v>12</v>
      </c>
      <c r="D261" s="170"/>
      <c r="E261" s="14">
        <v>27.85</v>
      </c>
      <c r="F261" s="97"/>
      <c r="G261" s="15">
        <f>ROUND(C261*E261,0)</f>
        <v>334</v>
      </c>
      <c r="H261" s="5"/>
      <c r="I261" s="31">
        <v>8.9999999999999998E-4</v>
      </c>
      <c r="J261" s="97"/>
      <c r="K261" s="15">
        <f t="shared" ref="K261" si="124">$G261*I261</f>
        <v>0.30059999999999998</v>
      </c>
      <c r="L261" s="5"/>
      <c r="M261" s="31">
        <f>$R$121</f>
        <v>1.2999999999999999E-3</v>
      </c>
      <c r="N261" s="97"/>
      <c r="O261" s="15">
        <f t="shared" ref="O261" si="125">$G261*M261</f>
        <v>0.43419999999999997</v>
      </c>
      <c r="S261" s="138">
        <f t="shared" si="112"/>
        <v>0</v>
      </c>
      <c r="T261" s="139">
        <f t="shared" si="113"/>
        <v>0</v>
      </c>
    </row>
    <row r="262" spans="1:20" s="166" customFormat="1">
      <c r="A262" s="200" t="s">
        <v>150</v>
      </c>
      <c r="B262" s="171"/>
      <c r="C262" s="4"/>
      <c r="D262" s="170"/>
      <c r="E262" s="14"/>
      <c r="F262" s="97"/>
      <c r="G262" s="15"/>
      <c r="H262" s="5"/>
      <c r="I262" s="31"/>
      <c r="J262" s="97"/>
      <c r="K262" s="15"/>
      <c r="L262" s="5"/>
      <c r="M262" s="31"/>
      <c r="N262" s="97"/>
      <c r="O262" s="15"/>
      <c r="S262" s="138">
        <f t="shared" si="112"/>
        <v>0</v>
      </c>
      <c r="T262" s="139">
        <f t="shared" si="113"/>
        <v>0</v>
      </c>
    </row>
    <row r="263" spans="1:20" s="166" customFormat="1">
      <c r="A263" s="199" t="s">
        <v>151</v>
      </c>
      <c r="B263" s="171"/>
      <c r="C263" s="48">
        <v>12</v>
      </c>
      <c r="D263" s="170"/>
      <c r="E263" s="14">
        <v>39.04</v>
      </c>
      <c r="F263" s="97"/>
      <c r="G263" s="37">
        <f>ROUND(C263*E263,0)</f>
        <v>468</v>
      </c>
      <c r="H263" s="5"/>
      <c r="I263" s="31">
        <v>8.9999999999999998E-4</v>
      </c>
      <c r="J263" s="97"/>
      <c r="K263" s="37">
        <f t="shared" ref="K263" si="126">$G263*I263</f>
        <v>0.42119999999999996</v>
      </c>
      <c r="L263" s="5"/>
      <c r="M263" s="31">
        <f>$R$121</f>
        <v>1.2999999999999999E-3</v>
      </c>
      <c r="N263" s="97"/>
      <c r="O263" s="37">
        <f t="shared" ref="O263" si="127">$G263*M263</f>
        <v>0.60839999999999994</v>
      </c>
      <c r="S263" s="138">
        <f t="shared" si="112"/>
        <v>0</v>
      </c>
      <c r="T263" s="139">
        <f t="shared" si="113"/>
        <v>0</v>
      </c>
    </row>
    <row r="264" spans="1:20" s="166" customFormat="1">
      <c r="A264" s="199" t="s">
        <v>152</v>
      </c>
      <c r="B264" s="171"/>
      <c r="C264" s="23">
        <v>334883</v>
      </c>
      <c r="D264" s="170"/>
      <c r="E264" s="180"/>
      <c r="F264" s="170"/>
      <c r="G264" s="24">
        <f>SUM(G220:G263)</f>
        <v>4979390</v>
      </c>
      <c r="H264" s="5"/>
      <c r="I264" s="117"/>
      <c r="J264" s="5"/>
      <c r="K264" s="24">
        <f>SUM(K220:K263)</f>
        <v>4481.4509999999973</v>
      </c>
      <c r="L264" s="5"/>
      <c r="M264" s="117"/>
      <c r="N264" s="5"/>
      <c r="O264" s="24">
        <f>SUM(O220:O263)</f>
        <v>6473.2069999999985</v>
      </c>
    </row>
    <row r="265" spans="1:20" s="166" customFormat="1" ht="16.5" thickBot="1">
      <c r="A265" s="199" t="s">
        <v>83</v>
      </c>
      <c r="B265" s="171"/>
      <c r="C265" s="43">
        <v>16496197.391013095</v>
      </c>
      <c r="D265" s="170"/>
      <c r="E265" s="178"/>
      <c r="F265" s="170"/>
      <c r="G265" s="178"/>
      <c r="H265" s="5"/>
      <c r="I265" s="110"/>
      <c r="J265" s="5"/>
      <c r="K265" s="178"/>
      <c r="L265" s="5"/>
      <c r="M265" s="110"/>
      <c r="N265" s="5"/>
      <c r="O265" s="178"/>
    </row>
    <row r="266" spans="1:20" s="166" customFormat="1" ht="16.5" thickTop="1">
      <c r="A266" s="199" t="s">
        <v>85</v>
      </c>
      <c r="B266" s="171"/>
      <c r="C266" s="13">
        <v>809.41666666666663</v>
      </c>
      <c r="D266" s="170"/>
      <c r="E266" s="171"/>
      <c r="F266" s="170"/>
      <c r="G266" s="171"/>
      <c r="H266" s="5"/>
      <c r="I266" s="88"/>
      <c r="J266" s="5"/>
      <c r="K266" s="171"/>
      <c r="L266" s="5"/>
      <c r="M266" s="88"/>
      <c r="N266" s="5"/>
      <c r="O266" s="171"/>
    </row>
    <row r="267" spans="1:20" s="166" customFormat="1">
      <c r="A267" s="199" t="s">
        <v>84</v>
      </c>
      <c r="B267" s="171"/>
      <c r="C267" s="45">
        <v>0</v>
      </c>
      <c r="D267" s="170"/>
      <c r="E267" s="180"/>
      <c r="F267" s="170"/>
      <c r="G267" s="24">
        <v>0</v>
      </c>
      <c r="H267" s="5"/>
      <c r="I267" s="117"/>
      <c r="J267" s="5"/>
      <c r="K267" s="24"/>
      <c r="L267" s="5"/>
      <c r="M267" s="117"/>
      <c r="N267" s="5"/>
      <c r="O267" s="24"/>
    </row>
    <row r="268" spans="1:20" s="166" customFormat="1" ht="16.5" thickBot="1">
      <c r="A268" s="199" t="s">
        <v>153</v>
      </c>
      <c r="B268" s="171"/>
      <c r="C268" s="43">
        <v>16496197.391013095</v>
      </c>
      <c r="D268" s="170"/>
      <c r="E268" s="46"/>
      <c r="F268" s="119"/>
      <c r="G268" s="46">
        <f>G267+G264</f>
        <v>4979390</v>
      </c>
      <c r="H268" s="5"/>
      <c r="I268" s="120"/>
      <c r="J268" s="119"/>
      <c r="K268" s="46">
        <f>K267+K264</f>
        <v>4481.4509999999973</v>
      </c>
      <c r="L268" s="5"/>
      <c r="M268" s="120"/>
      <c r="N268" s="119"/>
      <c r="O268" s="46">
        <f>O267+O264</f>
        <v>6473.2069999999985</v>
      </c>
    </row>
    <row r="269" spans="1:20" s="166" customFormat="1" ht="16.5" thickTop="1">
      <c r="A269" s="171"/>
      <c r="B269" s="171"/>
      <c r="C269" s="4"/>
      <c r="D269" s="170"/>
      <c r="E269" s="171"/>
      <c r="F269" s="170"/>
      <c r="G269" s="171"/>
      <c r="H269" s="5"/>
      <c r="I269" s="205"/>
      <c r="J269" s="205"/>
      <c r="K269" s="171"/>
      <c r="L269" s="5"/>
      <c r="M269" s="205"/>
      <c r="N269" s="205"/>
      <c r="O269" s="171"/>
    </row>
    <row r="270" spans="1:20" s="166" customFormat="1">
      <c r="A270" s="198" t="s">
        <v>154</v>
      </c>
      <c r="B270" s="171"/>
      <c r="C270" s="4"/>
      <c r="D270" s="170"/>
      <c r="E270" s="171"/>
      <c r="F270" s="170"/>
      <c r="G270" s="171"/>
      <c r="H270" s="5"/>
      <c r="I270" s="205"/>
      <c r="J270" s="205"/>
      <c r="K270" s="171"/>
      <c r="L270" s="5"/>
      <c r="M270" s="205"/>
      <c r="N270" s="205"/>
      <c r="O270" s="171"/>
    </row>
    <row r="271" spans="1:20" s="166" customFormat="1">
      <c r="A271" s="206" t="s">
        <v>155</v>
      </c>
      <c r="B271" s="171"/>
      <c r="C271" s="4"/>
      <c r="D271" s="170"/>
      <c r="E271" s="171"/>
      <c r="F271" s="170"/>
      <c r="G271" s="15"/>
      <c r="H271" s="5"/>
      <c r="I271" s="105"/>
      <c r="J271" s="106"/>
      <c r="K271" s="15"/>
      <c r="L271" s="5"/>
      <c r="M271" s="105"/>
      <c r="N271" s="106"/>
      <c r="O271" s="15"/>
    </row>
    <row r="272" spans="1:20" s="166" customFormat="1">
      <c r="A272" s="200" t="s">
        <v>156</v>
      </c>
      <c r="B272" s="171"/>
      <c r="C272" s="4"/>
      <c r="D272" s="170"/>
      <c r="E272" s="171"/>
      <c r="F272" s="170"/>
      <c r="G272" s="15"/>
      <c r="H272" s="5"/>
      <c r="I272" s="88"/>
      <c r="J272" s="5"/>
      <c r="K272" s="15"/>
      <c r="L272" s="5"/>
      <c r="M272" s="88"/>
      <c r="N272" s="5"/>
      <c r="O272" s="15"/>
    </row>
    <row r="273" spans="1:20" s="166" customFormat="1">
      <c r="A273" s="199" t="s">
        <v>157</v>
      </c>
      <c r="B273" s="171"/>
      <c r="C273" s="4">
        <v>103438</v>
      </c>
      <c r="D273" s="170"/>
      <c r="E273" s="14">
        <v>1.83</v>
      </c>
      <c r="F273" s="97"/>
      <c r="G273" s="15">
        <f>ROUND(C273*E273,0)</f>
        <v>189292</v>
      </c>
      <c r="H273" s="5"/>
      <c r="I273" s="31">
        <v>8.9999999999999998E-4</v>
      </c>
      <c r="J273" s="97"/>
      <c r="K273" s="15">
        <f t="shared" ref="K273:K277" si="128">$G273*I273</f>
        <v>170.36279999999999</v>
      </c>
      <c r="L273" s="5"/>
      <c r="M273" s="31">
        <f>$R$121</f>
        <v>1.2999999999999999E-3</v>
      </c>
      <c r="N273" s="97"/>
      <c r="O273" s="15">
        <f t="shared" ref="O273:O277" si="129">$G273*M273</f>
        <v>246.0796</v>
      </c>
      <c r="S273" s="138">
        <f t="shared" ref="S273:S283" si="130">G273*I273-K273</f>
        <v>0</v>
      </c>
      <c r="T273" s="139">
        <f t="shared" ref="T273:T283" si="131">G273*M273-O273</f>
        <v>0</v>
      </c>
    </row>
    <row r="274" spans="1:20" s="166" customFormat="1">
      <c r="A274" s="199" t="s">
        <v>158</v>
      </c>
      <c r="B274" s="171"/>
      <c r="C274" s="4">
        <v>159006</v>
      </c>
      <c r="D274" s="170"/>
      <c r="E274" s="14">
        <v>2.5</v>
      </c>
      <c r="F274" s="97"/>
      <c r="G274" s="15">
        <f>ROUND(C274*E274,0)</f>
        <v>397515</v>
      </c>
      <c r="H274" s="5"/>
      <c r="I274" s="31">
        <v>8.9999999999999998E-4</v>
      </c>
      <c r="J274" s="97"/>
      <c r="K274" s="15">
        <f t="shared" si="128"/>
        <v>357.76349999999996</v>
      </c>
      <c r="L274" s="5"/>
      <c r="M274" s="31">
        <f>$R$121</f>
        <v>1.2999999999999999E-3</v>
      </c>
      <c r="N274" s="97"/>
      <c r="O274" s="15">
        <f t="shared" si="129"/>
        <v>516.76949999999999</v>
      </c>
      <c r="S274" s="138">
        <f t="shared" si="130"/>
        <v>0</v>
      </c>
      <c r="T274" s="139">
        <f t="shared" si="131"/>
        <v>0</v>
      </c>
    </row>
    <row r="275" spans="1:20" s="166" customFormat="1">
      <c r="A275" s="199" t="s">
        <v>159</v>
      </c>
      <c r="B275" s="171"/>
      <c r="C275" s="4">
        <v>134332</v>
      </c>
      <c r="D275" s="170"/>
      <c r="E275" s="14">
        <v>3.66</v>
      </c>
      <c r="F275" s="97"/>
      <c r="G275" s="15">
        <f>ROUND(C275*E275,0)</f>
        <v>491655</v>
      </c>
      <c r="H275" s="5"/>
      <c r="I275" s="31">
        <v>8.9999999999999998E-4</v>
      </c>
      <c r="J275" s="97"/>
      <c r="K275" s="15">
        <f t="shared" si="128"/>
        <v>442.48949999999996</v>
      </c>
      <c r="L275" s="5"/>
      <c r="M275" s="31">
        <f>$R$121</f>
        <v>1.2999999999999999E-3</v>
      </c>
      <c r="N275" s="97"/>
      <c r="O275" s="15">
        <f t="shared" si="129"/>
        <v>639.15149999999994</v>
      </c>
      <c r="S275" s="138">
        <f t="shared" si="130"/>
        <v>0</v>
      </c>
      <c r="T275" s="139">
        <f t="shared" si="131"/>
        <v>0</v>
      </c>
    </row>
    <row r="276" spans="1:20" s="166" customFormat="1">
      <c r="A276" s="199" t="s">
        <v>160</v>
      </c>
      <c r="B276" s="171"/>
      <c r="C276" s="4">
        <v>48293</v>
      </c>
      <c r="D276" s="170"/>
      <c r="E276" s="14">
        <v>6.52</v>
      </c>
      <c r="F276" s="97"/>
      <c r="G276" s="15">
        <f>ROUND(C276*E276,0)</f>
        <v>314870</v>
      </c>
      <c r="H276" s="5"/>
      <c r="I276" s="31">
        <v>8.9999999999999998E-4</v>
      </c>
      <c r="J276" s="97"/>
      <c r="K276" s="15">
        <f t="shared" si="128"/>
        <v>283.38299999999998</v>
      </c>
      <c r="L276" s="5"/>
      <c r="M276" s="31">
        <f>$R$121</f>
        <v>1.2999999999999999E-3</v>
      </c>
      <c r="N276" s="97"/>
      <c r="O276" s="15">
        <f t="shared" si="129"/>
        <v>409.33099999999996</v>
      </c>
      <c r="S276" s="138">
        <f t="shared" si="130"/>
        <v>0</v>
      </c>
      <c r="T276" s="139">
        <f t="shared" si="131"/>
        <v>0</v>
      </c>
    </row>
    <row r="277" spans="1:20" s="166" customFormat="1">
      <c r="A277" s="199" t="s">
        <v>161</v>
      </c>
      <c r="B277" s="171"/>
      <c r="C277" s="4">
        <v>65553</v>
      </c>
      <c r="D277" s="170"/>
      <c r="E277" s="14">
        <v>10.02</v>
      </c>
      <c r="F277" s="97"/>
      <c r="G277" s="15">
        <f>ROUND(C277*E277,0)</f>
        <v>656841</v>
      </c>
      <c r="H277" s="5"/>
      <c r="I277" s="31">
        <v>8.9999999999999998E-4</v>
      </c>
      <c r="J277" s="97"/>
      <c r="K277" s="15">
        <f t="shared" si="128"/>
        <v>591.15689999999995</v>
      </c>
      <c r="L277" s="5"/>
      <c r="M277" s="31">
        <f>$R$121</f>
        <v>1.2999999999999999E-3</v>
      </c>
      <c r="N277" s="97"/>
      <c r="O277" s="15">
        <f t="shared" si="129"/>
        <v>853.89329999999995</v>
      </c>
      <c r="S277" s="138">
        <f t="shared" si="130"/>
        <v>0</v>
      </c>
      <c r="T277" s="139">
        <f t="shared" si="131"/>
        <v>0</v>
      </c>
    </row>
    <row r="278" spans="1:20" s="166" customFormat="1">
      <c r="A278" s="200" t="s">
        <v>130</v>
      </c>
      <c r="B278" s="171"/>
      <c r="C278" s="4"/>
      <c r="D278" s="170"/>
      <c r="E278" s="102"/>
      <c r="F278" s="20"/>
      <c r="G278" s="15"/>
      <c r="H278" s="5"/>
      <c r="I278" s="103"/>
      <c r="J278" s="20"/>
      <c r="K278" s="15"/>
      <c r="L278" s="5"/>
      <c r="M278" s="103"/>
      <c r="N278" s="20"/>
      <c r="O278" s="15"/>
      <c r="S278" s="138"/>
      <c r="T278" s="139"/>
    </row>
    <row r="279" spans="1:20" s="166" customFormat="1">
      <c r="A279" s="199" t="s">
        <v>162</v>
      </c>
      <c r="B279" s="171"/>
      <c r="C279" s="4">
        <v>6583</v>
      </c>
      <c r="D279" s="170"/>
      <c r="E279" s="14">
        <v>2.5499999999999998</v>
      </c>
      <c r="F279" s="97"/>
      <c r="G279" s="15">
        <f>ROUND(C279*E279,0)</f>
        <v>16787</v>
      </c>
      <c r="H279" s="5"/>
      <c r="I279" s="31">
        <v>8.9999999999999998E-4</v>
      </c>
      <c r="J279" s="97"/>
      <c r="K279" s="15">
        <f t="shared" ref="K279:K283" si="132">$G279*I279</f>
        <v>15.1083</v>
      </c>
      <c r="L279" s="5"/>
      <c r="M279" s="31">
        <f>$R$121</f>
        <v>1.2999999999999999E-3</v>
      </c>
      <c r="N279" s="97"/>
      <c r="O279" s="15">
        <f t="shared" ref="O279:O283" si="133">$G279*M279</f>
        <v>21.8231</v>
      </c>
      <c r="S279" s="138">
        <f t="shared" si="130"/>
        <v>0</v>
      </c>
      <c r="T279" s="139">
        <f t="shared" si="131"/>
        <v>0</v>
      </c>
    </row>
    <row r="280" spans="1:20" s="166" customFormat="1">
      <c r="A280" s="199" t="s">
        <v>163</v>
      </c>
      <c r="B280" s="171"/>
      <c r="C280" s="4">
        <v>18818</v>
      </c>
      <c r="D280" s="170"/>
      <c r="E280" s="14">
        <v>4.46</v>
      </c>
      <c r="F280" s="97"/>
      <c r="G280" s="15">
        <f>ROUND(C280*E280,0)</f>
        <v>83928</v>
      </c>
      <c r="H280" s="5"/>
      <c r="I280" s="31">
        <v>8.9999999999999998E-4</v>
      </c>
      <c r="J280" s="97"/>
      <c r="K280" s="15">
        <f t="shared" si="132"/>
        <v>75.535200000000003</v>
      </c>
      <c r="L280" s="5"/>
      <c r="M280" s="31">
        <f>$R$121</f>
        <v>1.2999999999999999E-3</v>
      </c>
      <c r="N280" s="97"/>
      <c r="O280" s="15">
        <f t="shared" si="133"/>
        <v>109.10639999999999</v>
      </c>
      <c r="S280" s="138">
        <f t="shared" si="130"/>
        <v>0</v>
      </c>
      <c r="T280" s="139">
        <f t="shared" si="131"/>
        <v>0</v>
      </c>
    </row>
    <row r="281" spans="1:20" s="166" customFormat="1">
      <c r="A281" s="199" t="s">
        <v>164</v>
      </c>
      <c r="B281" s="171"/>
      <c r="C281" s="4">
        <v>28281</v>
      </c>
      <c r="D281" s="170"/>
      <c r="E281" s="14">
        <v>6.17</v>
      </c>
      <c r="F281" s="97"/>
      <c r="G281" s="15">
        <f>ROUND(C281*E281,0)</f>
        <v>174494</v>
      </c>
      <c r="H281" s="5"/>
      <c r="I281" s="31">
        <v>8.9999999999999998E-4</v>
      </c>
      <c r="J281" s="97"/>
      <c r="K281" s="15">
        <f t="shared" si="132"/>
        <v>157.0446</v>
      </c>
      <c r="L281" s="5"/>
      <c r="M281" s="31">
        <f>$R$121</f>
        <v>1.2999999999999999E-3</v>
      </c>
      <c r="N281" s="97"/>
      <c r="O281" s="15">
        <f t="shared" si="133"/>
        <v>226.84219999999999</v>
      </c>
      <c r="S281" s="138">
        <f t="shared" si="130"/>
        <v>0</v>
      </c>
      <c r="T281" s="139">
        <f t="shared" si="131"/>
        <v>0</v>
      </c>
    </row>
    <row r="282" spans="1:20" s="166" customFormat="1">
      <c r="A282" s="199" t="s">
        <v>165</v>
      </c>
      <c r="B282" s="171"/>
      <c r="C282" s="4">
        <v>27914</v>
      </c>
      <c r="D282" s="170"/>
      <c r="E282" s="97">
        <v>9.77</v>
      </c>
      <c r="F282" s="97"/>
      <c r="G282" s="15">
        <f>ROUND(C282*E282,0)</f>
        <v>272720</v>
      </c>
      <c r="H282" s="5"/>
      <c r="I282" s="31">
        <v>8.9999999999999998E-4</v>
      </c>
      <c r="J282" s="97"/>
      <c r="K282" s="15">
        <f t="shared" si="132"/>
        <v>245.44799999999998</v>
      </c>
      <c r="L282" s="5"/>
      <c r="M282" s="31">
        <f>$R$121</f>
        <v>1.2999999999999999E-3</v>
      </c>
      <c r="N282" s="97"/>
      <c r="O282" s="15">
        <f t="shared" si="133"/>
        <v>354.536</v>
      </c>
      <c r="S282" s="138">
        <f t="shared" si="130"/>
        <v>0</v>
      </c>
      <c r="T282" s="139">
        <f t="shared" si="131"/>
        <v>0</v>
      </c>
    </row>
    <row r="283" spans="1:20" s="166" customFormat="1">
      <c r="A283" s="200" t="s">
        <v>166</v>
      </c>
      <c r="B283" s="171"/>
      <c r="C283" s="48">
        <v>10059553</v>
      </c>
      <c r="D283" s="170"/>
      <c r="E283" s="121">
        <v>6.5278999999999998</v>
      </c>
      <c r="F283" s="99" t="s">
        <v>12</v>
      </c>
      <c r="G283" s="37">
        <f>ROUND(C283*E283/100,0)</f>
        <v>656678</v>
      </c>
      <c r="H283" s="5"/>
      <c r="I283" s="31">
        <v>8.9999999999999998E-4</v>
      </c>
      <c r="J283" s="97"/>
      <c r="K283" s="37">
        <f t="shared" si="132"/>
        <v>591.01019999999994</v>
      </c>
      <c r="L283" s="5"/>
      <c r="M283" s="31">
        <f>$R$121</f>
        <v>1.2999999999999999E-3</v>
      </c>
      <c r="N283" s="97"/>
      <c r="O283" s="37">
        <f t="shared" si="133"/>
        <v>853.68139999999994</v>
      </c>
      <c r="S283" s="138">
        <f t="shared" si="130"/>
        <v>0</v>
      </c>
      <c r="T283" s="139">
        <f t="shared" si="131"/>
        <v>0</v>
      </c>
    </row>
    <row r="284" spans="1:20" s="166" customFormat="1">
      <c r="A284" s="200" t="s">
        <v>167</v>
      </c>
      <c r="B284" s="171"/>
      <c r="C284" s="16">
        <v>49653569.797972836</v>
      </c>
      <c r="D284" s="170"/>
      <c r="E284" s="121"/>
      <c r="F284" s="97"/>
      <c r="G284" s="21">
        <f>SUM(G273:G283)</f>
        <v>3254780</v>
      </c>
      <c r="H284" s="5"/>
      <c r="I284" s="122"/>
      <c r="J284" s="97"/>
      <c r="K284" s="21">
        <f>SUM(K273:K283)</f>
        <v>2929.3019999999997</v>
      </c>
      <c r="L284" s="5"/>
      <c r="M284" s="122"/>
      <c r="N284" s="97"/>
      <c r="O284" s="21">
        <f>SUM(O273:O283)</f>
        <v>4231.2139999999999</v>
      </c>
    </row>
    <row r="285" spans="1:20" s="166" customFormat="1">
      <c r="A285" s="200" t="s">
        <v>84</v>
      </c>
      <c r="B285" s="171"/>
      <c r="C285" s="16"/>
      <c r="D285" s="170"/>
      <c r="E285" s="121"/>
      <c r="F285" s="97"/>
      <c r="G285" s="21"/>
      <c r="H285" s="5"/>
      <c r="I285" s="122"/>
      <c r="J285" s="97"/>
      <c r="K285" s="21"/>
      <c r="L285" s="5"/>
      <c r="M285" s="122"/>
      <c r="N285" s="97"/>
      <c r="O285" s="21"/>
    </row>
    <row r="286" spans="1:20" s="166" customFormat="1">
      <c r="A286" s="200" t="s">
        <v>153</v>
      </c>
      <c r="B286" s="171"/>
      <c r="C286" s="48">
        <v>49653569.797972836</v>
      </c>
      <c r="D286" s="170"/>
      <c r="E286" s="121"/>
      <c r="F286" s="97"/>
      <c r="G286" s="37">
        <f>SUM(G284:G285)</f>
        <v>3254780</v>
      </c>
      <c r="H286" s="5"/>
      <c r="I286" s="122"/>
      <c r="J286" s="97"/>
      <c r="K286" s="37">
        <f>SUM(K284:K285)</f>
        <v>2929.3019999999997</v>
      </c>
      <c r="L286" s="5"/>
      <c r="M286" s="122"/>
      <c r="N286" s="97"/>
      <c r="O286" s="37">
        <f>SUM(O284:O285)</f>
        <v>4231.2139999999999</v>
      </c>
    </row>
    <row r="287" spans="1:20" s="166" customFormat="1">
      <c r="A287" s="200" t="s">
        <v>327</v>
      </c>
      <c r="B287" s="171"/>
      <c r="C287" s="16">
        <v>519</v>
      </c>
      <c r="D287" s="170"/>
      <c r="E287" s="121"/>
      <c r="F287" s="97"/>
      <c r="G287" s="21"/>
      <c r="H287" s="5"/>
      <c r="I287" s="88"/>
      <c r="J287" s="5"/>
      <c r="K287" s="21"/>
      <c r="L287" s="5"/>
      <c r="M287" s="88"/>
      <c r="N287" s="5"/>
      <c r="O287" s="21"/>
    </row>
    <row r="288" spans="1:20" s="166" customFormat="1">
      <c r="A288" s="123" t="s">
        <v>168</v>
      </c>
      <c r="B288" s="171"/>
      <c r="C288" s="4"/>
      <c r="D288" s="170"/>
      <c r="E288" s="171"/>
      <c r="F288" s="170"/>
      <c r="G288" s="171"/>
      <c r="H288" s="5"/>
      <c r="I288" s="88"/>
      <c r="J288" s="5"/>
      <c r="K288" s="171"/>
      <c r="L288" s="5"/>
      <c r="M288" s="88"/>
      <c r="N288" s="5"/>
      <c r="O288" s="171"/>
    </row>
    <row r="289" spans="1:20" s="166" customFormat="1">
      <c r="A289" s="200" t="s">
        <v>169</v>
      </c>
      <c r="B289" s="171"/>
      <c r="C289" s="4"/>
      <c r="D289" s="170"/>
      <c r="E289" s="171"/>
      <c r="F289" s="170"/>
      <c r="G289" s="15"/>
      <c r="H289" s="5"/>
      <c r="I289" s="205"/>
      <c r="J289" s="205"/>
      <c r="K289" s="15"/>
      <c r="L289" s="5"/>
      <c r="M289" s="205"/>
      <c r="N289" s="205"/>
      <c r="O289" s="15"/>
    </row>
    <row r="290" spans="1:20" s="166" customFormat="1">
      <c r="A290" s="199" t="s">
        <v>170</v>
      </c>
      <c r="B290" s="171"/>
      <c r="C290" s="4">
        <v>76</v>
      </c>
      <c r="D290" s="170"/>
      <c r="E290" s="14">
        <v>8.9600000000000009</v>
      </c>
      <c r="F290" s="97"/>
      <c r="G290" s="15">
        <f>ROUND(C290*E290,0)</f>
        <v>681</v>
      </c>
      <c r="H290" s="5"/>
      <c r="I290" s="31">
        <v>8.9999999999999998E-4</v>
      </c>
      <c r="J290" s="97"/>
      <c r="K290" s="15">
        <f t="shared" ref="K290:K291" si="134">$G290*I290</f>
        <v>0.6129</v>
      </c>
      <c r="L290" s="5"/>
      <c r="M290" s="31">
        <f>$R$121</f>
        <v>1.2999999999999999E-3</v>
      </c>
      <c r="N290" s="97"/>
      <c r="O290" s="15">
        <f t="shared" ref="O290:O291" si="135">$G290*M290</f>
        <v>0.88529999999999998</v>
      </c>
      <c r="S290" s="138">
        <f t="shared" ref="S290:S318" si="136">G290*I290-K290</f>
        <v>0</v>
      </c>
      <c r="T290" s="139">
        <f t="shared" ref="T290:T318" si="137">G290*M290-O290</f>
        <v>0</v>
      </c>
    </row>
    <row r="291" spans="1:20" s="166" customFormat="1">
      <c r="A291" s="199" t="s">
        <v>142</v>
      </c>
      <c r="B291" s="171"/>
      <c r="C291" s="4">
        <v>91</v>
      </c>
      <c r="D291" s="170"/>
      <c r="E291" s="14">
        <v>12.19</v>
      </c>
      <c r="F291" s="97"/>
      <c r="G291" s="15">
        <f>ROUND(C291*E291,0)</f>
        <v>1109</v>
      </c>
      <c r="H291" s="5"/>
      <c r="I291" s="31">
        <v>8.9999999999999998E-4</v>
      </c>
      <c r="J291" s="97"/>
      <c r="K291" s="15">
        <f t="shared" si="134"/>
        <v>0.99809999999999999</v>
      </c>
      <c r="L291" s="5"/>
      <c r="M291" s="31">
        <f>$R$121</f>
        <v>1.2999999999999999E-3</v>
      </c>
      <c r="N291" s="97"/>
      <c r="O291" s="15">
        <f t="shared" si="135"/>
        <v>1.4417</v>
      </c>
      <c r="S291" s="138">
        <f t="shared" si="136"/>
        <v>0</v>
      </c>
      <c r="T291" s="139">
        <f t="shared" si="137"/>
        <v>0</v>
      </c>
    </row>
    <row r="292" spans="1:20" s="166" customFormat="1">
      <c r="A292" s="199" t="s">
        <v>171</v>
      </c>
      <c r="B292" s="171"/>
      <c r="C292" s="4"/>
      <c r="D292" s="170"/>
      <c r="E292" s="14"/>
      <c r="F292" s="97"/>
      <c r="G292" s="15"/>
      <c r="H292" s="5"/>
      <c r="I292" s="31"/>
      <c r="J292" s="97"/>
      <c r="K292" s="15"/>
      <c r="L292" s="5"/>
      <c r="M292" s="31"/>
      <c r="N292" s="97"/>
      <c r="O292" s="15"/>
      <c r="S292" s="138">
        <f t="shared" si="136"/>
        <v>0</v>
      </c>
      <c r="T292" s="139">
        <f t="shared" si="137"/>
        <v>0</v>
      </c>
    </row>
    <row r="293" spans="1:20" s="166" customFormat="1">
      <c r="A293" s="200" t="s">
        <v>142</v>
      </c>
      <c r="B293" s="171"/>
      <c r="C293" s="4">
        <v>47</v>
      </c>
      <c r="D293" s="170"/>
      <c r="E293" s="14">
        <v>4.6399999999999997</v>
      </c>
      <c r="F293" s="97"/>
      <c r="G293" s="15">
        <f>ROUND(C293*E293,0)</f>
        <v>218</v>
      </c>
      <c r="H293" s="5"/>
      <c r="I293" s="31">
        <v>8.9999999999999998E-4</v>
      </c>
      <c r="J293" s="97"/>
      <c r="K293" s="15">
        <f t="shared" ref="K293" si="138">$G293*I293</f>
        <v>0.19619999999999999</v>
      </c>
      <c r="L293" s="5"/>
      <c r="M293" s="31">
        <f>$R$121</f>
        <v>1.2999999999999999E-3</v>
      </c>
      <c r="N293" s="97"/>
      <c r="O293" s="15">
        <f t="shared" ref="O293" si="139">$G293*M293</f>
        <v>0.28339999999999999</v>
      </c>
      <c r="S293" s="138"/>
      <c r="T293" s="139"/>
    </row>
    <row r="294" spans="1:20" s="166" customFormat="1">
      <c r="A294" s="199" t="s">
        <v>57</v>
      </c>
      <c r="B294" s="171"/>
      <c r="C294" s="4">
        <v>546</v>
      </c>
      <c r="D294" s="170"/>
      <c r="E294" s="14">
        <v>7</v>
      </c>
      <c r="F294" s="97"/>
      <c r="G294" s="15">
        <f>ROUND(C294*E294,0)</f>
        <v>3822</v>
      </c>
      <c r="H294" s="5"/>
      <c r="I294" s="31">
        <v>8.9999999999999998E-4</v>
      </c>
      <c r="J294" s="97"/>
      <c r="K294" s="15">
        <f t="shared" ref="K294:K298" si="140">$G294*I294</f>
        <v>3.4398</v>
      </c>
      <c r="L294" s="5"/>
      <c r="M294" s="31">
        <f>$R$121</f>
        <v>1.2999999999999999E-3</v>
      </c>
      <c r="N294" s="97"/>
      <c r="O294" s="15">
        <f t="shared" ref="O294:O298" si="141">$G294*M294</f>
        <v>4.9685999999999995</v>
      </c>
      <c r="S294" s="138">
        <f t="shared" si="136"/>
        <v>0</v>
      </c>
      <c r="T294" s="139">
        <f t="shared" si="137"/>
        <v>0</v>
      </c>
    </row>
    <row r="295" spans="1:20" s="166" customFormat="1">
      <c r="A295" s="199" t="s">
        <v>59</v>
      </c>
      <c r="B295" s="171"/>
      <c r="C295" s="16">
        <v>140</v>
      </c>
      <c r="D295" s="170"/>
      <c r="E295" s="20">
        <v>13.33</v>
      </c>
      <c r="F295" s="170"/>
      <c r="G295" s="15">
        <f>ROUND(C295*E295,0)</f>
        <v>1866</v>
      </c>
      <c r="H295" s="5"/>
      <c r="I295" s="31">
        <v>8.9999999999999998E-4</v>
      </c>
      <c r="J295" s="97"/>
      <c r="K295" s="15">
        <f t="shared" si="140"/>
        <v>1.6794</v>
      </c>
      <c r="L295" s="5"/>
      <c r="M295" s="31">
        <f>$R$121</f>
        <v>1.2999999999999999E-3</v>
      </c>
      <c r="N295" s="97"/>
      <c r="O295" s="15">
        <f t="shared" si="141"/>
        <v>2.4257999999999997</v>
      </c>
      <c r="S295" s="138">
        <f t="shared" si="136"/>
        <v>0</v>
      </c>
      <c r="T295" s="139">
        <f t="shared" si="137"/>
        <v>0</v>
      </c>
    </row>
    <row r="296" spans="1:20" s="166" customFormat="1">
      <c r="A296" s="199" t="s">
        <v>172</v>
      </c>
      <c r="B296" s="171"/>
      <c r="C296" s="4">
        <v>0</v>
      </c>
      <c r="D296" s="170"/>
      <c r="E296" s="14">
        <v>28.38</v>
      </c>
      <c r="F296" s="97"/>
      <c r="G296" s="15">
        <f>ROUND(C296*E296,0)</f>
        <v>0</v>
      </c>
      <c r="H296" s="5"/>
      <c r="I296" s="31">
        <v>8.9999999999999998E-4</v>
      </c>
      <c r="J296" s="97"/>
      <c r="K296" s="15">
        <f t="shared" si="140"/>
        <v>0</v>
      </c>
      <c r="L296" s="5"/>
      <c r="M296" s="31">
        <f>$R$121</f>
        <v>1.2999999999999999E-3</v>
      </c>
      <c r="N296" s="97"/>
      <c r="O296" s="15">
        <f t="shared" si="141"/>
        <v>0</v>
      </c>
      <c r="S296" s="138">
        <f t="shared" si="136"/>
        <v>0</v>
      </c>
      <c r="T296" s="139">
        <f t="shared" si="137"/>
        <v>0</v>
      </c>
    </row>
    <row r="297" spans="1:20" s="166" customFormat="1">
      <c r="A297" s="199" t="s">
        <v>173</v>
      </c>
      <c r="B297" s="171"/>
      <c r="C297" s="4"/>
      <c r="D297" s="170"/>
      <c r="E297" s="14"/>
      <c r="F297" s="97"/>
      <c r="G297" s="15"/>
      <c r="H297" s="5"/>
      <c r="I297" s="31"/>
      <c r="J297" s="97"/>
      <c r="K297" s="15"/>
      <c r="L297" s="5"/>
      <c r="M297" s="31"/>
      <c r="N297" s="97"/>
      <c r="O297" s="15"/>
      <c r="S297" s="138">
        <f t="shared" si="136"/>
        <v>0</v>
      </c>
      <c r="T297" s="139">
        <f t="shared" si="137"/>
        <v>0</v>
      </c>
    </row>
    <row r="298" spans="1:20" s="166" customFormat="1">
      <c r="A298" s="199" t="s">
        <v>157</v>
      </c>
      <c r="B298" s="171"/>
      <c r="C298" s="4">
        <v>34609</v>
      </c>
      <c r="D298" s="170"/>
      <c r="E298" s="14">
        <v>4.08</v>
      </c>
      <c r="F298" s="97"/>
      <c r="G298" s="15">
        <f>ROUND(C298*E298,0)</f>
        <v>141205</v>
      </c>
      <c r="H298" s="5"/>
      <c r="I298" s="31">
        <v>8.9999999999999998E-4</v>
      </c>
      <c r="J298" s="97"/>
      <c r="K298" s="15">
        <f t="shared" si="140"/>
        <v>127.08449999999999</v>
      </c>
      <c r="L298" s="5"/>
      <c r="M298" s="31">
        <f t="shared" ref="M298:M307" si="142">$R$121</f>
        <v>1.2999999999999999E-3</v>
      </c>
      <c r="N298" s="97"/>
      <c r="O298" s="15">
        <f t="shared" si="141"/>
        <v>183.56649999999999</v>
      </c>
      <c r="S298" s="138">
        <f t="shared" si="136"/>
        <v>0</v>
      </c>
      <c r="T298" s="139">
        <f t="shared" si="137"/>
        <v>0</v>
      </c>
    </row>
    <row r="299" spans="1:20" s="166" customFormat="1">
      <c r="A299" s="200" t="s">
        <v>158</v>
      </c>
      <c r="B299" s="171"/>
      <c r="C299" s="4">
        <v>15632</v>
      </c>
      <c r="D299" s="170"/>
      <c r="E299" s="14">
        <v>5.37</v>
      </c>
      <c r="F299" s="97"/>
      <c r="G299" s="15">
        <f>ROUND(C299*E299,0)</f>
        <v>83944</v>
      </c>
      <c r="H299" s="5"/>
      <c r="I299" s="31">
        <v>8.9999999999999998E-4</v>
      </c>
      <c r="J299" s="97"/>
      <c r="K299" s="15">
        <f t="shared" ref="K299" si="143">$G299*I299</f>
        <v>75.549599999999998</v>
      </c>
      <c r="L299" s="5"/>
      <c r="M299" s="31">
        <f t="shared" si="142"/>
        <v>1.2999999999999999E-3</v>
      </c>
      <c r="N299" s="97"/>
      <c r="O299" s="15">
        <f t="shared" ref="O299" si="144">$G299*M299</f>
        <v>109.1272</v>
      </c>
      <c r="S299" s="138"/>
      <c r="T299" s="139"/>
    </row>
    <row r="300" spans="1:20" s="166" customFormat="1">
      <c r="A300" s="199" t="s">
        <v>174</v>
      </c>
      <c r="B300" s="171"/>
      <c r="C300" s="4">
        <v>8817</v>
      </c>
      <c r="D300" s="170"/>
      <c r="E300" s="14">
        <v>6.96</v>
      </c>
      <c r="F300" s="97"/>
      <c r="G300" s="15">
        <f t="shared" ref="G300:G306" si="145">ROUND(C300*E300,0)</f>
        <v>61366</v>
      </c>
      <c r="H300" s="5"/>
      <c r="I300" s="31">
        <v>8.9999999999999998E-4</v>
      </c>
      <c r="J300" s="97"/>
      <c r="K300" s="15">
        <f t="shared" ref="K300:K306" si="146">$G300*I300</f>
        <v>55.229399999999998</v>
      </c>
      <c r="L300" s="5"/>
      <c r="M300" s="31">
        <f t="shared" si="142"/>
        <v>1.2999999999999999E-3</v>
      </c>
      <c r="N300" s="97"/>
      <c r="O300" s="15">
        <f t="shared" ref="O300:O306" si="147">$G300*M300</f>
        <v>79.77579999999999</v>
      </c>
      <c r="S300" s="138">
        <f t="shared" si="136"/>
        <v>0</v>
      </c>
      <c r="T300" s="139">
        <f t="shared" si="137"/>
        <v>0</v>
      </c>
    </row>
    <row r="301" spans="1:20" s="166" customFormat="1">
      <c r="A301" s="199" t="s">
        <v>159</v>
      </c>
      <c r="B301" s="171"/>
      <c r="C301" s="4">
        <v>2548</v>
      </c>
      <c r="D301" s="170"/>
      <c r="E301" s="14">
        <v>6.52</v>
      </c>
      <c r="F301" s="97"/>
      <c r="G301" s="15">
        <f t="shared" si="145"/>
        <v>16613</v>
      </c>
      <c r="H301" s="5"/>
      <c r="I301" s="31">
        <v>8.9999999999999998E-4</v>
      </c>
      <c r="J301" s="97"/>
      <c r="K301" s="15">
        <f t="shared" si="146"/>
        <v>14.951699999999999</v>
      </c>
      <c r="L301" s="5"/>
      <c r="M301" s="31">
        <f t="shared" si="142"/>
        <v>1.2999999999999999E-3</v>
      </c>
      <c r="N301" s="97"/>
      <c r="O301" s="15">
        <f t="shared" si="147"/>
        <v>21.596899999999998</v>
      </c>
      <c r="S301" s="138">
        <f t="shared" si="136"/>
        <v>0</v>
      </c>
      <c r="T301" s="139">
        <f t="shared" si="137"/>
        <v>0</v>
      </c>
    </row>
    <row r="302" spans="1:20" s="166" customFormat="1">
      <c r="A302" s="199" t="s">
        <v>175</v>
      </c>
      <c r="B302" s="171"/>
      <c r="C302" s="4">
        <v>799</v>
      </c>
      <c r="D302" s="170"/>
      <c r="E302" s="14">
        <v>8.27</v>
      </c>
      <c r="F302" s="97"/>
      <c r="G302" s="15">
        <f t="shared" si="145"/>
        <v>6608</v>
      </c>
      <c r="H302" s="5"/>
      <c r="I302" s="31">
        <v>8.9999999999999998E-4</v>
      </c>
      <c r="J302" s="97"/>
      <c r="K302" s="15">
        <f t="shared" si="146"/>
        <v>5.9471999999999996</v>
      </c>
      <c r="L302" s="5"/>
      <c r="M302" s="31">
        <f t="shared" si="142"/>
        <v>1.2999999999999999E-3</v>
      </c>
      <c r="N302" s="97"/>
      <c r="O302" s="15">
        <f t="shared" si="147"/>
        <v>8.5903999999999989</v>
      </c>
      <c r="S302" s="138">
        <f t="shared" si="136"/>
        <v>0</v>
      </c>
      <c r="T302" s="139">
        <f t="shared" si="137"/>
        <v>0</v>
      </c>
    </row>
    <row r="303" spans="1:20" s="166" customFormat="1">
      <c r="A303" s="199" t="s">
        <v>176</v>
      </c>
      <c r="B303" s="171"/>
      <c r="C303" s="4">
        <v>0</v>
      </c>
      <c r="D303" s="170"/>
      <c r="E303" s="14">
        <v>8.26</v>
      </c>
      <c r="F303" s="97"/>
      <c r="G303" s="15">
        <f t="shared" si="145"/>
        <v>0</v>
      </c>
      <c r="H303" s="5"/>
      <c r="I303" s="31">
        <v>8.9999999999999998E-4</v>
      </c>
      <c r="J303" s="97"/>
      <c r="K303" s="15">
        <f t="shared" si="146"/>
        <v>0</v>
      </c>
      <c r="L303" s="5"/>
      <c r="M303" s="31">
        <f t="shared" si="142"/>
        <v>1.2999999999999999E-3</v>
      </c>
      <c r="N303" s="97"/>
      <c r="O303" s="15">
        <f t="shared" si="147"/>
        <v>0</v>
      </c>
      <c r="S303" s="138">
        <f t="shared" si="136"/>
        <v>0</v>
      </c>
      <c r="T303" s="139">
        <f t="shared" si="137"/>
        <v>0</v>
      </c>
    </row>
    <row r="304" spans="1:20" s="166" customFormat="1">
      <c r="A304" s="204" t="s">
        <v>160</v>
      </c>
      <c r="B304" s="170"/>
      <c r="C304" s="4">
        <v>5601</v>
      </c>
      <c r="D304" s="170"/>
      <c r="E304" s="97">
        <v>9.59</v>
      </c>
      <c r="F304" s="97"/>
      <c r="G304" s="21">
        <f t="shared" si="145"/>
        <v>53714</v>
      </c>
      <c r="H304" s="5"/>
      <c r="I304" s="31">
        <v>8.9999999999999998E-4</v>
      </c>
      <c r="J304" s="97"/>
      <c r="K304" s="21">
        <f t="shared" si="146"/>
        <v>48.342599999999997</v>
      </c>
      <c r="L304" s="5"/>
      <c r="M304" s="31">
        <f t="shared" si="142"/>
        <v>1.2999999999999999E-3</v>
      </c>
      <c r="N304" s="97"/>
      <c r="O304" s="21">
        <f t="shared" si="147"/>
        <v>69.828199999999995</v>
      </c>
      <c r="S304" s="138">
        <f t="shared" si="136"/>
        <v>0</v>
      </c>
      <c r="T304" s="139">
        <f t="shared" si="137"/>
        <v>0</v>
      </c>
    </row>
    <row r="305" spans="1:20" s="166" customFormat="1">
      <c r="A305" s="199" t="s">
        <v>177</v>
      </c>
      <c r="B305" s="171"/>
      <c r="C305" s="4">
        <v>143</v>
      </c>
      <c r="D305" s="170"/>
      <c r="E305" s="14">
        <v>11.93</v>
      </c>
      <c r="F305" s="97"/>
      <c r="G305" s="15">
        <f t="shared" si="145"/>
        <v>1706</v>
      </c>
      <c r="H305" s="5"/>
      <c r="I305" s="31">
        <v>8.9999999999999998E-4</v>
      </c>
      <c r="J305" s="97"/>
      <c r="K305" s="15">
        <f t="shared" si="146"/>
        <v>1.5353999999999999</v>
      </c>
      <c r="L305" s="5"/>
      <c r="M305" s="31">
        <f t="shared" si="142"/>
        <v>1.2999999999999999E-3</v>
      </c>
      <c r="N305" s="97"/>
      <c r="O305" s="15">
        <f t="shared" si="147"/>
        <v>2.2178</v>
      </c>
      <c r="S305" s="138">
        <f t="shared" si="136"/>
        <v>0</v>
      </c>
      <c r="T305" s="139">
        <f t="shared" si="137"/>
        <v>0</v>
      </c>
    </row>
    <row r="306" spans="1:20" s="166" customFormat="1">
      <c r="A306" s="199" t="s">
        <v>161</v>
      </c>
      <c r="B306" s="171"/>
      <c r="C306" s="16">
        <v>10133</v>
      </c>
      <c r="D306" s="170"/>
      <c r="E306" s="97">
        <v>14</v>
      </c>
      <c r="F306" s="97"/>
      <c r="G306" s="21">
        <f t="shared" si="145"/>
        <v>141862</v>
      </c>
      <c r="H306" s="5"/>
      <c r="I306" s="31">
        <v>8.9999999999999998E-4</v>
      </c>
      <c r="J306" s="97"/>
      <c r="K306" s="21">
        <f t="shared" si="146"/>
        <v>127.6758</v>
      </c>
      <c r="L306" s="5"/>
      <c r="M306" s="31">
        <f t="shared" si="142"/>
        <v>1.2999999999999999E-3</v>
      </c>
      <c r="N306" s="97"/>
      <c r="O306" s="21">
        <f t="shared" si="147"/>
        <v>184.42059999999998</v>
      </c>
      <c r="S306" s="138">
        <f t="shared" si="136"/>
        <v>0</v>
      </c>
      <c r="T306" s="139">
        <f t="shared" si="137"/>
        <v>0</v>
      </c>
    </row>
    <row r="307" spans="1:20" s="166" customFormat="1">
      <c r="A307" s="200" t="s">
        <v>178</v>
      </c>
      <c r="B307" s="171"/>
      <c r="C307" s="4">
        <v>157</v>
      </c>
      <c r="D307" s="170"/>
      <c r="E307" s="14">
        <v>15.56</v>
      </c>
      <c r="F307" s="97"/>
      <c r="G307" s="21">
        <f t="shared" ref="G307" si="148">ROUND(C307*E307,0)</f>
        <v>2443</v>
      </c>
      <c r="H307" s="5"/>
      <c r="I307" s="31">
        <v>8.9999999999999998E-4</v>
      </c>
      <c r="J307" s="97"/>
      <c r="K307" s="21">
        <f t="shared" ref="K307" si="149">$G307*I307</f>
        <v>2.1987000000000001</v>
      </c>
      <c r="L307" s="5"/>
      <c r="M307" s="31">
        <f t="shared" si="142"/>
        <v>1.2999999999999999E-3</v>
      </c>
      <c r="N307" s="97"/>
      <c r="O307" s="21">
        <f t="shared" ref="O307" si="150">$G307*M307</f>
        <v>3.1758999999999999</v>
      </c>
      <c r="S307" s="138"/>
      <c r="T307" s="139"/>
    </row>
    <row r="308" spans="1:20" s="166" customFormat="1">
      <c r="A308" s="199" t="s">
        <v>130</v>
      </c>
      <c r="B308" s="171"/>
      <c r="C308" s="4"/>
      <c r="D308" s="170"/>
      <c r="E308" s="14"/>
      <c r="F308" s="97"/>
      <c r="G308" s="15"/>
      <c r="H308" s="5"/>
      <c r="I308" s="31"/>
      <c r="J308" s="97"/>
      <c r="K308" s="15"/>
      <c r="L308" s="5"/>
      <c r="M308" s="31"/>
      <c r="N308" s="97"/>
      <c r="O308" s="15"/>
      <c r="S308" s="138">
        <f t="shared" si="136"/>
        <v>0</v>
      </c>
      <c r="T308" s="139">
        <f t="shared" si="137"/>
        <v>0</v>
      </c>
    </row>
    <row r="309" spans="1:20" s="166" customFormat="1">
      <c r="A309" s="199" t="s">
        <v>179</v>
      </c>
      <c r="B309" s="171"/>
      <c r="C309" s="4">
        <v>702</v>
      </c>
      <c r="D309" s="170"/>
      <c r="E309" s="14">
        <v>9.19</v>
      </c>
      <c r="F309" s="97"/>
      <c r="G309" s="15">
        <f t="shared" ref="G309:G314" si="151">ROUND(C309*E309,0)</f>
        <v>6451</v>
      </c>
      <c r="H309" s="5"/>
      <c r="I309" s="31">
        <v>8.9999999999999998E-4</v>
      </c>
      <c r="J309" s="97"/>
      <c r="K309" s="15">
        <f t="shared" ref="K309:K315" si="152">$G309*I309</f>
        <v>5.8059000000000003</v>
      </c>
      <c r="L309" s="5"/>
      <c r="M309" s="31">
        <f t="shared" ref="M309:M315" si="153">$R$121</f>
        <v>1.2999999999999999E-3</v>
      </c>
      <c r="N309" s="97"/>
      <c r="O309" s="15">
        <f t="shared" ref="O309:O315" si="154">$G309*M309</f>
        <v>8.3863000000000003</v>
      </c>
      <c r="S309" s="138">
        <f t="shared" si="136"/>
        <v>0</v>
      </c>
      <c r="T309" s="139">
        <f t="shared" si="137"/>
        <v>0</v>
      </c>
    </row>
    <row r="310" spans="1:20" s="166" customFormat="1">
      <c r="A310" s="199" t="s">
        <v>163</v>
      </c>
      <c r="B310" s="171"/>
      <c r="C310" s="4">
        <v>1617</v>
      </c>
      <c r="D310" s="170"/>
      <c r="E310" s="14">
        <v>13.57</v>
      </c>
      <c r="F310" s="97"/>
      <c r="G310" s="15">
        <f t="shared" si="151"/>
        <v>21943</v>
      </c>
      <c r="H310" s="5"/>
      <c r="I310" s="31">
        <v>8.9999999999999998E-4</v>
      </c>
      <c r="J310" s="97"/>
      <c r="K310" s="15">
        <f t="shared" si="152"/>
        <v>19.748699999999999</v>
      </c>
      <c r="L310" s="5"/>
      <c r="M310" s="31">
        <f t="shared" si="153"/>
        <v>1.2999999999999999E-3</v>
      </c>
      <c r="N310" s="97"/>
      <c r="O310" s="15">
        <f t="shared" si="154"/>
        <v>28.5259</v>
      </c>
      <c r="S310" s="138">
        <f t="shared" si="136"/>
        <v>0</v>
      </c>
      <c r="T310" s="139">
        <f t="shared" si="137"/>
        <v>0</v>
      </c>
    </row>
    <row r="311" spans="1:20" s="166" customFormat="1">
      <c r="A311" s="199" t="s">
        <v>180</v>
      </c>
      <c r="B311" s="171"/>
      <c r="C311" s="4">
        <v>225</v>
      </c>
      <c r="D311" s="170"/>
      <c r="E311" s="14">
        <v>11.09</v>
      </c>
      <c r="F311" s="97"/>
      <c r="G311" s="15">
        <f t="shared" si="151"/>
        <v>2495</v>
      </c>
      <c r="H311" s="5"/>
      <c r="I311" s="31">
        <v>8.9999999999999998E-4</v>
      </c>
      <c r="J311" s="97"/>
      <c r="K311" s="15">
        <f t="shared" si="152"/>
        <v>2.2454999999999998</v>
      </c>
      <c r="L311" s="5"/>
      <c r="M311" s="31">
        <f t="shared" si="153"/>
        <v>1.2999999999999999E-3</v>
      </c>
      <c r="N311" s="97"/>
      <c r="O311" s="15">
        <f t="shared" si="154"/>
        <v>3.2435</v>
      </c>
      <c r="S311" s="138">
        <f t="shared" si="136"/>
        <v>0</v>
      </c>
      <c r="T311" s="139">
        <f t="shared" si="137"/>
        <v>0</v>
      </c>
    </row>
    <row r="312" spans="1:20" s="166" customFormat="1">
      <c r="A312" s="199" t="s">
        <v>164</v>
      </c>
      <c r="B312" s="171"/>
      <c r="C312" s="4">
        <v>518</v>
      </c>
      <c r="D312" s="170"/>
      <c r="E312" s="14">
        <v>13.71</v>
      </c>
      <c r="F312" s="97"/>
      <c r="G312" s="15">
        <f t="shared" si="151"/>
        <v>7102</v>
      </c>
      <c r="H312" s="5"/>
      <c r="I312" s="31">
        <v>8.9999999999999998E-4</v>
      </c>
      <c r="J312" s="97"/>
      <c r="K312" s="15">
        <f t="shared" si="152"/>
        <v>6.3917999999999999</v>
      </c>
      <c r="L312" s="5"/>
      <c r="M312" s="31">
        <f t="shared" si="153"/>
        <v>1.2999999999999999E-3</v>
      </c>
      <c r="N312" s="97"/>
      <c r="O312" s="15">
        <f t="shared" si="154"/>
        <v>9.2325999999999997</v>
      </c>
      <c r="S312" s="138">
        <f t="shared" si="136"/>
        <v>0</v>
      </c>
      <c r="T312" s="139">
        <f t="shared" si="137"/>
        <v>0</v>
      </c>
    </row>
    <row r="313" spans="1:20" s="166" customFormat="1">
      <c r="A313" s="199" t="s">
        <v>181</v>
      </c>
      <c r="B313" s="171"/>
      <c r="C313" s="4">
        <v>6034</v>
      </c>
      <c r="D313" s="170"/>
      <c r="E313" s="14">
        <v>14.13</v>
      </c>
      <c r="F313" s="97"/>
      <c r="G313" s="15">
        <f t="shared" si="151"/>
        <v>85260</v>
      </c>
      <c r="H313" s="5"/>
      <c r="I313" s="31">
        <v>8.9999999999999998E-4</v>
      </c>
      <c r="J313" s="97"/>
      <c r="K313" s="15">
        <f t="shared" si="152"/>
        <v>76.733999999999995</v>
      </c>
      <c r="L313" s="5"/>
      <c r="M313" s="31">
        <f t="shared" si="153"/>
        <v>1.2999999999999999E-3</v>
      </c>
      <c r="N313" s="97"/>
      <c r="O313" s="15">
        <f t="shared" si="154"/>
        <v>110.83799999999999</v>
      </c>
      <c r="S313" s="138">
        <f t="shared" si="136"/>
        <v>0</v>
      </c>
      <c r="T313" s="139">
        <f t="shared" si="137"/>
        <v>0</v>
      </c>
    </row>
    <row r="314" spans="1:20" s="166" customFormat="1">
      <c r="A314" s="199" t="s">
        <v>165</v>
      </c>
      <c r="B314" s="171"/>
      <c r="C314" s="4">
        <v>544</v>
      </c>
      <c r="D314" s="170"/>
      <c r="E314" s="14">
        <v>14.58</v>
      </c>
      <c r="F314" s="97"/>
      <c r="G314" s="15">
        <f t="shared" si="151"/>
        <v>7932</v>
      </c>
      <c r="H314" s="5"/>
      <c r="I314" s="31">
        <v>8.9999999999999998E-4</v>
      </c>
      <c r="J314" s="97"/>
      <c r="K314" s="15">
        <f t="shared" si="152"/>
        <v>7.1387999999999998</v>
      </c>
      <c r="L314" s="5"/>
      <c r="M314" s="31">
        <f t="shared" si="153"/>
        <v>1.2999999999999999E-3</v>
      </c>
      <c r="N314" s="97"/>
      <c r="O314" s="15">
        <f t="shared" si="154"/>
        <v>10.3116</v>
      </c>
      <c r="S314" s="138">
        <f t="shared" si="136"/>
        <v>0</v>
      </c>
      <c r="T314" s="139">
        <f t="shared" si="137"/>
        <v>0</v>
      </c>
    </row>
    <row r="315" spans="1:20" s="166" customFormat="1">
      <c r="A315" s="199" t="s">
        <v>182</v>
      </c>
      <c r="B315" s="171"/>
      <c r="C315" s="16">
        <v>669</v>
      </c>
      <c r="D315" s="170"/>
      <c r="E315" s="97">
        <v>15.79</v>
      </c>
      <c r="F315" s="97"/>
      <c r="G315" s="21">
        <f>ROUND(C315*E315,0)</f>
        <v>10564</v>
      </c>
      <c r="H315" s="5"/>
      <c r="I315" s="31">
        <v>8.9999999999999998E-4</v>
      </c>
      <c r="J315" s="97"/>
      <c r="K315" s="21">
        <f t="shared" si="152"/>
        <v>9.5076000000000001</v>
      </c>
      <c r="L315" s="5"/>
      <c r="M315" s="31">
        <f t="shared" si="153"/>
        <v>1.2999999999999999E-3</v>
      </c>
      <c r="N315" s="97"/>
      <c r="O315" s="21">
        <f t="shared" si="154"/>
        <v>13.7332</v>
      </c>
      <c r="S315" s="138">
        <f t="shared" si="136"/>
        <v>0</v>
      </c>
      <c r="T315" s="139">
        <f t="shared" si="137"/>
        <v>0</v>
      </c>
    </row>
    <row r="316" spans="1:20" s="166" customFormat="1">
      <c r="A316" s="200" t="s">
        <v>183</v>
      </c>
      <c r="B316" s="171"/>
      <c r="C316" s="4"/>
      <c r="D316" s="170"/>
      <c r="E316" s="14"/>
      <c r="F316" s="97"/>
      <c r="G316" s="15"/>
      <c r="H316" s="5"/>
      <c r="I316" s="31"/>
      <c r="J316" s="97"/>
      <c r="K316" s="15"/>
      <c r="L316" s="5"/>
      <c r="M316" s="31"/>
      <c r="N316" s="97"/>
      <c r="O316" s="15"/>
      <c r="S316" s="138"/>
      <c r="T316" s="139"/>
    </row>
    <row r="317" spans="1:20" s="166" customFormat="1">
      <c r="A317" s="199" t="s">
        <v>184</v>
      </c>
      <c r="B317" s="171"/>
      <c r="C317" s="4">
        <v>0</v>
      </c>
      <c r="D317" s="170"/>
      <c r="E317" s="14">
        <v>3.75</v>
      </c>
      <c r="F317" s="97"/>
      <c r="G317" s="15">
        <f>ROUND(C317*E317,0)</f>
        <v>0</v>
      </c>
      <c r="H317" s="5"/>
      <c r="I317" s="31">
        <v>8.9999999999999998E-4</v>
      </c>
      <c r="J317" s="97"/>
      <c r="K317" s="15">
        <f t="shared" ref="K317:K318" si="155">$G317*I317</f>
        <v>0</v>
      </c>
      <c r="L317" s="5"/>
      <c r="M317" s="31">
        <f>$R$121</f>
        <v>1.2999999999999999E-3</v>
      </c>
      <c r="N317" s="97"/>
      <c r="O317" s="15">
        <f t="shared" ref="O317:O318" si="156">$G317*M317</f>
        <v>0</v>
      </c>
      <c r="S317" s="138">
        <f t="shared" si="136"/>
        <v>0</v>
      </c>
      <c r="T317" s="139">
        <f t="shared" si="137"/>
        <v>0</v>
      </c>
    </row>
    <row r="318" spans="1:20" s="166" customFormat="1">
      <c r="A318" s="199" t="s">
        <v>185</v>
      </c>
      <c r="B318" s="171"/>
      <c r="C318" s="48">
        <v>83</v>
      </c>
      <c r="D318" s="170"/>
      <c r="E318" s="14">
        <v>13.92</v>
      </c>
      <c r="F318" s="97"/>
      <c r="G318" s="37">
        <f>ROUND(C318*E318,0)</f>
        <v>1155</v>
      </c>
      <c r="H318" s="5"/>
      <c r="I318" s="31">
        <v>8.9999999999999998E-4</v>
      </c>
      <c r="J318" s="97"/>
      <c r="K318" s="37">
        <f t="shared" si="155"/>
        <v>1.0394999999999999</v>
      </c>
      <c r="L318" s="5"/>
      <c r="M318" s="31">
        <f>$R$121</f>
        <v>1.2999999999999999E-3</v>
      </c>
      <c r="N318" s="97"/>
      <c r="O318" s="37">
        <f t="shared" si="156"/>
        <v>1.5014999999999998</v>
      </c>
      <c r="S318" s="138">
        <f t="shared" si="136"/>
        <v>0</v>
      </c>
      <c r="T318" s="139">
        <f t="shared" si="137"/>
        <v>0</v>
      </c>
    </row>
    <row r="319" spans="1:20" s="166" customFormat="1">
      <c r="A319" s="200" t="s">
        <v>167</v>
      </c>
      <c r="B319" s="171"/>
      <c r="C319" s="16">
        <v>5219064.5578195509</v>
      </c>
      <c r="D319" s="170"/>
      <c r="E319" s="121"/>
      <c r="F319" s="97"/>
      <c r="G319" s="21">
        <f>SUM(G290:G318)</f>
        <v>660059</v>
      </c>
      <c r="H319" s="5"/>
      <c r="I319" s="122"/>
      <c r="J319" s="97"/>
      <c r="K319" s="21">
        <f>SUM(K290:K318)</f>
        <v>594.05309999999986</v>
      </c>
      <c r="L319" s="5"/>
      <c r="M319" s="122"/>
      <c r="N319" s="97"/>
      <c r="O319" s="21">
        <f>SUM(O290:O318)</f>
        <v>858.07669999999985</v>
      </c>
    </row>
    <row r="320" spans="1:20" s="166" customFormat="1">
      <c r="A320" s="200" t="s">
        <v>84</v>
      </c>
      <c r="B320" s="171"/>
      <c r="C320" s="16"/>
      <c r="D320" s="170"/>
      <c r="E320" s="121"/>
      <c r="F320" s="97"/>
      <c r="G320" s="21"/>
      <c r="H320" s="5"/>
      <c r="I320" s="122"/>
      <c r="J320" s="97"/>
      <c r="K320" s="21"/>
      <c r="L320" s="5"/>
      <c r="M320" s="122"/>
      <c r="N320" s="97"/>
      <c r="O320" s="21"/>
    </row>
    <row r="321" spans="1:20" s="166" customFormat="1">
      <c r="A321" s="200" t="s">
        <v>153</v>
      </c>
      <c r="B321" s="171"/>
      <c r="C321" s="48">
        <v>5219064.5578195509</v>
      </c>
      <c r="D321" s="170"/>
      <c r="E321" s="121"/>
      <c r="F321" s="97"/>
      <c r="G321" s="37">
        <f>SUM(G319:G320)</f>
        <v>660059</v>
      </c>
      <c r="H321" s="5"/>
      <c r="I321" s="122"/>
      <c r="J321" s="97"/>
      <c r="K321" s="37">
        <f>SUM(K319:K320)</f>
        <v>594.05309999999986</v>
      </c>
      <c r="L321" s="5"/>
      <c r="M321" s="122"/>
      <c r="N321" s="97"/>
      <c r="O321" s="37">
        <f>SUM(O319:O320)</f>
        <v>858.07669999999985</v>
      </c>
    </row>
    <row r="322" spans="1:20" s="166" customFormat="1">
      <c r="A322" s="200" t="s">
        <v>327</v>
      </c>
      <c r="B322" s="171"/>
      <c r="C322" s="16">
        <v>221</v>
      </c>
      <c r="D322" s="170"/>
      <c r="E322" s="121"/>
      <c r="F322" s="97"/>
      <c r="G322" s="21"/>
      <c r="H322" s="5"/>
      <c r="I322" s="31"/>
      <c r="J322" s="97"/>
      <c r="K322" s="21"/>
      <c r="L322" s="5"/>
      <c r="M322" s="31"/>
      <c r="N322" s="97"/>
      <c r="O322" s="21"/>
    </row>
    <row r="323" spans="1:20" s="166" customFormat="1">
      <c r="A323" s="123" t="s">
        <v>186</v>
      </c>
      <c r="B323" s="171"/>
      <c r="C323" s="4"/>
      <c r="D323" s="170"/>
      <c r="E323" s="14"/>
      <c r="F323" s="97"/>
      <c r="G323" s="171"/>
      <c r="H323" s="5"/>
      <c r="I323" s="205"/>
      <c r="J323" s="205"/>
      <c r="K323" s="171"/>
      <c r="L323" s="5"/>
      <c r="M323" s="205"/>
      <c r="N323" s="205"/>
      <c r="O323" s="171"/>
    </row>
    <row r="324" spans="1:20" s="166" customFormat="1">
      <c r="A324" s="200" t="s">
        <v>169</v>
      </c>
      <c r="B324" s="171"/>
      <c r="C324" s="4"/>
      <c r="D324" s="170"/>
      <c r="E324" s="14"/>
      <c r="F324" s="97"/>
      <c r="G324" s="15"/>
      <c r="H324" s="5"/>
      <c r="I324" s="205"/>
      <c r="J324" s="205"/>
      <c r="K324" s="15"/>
      <c r="L324" s="5"/>
      <c r="M324" s="205"/>
      <c r="N324" s="205"/>
      <c r="O324" s="15"/>
    </row>
    <row r="325" spans="1:20" s="166" customFormat="1">
      <c r="A325" s="199" t="s">
        <v>148</v>
      </c>
      <c r="B325" s="171"/>
      <c r="C325" s="4">
        <v>36</v>
      </c>
      <c r="D325" s="170"/>
      <c r="E325" s="14">
        <v>17.73</v>
      </c>
      <c r="F325" s="97"/>
      <c r="G325" s="15">
        <f>ROUND(C325*E325,0)</f>
        <v>638</v>
      </c>
      <c r="H325" s="5"/>
      <c r="I325" s="31">
        <v>8.9999999999999998E-4</v>
      </c>
      <c r="J325" s="97"/>
      <c r="K325" s="15">
        <f t="shared" ref="K325:K326" si="157">$G325*I325</f>
        <v>0.57419999999999993</v>
      </c>
      <c r="L325" s="5"/>
      <c r="M325" s="31">
        <f>$R$121</f>
        <v>1.2999999999999999E-3</v>
      </c>
      <c r="N325" s="97"/>
      <c r="O325" s="15">
        <f t="shared" ref="O325:O326" si="158">$G325*M325</f>
        <v>0.82939999999999992</v>
      </c>
      <c r="S325" s="138">
        <f t="shared" ref="S325:S342" si="159">G325*I325-K325</f>
        <v>0</v>
      </c>
      <c r="T325" s="139">
        <f t="shared" ref="T325:T342" si="160">G325*M325-O325</f>
        <v>0</v>
      </c>
    </row>
    <row r="326" spans="1:20" s="166" customFormat="1">
      <c r="A326" s="199" t="s">
        <v>143</v>
      </c>
      <c r="B326" s="171"/>
      <c r="C326" s="4">
        <v>12</v>
      </c>
      <c r="D326" s="170"/>
      <c r="E326" s="14">
        <v>23.4</v>
      </c>
      <c r="F326" s="97"/>
      <c r="G326" s="15">
        <f>ROUND(C326*E326,0)</f>
        <v>281</v>
      </c>
      <c r="H326" s="5"/>
      <c r="I326" s="31">
        <v>8.9999999999999998E-4</v>
      </c>
      <c r="J326" s="97"/>
      <c r="K326" s="15">
        <f t="shared" si="157"/>
        <v>0.25290000000000001</v>
      </c>
      <c r="L326" s="5"/>
      <c r="M326" s="31">
        <f>$R$121</f>
        <v>1.2999999999999999E-3</v>
      </c>
      <c r="N326" s="97"/>
      <c r="O326" s="15">
        <f t="shared" si="158"/>
        <v>0.36529999999999996</v>
      </c>
      <c r="S326" s="138">
        <f t="shared" si="159"/>
        <v>0</v>
      </c>
      <c r="T326" s="139">
        <f t="shared" si="160"/>
        <v>0</v>
      </c>
    </row>
    <row r="327" spans="1:20" s="166" customFormat="1">
      <c r="A327" s="200" t="s">
        <v>171</v>
      </c>
      <c r="B327" s="171"/>
      <c r="C327" s="4"/>
      <c r="D327" s="170"/>
      <c r="E327" s="171"/>
      <c r="F327" s="170"/>
      <c r="G327" s="171"/>
      <c r="H327" s="5"/>
      <c r="I327" s="88"/>
      <c r="J327" s="5"/>
      <c r="K327" s="171"/>
      <c r="L327" s="5"/>
      <c r="M327" s="88"/>
      <c r="N327" s="5"/>
      <c r="O327" s="171"/>
      <c r="S327" s="138"/>
      <c r="T327" s="139"/>
    </row>
    <row r="328" spans="1:20" s="166" customFormat="1">
      <c r="A328" s="199" t="s">
        <v>57</v>
      </c>
      <c r="B328" s="171"/>
      <c r="C328" s="4">
        <v>42</v>
      </c>
      <c r="D328" s="170"/>
      <c r="E328" s="14">
        <v>8.0299999999999994</v>
      </c>
      <c r="F328" s="97"/>
      <c r="G328" s="15">
        <f>ROUND(C328*E328,0)</f>
        <v>337</v>
      </c>
      <c r="H328" s="5"/>
      <c r="I328" s="31">
        <v>8.9999999999999998E-4</v>
      </c>
      <c r="J328" s="97"/>
      <c r="K328" s="15">
        <f t="shared" ref="K328" si="161">$G328*I328</f>
        <v>0.30330000000000001</v>
      </c>
      <c r="L328" s="5"/>
      <c r="M328" s="31">
        <f>$R$121</f>
        <v>1.2999999999999999E-3</v>
      </c>
      <c r="N328" s="97"/>
      <c r="O328" s="15">
        <f t="shared" ref="O328" si="162">$G328*M328</f>
        <v>0.43809999999999999</v>
      </c>
      <c r="S328" s="138">
        <f t="shared" si="159"/>
        <v>0</v>
      </c>
      <c r="T328" s="139">
        <f t="shared" si="160"/>
        <v>0</v>
      </c>
    </row>
    <row r="329" spans="1:20" s="166" customFormat="1">
      <c r="A329" s="199" t="s">
        <v>59</v>
      </c>
      <c r="B329" s="171"/>
      <c r="C329" s="4">
        <v>0</v>
      </c>
      <c r="D329" s="170"/>
      <c r="E329" s="14">
        <v>15.3</v>
      </c>
      <c r="F329" s="97"/>
      <c r="G329" s="15">
        <f t="shared" ref="G329:G337" si="163">ROUND(C329*E329,0)</f>
        <v>0</v>
      </c>
      <c r="H329" s="5"/>
      <c r="I329" s="31">
        <v>8.9999999999999998E-4</v>
      </c>
      <c r="J329" s="97"/>
      <c r="K329" s="15">
        <f t="shared" ref="K329:K337" si="164">$G329*I329</f>
        <v>0</v>
      </c>
      <c r="L329" s="5"/>
      <c r="M329" s="31">
        <f>$R$121</f>
        <v>1.2999999999999999E-3</v>
      </c>
      <c r="N329" s="97"/>
      <c r="O329" s="15">
        <f t="shared" ref="O329:O337" si="165">$G329*M329</f>
        <v>0</v>
      </c>
      <c r="S329" s="138">
        <f t="shared" si="159"/>
        <v>0</v>
      </c>
      <c r="T329" s="139">
        <f t="shared" si="160"/>
        <v>0</v>
      </c>
    </row>
    <row r="330" spans="1:20" s="166" customFormat="1">
      <c r="A330" s="199" t="s">
        <v>172</v>
      </c>
      <c r="B330" s="171"/>
      <c r="C330" s="4">
        <v>96</v>
      </c>
      <c r="D330" s="170"/>
      <c r="E330" s="14">
        <v>32.479999999999997</v>
      </c>
      <c r="F330" s="97"/>
      <c r="G330" s="15">
        <f t="shared" si="163"/>
        <v>3118</v>
      </c>
      <c r="H330" s="5"/>
      <c r="I330" s="31">
        <v>8.9999999999999998E-4</v>
      </c>
      <c r="J330" s="97"/>
      <c r="K330" s="15">
        <f t="shared" si="164"/>
        <v>2.8062</v>
      </c>
      <c r="L330" s="5"/>
      <c r="M330" s="31">
        <f>$R$121</f>
        <v>1.2999999999999999E-3</v>
      </c>
      <c r="N330" s="97"/>
      <c r="O330" s="15">
        <f t="shared" si="165"/>
        <v>4.0533999999999999</v>
      </c>
      <c r="S330" s="138">
        <f t="shared" si="159"/>
        <v>0</v>
      </c>
      <c r="T330" s="139">
        <f t="shared" si="160"/>
        <v>0</v>
      </c>
    </row>
    <row r="331" spans="1:20" s="166" customFormat="1">
      <c r="A331" s="199" t="s">
        <v>114</v>
      </c>
      <c r="B331" s="171"/>
      <c r="C331" s="4"/>
      <c r="D331" s="170"/>
      <c r="E331" s="14"/>
      <c r="F331" s="97"/>
      <c r="G331" s="15"/>
      <c r="H331" s="5"/>
      <c r="I331" s="31"/>
      <c r="J331" s="97"/>
      <c r="K331" s="15"/>
      <c r="L331" s="5"/>
      <c r="M331" s="31"/>
      <c r="N331" s="97"/>
      <c r="O331" s="15"/>
      <c r="S331" s="138">
        <f t="shared" si="159"/>
        <v>0</v>
      </c>
      <c r="T331" s="139">
        <f t="shared" si="160"/>
        <v>0</v>
      </c>
    </row>
    <row r="332" spans="1:20" s="166" customFormat="1">
      <c r="A332" s="199" t="s">
        <v>157</v>
      </c>
      <c r="B332" s="171"/>
      <c r="C332" s="4">
        <v>4275</v>
      </c>
      <c r="D332" s="170"/>
      <c r="E332" s="14">
        <v>4.68</v>
      </c>
      <c r="F332" s="97"/>
      <c r="G332" s="15">
        <f t="shared" si="163"/>
        <v>20007</v>
      </c>
      <c r="H332" s="5"/>
      <c r="I332" s="31">
        <v>8.9999999999999998E-4</v>
      </c>
      <c r="J332" s="97"/>
      <c r="K332" s="15">
        <f t="shared" si="164"/>
        <v>18.0063</v>
      </c>
      <c r="L332" s="5"/>
      <c r="M332" s="31">
        <f t="shared" ref="M332:M337" si="166">$R$121</f>
        <v>1.2999999999999999E-3</v>
      </c>
      <c r="N332" s="97"/>
      <c r="O332" s="15">
        <f t="shared" si="165"/>
        <v>26.0091</v>
      </c>
      <c r="S332" s="138">
        <f t="shared" si="159"/>
        <v>0</v>
      </c>
      <c r="T332" s="139">
        <f t="shared" si="160"/>
        <v>0</v>
      </c>
    </row>
    <row r="333" spans="1:20" s="166" customFormat="1">
      <c r="A333" s="199" t="s">
        <v>158</v>
      </c>
      <c r="B333" s="171"/>
      <c r="C333" s="4">
        <v>14686</v>
      </c>
      <c r="D333" s="170"/>
      <c r="E333" s="14">
        <v>6.16</v>
      </c>
      <c r="F333" s="97"/>
      <c r="G333" s="15">
        <f t="shared" si="163"/>
        <v>90466</v>
      </c>
      <c r="H333" s="5"/>
      <c r="I333" s="31">
        <v>8.9999999999999998E-4</v>
      </c>
      <c r="J333" s="97"/>
      <c r="K333" s="15">
        <f t="shared" si="164"/>
        <v>81.419399999999996</v>
      </c>
      <c r="L333" s="5"/>
      <c r="M333" s="31">
        <f t="shared" si="166"/>
        <v>1.2999999999999999E-3</v>
      </c>
      <c r="N333" s="97"/>
      <c r="O333" s="15">
        <f t="shared" si="165"/>
        <v>117.60579999999999</v>
      </c>
      <c r="S333" s="138">
        <f t="shared" si="159"/>
        <v>0</v>
      </c>
      <c r="T333" s="139">
        <f t="shared" si="160"/>
        <v>0</v>
      </c>
    </row>
    <row r="334" spans="1:20" s="166" customFormat="1">
      <c r="A334" s="199" t="s">
        <v>159</v>
      </c>
      <c r="B334" s="171"/>
      <c r="C334" s="4">
        <v>1259</v>
      </c>
      <c r="D334" s="170"/>
      <c r="E334" s="14">
        <v>7.47</v>
      </c>
      <c r="F334" s="97"/>
      <c r="G334" s="15">
        <f t="shared" si="163"/>
        <v>9405</v>
      </c>
      <c r="H334" s="5"/>
      <c r="I334" s="31">
        <v>8.9999999999999998E-4</v>
      </c>
      <c r="J334" s="97"/>
      <c r="K334" s="15">
        <f t="shared" si="164"/>
        <v>8.4644999999999992</v>
      </c>
      <c r="L334" s="5"/>
      <c r="M334" s="31">
        <f t="shared" si="166"/>
        <v>1.2999999999999999E-3</v>
      </c>
      <c r="N334" s="97"/>
      <c r="O334" s="15">
        <f t="shared" si="165"/>
        <v>12.2265</v>
      </c>
      <c r="S334" s="138">
        <f t="shared" si="159"/>
        <v>0</v>
      </c>
      <c r="T334" s="139">
        <f t="shared" si="160"/>
        <v>0</v>
      </c>
    </row>
    <row r="335" spans="1:20" s="166" customFormat="1">
      <c r="A335" s="199" t="s">
        <v>67</v>
      </c>
      <c r="B335" s="171"/>
      <c r="C335" s="4">
        <v>0</v>
      </c>
      <c r="D335" s="170"/>
      <c r="E335" s="14">
        <v>9.44</v>
      </c>
      <c r="F335" s="97"/>
      <c r="G335" s="15">
        <f t="shared" si="163"/>
        <v>0</v>
      </c>
      <c r="H335" s="5"/>
      <c r="I335" s="31">
        <v>8.9999999999999998E-4</v>
      </c>
      <c r="J335" s="97"/>
      <c r="K335" s="15">
        <f t="shared" si="164"/>
        <v>0</v>
      </c>
      <c r="L335" s="5"/>
      <c r="M335" s="31">
        <f t="shared" si="166"/>
        <v>1.2999999999999999E-3</v>
      </c>
      <c r="N335" s="97"/>
      <c r="O335" s="15">
        <f t="shared" si="165"/>
        <v>0</v>
      </c>
      <c r="S335" s="138">
        <f t="shared" si="159"/>
        <v>0</v>
      </c>
      <c r="T335" s="139">
        <f t="shared" si="160"/>
        <v>0</v>
      </c>
    </row>
    <row r="336" spans="1:20" s="166" customFormat="1">
      <c r="A336" s="199" t="s">
        <v>160</v>
      </c>
      <c r="B336" s="171"/>
      <c r="C336" s="4">
        <v>2408</v>
      </c>
      <c r="D336" s="170"/>
      <c r="E336" s="14">
        <v>10.99</v>
      </c>
      <c r="F336" s="97"/>
      <c r="G336" s="15">
        <f t="shared" si="163"/>
        <v>26464</v>
      </c>
      <c r="H336" s="5"/>
      <c r="I336" s="31">
        <v>8.9999999999999998E-4</v>
      </c>
      <c r="J336" s="97"/>
      <c r="K336" s="15">
        <f t="shared" si="164"/>
        <v>23.817599999999999</v>
      </c>
      <c r="L336" s="5"/>
      <c r="M336" s="31">
        <f t="shared" si="166"/>
        <v>1.2999999999999999E-3</v>
      </c>
      <c r="N336" s="97"/>
      <c r="O336" s="15">
        <f t="shared" si="165"/>
        <v>34.403199999999998</v>
      </c>
      <c r="S336" s="138">
        <f t="shared" si="159"/>
        <v>0</v>
      </c>
      <c r="T336" s="139">
        <f t="shared" si="160"/>
        <v>0</v>
      </c>
    </row>
    <row r="337" spans="1:20" s="166" customFormat="1">
      <c r="A337" s="199" t="s">
        <v>161</v>
      </c>
      <c r="B337" s="171"/>
      <c r="C337" s="4">
        <v>1967</v>
      </c>
      <c r="D337" s="170"/>
      <c r="E337" s="97">
        <v>16.02</v>
      </c>
      <c r="F337" s="20"/>
      <c r="G337" s="21">
        <f t="shared" si="163"/>
        <v>31511</v>
      </c>
      <c r="H337" s="5"/>
      <c r="I337" s="31">
        <v>8.9999999999999998E-4</v>
      </c>
      <c r="J337" s="97"/>
      <c r="K337" s="21">
        <f t="shared" si="164"/>
        <v>28.3599</v>
      </c>
      <c r="L337" s="5"/>
      <c r="M337" s="31">
        <f t="shared" si="166"/>
        <v>1.2999999999999999E-3</v>
      </c>
      <c r="N337" s="97"/>
      <c r="O337" s="21">
        <f t="shared" si="165"/>
        <v>40.964300000000001</v>
      </c>
      <c r="S337" s="138">
        <f t="shared" si="159"/>
        <v>0</v>
      </c>
      <c r="T337" s="139">
        <f t="shared" si="160"/>
        <v>0</v>
      </c>
    </row>
    <row r="338" spans="1:20" s="166" customFormat="1">
      <c r="A338" s="200" t="s">
        <v>130</v>
      </c>
      <c r="B338" s="171"/>
      <c r="C338" s="4"/>
      <c r="D338" s="170"/>
      <c r="E338" s="171"/>
      <c r="F338" s="170"/>
      <c r="G338" s="171"/>
      <c r="H338" s="5"/>
      <c r="I338" s="88"/>
      <c r="J338" s="5"/>
      <c r="K338" s="171"/>
      <c r="L338" s="5"/>
      <c r="M338" s="88"/>
      <c r="N338" s="5"/>
      <c r="O338" s="171"/>
      <c r="S338" s="138"/>
      <c r="T338" s="139"/>
    </row>
    <row r="339" spans="1:20" s="166" customFormat="1">
      <c r="A339" s="199" t="s">
        <v>163</v>
      </c>
      <c r="B339" s="171"/>
      <c r="C339" s="4">
        <v>1188</v>
      </c>
      <c r="D339" s="170"/>
      <c r="E339" s="14">
        <v>15.58</v>
      </c>
      <c r="F339" s="97"/>
      <c r="G339" s="15">
        <f>ROUND(C339*E339,0)</f>
        <v>18509</v>
      </c>
      <c r="H339" s="5"/>
      <c r="I339" s="31">
        <v>8.9999999999999998E-4</v>
      </c>
      <c r="J339" s="97"/>
      <c r="K339" s="15">
        <f t="shared" ref="K339:K342" si="167">$G339*I339</f>
        <v>16.658100000000001</v>
      </c>
      <c r="L339" s="5"/>
      <c r="M339" s="31">
        <f>$R$121</f>
        <v>1.2999999999999999E-3</v>
      </c>
      <c r="N339" s="97"/>
      <c r="O339" s="15">
        <f t="shared" ref="O339:O342" si="168">$G339*M339</f>
        <v>24.061699999999998</v>
      </c>
      <c r="S339" s="138">
        <f t="shared" si="159"/>
        <v>0</v>
      </c>
      <c r="T339" s="139">
        <f t="shared" si="160"/>
        <v>0</v>
      </c>
    </row>
    <row r="340" spans="1:20" s="166" customFormat="1">
      <c r="A340" s="199" t="s">
        <v>164</v>
      </c>
      <c r="B340" s="171"/>
      <c r="C340" s="4">
        <v>724</v>
      </c>
      <c r="D340" s="170"/>
      <c r="E340" s="14">
        <v>15.73</v>
      </c>
      <c r="F340" s="97"/>
      <c r="G340" s="15">
        <f>ROUND(C340*E340,0)</f>
        <v>11389</v>
      </c>
      <c r="H340" s="5"/>
      <c r="I340" s="31">
        <v>8.9999999999999998E-4</v>
      </c>
      <c r="J340" s="97"/>
      <c r="K340" s="15">
        <f t="shared" si="167"/>
        <v>10.2501</v>
      </c>
      <c r="L340" s="5"/>
      <c r="M340" s="31">
        <f>$R$121</f>
        <v>1.2999999999999999E-3</v>
      </c>
      <c r="N340" s="97"/>
      <c r="O340" s="15">
        <f t="shared" si="168"/>
        <v>14.8057</v>
      </c>
      <c r="S340" s="138">
        <f t="shared" si="159"/>
        <v>0</v>
      </c>
      <c r="T340" s="139">
        <f t="shared" si="160"/>
        <v>0</v>
      </c>
    </row>
    <row r="341" spans="1:20" s="166" customFormat="1">
      <c r="A341" s="199" t="s">
        <v>165</v>
      </c>
      <c r="B341" s="171"/>
      <c r="C341" s="4">
        <v>881</v>
      </c>
      <c r="D341" s="170"/>
      <c r="E341" s="14">
        <v>16.72</v>
      </c>
      <c r="F341" s="97"/>
      <c r="G341" s="15">
        <f>ROUND(C341*E341,0)</f>
        <v>14730</v>
      </c>
      <c r="H341" s="5"/>
      <c r="I341" s="31">
        <v>8.9999999999999998E-4</v>
      </c>
      <c r="J341" s="97"/>
      <c r="K341" s="15">
        <f t="shared" si="167"/>
        <v>13.257</v>
      </c>
      <c r="L341" s="5"/>
      <c r="M341" s="31">
        <f>$R$121</f>
        <v>1.2999999999999999E-3</v>
      </c>
      <c r="N341" s="97"/>
      <c r="O341" s="15">
        <f t="shared" si="168"/>
        <v>19.148999999999997</v>
      </c>
      <c r="S341" s="138">
        <f t="shared" si="159"/>
        <v>0</v>
      </c>
      <c r="T341" s="139">
        <f t="shared" si="160"/>
        <v>0</v>
      </c>
    </row>
    <row r="342" spans="1:20" s="166" customFormat="1">
      <c r="A342" s="199" t="s">
        <v>187</v>
      </c>
      <c r="B342" s="171"/>
      <c r="C342" s="48">
        <v>96</v>
      </c>
      <c r="D342" s="170"/>
      <c r="E342" s="97">
        <v>33.049999999999997</v>
      </c>
      <c r="F342" s="97"/>
      <c r="G342" s="24">
        <f>ROUND(C342*E342,0)</f>
        <v>3173</v>
      </c>
      <c r="H342" s="5"/>
      <c r="I342" s="31">
        <v>8.9999999999999998E-4</v>
      </c>
      <c r="J342" s="97"/>
      <c r="K342" s="24">
        <f t="shared" si="167"/>
        <v>2.8557000000000001</v>
      </c>
      <c r="L342" s="5"/>
      <c r="M342" s="31">
        <f>$R$121</f>
        <v>1.2999999999999999E-3</v>
      </c>
      <c r="N342" s="97"/>
      <c r="O342" s="24">
        <f t="shared" si="168"/>
        <v>4.1249000000000002</v>
      </c>
      <c r="S342" s="138">
        <f t="shared" si="159"/>
        <v>0</v>
      </c>
      <c r="T342" s="139">
        <f t="shared" si="160"/>
        <v>0</v>
      </c>
    </row>
    <row r="343" spans="1:20" s="166" customFormat="1">
      <c r="A343" s="200" t="s">
        <v>167</v>
      </c>
      <c r="B343" s="171"/>
      <c r="C343" s="16">
        <v>1644139.7735008644</v>
      </c>
      <c r="D343" s="170"/>
      <c r="E343" s="121"/>
      <c r="F343" s="97"/>
      <c r="G343" s="21">
        <f>SUM(G325:G342)</f>
        <v>230028</v>
      </c>
      <c r="H343" s="5"/>
      <c r="I343" s="122"/>
      <c r="J343" s="97"/>
      <c r="K343" s="21">
        <f>SUM(K325:K342)</f>
        <v>207.02520000000001</v>
      </c>
      <c r="L343" s="5"/>
      <c r="M343" s="122"/>
      <c r="N343" s="97"/>
      <c r="O343" s="21">
        <f>SUM(O325:O342)</f>
        <v>299.03640000000001</v>
      </c>
    </row>
    <row r="344" spans="1:20" s="166" customFormat="1">
      <c r="A344" s="200" t="s">
        <v>84</v>
      </c>
      <c r="B344" s="171"/>
      <c r="C344" s="16"/>
      <c r="D344" s="170"/>
      <c r="E344" s="121"/>
      <c r="F344" s="97"/>
      <c r="G344" s="21"/>
      <c r="H344" s="5"/>
      <c r="I344" s="122"/>
      <c r="J344" s="97"/>
      <c r="K344" s="21"/>
      <c r="L344" s="5"/>
      <c r="M344" s="122"/>
      <c r="N344" s="97"/>
      <c r="O344" s="21"/>
    </row>
    <row r="345" spans="1:20" s="166" customFormat="1">
      <c r="A345" s="200" t="s">
        <v>153</v>
      </c>
      <c r="B345" s="171"/>
      <c r="C345" s="48">
        <v>1644139.7735008644</v>
      </c>
      <c r="D345" s="170"/>
      <c r="E345" s="121"/>
      <c r="F345" s="97"/>
      <c r="G345" s="37">
        <f>SUM(G343:G344)</f>
        <v>230028</v>
      </c>
      <c r="H345" s="5"/>
      <c r="I345" s="122"/>
      <c r="J345" s="97"/>
      <c r="K345" s="37">
        <f>SUM(K343:K344)</f>
        <v>207.02520000000001</v>
      </c>
      <c r="L345" s="5"/>
      <c r="M345" s="122"/>
      <c r="N345" s="97"/>
      <c r="O345" s="37">
        <f>SUM(O343:O344)</f>
        <v>299.03640000000001</v>
      </c>
    </row>
    <row r="346" spans="1:20" s="166" customFormat="1">
      <c r="A346" s="200" t="s">
        <v>327</v>
      </c>
      <c r="B346" s="171"/>
      <c r="C346" s="16">
        <v>99</v>
      </c>
      <c r="D346" s="170"/>
      <c r="E346" s="121"/>
      <c r="F346" s="97"/>
      <c r="G346" s="21"/>
      <c r="H346" s="5"/>
      <c r="I346" s="207"/>
      <c r="J346" s="205"/>
      <c r="K346" s="21"/>
      <c r="L346" s="5"/>
      <c r="M346" s="207"/>
      <c r="N346" s="205"/>
      <c r="O346" s="21"/>
    </row>
    <row r="347" spans="1:20" s="166" customFormat="1">
      <c r="A347" s="199"/>
      <c r="B347" s="171"/>
      <c r="C347" s="23"/>
      <c r="D347" s="170"/>
      <c r="E347" s="97"/>
      <c r="F347" s="97"/>
      <c r="G347" s="24"/>
      <c r="H347" s="5"/>
      <c r="I347" s="108"/>
      <c r="J347" s="97"/>
      <c r="K347" s="24"/>
      <c r="L347" s="5"/>
      <c r="M347" s="108"/>
      <c r="N347" s="97"/>
      <c r="O347" s="24"/>
    </row>
    <row r="348" spans="1:20" s="166" customFormat="1">
      <c r="A348" s="199" t="s">
        <v>188</v>
      </c>
      <c r="B348" s="171"/>
      <c r="C348" s="45">
        <v>56516774.129293256</v>
      </c>
      <c r="D348" s="170"/>
      <c r="E348" s="170"/>
      <c r="F348" s="170"/>
      <c r="G348" s="24">
        <f>G284+G319+G343</f>
        <v>4144867</v>
      </c>
      <c r="H348" s="5"/>
      <c r="I348" s="124"/>
      <c r="J348" s="5"/>
      <c r="K348" s="24">
        <f>K284+K319+K343</f>
        <v>3730.3802999999998</v>
      </c>
      <c r="L348" s="5"/>
      <c r="M348" s="124"/>
      <c r="N348" s="5"/>
      <c r="O348" s="24">
        <f>O284+O319+O343</f>
        <v>5388.3270999999995</v>
      </c>
    </row>
    <row r="349" spans="1:20" s="166" customFormat="1">
      <c r="A349" s="199" t="s">
        <v>85</v>
      </c>
      <c r="B349" s="171"/>
      <c r="C349" s="13">
        <v>839</v>
      </c>
      <c r="D349" s="170"/>
      <c r="E349" s="170"/>
      <c r="F349" s="170"/>
      <c r="G349" s="171"/>
      <c r="H349" s="5"/>
      <c r="I349" s="124"/>
      <c r="J349" s="5"/>
      <c r="K349" s="171"/>
      <c r="L349" s="5"/>
      <c r="M349" s="124"/>
      <c r="N349" s="5"/>
      <c r="O349" s="171"/>
    </row>
    <row r="350" spans="1:20" s="166" customFormat="1">
      <c r="A350" s="199" t="s">
        <v>84</v>
      </c>
      <c r="B350" s="171"/>
      <c r="C350" s="45"/>
      <c r="D350" s="170"/>
      <c r="E350" s="170"/>
      <c r="F350" s="170"/>
      <c r="G350" s="24">
        <v>0</v>
      </c>
      <c r="H350" s="5"/>
      <c r="I350" s="124"/>
      <c r="J350" s="5"/>
      <c r="K350" s="24"/>
      <c r="L350" s="5"/>
      <c r="M350" s="124"/>
      <c r="N350" s="5"/>
      <c r="O350" s="24"/>
    </row>
    <row r="351" spans="1:20" s="166" customFormat="1" ht="16.5" thickBot="1">
      <c r="A351" s="199" t="s">
        <v>153</v>
      </c>
      <c r="B351" s="171"/>
      <c r="C351" s="43">
        <v>56516774.129293256</v>
      </c>
      <c r="D351" s="170"/>
      <c r="E351" s="46"/>
      <c r="F351" s="119"/>
      <c r="G351" s="46">
        <f>G350+G348</f>
        <v>4144867</v>
      </c>
      <c r="H351" s="5"/>
      <c r="I351" s="120"/>
      <c r="J351" s="119"/>
      <c r="K351" s="46">
        <f>K350+K348</f>
        <v>3730.3802999999998</v>
      </c>
      <c r="L351" s="5"/>
      <c r="M351" s="120"/>
      <c r="N351" s="119"/>
      <c r="O351" s="46">
        <f>O350+O348</f>
        <v>5388.3270999999995</v>
      </c>
    </row>
    <row r="352" spans="1:20" s="166" customFormat="1" ht="16.5" thickTop="1">
      <c r="A352" s="199"/>
      <c r="B352" s="171"/>
      <c r="C352" s="47"/>
      <c r="D352" s="170"/>
      <c r="E352" s="170"/>
      <c r="F352" s="170"/>
      <c r="G352" s="21"/>
      <c r="H352" s="5"/>
      <c r="I352" s="105"/>
      <c r="J352" s="106"/>
      <c r="K352" s="21"/>
      <c r="L352" s="5"/>
      <c r="M352" s="105"/>
      <c r="N352" s="106"/>
      <c r="O352" s="21"/>
    </row>
    <row r="353" spans="1:20" s="166" customFormat="1">
      <c r="A353" s="123" t="s">
        <v>383</v>
      </c>
      <c r="B353" s="171"/>
      <c r="C353" s="4"/>
      <c r="D353" s="170"/>
      <c r="E353" s="171"/>
      <c r="F353" s="170"/>
      <c r="G353" s="171"/>
      <c r="H353" s="5"/>
      <c r="I353" s="124"/>
      <c r="J353" s="5"/>
      <c r="K353" s="171"/>
      <c r="L353" s="5"/>
      <c r="M353" s="124"/>
      <c r="N353" s="5"/>
      <c r="O353" s="171"/>
    </row>
    <row r="354" spans="1:20" s="166" customFormat="1">
      <c r="A354" s="199" t="s">
        <v>189</v>
      </c>
      <c r="B354" s="171"/>
      <c r="C354" s="4">
        <v>20286</v>
      </c>
      <c r="D354" s="170"/>
      <c r="E354" s="14">
        <v>11</v>
      </c>
      <c r="F354" s="97"/>
      <c r="G354" s="15">
        <f>ROUND(C354*E354,0)</f>
        <v>223146</v>
      </c>
      <c r="H354" s="5"/>
      <c r="I354" s="88"/>
      <c r="J354" s="5"/>
      <c r="K354" s="15"/>
      <c r="L354" s="5"/>
      <c r="M354" s="88"/>
      <c r="N354" s="5"/>
      <c r="O354" s="15"/>
      <c r="Q354" s="70" t="s">
        <v>15</v>
      </c>
      <c r="R354" s="17">
        <f>O360</f>
        <v>3092.4135000000001</v>
      </c>
      <c r="S354" s="138"/>
      <c r="T354" s="139"/>
    </row>
    <row r="355" spans="1:20" s="166" customFormat="1">
      <c r="A355" s="199" t="s">
        <v>190</v>
      </c>
      <c r="B355" s="171"/>
      <c r="C355" s="4">
        <v>497</v>
      </c>
      <c r="D355" s="170"/>
      <c r="E355" s="14">
        <v>72.5</v>
      </c>
      <c r="F355" s="97"/>
      <c r="G355" s="15">
        <f>ROUND(C355*E355,0)</f>
        <v>36033</v>
      </c>
      <c r="H355" s="5"/>
      <c r="I355" s="31"/>
      <c r="J355" s="97"/>
      <c r="K355" s="15"/>
      <c r="L355" s="5"/>
      <c r="M355" s="31"/>
      <c r="N355" s="97"/>
      <c r="O355" s="15"/>
      <c r="Q355" s="71" t="s">
        <v>17</v>
      </c>
      <c r="R355" s="18">
        <f>'Exhibit RMP(JRS-1) page 2'!R43*1000</f>
        <v>3125.883009181849</v>
      </c>
      <c r="S355" s="138"/>
      <c r="T355" s="139"/>
    </row>
    <row r="356" spans="1:20" s="166" customFormat="1">
      <c r="A356" s="199" t="s">
        <v>191</v>
      </c>
      <c r="B356" s="171"/>
      <c r="C356" s="4">
        <v>0</v>
      </c>
      <c r="D356" s="170"/>
      <c r="E356" s="14">
        <v>127.5</v>
      </c>
      <c r="F356" s="97"/>
      <c r="G356" s="15">
        <f>ROUND(C356*E356,0)</f>
        <v>0</v>
      </c>
      <c r="H356" s="5"/>
      <c r="I356" s="31"/>
      <c r="J356" s="97"/>
      <c r="K356" s="15"/>
      <c r="L356" s="5"/>
      <c r="M356" s="31"/>
      <c r="N356" s="97"/>
      <c r="O356" s="15"/>
      <c r="Q356" s="72" t="s">
        <v>19</v>
      </c>
      <c r="R356" s="19">
        <f>R355-R354</f>
        <v>33.469509181848935</v>
      </c>
      <c r="S356" s="138"/>
      <c r="T356" s="139"/>
    </row>
    <row r="357" spans="1:20" s="166" customFormat="1">
      <c r="A357" s="199" t="s">
        <v>192</v>
      </c>
      <c r="B357" s="171"/>
      <c r="C357" s="4">
        <v>6182</v>
      </c>
      <c r="D357" s="170"/>
      <c r="E357" s="14">
        <v>6.2</v>
      </c>
      <c r="F357" s="97"/>
      <c r="G357" s="15">
        <f>ROUND(C357*E357,0)</f>
        <v>38328</v>
      </c>
      <c r="H357" s="5"/>
      <c r="I357" s="31"/>
      <c r="J357" s="97"/>
      <c r="K357" s="15"/>
      <c r="L357" s="5"/>
      <c r="M357" s="31"/>
      <c r="N357" s="97"/>
      <c r="O357" s="15"/>
      <c r="Q357" s="73" t="s">
        <v>22</v>
      </c>
      <c r="R357" s="74">
        <f>ROUND(R355/SUM(G358),$R$12)</f>
        <v>3.3E-3</v>
      </c>
      <c r="S357" s="138"/>
      <c r="T357" s="139"/>
    </row>
    <row r="358" spans="1:20" s="166" customFormat="1">
      <c r="A358" s="199" t="s">
        <v>193</v>
      </c>
      <c r="B358" s="171"/>
      <c r="C358" s="4">
        <v>17536444.611929484</v>
      </c>
      <c r="D358" s="170"/>
      <c r="E358" s="114">
        <v>5.3437000000000001</v>
      </c>
      <c r="F358" s="99" t="s">
        <v>12</v>
      </c>
      <c r="G358" s="15">
        <f>ROUND(C358*E358/100,0)</f>
        <v>937095</v>
      </c>
      <c r="H358" s="5"/>
      <c r="I358" s="31">
        <v>2.5000000000000001E-3</v>
      </c>
      <c r="J358" s="99"/>
      <c r="K358" s="15">
        <f t="shared" ref="K358" si="169">$G358*I358</f>
        <v>2342.7375000000002</v>
      </c>
      <c r="L358" s="5"/>
      <c r="M358" s="31">
        <f>R357</f>
        <v>3.3E-3</v>
      </c>
      <c r="N358" s="99"/>
      <c r="O358" s="15">
        <f t="shared" ref="O358" si="170">$G358*M358</f>
        <v>3092.4135000000001</v>
      </c>
      <c r="S358" s="138">
        <f t="shared" ref="S358:S380" si="171">G358*I358-K358</f>
        <v>0</v>
      </c>
      <c r="T358" s="139">
        <f t="shared" ref="T358:T380" si="172">G358*M358-O358</f>
        <v>0</v>
      </c>
    </row>
    <row r="359" spans="1:20" s="166" customFormat="1">
      <c r="A359" s="199" t="s">
        <v>194</v>
      </c>
      <c r="B359" s="171"/>
      <c r="C359" s="23">
        <v>0</v>
      </c>
      <c r="D359" s="170"/>
      <c r="E359" s="171"/>
      <c r="F359" s="170"/>
      <c r="G359" s="24">
        <v>0</v>
      </c>
      <c r="H359" s="5"/>
      <c r="I359" s="88"/>
      <c r="J359" s="5"/>
      <c r="K359" s="24"/>
      <c r="L359" s="5"/>
      <c r="M359" s="88"/>
      <c r="N359" s="5"/>
      <c r="O359" s="24"/>
      <c r="Q359" s="41"/>
      <c r="R359" s="42"/>
      <c r="S359" s="138"/>
      <c r="T359" s="139"/>
    </row>
    <row r="360" spans="1:20" s="166" customFormat="1" ht="16.5" thickBot="1">
      <c r="A360" s="171" t="s">
        <v>153</v>
      </c>
      <c r="B360" s="171"/>
      <c r="C360" s="29">
        <v>17536444.611929484</v>
      </c>
      <c r="D360" s="170"/>
      <c r="E360" s="178"/>
      <c r="F360" s="170"/>
      <c r="G360" s="28">
        <f>SUM(G354:G359)</f>
        <v>1234602</v>
      </c>
      <c r="H360" s="5"/>
      <c r="I360" s="110"/>
      <c r="J360" s="5"/>
      <c r="K360" s="28">
        <f>SUM(K354:K359)</f>
        <v>2342.7375000000002</v>
      </c>
      <c r="L360" s="5"/>
      <c r="M360" s="110"/>
      <c r="N360" s="5"/>
      <c r="O360" s="28">
        <f>SUM(O354:O359)</f>
        <v>3092.4135000000001</v>
      </c>
      <c r="Q360" s="41"/>
      <c r="R360" s="42"/>
      <c r="S360" s="138"/>
      <c r="T360" s="139"/>
    </row>
    <row r="361" spans="1:20" s="166" customFormat="1" ht="16.5" thickTop="1">
      <c r="A361" s="171"/>
      <c r="B361" s="171"/>
      <c r="C361" s="4"/>
      <c r="D361" s="170"/>
      <c r="E361" s="171"/>
      <c r="F361" s="170"/>
      <c r="G361" s="171"/>
      <c r="H361" s="5"/>
      <c r="I361" s="105"/>
      <c r="J361" s="106"/>
      <c r="K361" s="171"/>
      <c r="L361" s="5"/>
      <c r="M361" s="105"/>
      <c r="N361" s="106"/>
      <c r="O361" s="171"/>
      <c r="Q361" s="41"/>
      <c r="R361" s="42"/>
      <c r="S361" s="138"/>
      <c r="T361" s="139"/>
    </row>
    <row r="362" spans="1:20" s="166" customFormat="1">
      <c r="A362" s="123" t="s">
        <v>384</v>
      </c>
      <c r="B362" s="171"/>
      <c r="C362" s="4"/>
      <c r="D362" s="170"/>
      <c r="E362" s="170"/>
      <c r="F362" s="170"/>
      <c r="G362" s="21"/>
      <c r="H362" s="5"/>
      <c r="I362" s="88"/>
      <c r="J362" s="5"/>
      <c r="K362" s="21"/>
      <c r="L362" s="5"/>
      <c r="M362" s="88"/>
      <c r="N362" s="5"/>
      <c r="O362" s="21"/>
      <c r="Q362" s="70" t="s">
        <v>15</v>
      </c>
      <c r="R362" s="17">
        <f>O366</f>
        <v>2648.1750000000002</v>
      </c>
      <c r="S362" s="138"/>
      <c r="T362" s="139"/>
    </row>
    <row r="363" spans="1:20" s="166" customFormat="1">
      <c r="A363" s="199" t="s">
        <v>195</v>
      </c>
      <c r="B363" s="171"/>
      <c r="C363" s="4">
        <v>29596</v>
      </c>
      <c r="D363" s="170"/>
      <c r="E363" s="14">
        <v>5.5</v>
      </c>
      <c r="F363" s="97"/>
      <c r="G363" s="15">
        <f>ROUND(C363*E363,0)</f>
        <v>162778</v>
      </c>
      <c r="H363" s="5"/>
      <c r="I363" s="124"/>
      <c r="J363" s="5"/>
      <c r="K363" s="15"/>
      <c r="L363" s="5"/>
      <c r="M363" s="124"/>
      <c r="N363" s="5"/>
      <c r="O363" s="15"/>
      <c r="Q363" s="71" t="s">
        <v>17</v>
      </c>
      <c r="R363" s="18">
        <f>'Exhibit RMP(JRS-1) page 2'!R44*1000</f>
        <v>2644.754709121426</v>
      </c>
      <c r="S363" s="138"/>
      <c r="T363" s="139"/>
    </row>
    <row r="364" spans="1:20" s="166" customFormat="1">
      <c r="A364" s="199" t="s">
        <v>193</v>
      </c>
      <c r="B364" s="171"/>
      <c r="C364" s="4">
        <v>6177947.158763391</v>
      </c>
      <c r="D364" s="170"/>
      <c r="E364" s="114">
        <v>8.4048999999999996</v>
      </c>
      <c r="F364" s="99" t="s">
        <v>12</v>
      </c>
      <c r="G364" s="15">
        <f>ROUND(C364*E364/100,0)</f>
        <v>519250</v>
      </c>
      <c r="H364" s="5"/>
      <c r="I364" s="31">
        <v>4.4000000000000003E-3</v>
      </c>
      <c r="J364" s="99"/>
      <c r="K364" s="15">
        <f t="shared" ref="K364" si="173">$G364*I364</f>
        <v>2284.7000000000003</v>
      </c>
      <c r="L364" s="5"/>
      <c r="M364" s="31">
        <f>R365</f>
        <v>5.1000000000000004E-3</v>
      </c>
      <c r="N364" s="99"/>
      <c r="O364" s="15">
        <f t="shared" ref="O364" si="174">$G364*M364</f>
        <v>2648.1750000000002</v>
      </c>
      <c r="Q364" s="72" t="s">
        <v>19</v>
      </c>
      <c r="R364" s="19">
        <f>R363-R362</f>
        <v>-3.4202908785741784</v>
      </c>
      <c r="S364" s="138">
        <f t="shared" ref="S364" si="175">G364*I364-K364</f>
        <v>0</v>
      </c>
      <c r="T364" s="139">
        <f t="shared" ref="T364" si="176">G364*M364-O364</f>
        <v>0</v>
      </c>
    </row>
    <row r="365" spans="1:20" s="166" customFormat="1">
      <c r="A365" s="199" t="s">
        <v>194</v>
      </c>
      <c r="B365" s="171"/>
      <c r="C365" s="23">
        <v>0</v>
      </c>
      <c r="D365" s="170"/>
      <c r="E365" s="171"/>
      <c r="F365" s="170"/>
      <c r="G365" s="24">
        <v>0</v>
      </c>
      <c r="H365" s="5"/>
      <c r="I365" s="88"/>
      <c r="J365" s="5"/>
      <c r="K365" s="24"/>
      <c r="L365" s="5"/>
      <c r="M365" s="88"/>
      <c r="N365" s="5"/>
      <c r="O365" s="24"/>
      <c r="Q365" s="73" t="s">
        <v>22</v>
      </c>
      <c r="R365" s="74">
        <f>ROUND(R363/SUM(G364),$R$12)</f>
        <v>5.1000000000000004E-3</v>
      </c>
      <c r="S365" s="138"/>
      <c r="T365" s="139"/>
    </row>
    <row r="366" spans="1:20" s="166" customFormat="1" ht="16.5" thickBot="1">
      <c r="A366" s="171" t="s">
        <v>153</v>
      </c>
      <c r="B366" s="171"/>
      <c r="C366" s="29">
        <v>6177947.158763391</v>
      </c>
      <c r="D366" s="170"/>
      <c r="E366" s="178"/>
      <c r="F366" s="170"/>
      <c r="G366" s="28">
        <f>SUM(G363:G365)</f>
        <v>682028</v>
      </c>
      <c r="H366" s="5"/>
      <c r="I366" s="110"/>
      <c r="J366" s="5"/>
      <c r="K366" s="28">
        <f>SUM(K363:K365)</f>
        <v>2284.7000000000003</v>
      </c>
      <c r="L366" s="5"/>
      <c r="M366" s="110"/>
      <c r="N366" s="5"/>
      <c r="O366" s="28">
        <f>SUM(O363:O365)</f>
        <v>2648.1750000000002</v>
      </c>
      <c r="S366" s="138"/>
      <c r="T366" s="139"/>
    </row>
    <row r="367" spans="1:20" s="166" customFormat="1" ht="16.5" thickTop="1">
      <c r="A367" s="199"/>
      <c r="B367" s="171"/>
      <c r="C367" s="4"/>
      <c r="D367" s="170"/>
      <c r="E367" s="105"/>
      <c r="F367" s="106"/>
      <c r="G367" s="21"/>
      <c r="H367" s="5"/>
      <c r="I367" s="205"/>
      <c r="J367" s="205"/>
      <c r="K367" s="21"/>
      <c r="L367" s="5"/>
      <c r="M367" s="205"/>
      <c r="N367" s="205"/>
      <c r="O367" s="21"/>
    </row>
    <row r="368" spans="1:20" s="166" customFormat="1">
      <c r="A368" s="198" t="s">
        <v>196</v>
      </c>
      <c r="B368" s="171"/>
      <c r="C368" s="4"/>
      <c r="D368" s="170"/>
      <c r="E368" s="171"/>
      <c r="F368" s="170"/>
      <c r="G368" s="171"/>
      <c r="H368" s="5"/>
      <c r="I368" s="205"/>
      <c r="J368" s="205"/>
      <c r="K368" s="171"/>
      <c r="L368" s="5"/>
      <c r="M368" s="205"/>
      <c r="N368" s="205"/>
      <c r="O368" s="171"/>
    </row>
    <row r="369" spans="1:20" s="166" customFormat="1">
      <c r="A369" s="208" t="s">
        <v>197</v>
      </c>
      <c r="B369" s="171"/>
      <c r="C369" s="4"/>
      <c r="D369" s="170"/>
      <c r="E369" s="171"/>
      <c r="F369" s="170"/>
      <c r="G369" s="171"/>
      <c r="H369" s="5"/>
      <c r="I369" s="105"/>
      <c r="J369" s="106"/>
      <c r="K369" s="171"/>
      <c r="L369" s="5"/>
      <c r="M369" s="105"/>
      <c r="N369" s="106"/>
      <c r="O369" s="171"/>
      <c r="Q369" s="41"/>
      <c r="R369" s="41"/>
      <c r="S369" s="138"/>
      <c r="T369" s="139"/>
    </row>
    <row r="370" spans="1:20" s="166" customFormat="1">
      <c r="A370" s="199" t="s">
        <v>8</v>
      </c>
      <c r="B370" s="171"/>
      <c r="C370" s="16">
        <v>36</v>
      </c>
      <c r="D370" s="170"/>
      <c r="E370" s="14">
        <v>127</v>
      </c>
      <c r="F370" s="97"/>
      <c r="G370" s="15">
        <f>ROUND(E370*$C370,0)</f>
        <v>4572</v>
      </c>
      <c r="H370" s="5"/>
      <c r="I370" s="105"/>
      <c r="J370" s="106"/>
      <c r="K370" s="15"/>
      <c r="L370" s="5"/>
      <c r="M370" s="105"/>
      <c r="N370" s="106"/>
      <c r="O370" s="15"/>
      <c r="Q370" s="41"/>
      <c r="R370" s="2"/>
      <c r="S370" s="138"/>
      <c r="T370" s="139"/>
    </row>
    <row r="371" spans="1:20">
      <c r="A371" s="199" t="s">
        <v>198</v>
      </c>
      <c r="C371" s="16">
        <v>10893</v>
      </c>
      <c r="E371" s="14">
        <v>4.3</v>
      </c>
      <c r="F371" s="97"/>
      <c r="G371" s="15">
        <f>ROUND(E371*$C371,0)</f>
        <v>46840</v>
      </c>
      <c r="K371" s="15"/>
      <c r="O371" s="15"/>
      <c r="Q371" s="44"/>
      <c r="R371" s="2"/>
      <c r="S371" s="138"/>
      <c r="T371" s="139"/>
    </row>
    <row r="372" spans="1:20">
      <c r="A372" s="199" t="s">
        <v>199</v>
      </c>
      <c r="C372" s="16">
        <v>423833</v>
      </c>
      <c r="E372" s="125">
        <v>6.8446999999999996</v>
      </c>
      <c r="F372" s="99" t="s">
        <v>12</v>
      </c>
      <c r="G372" s="15">
        <f>ROUND(E372*$C372/100,0)</f>
        <v>29010</v>
      </c>
      <c r="I372" s="126">
        <v>7.1000000000000004E-3</v>
      </c>
      <c r="J372" s="99"/>
      <c r="K372" s="15">
        <f t="shared" ref="K372" si="177">$G372*I372</f>
        <v>205.971</v>
      </c>
      <c r="M372" s="126">
        <f>$R$375</f>
        <v>8.5000000000000006E-3</v>
      </c>
      <c r="N372" s="99"/>
      <c r="O372" s="15">
        <f t="shared" ref="O372:O373" si="178">$G372*M372</f>
        <v>246.58500000000001</v>
      </c>
      <c r="Q372" s="70" t="s">
        <v>15</v>
      </c>
      <c r="R372" s="17">
        <f>O383</f>
        <v>1851.0535000000002</v>
      </c>
      <c r="S372" s="138">
        <f t="shared" si="171"/>
        <v>0</v>
      </c>
      <c r="T372" s="139">
        <f t="shared" si="172"/>
        <v>0</v>
      </c>
    </row>
    <row r="373" spans="1:20">
      <c r="A373" s="199" t="s">
        <v>103</v>
      </c>
      <c r="C373" s="16">
        <v>0</v>
      </c>
      <c r="E373" s="125">
        <v>5.7472000000000003</v>
      </c>
      <c r="F373" s="99" t="s">
        <v>12</v>
      </c>
      <c r="G373" s="15">
        <f>ROUND(E373*$C373/100,0)</f>
        <v>0</v>
      </c>
      <c r="I373" s="126">
        <v>7.1000000000000004E-3</v>
      </c>
      <c r="J373" s="99"/>
      <c r="K373" s="15">
        <f t="shared" ref="K373" si="179">$G373*I373</f>
        <v>0</v>
      </c>
      <c r="M373" s="126">
        <f>$R$375</f>
        <v>8.5000000000000006E-3</v>
      </c>
      <c r="N373" s="99"/>
      <c r="O373" s="15">
        <f t="shared" si="178"/>
        <v>0</v>
      </c>
      <c r="Q373" s="71" t="s">
        <v>17</v>
      </c>
      <c r="R373" s="18">
        <f>'Exhibit RMP(JRS-1) page 2'!R31*1000</f>
        <v>1843.0095666393238</v>
      </c>
      <c r="S373" s="138">
        <f t="shared" si="171"/>
        <v>0</v>
      </c>
      <c r="T373" s="139">
        <f t="shared" si="172"/>
        <v>0</v>
      </c>
    </row>
    <row r="374" spans="1:20">
      <c r="A374" s="199" t="s">
        <v>25</v>
      </c>
      <c r="C374" s="23">
        <v>0</v>
      </c>
      <c r="E374" s="125"/>
      <c r="F374" s="121"/>
      <c r="G374" s="24">
        <v>0</v>
      </c>
      <c r="I374" s="126"/>
      <c r="J374" s="121"/>
      <c r="K374" s="24"/>
      <c r="M374" s="126"/>
      <c r="N374" s="121"/>
      <c r="O374" s="24"/>
      <c r="Q374" s="72" t="s">
        <v>19</v>
      </c>
      <c r="R374" s="19">
        <f>R373-R372</f>
        <v>-8.0439333606764194</v>
      </c>
      <c r="S374" s="138"/>
      <c r="T374" s="139"/>
    </row>
    <row r="375" spans="1:20">
      <c r="A375" s="199" t="s">
        <v>200</v>
      </c>
      <c r="C375" s="4">
        <v>423833</v>
      </c>
      <c r="E375" s="30"/>
      <c r="F375" s="112"/>
      <c r="G375" s="15">
        <f>SUM(G370:G374)</f>
        <v>80422</v>
      </c>
      <c r="I375" s="103"/>
      <c r="J375" s="112"/>
      <c r="K375" s="15">
        <f>SUM(K370:K374)</f>
        <v>205.971</v>
      </c>
      <c r="M375" s="103"/>
      <c r="N375" s="112"/>
      <c r="O375" s="15">
        <f>SUM(O370:O374)</f>
        <v>246.58500000000001</v>
      </c>
      <c r="Q375" s="73" t="s">
        <v>22</v>
      </c>
      <c r="R375" s="74">
        <f>ROUND(R373/SUM(G372:G373,G379:G380),$R$12)</f>
        <v>8.5000000000000006E-3</v>
      </c>
      <c r="S375" s="138"/>
      <c r="T375" s="139"/>
    </row>
    <row r="376" spans="1:20">
      <c r="A376" s="208" t="s">
        <v>201</v>
      </c>
      <c r="C376" s="16"/>
      <c r="E376" s="30"/>
      <c r="F376" s="112"/>
      <c r="I376" s="103"/>
      <c r="J376" s="112"/>
      <c r="K376" s="171"/>
      <c r="M376" s="103"/>
      <c r="N376" s="112"/>
      <c r="O376" s="171"/>
      <c r="S376" s="138"/>
      <c r="T376" s="139"/>
    </row>
    <row r="377" spans="1:20">
      <c r="A377" s="199" t="s">
        <v>8</v>
      </c>
      <c r="C377" s="16">
        <v>24</v>
      </c>
      <c r="E377" s="14">
        <v>127</v>
      </c>
      <c r="F377" s="97"/>
      <c r="G377" s="15">
        <f>ROUND(E377*$C377,0)</f>
        <v>3048</v>
      </c>
      <c r="I377" s="31"/>
      <c r="J377" s="97"/>
      <c r="K377" s="15"/>
      <c r="M377" s="31"/>
      <c r="N377" s="97"/>
      <c r="O377" s="15"/>
      <c r="Q377" s="8"/>
      <c r="R377" s="22"/>
      <c r="S377" s="138"/>
      <c r="T377" s="139"/>
    </row>
    <row r="378" spans="1:20">
      <c r="A378" s="199" t="s">
        <v>198</v>
      </c>
      <c r="C378" s="16">
        <v>47371</v>
      </c>
      <c r="E378" s="14">
        <v>4.3</v>
      </c>
      <c r="F378" s="97"/>
      <c r="G378" s="15">
        <f>ROUND(E378*$C378,0)</f>
        <v>203695</v>
      </c>
      <c r="I378" s="31"/>
      <c r="J378" s="97"/>
      <c r="K378" s="15"/>
      <c r="M378" s="31"/>
      <c r="N378" s="97"/>
      <c r="O378" s="15"/>
      <c r="Q378" s="8"/>
      <c r="R378" s="2"/>
      <c r="S378" s="138"/>
      <c r="T378" s="139"/>
    </row>
    <row r="379" spans="1:20">
      <c r="A379" s="199" t="s">
        <v>199</v>
      </c>
      <c r="C379" s="16">
        <v>2660898</v>
      </c>
      <c r="E379" s="125">
        <v>5.3851000000000004</v>
      </c>
      <c r="F379" s="99" t="s">
        <v>12</v>
      </c>
      <c r="G379" s="15">
        <f>ROUND(E379*$C379/100,0)</f>
        <v>143292</v>
      </c>
      <c r="I379" s="126">
        <v>7.1000000000000004E-3</v>
      </c>
      <c r="J379" s="99"/>
      <c r="K379" s="15">
        <f t="shared" ref="K379:K380" si="180">$G379*I379</f>
        <v>1017.3732000000001</v>
      </c>
      <c r="M379" s="126">
        <f>$R$375</f>
        <v>8.5000000000000006E-3</v>
      </c>
      <c r="N379" s="99"/>
      <c r="O379" s="15">
        <f t="shared" ref="O379:O380" si="181">$G379*M379</f>
        <v>1217.9820000000002</v>
      </c>
      <c r="Q379" s="3"/>
      <c r="R379" s="2"/>
      <c r="S379" s="138">
        <f t="shared" si="171"/>
        <v>0</v>
      </c>
      <c r="T379" s="139">
        <f t="shared" si="172"/>
        <v>0</v>
      </c>
    </row>
    <row r="380" spans="1:20">
      <c r="A380" s="199" t="s">
        <v>103</v>
      </c>
      <c r="C380" s="16">
        <v>963969.33770158794</v>
      </c>
      <c r="E380" s="125">
        <v>4.7168999999999999</v>
      </c>
      <c r="F380" s="99" t="s">
        <v>12</v>
      </c>
      <c r="G380" s="15">
        <f>ROUND(E380*$C380/100,0)</f>
        <v>45469</v>
      </c>
      <c r="I380" s="126">
        <v>7.1000000000000004E-3</v>
      </c>
      <c r="J380" s="99"/>
      <c r="K380" s="15">
        <f t="shared" si="180"/>
        <v>322.82990000000001</v>
      </c>
      <c r="M380" s="126">
        <f>$R$375</f>
        <v>8.5000000000000006E-3</v>
      </c>
      <c r="N380" s="99"/>
      <c r="O380" s="15">
        <f t="shared" si="181"/>
        <v>386.48650000000004</v>
      </c>
      <c r="Q380" s="3"/>
      <c r="R380" s="2"/>
      <c r="S380" s="138">
        <f t="shared" si="171"/>
        <v>0</v>
      </c>
      <c r="T380" s="139">
        <f t="shared" si="172"/>
        <v>0</v>
      </c>
    </row>
    <row r="381" spans="1:20">
      <c r="A381" s="199" t="s">
        <v>25</v>
      </c>
      <c r="C381" s="23">
        <v>0</v>
      </c>
      <c r="E381" s="125"/>
      <c r="F381" s="121"/>
      <c r="G381" s="24">
        <v>0</v>
      </c>
      <c r="I381" s="126"/>
      <c r="J381" s="121"/>
      <c r="K381" s="24"/>
      <c r="M381" s="126"/>
      <c r="N381" s="121"/>
      <c r="O381" s="24"/>
      <c r="Q381" s="3"/>
      <c r="R381" s="2"/>
      <c r="S381" s="138"/>
      <c r="T381" s="139"/>
    </row>
    <row r="382" spans="1:20">
      <c r="A382" s="199" t="s">
        <v>200</v>
      </c>
      <c r="C382" s="4">
        <v>3624867.3377015879</v>
      </c>
      <c r="E382" s="30"/>
      <c r="F382" s="112"/>
      <c r="G382" s="15">
        <f>SUM(G377:G381)</f>
        <v>395504</v>
      </c>
      <c r="I382" s="103"/>
      <c r="J382" s="112"/>
      <c r="K382" s="15">
        <f>SUM(K377:K381)</f>
        <v>1340.2031000000002</v>
      </c>
      <c r="M382" s="103"/>
      <c r="N382" s="112"/>
      <c r="O382" s="15">
        <f>SUM(O377:O381)</f>
        <v>1604.4685000000002</v>
      </c>
      <c r="Q382" s="3"/>
      <c r="R382" s="2"/>
      <c r="S382" s="138"/>
      <c r="T382" s="139"/>
    </row>
    <row r="383" spans="1:20" ht="16.5" thickBot="1">
      <c r="A383" s="199" t="s">
        <v>26</v>
      </c>
      <c r="C383" s="29">
        <v>4048700.3377015879</v>
      </c>
      <c r="E383" s="178"/>
      <c r="G383" s="28">
        <f>G382+G375</f>
        <v>475926</v>
      </c>
      <c r="I383" s="110"/>
      <c r="K383" s="28">
        <f>K382+K375</f>
        <v>1546.1741000000002</v>
      </c>
      <c r="M383" s="110"/>
      <c r="O383" s="28">
        <f>O382+O375</f>
        <v>1851.0535000000002</v>
      </c>
      <c r="Q383" s="3"/>
      <c r="R383" s="2"/>
      <c r="S383" s="138"/>
      <c r="T383" s="139"/>
    </row>
    <row r="384" spans="1:20" ht="16.5" thickTop="1">
      <c r="C384" s="4"/>
      <c r="K384" s="171"/>
      <c r="O384" s="171"/>
      <c r="Q384" s="3"/>
      <c r="R384" s="49"/>
      <c r="S384" s="138"/>
      <c r="T384" s="139"/>
    </row>
    <row r="385" spans="1:20">
      <c r="A385" s="198" t="s">
        <v>385</v>
      </c>
      <c r="C385" s="4"/>
      <c r="K385" s="171"/>
      <c r="O385" s="171"/>
      <c r="Q385" s="3"/>
      <c r="R385" s="50"/>
      <c r="S385" s="138"/>
      <c r="T385" s="139"/>
    </row>
    <row r="386" spans="1:20">
      <c r="A386" s="199" t="s">
        <v>8</v>
      </c>
      <c r="C386" s="4">
        <v>992017.98512850888</v>
      </c>
      <c r="E386" s="14">
        <v>10</v>
      </c>
      <c r="F386" s="97"/>
      <c r="G386" s="15">
        <f>ROUND(E386*$C386,0)</f>
        <v>9920180</v>
      </c>
      <c r="K386" s="15"/>
      <c r="O386" s="15"/>
      <c r="Q386" s="70" t="s">
        <v>15</v>
      </c>
      <c r="R386" s="17">
        <f>O396</f>
        <v>529662.78450000007</v>
      </c>
      <c r="S386" s="138"/>
      <c r="T386" s="139"/>
    </row>
    <row r="387" spans="1:20">
      <c r="A387" s="199" t="s">
        <v>31</v>
      </c>
      <c r="C387" s="4">
        <v>387746</v>
      </c>
      <c r="E387" s="14">
        <v>8.65</v>
      </c>
      <c r="F387" s="97"/>
      <c r="G387" s="15">
        <f>ROUND(E387*$C387,0)</f>
        <v>3354003</v>
      </c>
      <c r="I387" s="31">
        <v>2.7000000000000001E-3</v>
      </c>
      <c r="J387" s="97"/>
      <c r="K387" s="15">
        <f t="shared" ref="K387" si="182">$G387*I387</f>
        <v>9055.8081000000002</v>
      </c>
      <c r="M387" s="31">
        <f>$R$389</f>
        <v>4.1000000000000003E-3</v>
      </c>
      <c r="N387" s="97"/>
      <c r="O387" s="15">
        <f t="shared" ref="O387:O388" si="183">$G387*M387</f>
        <v>13751.412300000002</v>
      </c>
      <c r="Q387" s="71" t="s">
        <v>17</v>
      </c>
      <c r="R387" s="18">
        <f>'Exhibit RMP(JRS-1) page 2'!R32*1000</f>
        <v>530758.70284121856</v>
      </c>
      <c r="S387" s="138">
        <f t="shared" ref="S387:S393" si="184">G387*I387-K387</f>
        <v>0</v>
      </c>
      <c r="T387" s="139">
        <f t="shared" ref="T387:T393" si="185">G387*M387-O387</f>
        <v>0</v>
      </c>
    </row>
    <row r="388" spans="1:20">
      <c r="A388" s="199" t="s">
        <v>32</v>
      </c>
      <c r="C388" s="4">
        <v>347761</v>
      </c>
      <c r="E388" s="14">
        <v>8.7000000000000011</v>
      </c>
      <c r="F388" s="97"/>
      <c r="G388" s="15">
        <f>ROUND(E388*$C388,0)</f>
        <v>3025521</v>
      </c>
      <c r="I388" s="31">
        <v>2.7000000000000001E-3</v>
      </c>
      <c r="J388" s="97"/>
      <c r="K388" s="15">
        <f t="shared" ref="K388" si="186">$G388*I388</f>
        <v>8168.9067000000005</v>
      </c>
      <c r="M388" s="31">
        <f>$R$389</f>
        <v>4.1000000000000003E-3</v>
      </c>
      <c r="N388" s="97"/>
      <c r="O388" s="15">
        <f t="shared" si="183"/>
        <v>12404.636100000002</v>
      </c>
      <c r="Q388" s="72" t="s">
        <v>19</v>
      </c>
      <c r="R388" s="19">
        <f>R387-R386</f>
        <v>1095.9183412184939</v>
      </c>
      <c r="S388" s="138">
        <f t="shared" si="184"/>
        <v>0</v>
      </c>
      <c r="T388" s="139">
        <f t="shared" si="185"/>
        <v>0</v>
      </c>
    </row>
    <row r="389" spans="1:20">
      <c r="A389" s="199" t="s">
        <v>33</v>
      </c>
      <c r="C389" s="4">
        <v>7029</v>
      </c>
      <c r="E389" s="14">
        <v>-0.48</v>
      </c>
      <c r="F389" s="97"/>
      <c r="G389" s="15">
        <f>ROUND(E389*$C389,0)</f>
        <v>-3374</v>
      </c>
      <c r="I389" s="31"/>
      <c r="J389" s="97"/>
      <c r="K389" s="15"/>
      <c r="M389" s="31"/>
      <c r="N389" s="97"/>
      <c r="O389" s="15"/>
      <c r="Q389" s="73" t="s">
        <v>22</v>
      </c>
      <c r="R389" s="74">
        <f>ROUND(R387/SUM(G387:G388,G390:G393),$R$12)+R392</f>
        <v>4.1000000000000003E-3</v>
      </c>
      <c r="S389" s="138"/>
      <c r="T389" s="139"/>
    </row>
    <row r="390" spans="1:20">
      <c r="A390" s="199" t="s">
        <v>34</v>
      </c>
      <c r="C390" s="4">
        <v>295977608</v>
      </c>
      <c r="E390" s="101">
        <v>11.733599999999999</v>
      </c>
      <c r="F390" s="99" t="s">
        <v>12</v>
      </c>
      <c r="G390" s="15">
        <f>ROUND(E390*$C390/100,0)</f>
        <v>34728829</v>
      </c>
      <c r="I390" s="31">
        <v>2.7000000000000001E-3</v>
      </c>
      <c r="J390" s="97"/>
      <c r="K390" s="15">
        <f t="shared" ref="K390:K393" si="187">$G390*I390</f>
        <v>93767.838300000003</v>
      </c>
      <c r="M390" s="31">
        <f>$R$389</f>
        <v>4.1000000000000003E-3</v>
      </c>
      <c r="N390" s="97"/>
      <c r="O390" s="15">
        <f t="shared" ref="O390:O393" si="188">$G390*M390</f>
        <v>142388.19890000002</v>
      </c>
      <c r="Q390" s="32" t="s">
        <v>46</v>
      </c>
      <c r="R390" s="33"/>
      <c r="S390" s="138">
        <f t="shared" si="184"/>
        <v>0</v>
      </c>
      <c r="T390" s="139">
        <f t="shared" si="185"/>
        <v>0</v>
      </c>
    </row>
    <row r="391" spans="1:20">
      <c r="A391" s="199" t="s">
        <v>35</v>
      </c>
      <c r="C391" s="4">
        <v>309000007.78318173</v>
      </c>
      <c r="E391" s="101">
        <v>6.5782999999999996</v>
      </c>
      <c r="F391" s="99" t="s">
        <v>12</v>
      </c>
      <c r="G391" s="15">
        <f>ROUND(E391*$C391/100,0)</f>
        <v>20326948</v>
      </c>
      <c r="I391" s="31">
        <v>2.7000000000000001E-3</v>
      </c>
      <c r="J391" s="97"/>
      <c r="K391" s="15">
        <f t="shared" si="187"/>
        <v>54882.759600000005</v>
      </c>
      <c r="M391" s="31">
        <f>$R$389</f>
        <v>4.1000000000000003E-3</v>
      </c>
      <c r="N391" s="97"/>
      <c r="O391" s="15">
        <f t="shared" si="188"/>
        <v>83340.486800000013</v>
      </c>
      <c r="Q391" s="32" t="s">
        <v>47</v>
      </c>
      <c r="R391" s="33">
        <f>'Exhibit RMP(JRS-1) page 2'!R49</f>
        <v>8467.9053762652402</v>
      </c>
      <c r="S391" s="138">
        <f t="shared" si="184"/>
        <v>0</v>
      </c>
      <c r="T391" s="139">
        <f t="shared" si="185"/>
        <v>0</v>
      </c>
    </row>
    <row r="392" spans="1:20">
      <c r="A392" s="199" t="s">
        <v>36</v>
      </c>
      <c r="C392" s="4">
        <v>424820226</v>
      </c>
      <c r="E392" s="101">
        <v>10.8</v>
      </c>
      <c r="F392" s="99" t="s">
        <v>12</v>
      </c>
      <c r="G392" s="15">
        <f>ROUND(E392*$C392/100,0)</f>
        <v>45880584</v>
      </c>
      <c r="I392" s="31">
        <v>2.7000000000000001E-3</v>
      </c>
      <c r="J392" s="97"/>
      <c r="K392" s="15">
        <f t="shared" si="187"/>
        <v>123877.57680000001</v>
      </c>
      <c r="M392" s="31">
        <f>$R$389</f>
        <v>4.1000000000000003E-3</v>
      </c>
      <c r="N392" s="97"/>
      <c r="O392" s="15">
        <f t="shared" si="188"/>
        <v>188110.39440000002</v>
      </c>
      <c r="Q392" s="34" t="s">
        <v>27</v>
      </c>
      <c r="R392" s="35">
        <v>0</v>
      </c>
      <c r="S392" s="138">
        <f t="shared" si="184"/>
        <v>0</v>
      </c>
      <c r="T392" s="139">
        <f t="shared" si="185"/>
        <v>0</v>
      </c>
    </row>
    <row r="393" spans="1:20">
      <c r="A393" s="199" t="s">
        <v>37</v>
      </c>
      <c r="C393" s="4">
        <v>361090368.97025329</v>
      </c>
      <c r="E393" s="101">
        <v>6.0567000000000002</v>
      </c>
      <c r="F393" s="99" t="s">
        <v>12</v>
      </c>
      <c r="G393" s="15">
        <f>ROUND(E393*$C393/100,0)</f>
        <v>21870160</v>
      </c>
      <c r="I393" s="31">
        <v>2.7000000000000001E-3</v>
      </c>
      <c r="J393" s="97"/>
      <c r="K393" s="15">
        <f t="shared" si="187"/>
        <v>59049.432000000001</v>
      </c>
      <c r="M393" s="31">
        <f>$R$389</f>
        <v>4.1000000000000003E-3</v>
      </c>
      <c r="N393" s="97"/>
      <c r="O393" s="15">
        <f t="shared" si="188"/>
        <v>89667.656000000003</v>
      </c>
      <c r="S393" s="138">
        <f t="shared" si="184"/>
        <v>0</v>
      </c>
      <c r="T393" s="139">
        <f t="shared" si="185"/>
        <v>0</v>
      </c>
    </row>
    <row r="394" spans="1:20">
      <c r="A394" s="199" t="s">
        <v>38</v>
      </c>
      <c r="C394" s="4">
        <v>0</v>
      </c>
      <c r="E394" s="14">
        <v>120</v>
      </c>
      <c r="F394" s="97"/>
      <c r="G394" s="15">
        <f>ROUND(E394*$C394,0)</f>
        <v>0</v>
      </c>
      <c r="I394" s="31"/>
      <c r="J394" s="97"/>
      <c r="K394" s="15"/>
      <c r="M394" s="31"/>
      <c r="N394" s="97"/>
      <c r="O394" s="15"/>
    </row>
    <row r="395" spans="1:20">
      <c r="A395" s="199" t="s">
        <v>25</v>
      </c>
      <c r="C395" s="23">
        <v>0</v>
      </c>
      <c r="G395" s="24">
        <v>0</v>
      </c>
      <c r="K395" s="24"/>
      <c r="O395" s="24"/>
    </row>
    <row r="396" spans="1:20" ht="16.5" thickBot="1">
      <c r="A396" s="199" t="s">
        <v>26</v>
      </c>
      <c r="C396" s="29">
        <v>1390888210.7534347</v>
      </c>
      <c r="E396" s="178"/>
      <c r="G396" s="28">
        <f>SUM(G386:G395)</f>
        <v>139102851</v>
      </c>
      <c r="I396" s="110"/>
      <c r="K396" s="28">
        <f>SUM(K386:K395)</f>
        <v>348802.32150000008</v>
      </c>
      <c r="M396" s="110"/>
      <c r="O396" s="28">
        <f>SUM(O386:O395)</f>
        <v>529662.78450000007</v>
      </c>
    </row>
    <row r="397" spans="1:20" ht="16.5" thickTop="1">
      <c r="C397" s="4"/>
      <c r="K397" s="171"/>
      <c r="O397" s="171"/>
    </row>
    <row r="398" spans="1:20">
      <c r="A398" s="273" t="s">
        <v>386</v>
      </c>
      <c r="B398" s="274"/>
      <c r="C398" s="4"/>
      <c r="E398" s="30"/>
      <c r="F398" s="112"/>
      <c r="K398" s="171"/>
      <c r="O398" s="171"/>
    </row>
    <row r="399" spans="1:20">
      <c r="A399" s="275" t="s">
        <v>202</v>
      </c>
      <c r="B399" s="274"/>
      <c r="C399" s="4"/>
      <c r="K399" s="171"/>
      <c r="O399" s="171"/>
    </row>
    <row r="400" spans="1:20">
      <c r="A400" s="276" t="s">
        <v>203</v>
      </c>
      <c r="B400" s="276"/>
      <c r="C400" s="4">
        <v>0</v>
      </c>
      <c r="E400" s="14">
        <v>133</v>
      </c>
      <c r="F400" s="97"/>
      <c r="G400" s="15">
        <f>ROUND(E400*$C400,0)</f>
        <v>0</v>
      </c>
      <c r="I400" s="108"/>
      <c r="J400" s="97"/>
      <c r="K400" s="15"/>
      <c r="M400" s="108"/>
      <c r="N400" s="97"/>
      <c r="O400" s="15"/>
    </row>
    <row r="401" spans="1:15">
      <c r="A401" s="276" t="s">
        <v>204</v>
      </c>
      <c r="B401" s="276"/>
      <c r="C401" s="4">
        <v>0</v>
      </c>
      <c r="E401" s="14">
        <v>5.6</v>
      </c>
      <c r="F401" s="97"/>
      <c r="G401" s="15">
        <f>ROUND(E401*$C401,0)</f>
        <v>0</v>
      </c>
      <c r="I401" s="108"/>
      <c r="J401" s="97"/>
      <c r="K401" s="15"/>
      <c r="M401" s="108"/>
      <c r="N401" s="97"/>
      <c r="O401" s="15"/>
    </row>
    <row r="402" spans="1:15">
      <c r="A402" s="276" t="s">
        <v>205</v>
      </c>
      <c r="B402" s="276"/>
      <c r="C402" s="4"/>
      <c r="E402" s="102"/>
      <c r="F402" s="20"/>
      <c r="G402" s="15"/>
      <c r="I402" s="108"/>
      <c r="J402" s="97"/>
      <c r="K402" s="15"/>
      <c r="M402" s="108"/>
      <c r="N402" s="97"/>
      <c r="O402" s="15"/>
    </row>
    <row r="403" spans="1:15">
      <c r="A403" s="276" t="s">
        <v>206</v>
      </c>
      <c r="B403" s="276"/>
      <c r="C403" s="4">
        <v>0</v>
      </c>
      <c r="E403" s="127"/>
      <c r="F403" s="128"/>
      <c r="G403" s="15"/>
      <c r="I403" s="108"/>
      <c r="J403" s="97"/>
      <c r="K403" s="15"/>
      <c r="M403" s="108"/>
      <c r="N403" s="97"/>
      <c r="O403" s="15"/>
    </row>
    <row r="404" spans="1:15">
      <c r="A404" s="276" t="s">
        <v>387</v>
      </c>
      <c r="B404" s="276"/>
      <c r="C404" s="4">
        <v>0</v>
      </c>
      <c r="E404" s="14">
        <v>0.88</v>
      </c>
      <c r="F404" s="128"/>
      <c r="G404" s="15">
        <f>ROUND(E404*$C404,0)</f>
        <v>0</v>
      </c>
      <c r="I404" s="108"/>
      <c r="J404" s="97"/>
      <c r="K404" s="15"/>
      <c r="M404" s="108"/>
      <c r="N404" s="97"/>
      <c r="O404" s="15"/>
    </row>
    <row r="405" spans="1:15">
      <c r="A405" s="276" t="s">
        <v>388</v>
      </c>
      <c r="B405" s="276"/>
      <c r="C405" s="4">
        <v>0</v>
      </c>
      <c r="E405" s="14">
        <v>0.62</v>
      </c>
      <c r="F405" s="128"/>
      <c r="G405" s="15">
        <f>ROUND(E405*$C405,0)</f>
        <v>0</v>
      </c>
      <c r="I405" s="108"/>
      <c r="J405" s="97"/>
      <c r="K405" s="15"/>
      <c r="M405" s="108"/>
      <c r="N405" s="97"/>
      <c r="O405" s="15"/>
    </row>
    <row r="406" spans="1:15">
      <c r="A406" s="276" t="s">
        <v>207</v>
      </c>
      <c r="B406" s="276"/>
      <c r="C406" s="4">
        <v>0</v>
      </c>
      <c r="E406" s="127"/>
      <c r="F406" s="130"/>
      <c r="I406" s="108"/>
      <c r="J406" s="97"/>
      <c r="K406" s="171"/>
      <c r="M406" s="108"/>
      <c r="N406" s="97"/>
      <c r="O406" s="171"/>
    </row>
    <row r="407" spans="1:15">
      <c r="A407" s="276" t="s">
        <v>387</v>
      </c>
      <c r="B407" s="276"/>
      <c r="C407" s="4">
        <v>0</v>
      </c>
      <c r="E407" s="277">
        <v>0.44</v>
      </c>
      <c r="F407" s="130"/>
      <c r="G407" s="15">
        <f>ROUND(E407*$C407,0)</f>
        <v>0</v>
      </c>
      <c r="I407" s="108"/>
      <c r="J407" s="20"/>
      <c r="K407" s="15"/>
      <c r="M407" s="108"/>
      <c r="N407" s="20"/>
      <c r="O407" s="15"/>
    </row>
    <row r="408" spans="1:15">
      <c r="A408" s="276" t="s">
        <v>388</v>
      </c>
      <c r="B408" s="276"/>
      <c r="C408" s="4">
        <v>0</v>
      </c>
      <c r="E408" s="277">
        <v>0.31</v>
      </c>
      <c r="F408" s="130"/>
      <c r="G408" s="15">
        <f>ROUND(E408*$C408,0)</f>
        <v>0</v>
      </c>
      <c r="I408" s="124"/>
      <c r="K408" s="15"/>
      <c r="M408" s="124"/>
      <c r="O408" s="15"/>
    </row>
    <row r="409" spans="1:15">
      <c r="A409" s="276" t="s">
        <v>208</v>
      </c>
      <c r="B409" s="276"/>
      <c r="C409" s="4">
        <v>0</v>
      </c>
      <c r="E409" s="127"/>
      <c r="F409" s="97"/>
      <c r="G409" s="15"/>
      <c r="I409" s="108"/>
      <c r="J409" s="97"/>
      <c r="K409" s="15"/>
      <c r="M409" s="108"/>
      <c r="N409" s="97"/>
      <c r="O409" s="15"/>
    </row>
    <row r="410" spans="1:15">
      <c r="A410" s="276" t="s">
        <v>387</v>
      </c>
      <c r="B410" s="276"/>
      <c r="C410" s="4">
        <v>0</v>
      </c>
      <c r="E410" s="14">
        <v>40.81</v>
      </c>
      <c r="F410" s="97"/>
      <c r="G410" s="15">
        <f>ROUND(E410*$C410,0)</f>
        <v>0</v>
      </c>
      <c r="I410" s="108"/>
      <c r="J410" s="97"/>
      <c r="K410" s="15"/>
      <c r="M410" s="108"/>
      <c r="N410" s="97"/>
      <c r="O410" s="15"/>
    </row>
    <row r="411" spans="1:15">
      <c r="A411" s="276" t="s">
        <v>388</v>
      </c>
      <c r="B411" s="276"/>
      <c r="C411" s="4">
        <v>0</v>
      </c>
      <c r="E411" s="14">
        <v>32.04</v>
      </c>
      <c r="F411" s="97"/>
      <c r="G411" s="15">
        <f>ROUND(E411*$C411,0)</f>
        <v>0</v>
      </c>
      <c r="I411" s="108"/>
      <c r="J411" s="97"/>
      <c r="K411" s="15"/>
      <c r="M411" s="108"/>
      <c r="N411" s="97"/>
      <c r="O411" s="15"/>
    </row>
    <row r="412" spans="1:15">
      <c r="A412" s="275" t="s">
        <v>209</v>
      </c>
      <c r="B412" s="274"/>
      <c r="C412" s="4"/>
      <c r="G412" s="15"/>
      <c r="I412" s="108"/>
      <c r="J412" s="97"/>
      <c r="K412" s="15"/>
      <c r="M412" s="108"/>
      <c r="N412" s="97"/>
      <c r="O412" s="15"/>
    </row>
    <row r="413" spans="1:15">
      <c r="A413" s="276" t="s">
        <v>203</v>
      </c>
      <c r="B413" s="274"/>
      <c r="C413" s="4">
        <v>24</v>
      </c>
      <c r="E413" s="14">
        <v>605</v>
      </c>
      <c r="F413" s="97"/>
      <c r="G413" s="15">
        <f>ROUND(E413*$C413,0)</f>
        <v>14520</v>
      </c>
      <c r="I413" s="122"/>
      <c r="J413" s="97"/>
      <c r="K413" s="171"/>
      <c r="M413" s="122"/>
      <c r="N413" s="97"/>
      <c r="O413" s="171"/>
    </row>
    <row r="414" spans="1:15">
      <c r="A414" s="276" t="s">
        <v>204</v>
      </c>
      <c r="B414" s="274"/>
      <c r="C414" s="4">
        <v>38791</v>
      </c>
      <c r="E414" s="14">
        <v>4.46</v>
      </c>
      <c r="F414" s="97"/>
      <c r="G414" s="15">
        <f>ROUND(E414*$C414,0)</f>
        <v>173008</v>
      </c>
      <c r="I414" s="122"/>
      <c r="J414" s="97"/>
      <c r="K414" s="15"/>
      <c r="M414" s="122"/>
      <c r="N414" s="97"/>
      <c r="O414" s="15"/>
    </row>
    <row r="415" spans="1:15">
      <c r="A415" s="276" t="s">
        <v>205</v>
      </c>
      <c r="B415" s="274"/>
      <c r="C415" s="4"/>
      <c r="E415" s="102"/>
      <c r="F415" s="97"/>
      <c r="G415" s="15"/>
      <c r="I415" s="122"/>
      <c r="J415" s="97"/>
      <c r="K415" s="15"/>
      <c r="M415" s="122"/>
      <c r="N415" s="97"/>
      <c r="O415" s="15"/>
    </row>
    <row r="416" spans="1:15">
      <c r="A416" s="276" t="s">
        <v>206</v>
      </c>
      <c r="B416" s="274"/>
      <c r="C416" s="4">
        <v>195683</v>
      </c>
      <c r="E416" s="127"/>
      <c r="F416" s="128"/>
      <c r="G416" s="15"/>
      <c r="I416" s="108"/>
      <c r="J416" s="97"/>
      <c r="K416" s="15"/>
      <c r="M416" s="108"/>
      <c r="N416" s="97"/>
      <c r="O416" s="15"/>
    </row>
    <row r="417" spans="1:15">
      <c r="A417" s="276" t="s">
        <v>387</v>
      </c>
      <c r="B417" s="274"/>
      <c r="C417" s="4">
        <v>79030</v>
      </c>
      <c r="E417" s="14">
        <v>0.86</v>
      </c>
      <c r="F417" s="128"/>
      <c r="G417" s="15">
        <f>ROUND(E417*$C417,0)</f>
        <v>67966</v>
      </c>
      <c r="I417" s="124"/>
      <c r="K417" s="15"/>
      <c r="M417" s="124"/>
      <c r="O417" s="15"/>
    </row>
    <row r="418" spans="1:15">
      <c r="A418" s="276" t="s">
        <v>388</v>
      </c>
      <c r="B418" s="274"/>
      <c r="C418" s="4">
        <v>116653</v>
      </c>
      <c r="E418" s="14">
        <v>0.6</v>
      </c>
      <c r="F418" s="128"/>
      <c r="G418" s="15">
        <f>ROUND(E418*$C418,0)</f>
        <v>69992</v>
      </c>
      <c r="I418" s="124"/>
      <c r="K418" s="15"/>
      <c r="M418" s="124"/>
      <c r="O418" s="15"/>
    </row>
    <row r="419" spans="1:15">
      <c r="A419" s="276" t="s">
        <v>207</v>
      </c>
      <c r="B419" s="274"/>
      <c r="C419" s="4">
        <v>24254</v>
      </c>
      <c r="E419" s="127"/>
      <c r="F419" s="130"/>
      <c r="G419" s="21"/>
      <c r="I419" s="124"/>
      <c r="K419" s="21"/>
      <c r="M419" s="124"/>
      <c r="O419" s="21"/>
    </row>
    <row r="420" spans="1:15">
      <c r="A420" s="276" t="s">
        <v>387</v>
      </c>
      <c r="B420" s="274"/>
      <c r="C420" s="4">
        <v>24254</v>
      </c>
      <c r="E420" s="277">
        <v>0.43</v>
      </c>
      <c r="F420" s="130"/>
      <c r="G420" s="15">
        <f>ROUND(E420*$C420,0)</f>
        <v>10429</v>
      </c>
      <c r="I420" s="108"/>
      <c r="J420" s="97"/>
      <c r="K420" s="15"/>
      <c r="M420" s="108"/>
      <c r="N420" s="97"/>
      <c r="O420" s="15"/>
    </row>
    <row r="421" spans="1:15">
      <c r="A421" s="276" t="s">
        <v>388</v>
      </c>
      <c r="B421" s="274"/>
      <c r="C421" s="4">
        <v>0</v>
      </c>
      <c r="E421" s="277">
        <v>0.3</v>
      </c>
      <c r="F421" s="130"/>
      <c r="G421" s="15">
        <f>ROUND(E421*$C421,0)</f>
        <v>0</v>
      </c>
      <c r="I421" s="108"/>
      <c r="J421" s="97"/>
      <c r="K421" s="15"/>
      <c r="M421" s="108"/>
      <c r="N421" s="97"/>
      <c r="O421" s="15"/>
    </row>
    <row r="422" spans="1:15">
      <c r="A422" s="276" t="s">
        <v>208</v>
      </c>
      <c r="B422" s="274"/>
      <c r="C422" s="4">
        <v>30</v>
      </c>
      <c r="E422" s="127"/>
      <c r="F422" s="97"/>
      <c r="G422" s="15"/>
      <c r="I422" s="108"/>
      <c r="J422" s="97"/>
      <c r="K422" s="15"/>
      <c r="M422" s="108"/>
      <c r="N422" s="97"/>
      <c r="O422" s="15"/>
    </row>
    <row r="423" spans="1:15">
      <c r="A423" s="276" t="s">
        <v>387</v>
      </c>
      <c r="B423" s="274"/>
      <c r="C423" s="4">
        <v>0</v>
      </c>
      <c r="E423" s="14">
        <v>38.54</v>
      </c>
      <c r="F423" s="97"/>
      <c r="G423" s="15">
        <f>ROUND(E423*$C423,0)</f>
        <v>0</v>
      </c>
      <c r="I423" s="108"/>
      <c r="J423" s="97"/>
      <c r="K423" s="15"/>
      <c r="M423" s="108"/>
      <c r="N423" s="97"/>
      <c r="O423" s="15"/>
    </row>
    <row r="424" spans="1:15">
      <c r="A424" s="276" t="s">
        <v>388</v>
      </c>
      <c r="B424" s="274"/>
      <c r="C424" s="4">
        <v>30</v>
      </c>
      <c r="E424" s="14">
        <v>29.77</v>
      </c>
      <c r="F424" s="97"/>
      <c r="G424" s="15">
        <f>ROUND(E424*$C424,0)</f>
        <v>893</v>
      </c>
      <c r="I424" s="108"/>
      <c r="J424" s="97"/>
      <c r="K424" s="171"/>
      <c r="M424" s="108"/>
      <c r="N424" s="97"/>
      <c r="O424" s="171"/>
    </row>
    <row r="425" spans="1:15">
      <c r="A425" s="275" t="s">
        <v>210</v>
      </c>
      <c r="B425" s="274"/>
      <c r="C425" s="4"/>
      <c r="G425" s="15"/>
      <c r="I425" s="108"/>
      <c r="J425" s="20"/>
      <c r="K425" s="15"/>
      <c r="M425" s="108"/>
      <c r="N425" s="20"/>
      <c r="O425" s="15"/>
    </row>
    <row r="426" spans="1:15">
      <c r="A426" s="276" t="s">
        <v>203</v>
      </c>
      <c r="B426" s="274"/>
      <c r="C426" s="4">
        <v>24</v>
      </c>
      <c r="E426" s="14">
        <v>678</v>
      </c>
      <c r="F426" s="97"/>
      <c r="G426" s="15">
        <f>ROUND(E426*$C426,0)</f>
        <v>16272</v>
      </c>
      <c r="I426" s="124"/>
      <c r="K426" s="15"/>
      <c r="M426" s="124"/>
      <c r="O426" s="15"/>
    </row>
    <row r="427" spans="1:15">
      <c r="A427" s="276" t="s">
        <v>204</v>
      </c>
      <c r="B427" s="274"/>
      <c r="C427" s="4">
        <v>153429</v>
      </c>
      <c r="E427" s="14">
        <v>2.63</v>
      </c>
      <c r="F427" s="97"/>
      <c r="G427" s="15">
        <f>ROUND(E427*$C427,0)</f>
        <v>403518</v>
      </c>
      <c r="I427" s="108"/>
      <c r="J427" s="97"/>
      <c r="K427" s="15"/>
      <c r="M427" s="108"/>
      <c r="N427" s="97"/>
      <c r="O427" s="15"/>
    </row>
    <row r="428" spans="1:15">
      <c r="A428" s="276" t="s">
        <v>205</v>
      </c>
      <c r="B428" s="274"/>
      <c r="C428" s="4"/>
      <c r="E428" s="102"/>
      <c r="F428" s="20"/>
      <c r="G428" s="15"/>
      <c r="I428" s="108"/>
      <c r="J428" s="97"/>
      <c r="K428" s="15"/>
      <c r="M428" s="108"/>
      <c r="N428" s="97"/>
      <c r="O428" s="15"/>
    </row>
    <row r="429" spans="1:15">
      <c r="A429" s="276" t="s">
        <v>206</v>
      </c>
      <c r="B429" s="274"/>
      <c r="C429" s="4">
        <v>391585</v>
      </c>
      <c r="E429" s="127"/>
      <c r="F429" s="128"/>
      <c r="G429" s="15"/>
      <c r="I429" s="108"/>
      <c r="J429" s="97"/>
      <c r="K429" s="15"/>
      <c r="M429" s="108"/>
      <c r="N429" s="97"/>
      <c r="O429" s="15"/>
    </row>
    <row r="430" spans="1:15">
      <c r="A430" s="276" t="s">
        <v>387</v>
      </c>
      <c r="B430" s="274"/>
      <c r="C430" s="4">
        <v>239920</v>
      </c>
      <c r="E430" s="14">
        <v>0.76</v>
      </c>
      <c r="F430" s="128"/>
      <c r="G430" s="15">
        <f>ROUND(E430*$C430,0)</f>
        <v>182339</v>
      </c>
      <c r="I430" s="108"/>
      <c r="J430" s="97"/>
      <c r="K430" s="15"/>
      <c r="M430" s="108"/>
      <c r="N430" s="97"/>
      <c r="O430" s="15"/>
    </row>
    <row r="431" spans="1:15">
      <c r="A431" s="276" t="s">
        <v>388</v>
      </c>
      <c r="B431" s="274"/>
      <c r="C431" s="4">
        <v>151665</v>
      </c>
      <c r="E431" s="14">
        <v>0.51</v>
      </c>
      <c r="F431" s="128"/>
      <c r="G431" s="15">
        <f>ROUND(E431*$C431,0)</f>
        <v>77349</v>
      </c>
      <c r="I431" s="122"/>
      <c r="J431" s="97"/>
      <c r="K431" s="171"/>
      <c r="M431" s="122"/>
      <c r="N431" s="97"/>
      <c r="O431" s="171"/>
    </row>
    <row r="432" spans="1:15">
      <c r="A432" s="276" t="s">
        <v>207</v>
      </c>
      <c r="B432" s="274"/>
      <c r="C432" s="4">
        <v>0</v>
      </c>
      <c r="E432" s="127"/>
      <c r="F432" s="130"/>
      <c r="G432" s="15"/>
      <c r="I432" s="122"/>
      <c r="J432" s="97"/>
      <c r="K432" s="15"/>
      <c r="M432" s="122"/>
      <c r="N432" s="97"/>
      <c r="O432" s="15"/>
    </row>
    <row r="433" spans="1:20">
      <c r="A433" s="276" t="s">
        <v>387</v>
      </c>
      <c r="B433" s="274"/>
      <c r="C433" s="4">
        <v>0</v>
      </c>
      <c r="E433" s="277">
        <v>0.38</v>
      </c>
      <c r="F433" s="130"/>
      <c r="G433" s="15">
        <f>ROUND(E433*$C433,0)</f>
        <v>0</v>
      </c>
      <c r="I433" s="122"/>
      <c r="J433" s="97"/>
      <c r="K433" s="15"/>
      <c r="M433" s="122"/>
      <c r="N433" s="97"/>
      <c r="O433" s="15"/>
    </row>
    <row r="434" spans="1:20">
      <c r="A434" s="276" t="s">
        <v>388</v>
      </c>
      <c r="B434" s="274"/>
      <c r="C434" s="4">
        <v>0</v>
      </c>
      <c r="E434" s="277">
        <v>0.255</v>
      </c>
      <c r="F434" s="130"/>
      <c r="G434" s="15">
        <f>ROUND(E434*$C434,0)</f>
        <v>0</v>
      </c>
      <c r="I434" s="108"/>
      <c r="J434" s="97"/>
      <c r="K434" s="15"/>
      <c r="M434" s="108"/>
      <c r="N434" s="97"/>
      <c r="O434" s="15"/>
    </row>
    <row r="435" spans="1:20">
      <c r="A435" s="276" t="s">
        <v>208</v>
      </c>
      <c r="B435" s="274"/>
      <c r="C435" s="4">
        <v>0</v>
      </c>
      <c r="E435" s="127"/>
      <c r="F435" s="97"/>
      <c r="G435" s="15"/>
      <c r="I435" s="124"/>
      <c r="K435" s="15"/>
      <c r="M435" s="124"/>
      <c r="O435" s="15"/>
    </row>
    <row r="436" spans="1:20">
      <c r="A436" s="276" t="s">
        <v>387</v>
      </c>
      <c r="B436" s="274"/>
      <c r="C436" s="4">
        <v>0</v>
      </c>
      <c r="E436" s="14">
        <v>32.35</v>
      </c>
      <c r="F436" s="97"/>
      <c r="G436" s="15">
        <f>ROUND(E436*$C436,0)</f>
        <v>0</v>
      </c>
      <c r="I436" s="124"/>
      <c r="K436" s="15"/>
      <c r="M436" s="124"/>
      <c r="O436" s="15"/>
    </row>
    <row r="437" spans="1:20">
      <c r="A437" s="276" t="s">
        <v>388</v>
      </c>
      <c r="B437" s="274"/>
      <c r="C437" s="4">
        <v>0</v>
      </c>
      <c r="E437" s="14">
        <v>23.36</v>
      </c>
      <c r="F437" s="97"/>
      <c r="G437" s="37">
        <f>ROUND(E437*$C437,0)</f>
        <v>0</v>
      </c>
      <c r="I437" s="124"/>
      <c r="K437" s="37"/>
      <c r="M437" s="124"/>
      <c r="O437" s="37"/>
    </row>
    <row r="438" spans="1:20">
      <c r="A438" s="276" t="s">
        <v>200</v>
      </c>
      <c r="B438" s="274"/>
      <c r="C438" s="45"/>
      <c r="E438" s="30"/>
      <c r="F438" s="112"/>
      <c r="G438" s="24">
        <f>SUM(G400:H437)</f>
        <v>1016286</v>
      </c>
      <c r="I438" s="183"/>
      <c r="J438" s="119"/>
      <c r="K438" s="24">
        <f>SUM(K400:L437)</f>
        <v>0</v>
      </c>
      <c r="M438" s="183"/>
      <c r="N438" s="119"/>
      <c r="O438" s="24">
        <f>SUM(O400:P437)</f>
        <v>0</v>
      </c>
    </row>
    <row r="439" spans="1:20">
      <c r="A439" s="275" t="s">
        <v>211</v>
      </c>
      <c r="B439" s="274"/>
      <c r="K439" s="171"/>
      <c r="O439" s="171"/>
    </row>
    <row r="440" spans="1:20">
      <c r="A440" s="273" t="s">
        <v>212</v>
      </c>
      <c r="B440" s="274"/>
      <c r="C440" s="4"/>
      <c r="E440" s="102"/>
      <c r="F440" s="20"/>
      <c r="G440" s="15"/>
      <c r="I440" s="105"/>
      <c r="J440" s="106"/>
      <c r="K440" s="15"/>
      <c r="M440" s="105"/>
      <c r="N440" s="106"/>
      <c r="O440" s="15"/>
    </row>
    <row r="441" spans="1:20">
      <c r="A441" s="276" t="s">
        <v>88</v>
      </c>
      <c r="B441" s="274"/>
      <c r="C441" s="4">
        <v>16065</v>
      </c>
      <c r="E441" s="102">
        <v>4.76</v>
      </c>
      <c r="F441" s="20"/>
      <c r="G441" s="15">
        <f>ROUND(E441*$C441,0)</f>
        <v>76469</v>
      </c>
      <c r="I441" s="124"/>
      <c r="K441" s="15"/>
      <c r="M441" s="124"/>
      <c r="O441" s="15"/>
    </row>
    <row r="442" spans="1:20">
      <c r="A442" s="276" t="s">
        <v>89</v>
      </c>
      <c r="B442" s="274"/>
      <c r="C442" s="4">
        <v>0</v>
      </c>
      <c r="E442" s="102">
        <v>15.56</v>
      </c>
      <c r="F442" s="20"/>
      <c r="G442" s="15">
        <f>ROUND(E442*$C442,0)</f>
        <v>0</v>
      </c>
      <c r="I442" s="88">
        <v>3.8E-3</v>
      </c>
      <c r="K442" s="15">
        <f t="shared" ref="K442" si="189">$G442*I442</f>
        <v>0</v>
      </c>
      <c r="M442" s="31">
        <f>$R$160</f>
        <v>5.1999999999999998E-3</v>
      </c>
      <c r="O442" s="15">
        <f t="shared" ref="O442:O443" si="190">$G442*M442</f>
        <v>0</v>
      </c>
      <c r="S442" s="138">
        <f t="shared" ref="S442:S454" si="191">G442*I442-K442</f>
        <v>0</v>
      </c>
      <c r="T442" s="139">
        <f t="shared" ref="T442:T454" si="192">G442*M442-O442</f>
        <v>0</v>
      </c>
    </row>
    <row r="443" spans="1:20">
      <c r="A443" s="276" t="s">
        <v>90</v>
      </c>
      <c r="B443" s="274"/>
      <c r="C443" s="4">
        <v>16065</v>
      </c>
      <c r="E443" s="102">
        <v>11.19</v>
      </c>
      <c r="F443" s="20"/>
      <c r="G443" s="15">
        <f>ROUND(E443*$C443,0)</f>
        <v>179767</v>
      </c>
      <c r="I443" s="88">
        <v>3.8E-3</v>
      </c>
      <c r="K443" s="15">
        <f t="shared" ref="K443" si="193">$G443*I443</f>
        <v>683.1146</v>
      </c>
      <c r="M443" s="31">
        <f>$R$160</f>
        <v>5.1999999999999998E-3</v>
      </c>
      <c r="O443" s="15">
        <f t="shared" si="190"/>
        <v>934.78839999999991</v>
      </c>
      <c r="S443" s="138">
        <f t="shared" si="191"/>
        <v>0</v>
      </c>
      <c r="T443" s="139">
        <f t="shared" si="192"/>
        <v>0</v>
      </c>
    </row>
    <row r="444" spans="1:20">
      <c r="A444" s="276" t="s">
        <v>33</v>
      </c>
      <c r="B444" s="274"/>
      <c r="C444" s="4">
        <v>16065</v>
      </c>
      <c r="E444" s="102">
        <v>-1.1299999999999999</v>
      </c>
      <c r="F444" s="20"/>
      <c r="G444" s="15">
        <f>ROUND(E444*$C444,0)</f>
        <v>-18153</v>
      </c>
      <c r="I444" s="31"/>
      <c r="J444" s="97"/>
      <c r="K444" s="15"/>
      <c r="M444" s="31"/>
      <c r="N444" s="97"/>
      <c r="O444" s="15"/>
      <c r="S444" s="138"/>
      <c r="T444" s="139"/>
    </row>
    <row r="445" spans="1:20">
      <c r="A445" s="276" t="s">
        <v>28</v>
      </c>
      <c r="B445" s="274"/>
      <c r="C445" s="4">
        <v>1044794</v>
      </c>
      <c r="E445" s="30">
        <v>5.0473999999999997</v>
      </c>
      <c r="F445" s="99" t="s">
        <v>12</v>
      </c>
      <c r="G445" s="15">
        <f>ROUND(E445*$C445/100,0)</f>
        <v>52735</v>
      </c>
      <c r="I445" s="88">
        <v>3.8E-3</v>
      </c>
      <c r="K445" s="15">
        <f t="shared" ref="K445:K447" si="194">$G445*I445</f>
        <v>200.393</v>
      </c>
      <c r="M445" s="31">
        <f>$R$160</f>
        <v>5.1999999999999998E-3</v>
      </c>
      <c r="O445" s="15">
        <f t="shared" ref="O445:O447" si="195">$G445*M445</f>
        <v>274.22199999999998</v>
      </c>
      <c r="S445" s="138">
        <f t="shared" si="191"/>
        <v>0</v>
      </c>
      <c r="T445" s="139">
        <f t="shared" si="192"/>
        <v>0</v>
      </c>
    </row>
    <row r="446" spans="1:20">
      <c r="A446" s="276" t="s">
        <v>53</v>
      </c>
      <c r="B446" s="274"/>
      <c r="C446" s="4">
        <v>3934668</v>
      </c>
      <c r="E446" s="30">
        <v>3.9510999999999998</v>
      </c>
      <c r="F446" s="99" t="s">
        <v>12</v>
      </c>
      <c r="G446" s="15">
        <f>ROUND(E446*$C446/100,0)</f>
        <v>155463</v>
      </c>
      <c r="I446" s="88">
        <v>3.8E-3</v>
      </c>
      <c r="K446" s="15">
        <f t="shared" si="194"/>
        <v>590.75940000000003</v>
      </c>
      <c r="M446" s="31">
        <f>$R$160</f>
        <v>5.1999999999999998E-3</v>
      </c>
      <c r="O446" s="15">
        <f t="shared" si="195"/>
        <v>808.4076</v>
      </c>
      <c r="S446" s="138">
        <f t="shared" si="191"/>
        <v>0</v>
      </c>
      <c r="T446" s="139">
        <f t="shared" si="192"/>
        <v>0</v>
      </c>
    </row>
    <row r="447" spans="1:20">
      <c r="A447" s="276" t="s">
        <v>91</v>
      </c>
      <c r="B447" s="274"/>
      <c r="C447" s="4">
        <v>5030284.6792951785</v>
      </c>
      <c r="E447" s="30">
        <v>3.4001999999999999</v>
      </c>
      <c r="F447" s="99" t="s">
        <v>12</v>
      </c>
      <c r="G447" s="15">
        <f>ROUND(E447*$C447/100,0)</f>
        <v>171040</v>
      </c>
      <c r="I447" s="88">
        <v>3.8E-3</v>
      </c>
      <c r="K447" s="15">
        <f t="shared" si="194"/>
        <v>649.952</v>
      </c>
      <c r="M447" s="31">
        <f>$R$160</f>
        <v>5.1999999999999998E-3</v>
      </c>
      <c r="O447" s="15">
        <f t="shared" si="195"/>
        <v>889.40800000000002</v>
      </c>
      <c r="S447" s="138">
        <f t="shared" si="191"/>
        <v>0</v>
      </c>
      <c r="T447" s="139">
        <f t="shared" si="192"/>
        <v>0</v>
      </c>
    </row>
    <row r="448" spans="1:20">
      <c r="A448" s="273" t="s">
        <v>213</v>
      </c>
      <c r="B448" s="274"/>
      <c r="C448" s="4"/>
      <c r="E448" s="102"/>
      <c r="F448" s="20"/>
      <c r="G448" s="15"/>
      <c r="K448" s="15"/>
      <c r="O448" s="15"/>
      <c r="S448" s="138"/>
      <c r="T448" s="139"/>
    </row>
    <row r="449" spans="1:21">
      <c r="A449" s="276" t="s">
        <v>88</v>
      </c>
      <c r="B449" s="274"/>
      <c r="C449" s="4">
        <v>103313</v>
      </c>
      <c r="E449" s="102">
        <v>2.2200000000000002</v>
      </c>
      <c r="F449" s="20"/>
      <c r="G449" s="15">
        <f>ROUND(E449*$C449,0)</f>
        <v>229355</v>
      </c>
      <c r="K449" s="15"/>
      <c r="O449" s="15"/>
      <c r="S449" s="138"/>
      <c r="T449" s="139"/>
    </row>
    <row r="450" spans="1:21">
      <c r="A450" s="276" t="s">
        <v>89</v>
      </c>
      <c r="B450" s="274"/>
      <c r="C450" s="4">
        <v>49491</v>
      </c>
      <c r="E450" s="102">
        <v>13.96</v>
      </c>
      <c r="F450" s="20"/>
      <c r="G450" s="15">
        <f>ROUND(E450*$C450,0)</f>
        <v>690894</v>
      </c>
      <c r="I450" s="88">
        <v>3.5000000000000001E-3</v>
      </c>
      <c r="J450" s="106"/>
      <c r="K450" s="15">
        <f t="shared" ref="K450" si="196">$G450*I450</f>
        <v>2418.1289999999999</v>
      </c>
      <c r="M450" s="31">
        <f>$R$172</f>
        <v>5.3E-3</v>
      </c>
      <c r="N450" s="106"/>
      <c r="O450" s="15">
        <f t="shared" ref="O450:O454" si="197">$G450*M450</f>
        <v>3661.7382000000002</v>
      </c>
      <c r="S450" s="138">
        <f t="shared" si="191"/>
        <v>0</v>
      </c>
      <c r="T450" s="139">
        <f t="shared" si="192"/>
        <v>0</v>
      </c>
    </row>
    <row r="451" spans="1:21">
      <c r="A451" s="276" t="s">
        <v>90</v>
      </c>
      <c r="B451" s="274"/>
      <c r="C451" s="4">
        <v>50080</v>
      </c>
      <c r="E451" s="102">
        <v>9.4700000000000006</v>
      </c>
      <c r="F451" s="20"/>
      <c r="G451" s="15">
        <f>ROUND(E451*$C451,0)</f>
        <v>474258</v>
      </c>
      <c r="I451" s="88">
        <v>3.5000000000000001E-3</v>
      </c>
      <c r="K451" s="15">
        <f t="shared" ref="K451:K454" si="198">$G451*I451</f>
        <v>1659.903</v>
      </c>
      <c r="M451" s="31">
        <f>$R$172</f>
        <v>5.3E-3</v>
      </c>
      <c r="O451" s="15">
        <f t="shared" si="197"/>
        <v>2513.5673999999999</v>
      </c>
      <c r="S451" s="138">
        <f t="shared" si="191"/>
        <v>0</v>
      </c>
      <c r="T451" s="139">
        <f t="shared" si="192"/>
        <v>0</v>
      </c>
    </row>
    <row r="452" spans="1:21">
      <c r="A452" s="276" t="s">
        <v>93</v>
      </c>
      <c r="B452" s="274"/>
      <c r="C452" s="4">
        <v>7647176</v>
      </c>
      <c r="E452" s="116">
        <v>4.6531000000000002</v>
      </c>
      <c r="F452" s="99" t="s">
        <v>12</v>
      </c>
      <c r="G452" s="15">
        <f>ROUND(E452*$C452/100,0)</f>
        <v>355831</v>
      </c>
      <c r="I452" s="88">
        <v>3.5000000000000001E-3</v>
      </c>
      <c r="K452" s="15">
        <f t="shared" si="198"/>
        <v>1245.4085</v>
      </c>
      <c r="M452" s="31">
        <f>$R$172</f>
        <v>5.3E-3</v>
      </c>
      <c r="O452" s="15">
        <f t="shared" si="197"/>
        <v>1885.9042999999999</v>
      </c>
      <c r="S452" s="138">
        <f t="shared" si="191"/>
        <v>0</v>
      </c>
      <c r="T452" s="139">
        <f t="shared" si="192"/>
        <v>0</v>
      </c>
    </row>
    <row r="453" spans="1:21">
      <c r="A453" s="276" t="s">
        <v>94</v>
      </c>
      <c r="B453" s="274"/>
      <c r="C453" s="4">
        <v>10898121</v>
      </c>
      <c r="E453" s="116">
        <v>3.4988999999999999</v>
      </c>
      <c r="F453" s="99" t="s">
        <v>12</v>
      </c>
      <c r="G453" s="15">
        <f>ROUND(E453*$C453/100,0)</f>
        <v>381314</v>
      </c>
      <c r="I453" s="88">
        <v>3.5000000000000001E-3</v>
      </c>
      <c r="J453" s="97"/>
      <c r="K453" s="15">
        <f t="shared" si="198"/>
        <v>1334.5989999999999</v>
      </c>
      <c r="M453" s="31">
        <f>$R$172</f>
        <v>5.3E-3</v>
      </c>
      <c r="N453" s="97"/>
      <c r="O453" s="15">
        <f t="shared" si="197"/>
        <v>2020.9642000000001</v>
      </c>
      <c r="S453" s="138">
        <f t="shared" si="191"/>
        <v>0</v>
      </c>
      <c r="T453" s="139">
        <f t="shared" si="192"/>
        <v>0</v>
      </c>
    </row>
    <row r="454" spans="1:21">
      <c r="A454" s="276" t="s">
        <v>91</v>
      </c>
      <c r="B454" s="274"/>
      <c r="C454" s="48">
        <v>27727401.345819965</v>
      </c>
      <c r="E454" s="278">
        <v>2.9224999999999999</v>
      </c>
      <c r="F454" s="99" t="s">
        <v>12</v>
      </c>
      <c r="G454" s="37">
        <f>ROUND(E454*$C454/100,0)</f>
        <v>810333</v>
      </c>
      <c r="I454" s="88">
        <v>3.5000000000000001E-3</v>
      </c>
      <c r="J454" s="99"/>
      <c r="K454" s="37">
        <f t="shared" si="198"/>
        <v>2836.1655000000001</v>
      </c>
      <c r="M454" s="31">
        <f>$R$172</f>
        <v>5.3E-3</v>
      </c>
      <c r="N454" s="99"/>
      <c r="O454" s="37">
        <f t="shared" si="197"/>
        <v>4294.7649000000001</v>
      </c>
      <c r="S454" s="138">
        <f t="shared" si="191"/>
        <v>0</v>
      </c>
      <c r="T454" s="139">
        <f t="shared" si="192"/>
        <v>0</v>
      </c>
    </row>
    <row r="455" spans="1:21">
      <c r="A455" s="276" t="s">
        <v>200</v>
      </c>
      <c r="B455" s="274"/>
      <c r="C455" s="16"/>
      <c r="E455" s="181"/>
      <c r="F455" s="99"/>
      <c r="G455" s="21">
        <f>SUM(G441:G454)</f>
        <v>3559306</v>
      </c>
      <c r="I455" s="124"/>
      <c r="K455" s="21">
        <f>SUM(K441:K454)</f>
        <v>11618.423999999999</v>
      </c>
      <c r="M455" s="124"/>
      <c r="O455" s="21">
        <f>SUM(O441:O454)</f>
        <v>17283.764999999999</v>
      </c>
    </row>
    <row r="456" spans="1:21">
      <c r="A456" s="161" t="s">
        <v>84</v>
      </c>
      <c r="B456" s="274"/>
      <c r="C456" s="45">
        <v>0</v>
      </c>
      <c r="E456" s="30"/>
      <c r="F456" s="112"/>
      <c r="G456" s="24">
        <v>0</v>
      </c>
      <c r="I456" s="124"/>
      <c r="K456" s="24"/>
      <c r="M456" s="124"/>
      <c r="O456" s="24"/>
    </row>
    <row r="457" spans="1:21" ht="16.5" thickBot="1">
      <c r="A457" s="276" t="s">
        <v>214</v>
      </c>
      <c r="B457" s="274"/>
      <c r="C457" s="29">
        <v>56282445.025115147</v>
      </c>
      <c r="E457" s="178"/>
      <c r="G457" s="28">
        <f>G438+G455+G456</f>
        <v>4575592</v>
      </c>
      <c r="I457" s="106"/>
      <c r="J457" s="106"/>
      <c r="K457" s="28">
        <f>K438+K455+K456</f>
        <v>11618.423999999999</v>
      </c>
      <c r="M457" s="106"/>
      <c r="N457" s="106"/>
      <c r="O457" s="28">
        <f>O438+O455+O456</f>
        <v>17283.764999999999</v>
      </c>
    </row>
    <row r="458" spans="1:21" ht="16.5" thickTop="1">
      <c r="I458" s="106"/>
      <c r="J458" s="106"/>
      <c r="K458" s="171"/>
      <c r="M458" s="106"/>
      <c r="N458" s="106"/>
      <c r="O458" s="171"/>
    </row>
    <row r="459" spans="1:21">
      <c r="A459" s="198" t="s">
        <v>274</v>
      </c>
      <c r="C459" s="4"/>
      <c r="K459" s="171"/>
      <c r="O459" s="171"/>
      <c r="U459" s="241" t="s">
        <v>355</v>
      </c>
    </row>
    <row r="460" spans="1:21">
      <c r="A460" s="199" t="s">
        <v>402</v>
      </c>
      <c r="C460" s="4">
        <v>12</v>
      </c>
      <c r="E460" s="30"/>
      <c r="F460" s="112"/>
      <c r="G460" s="14">
        <f>U460*$G$465/$U$465</f>
        <v>2455.1370887870371</v>
      </c>
      <c r="I460" s="31"/>
      <c r="J460" s="99"/>
      <c r="K460" s="15"/>
      <c r="M460" s="31"/>
      <c r="N460" s="99"/>
      <c r="O460" s="15"/>
      <c r="Q460" s="70" t="s">
        <v>15</v>
      </c>
      <c r="R460" s="17">
        <f>O465</f>
        <v>117894.81642085861</v>
      </c>
      <c r="S460" s="138"/>
      <c r="T460" s="139"/>
      <c r="U460" s="242">
        <v>2617.6799999999989</v>
      </c>
    </row>
    <row r="461" spans="1:21">
      <c r="A461" s="199" t="s">
        <v>8</v>
      </c>
      <c r="C461" s="4"/>
      <c r="E461" s="30"/>
      <c r="F461" s="112"/>
      <c r="G461" s="51">
        <f t="shared" ref="G461:G464" si="199">U461*$G$465/$U$465</f>
        <v>1757447.7693870724</v>
      </c>
      <c r="I461" s="31"/>
      <c r="J461" s="99"/>
      <c r="K461" s="15"/>
      <c r="M461" s="31"/>
      <c r="N461" s="99"/>
      <c r="O461" s="15"/>
      <c r="Q461" s="71" t="s">
        <v>17</v>
      </c>
      <c r="R461" s="18">
        <f>'Exhibit RMP(JRS-1) page 2'!R34*1000</f>
        <v>117111.94847209347</v>
      </c>
      <c r="S461" s="138"/>
      <c r="T461" s="139"/>
      <c r="U461" s="242">
        <v>1873800</v>
      </c>
    </row>
    <row r="462" spans="1:21">
      <c r="A462" s="199" t="s">
        <v>215</v>
      </c>
      <c r="C462" s="4">
        <v>949050</v>
      </c>
      <c r="E462" s="30"/>
      <c r="F462" s="112"/>
      <c r="G462" s="51">
        <f t="shared" si="199"/>
        <v>9607156.0419391952</v>
      </c>
      <c r="I462" s="31">
        <v>3.0999999999999999E-3</v>
      </c>
      <c r="J462" s="99"/>
      <c r="K462" s="15">
        <f>$G462*I462</f>
        <v>29782.183730011504</v>
      </c>
      <c r="M462" s="31">
        <f>$R$463</f>
        <v>4.4999999999999997E-3</v>
      </c>
      <c r="N462" s="99"/>
      <c r="O462" s="15">
        <f>$G462*M462</f>
        <v>43232.202188726376</v>
      </c>
      <c r="Q462" s="72" t="s">
        <v>19</v>
      </c>
      <c r="R462" s="19">
        <f>R461-R460</f>
        <v>-782.86794876513886</v>
      </c>
      <c r="S462" s="138">
        <f t="shared" ref="S462:S464" si="200">G462*I462-K462</f>
        <v>0</v>
      </c>
      <c r="T462" s="139">
        <f t="shared" ref="T462:T464" si="201">G462*M462-O462</f>
        <v>0</v>
      </c>
      <c r="U462" s="242">
        <v>10243200.000000002</v>
      </c>
    </row>
    <row r="463" spans="1:21">
      <c r="A463" s="199" t="s">
        <v>216</v>
      </c>
      <c r="C463" s="4">
        <v>237232647</v>
      </c>
      <c r="E463" s="131"/>
      <c r="F463" s="132"/>
      <c r="G463" s="51">
        <f t="shared" si="199"/>
        <v>8613813.3233023118</v>
      </c>
      <c r="I463" s="31">
        <v>3.0999999999999999E-3</v>
      </c>
      <c r="J463" s="99"/>
      <c r="K463" s="51">
        <f t="shared" ref="K463:K464" si="202">$G463*I463</f>
        <v>26702.821302237167</v>
      </c>
      <c r="M463" s="31">
        <f>$R$463</f>
        <v>4.4999999999999997E-3</v>
      </c>
      <c r="N463" s="99"/>
      <c r="O463" s="51">
        <f t="shared" ref="O463:O464" si="203">$G463*M463</f>
        <v>38762.159954860399</v>
      </c>
      <c r="Q463" s="73" t="s">
        <v>22</v>
      </c>
      <c r="R463" s="74">
        <f>ROUND(R461/SUM(G462:G464),$R$12)</f>
        <v>4.4999999999999997E-3</v>
      </c>
      <c r="S463" s="138">
        <f t="shared" si="200"/>
        <v>0</v>
      </c>
      <c r="T463" s="139">
        <f t="shared" si="201"/>
        <v>0</v>
      </c>
      <c r="U463" s="242">
        <v>9184092.8000000007</v>
      </c>
    </row>
    <row r="464" spans="1:21">
      <c r="A464" s="199" t="s">
        <v>217</v>
      </c>
      <c r="C464" s="23">
        <v>298488523</v>
      </c>
      <c r="G464" s="24">
        <f t="shared" si="199"/>
        <v>7977878.7282826342</v>
      </c>
      <c r="I464" s="31">
        <v>3.0999999999999999E-3</v>
      </c>
      <c r="J464" s="99"/>
      <c r="K464" s="24">
        <f t="shared" si="202"/>
        <v>24731.424057676166</v>
      </c>
      <c r="M464" s="31">
        <f>$R$463</f>
        <v>4.4999999999999997E-3</v>
      </c>
      <c r="N464" s="99"/>
      <c r="O464" s="24">
        <f t="shared" si="203"/>
        <v>35900.454277271849</v>
      </c>
      <c r="S464" s="138">
        <f t="shared" si="200"/>
        <v>0</v>
      </c>
      <c r="T464" s="139">
        <f t="shared" si="201"/>
        <v>0</v>
      </c>
      <c r="U464" s="243">
        <v>8506056.0099999998</v>
      </c>
    </row>
    <row r="465" spans="1:21" ht="16.5" thickBot="1">
      <c r="A465" s="199" t="s">
        <v>26</v>
      </c>
      <c r="C465" s="29">
        <v>535721170</v>
      </c>
      <c r="E465" s="111"/>
      <c r="F465" s="112"/>
      <c r="G465" s="28">
        <v>27958751</v>
      </c>
      <c r="I465" s="126"/>
      <c r="J465" s="121"/>
      <c r="K465" s="28">
        <f>SUM(K462:K464)</f>
        <v>81216.429089924844</v>
      </c>
      <c r="M465" s="126"/>
      <c r="N465" s="121"/>
      <c r="O465" s="28">
        <f>SUM(O462:O464)</f>
        <v>117894.81642085861</v>
      </c>
      <c r="S465" s="138"/>
      <c r="T465" s="139"/>
      <c r="U465" s="244">
        <v>29809766.490000002</v>
      </c>
    </row>
    <row r="466" spans="1:21" ht="16.5" thickTop="1">
      <c r="C466" s="4"/>
      <c r="G466" s="30"/>
      <c r="I466" s="103"/>
      <c r="J466" s="112"/>
      <c r="K466" s="30"/>
      <c r="M466" s="103"/>
      <c r="N466" s="112"/>
      <c r="O466" s="30"/>
    </row>
    <row r="467" spans="1:21">
      <c r="A467" s="209" t="s">
        <v>275</v>
      </c>
      <c r="B467" s="170"/>
      <c r="C467" s="4"/>
      <c r="E467" s="30"/>
      <c r="F467" s="112"/>
      <c r="I467" s="103"/>
      <c r="J467" s="112"/>
      <c r="K467" s="171"/>
      <c r="M467" s="103"/>
      <c r="N467" s="112"/>
      <c r="O467" s="171"/>
    </row>
    <row r="468" spans="1:21">
      <c r="A468" s="204" t="s">
        <v>8</v>
      </c>
      <c r="B468" s="170"/>
      <c r="C468" s="4">
        <v>12</v>
      </c>
      <c r="I468" s="31"/>
      <c r="J468" s="97"/>
      <c r="K468" s="171"/>
      <c r="M468" s="31"/>
      <c r="N468" s="97"/>
      <c r="O468" s="171"/>
    </row>
    <row r="469" spans="1:21">
      <c r="A469" s="204" t="s">
        <v>328</v>
      </c>
      <c r="B469" s="170"/>
      <c r="C469" s="4">
        <v>795798675.78575754</v>
      </c>
      <c r="E469" s="133"/>
      <c r="F469" s="134"/>
      <c r="G469" s="37">
        <v>35062890</v>
      </c>
      <c r="J469" s="106"/>
      <c r="K469" s="15"/>
      <c r="N469" s="106"/>
      <c r="O469" s="15"/>
      <c r="S469" s="138"/>
      <c r="T469" s="139"/>
    </row>
    <row r="470" spans="1:21" ht="16.5" thickBot="1">
      <c r="A470" s="199" t="s">
        <v>26</v>
      </c>
      <c r="B470" s="170"/>
      <c r="C470" s="52">
        <v>795798675.78575754</v>
      </c>
      <c r="E470" s="135"/>
      <c r="F470" s="112"/>
      <c r="G470" s="26">
        <v>35062890</v>
      </c>
      <c r="I470" s="122"/>
      <c r="J470" s="99"/>
      <c r="K470" s="26"/>
      <c r="M470" s="122"/>
      <c r="N470" s="99"/>
      <c r="O470" s="26"/>
    </row>
    <row r="471" spans="1:21" ht="16.5" thickTop="1">
      <c r="A471" s="204"/>
      <c r="B471" s="170"/>
      <c r="C471" s="16"/>
      <c r="E471" s="106"/>
      <c r="F471" s="106"/>
      <c r="G471" s="21"/>
      <c r="I471" s="122"/>
      <c r="J471" s="99"/>
      <c r="K471" s="21"/>
      <c r="M471" s="122"/>
      <c r="N471" s="99"/>
      <c r="O471" s="21"/>
    </row>
    <row r="472" spans="1:21">
      <c r="A472" s="198" t="s">
        <v>276</v>
      </c>
      <c r="C472" s="4"/>
      <c r="E472" s="30"/>
      <c r="F472" s="112"/>
      <c r="I472" s="122"/>
      <c r="J472" s="121"/>
      <c r="K472" s="171"/>
      <c r="M472" s="122"/>
      <c r="N472" s="121"/>
      <c r="O472" s="171"/>
    </row>
    <row r="473" spans="1:21">
      <c r="A473" s="199" t="s">
        <v>8</v>
      </c>
      <c r="C473" s="4">
        <v>12</v>
      </c>
      <c r="E473" s="14"/>
      <c r="F473" s="112"/>
      <c r="G473" s="15">
        <v>8136</v>
      </c>
      <c r="I473" s="118"/>
      <c r="J473" s="112"/>
      <c r="K473" s="15"/>
      <c r="M473" s="118"/>
      <c r="N473" s="112"/>
      <c r="O473" s="15"/>
    </row>
    <row r="474" spans="1:21">
      <c r="A474" s="199" t="s">
        <v>329</v>
      </c>
      <c r="C474" s="4">
        <v>422498</v>
      </c>
      <c r="E474" s="14"/>
      <c r="F474" s="112"/>
      <c r="G474" s="15">
        <v>921045</v>
      </c>
      <c r="I474" s="124"/>
      <c r="K474" s="15"/>
      <c r="M474" s="124"/>
      <c r="O474" s="15"/>
    </row>
    <row r="475" spans="1:21">
      <c r="A475" s="199" t="s">
        <v>218</v>
      </c>
      <c r="C475" s="4"/>
      <c r="E475" s="102"/>
      <c r="F475" s="136"/>
      <c r="G475" s="51"/>
      <c r="I475" s="106"/>
      <c r="J475" s="106"/>
      <c r="K475" s="51"/>
      <c r="M475" s="106"/>
      <c r="N475" s="106"/>
      <c r="O475" s="51"/>
    </row>
    <row r="476" spans="1:21">
      <c r="A476" s="199" t="s">
        <v>206</v>
      </c>
      <c r="C476" s="4">
        <v>3435490</v>
      </c>
      <c r="E476" s="127"/>
      <c r="F476" s="112"/>
      <c r="G476" s="15"/>
      <c r="K476" s="15"/>
      <c r="O476" s="15"/>
    </row>
    <row r="477" spans="1:21">
      <c r="A477" s="199" t="s">
        <v>387</v>
      </c>
      <c r="C477" s="4">
        <v>3253488</v>
      </c>
      <c r="E477" s="129"/>
      <c r="F477" s="112"/>
      <c r="G477" s="15">
        <v>1673920</v>
      </c>
      <c r="K477" s="15"/>
      <c r="O477" s="15"/>
    </row>
    <row r="478" spans="1:21">
      <c r="A478" s="199" t="s">
        <v>388</v>
      </c>
      <c r="C478" s="4">
        <v>182002</v>
      </c>
      <c r="E478" s="14"/>
      <c r="F478" s="112"/>
      <c r="G478" s="15">
        <v>93640</v>
      </c>
      <c r="I478" s="31"/>
      <c r="J478" s="97"/>
      <c r="K478" s="15"/>
      <c r="M478" s="31"/>
      <c r="N478" s="97"/>
      <c r="O478" s="15"/>
    </row>
    <row r="479" spans="1:21">
      <c r="A479" s="199" t="s">
        <v>207</v>
      </c>
      <c r="C479" s="4">
        <v>0</v>
      </c>
      <c r="E479" s="115"/>
      <c r="F479" s="136"/>
      <c r="G479" s="51"/>
      <c r="I479" s="31"/>
      <c r="J479" s="97"/>
      <c r="K479" s="51"/>
      <c r="M479" s="31"/>
      <c r="N479" s="97"/>
      <c r="O479" s="51"/>
    </row>
    <row r="480" spans="1:21">
      <c r="A480" s="199" t="s">
        <v>387</v>
      </c>
      <c r="C480" s="4"/>
      <c r="E480" s="102"/>
      <c r="F480" s="20"/>
      <c r="G480" s="15">
        <v>0</v>
      </c>
      <c r="J480" s="97"/>
      <c r="K480" s="15"/>
      <c r="M480" s="31"/>
      <c r="N480" s="97"/>
      <c r="O480" s="15"/>
      <c r="S480" s="138"/>
      <c r="T480" s="139"/>
    </row>
    <row r="481" spans="1:20">
      <c r="A481" s="199" t="s">
        <v>388</v>
      </c>
      <c r="C481" s="4"/>
      <c r="E481" s="102"/>
      <c r="F481" s="136"/>
      <c r="G481" s="15">
        <v>0</v>
      </c>
      <c r="I481" s="106"/>
      <c r="J481" s="106"/>
      <c r="K481" s="51"/>
      <c r="M481" s="106"/>
      <c r="N481" s="106"/>
      <c r="O481" s="51"/>
    </row>
    <row r="482" spans="1:20">
      <c r="A482" s="199" t="s">
        <v>219</v>
      </c>
      <c r="C482" s="4">
        <v>0</v>
      </c>
      <c r="E482" s="127"/>
      <c r="F482" s="112"/>
      <c r="G482" s="15"/>
      <c r="K482" s="15"/>
      <c r="O482" s="15"/>
    </row>
    <row r="483" spans="1:20">
      <c r="A483" s="199" t="s">
        <v>387</v>
      </c>
      <c r="C483" s="4"/>
      <c r="E483" s="129"/>
      <c r="F483" s="112"/>
      <c r="G483" s="15">
        <v>0</v>
      </c>
      <c r="K483" s="15"/>
      <c r="O483" s="15"/>
    </row>
    <row r="484" spans="1:20">
      <c r="A484" s="199" t="s">
        <v>388</v>
      </c>
      <c r="C484" s="4"/>
      <c r="E484" s="14"/>
      <c r="F484" s="112"/>
      <c r="G484" s="15">
        <v>0</v>
      </c>
      <c r="I484" s="31"/>
      <c r="J484" s="97"/>
      <c r="K484" s="15"/>
      <c r="M484" s="31"/>
      <c r="N484" s="97"/>
      <c r="O484" s="15"/>
    </row>
    <row r="485" spans="1:20">
      <c r="A485" s="199" t="s">
        <v>220</v>
      </c>
      <c r="C485" s="4"/>
      <c r="E485" s="115"/>
      <c r="F485" s="136"/>
      <c r="G485" s="51"/>
      <c r="I485" s="31"/>
      <c r="J485" s="97"/>
      <c r="K485" s="51"/>
      <c r="M485" s="31"/>
      <c r="N485" s="97"/>
      <c r="O485" s="51"/>
    </row>
    <row r="486" spans="1:20">
      <c r="A486" s="199" t="s">
        <v>221</v>
      </c>
      <c r="C486" s="4">
        <v>24807</v>
      </c>
      <c r="E486" s="102"/>
      <c r="F486" s="20"/>
      <c r="G486" s="15">
        <v>346306</v>
      </c>
      <c r="I486" s="88">
        <v>3.5000000000000001E-3</v>
      </c>
      <c r="J486" s="97"/>
      <c r="K486" s="15">
        <f t="shared" ref="K486" si="204">$G486*I486</f>
        <v>1212.0709999999999</v>
      </c>
      <c r="M486" s="31">
        <f>$R$172</f>
        <v>5.3E-3</v>
      </c>
      <c r="N486" s="97"/>
      <c r="O486" s="15">
        <f t="shared" ref="O486" si="205">$G486*M486</f>
        <v>1835.4218000000001</v>
      </c>
      <c r="S486" s="138">
        <f t="shared" ref="S486" si="206">G486*I486-K486</f>
        <v>0</v>
      </c>
      <c r="T486" s="139">
        <f t="shared" ref="T486" si="207">G486*M486-O486</f>
        <v>0</v>
      </c>
    </row>
    <row r="487" spans="1:20">
      <c r="A487" s="199" t="s">
        <v>222</v>
      </c>
      <c r="C487" s="4">
        <v>765402</v>
      </c>
      <c r="E487" s="102"/>
      <c r="F487" s="20"/>
      <c r="G487" s="15">
        <v>7248357</v>
      </c>
      <c r="I487" s="88">
        <v>3.5000000000000001E-3</v>
      </c>
      <c r="J487" s="97"/>
      <c r="K487" s="15">
        <f t="shared" ref="K487" si="208">$G487*I487</f>
        <v>25369.249500000002</v>
      </c>
      <c r="M487" s="31">
        <f>$R$172</f>
        <v>5.3E-3</v>
      </c>
      <c r="N487" s="97"/>
      <c r="O487" s="15">
        <f t="shared" ref="O487" si="209">$G487*M487</f>
        <v>38416.292099999999</v>
      </c>
      <c r="S487" s="138">
        <f t="shared" ref="S487:S491" si="210">G487*I487-K487</f>
        <v>0</v>
      </c>
      <c r="T487" s="139">
        <f t="shared" ref="T487:T491" si="211">G487*M487-O487</f>
        <v>0</v>
      </c>
    </row>
    <row r="488" spans="1:20">
      <c r="A488" s="199" t="s">
        <v>223</v>
      </c>
      <c r="C488" s="16"/>
      <c r="E488" s="136"/>
      <c r="F488" s="136"/>
      <c r="G488" s="21"/>
      <c r="I488" s="31"/>
      <c r="J488" s="97"/>
      <c r="K488" s="21"/>
      <c r="M488" s="31"/>
      <c r="N488" s="97"/>
      <c r="O488" s="21"/>
      <c r="S488" s="138"/>
      <c r="T488" s="139"/>
    </row>
    <row r="489" spans="1:20">
      <c r="A489" s="199" t="s">
        <v>224</v>
      </c>
      <c r="C489" s="4">
        <v>22796861</v>
      </c>
      <c r="E489" s="116"/>
      <c r="F489" s="99" t="s">
        <v>12</v>
      </c>
      <c r="G489" s="15">
        <v>1060761</v>
      </c>
      <c r="I489" s="88">
        <v>3.5000000000000001E-3</v>
      </c>
      <c r="J489" s="97"/>
      <c r="K489" s="15">
        <f t="shared" ref="K489:K491" si="212">$G489*I489</f>
        <v>3712.6635000000001</v>
      </c>
      <c r="M489" s="31">
        <f>$R$172</f>
        <v>5.3E-3</v>
      </c>
      <c r="N489" s="97"/>
      <c r="O489" s="15">
        <f t="shared" ref="O489:O491" si="213">$G489*M489</f>
        <v>5622.0333000000001</v>
      </c>
      <c r="S489" s="138">
        <f t="shared" si="210"/>
        <v>0</v>
      </c>
      <c r="T489" s="139">
        <f t="shared" si="211"/>
        <v>0</v>
      </c>
    </row>
    <row r="490" spans="1:20">
      <c r="A490" s="199" t="s">
        <v>225</v>
      </c>
      <c r="C490" s="4">
        <v>204228863</v>
      </c>
      <c r="E490" s="116"/>
      <c r="F490" s="99" t="s">
        <v>12</v>
      </c>
      <c r="G490" s="15">
        <v>7145764</v>
      </c>
      <c r="I490" s="88">
        <v>3.5000000000000001E-3</v>
      </c>
      <c r="J490" s="97"/>
      <c r="K490" s="15">
        <f t="shared" si="212"/>
        <v>25010.173999999999</v>
      </c>
      <c r="M490" s="31">
        <f>$R$172</f>
        <v>5.3E-3</v>
      </c>
      <c r="N490" s="97"/>
      <c r="O490" s="15">
        <f t="shared" si="213"/>
        <v>37872.549200000001</v>
      </c>
      <c r="S490" s="138">
        <f t="shared" si="210"/>
        <v>0</v>
      </c>
      <c r="T490" s="139">
        <f t="shared" si="211"/>
        <v>0</v>
      </c>
    </row>
    <row r="491" spans="1:20">
      <c r="A491" s="199" t="s">
        <v>226</v>
      </c>
      <c r="C491" s="48">
        <v>394783609.25</v>
      </c>
      <c r="E491" s="181"/>
      <c r="F491" s="99" t="s">
        <v>12</v>
      </c>
      <c r="G491" s="37">
        <v>11537551</v>
      </c>
      <c r="I491" s="88">
        <v>3.5000000000000001E-3</v>
      </c>
      <c r="J491" s="97"/>
      <c r="K491" s="37">
        <f t="shared" si="212"/>
        <v>40381.428500000002</v>
      </c>
      <c r="M491" s="31">
        <f>$R$172</f>
        <v>5.3E-3</v>
      </c>
      <c r="N491" s="97"/>
      <c r="O491" s="37">
        <f t="shared" si="213"/>
        <v>61149.020300000004</v>
      </c>
      <c r="S491" s="138">
        <f t="shared" si="210"/>
        <v>0</v>
      </c>
      <c r="T491" s="139">
        <f t="shared" si="211"/>
        <v>0</v>
      </c>
    </row>
    <row r="492" spans="1:20" ht="16.5" thickBot="1">
      <c r="A492" s="199" t="s">
        <v>227</v>
      </c>
      <c r="C492" s="29">
        <v>621809333.25</v>
      </c>
      <c r="E492" s="111"/>
      <c r="F492" s="112"/>
      <c r="G492" s="28">
        <v>30035480</v>
      </c>
      <c r="I492" s="31"/>
      <c r="J492" s="97"/>
      <c r="K492" s="28">
        <f>SUM(K473:K491)</f>
        <v>95685.586500000005</v>
      </c>
      <c r="M492" s="31"/>
      <c r="N492" s="97"/>
      <c r="O492" s="28">
        <f>SUM(O473:O491)</f>
        <v>144895.31670000002</v>
      </c>
    </row>
    <row r="493" spans="1:20" ht="16.5" thickTop="1">
      <c r="C493" s="4"/>
      <c r="E493" s="30"/>
      <c r="F493" s="112"/>
      <c r="K493" s="171"/>
      <c r="O493" s="171"/>
    </row>
    <row r="494" spans="1:20">
      <c r="A494" s="198" t="s">
        <v>389</v>
      </c>
      <c r="C494" s="4"/>
      <c r="I494" s="103"/>
      <c r="J494" s="20"/>
      <c r="K494" s="171"/>
      <c r="M494" s="103"/>
      <c r="N494" s="20"/>
      <c r="O494" s="171"/>
    </row>
    <row r="495" spans="1:20">
      <c r="A495" s="199" t="s">
        <v>228</v>
      </c>
      <c r="C495" s="4">
        <v>60</v>
      </c>
      <c r="E495" s="14">
        <v>2.1800000000000002</v>
      </c>
      <c r="F495" s="97"/>
      <c r="G495" s="15">
        <f>ROUND(E495*$C495,0)</f>
        <v>131</v>
      </c>
      <c r="I495" s="31"/>
      <c r="J495" s="128"/>
      <c r="K495" s="15"/>
      <c r="M495" s="31"/>
      <c r="N495" s="128"/>
      <c r="O495" s="15"/>
    </row>
    <row r="496" spans="1:20">
      <c r="A496" s="199" t="s">
        <v>229</v>
      </c>
      <c r="C496" s="48">
        <v>207</v>
      </c>
      <c r="E496" s="182">
        <v>2.1858</v>
      </c>
      <c r="F496" s="99"/>
      <c r="G496" s="37">
        <f>ROUND(E496*$C496,0)</f>
        <v>452</v>
      </c>
      <c r="I496" s="103"/>
      <c r="J496" s="130"/>
      <c r="K496" s="37"/>
      <c r="M496" s="103"/>
      <c r="N496" s="130"/>
      <c r="O496" s="37"/>
    </row>
    <row r="497" spans="1:15">
      <c r="A497" s="199" t="s">
        <v>152</v>
      </c>
      <c r="C497" s="16">
        <v>267</v>
      </c>
      <c r="E497" s="170"/>
      <c r="G497" s="21">
        <f>SUM(G495:G496)</f>
        <v>583</v>
      </c>
      <c r="I497" s="31"/>
      <c r="J497" s="97"/>
      <c r="K497" s="21">
        <f>SUM(K495:K496)</f>
        <v>0</v>
      </c>
      <c r="M497" s="31"/>
      <c r="N497" s="97"/>
      <c r="O497" s="21">
        <f>SUM(O495:O496)</f>
        <v>0</v>
      </c>
    </row>
    <row r="498" spans="1:15">
      <c r="A498" s="199" t="s">
        <v>230</v>
      </c>
      <c r="C498" s="47">
        <v>7736.6128294616919</v>
      </c>
      <c r="E498" s="170"/>
      <c r="G498" s="170"/>
      <c r="I498" s="124"/>
      <c r="K498" s="170"/>
      <c r="M498" s="124"/>
      <c r="O498" s="170"/>
    </row>
    <row r="499" spans="1:15">
      <c r="A499" s="199" t="s">
        <v>85</v>
      </c>
      <c r="C499" s="13">
        <v>5</v>
      </c>
      <c r="I499" s="31"/>
      <c r="J499" s="97"/>
      <c r="K499" s="171"/>
      <c r="M499" s="31"/>
      <c r="N499" s="97"/>
      <c r="O499" s="171"/>
    </row>
    <row r="500" spans="1:15">
      <c r="A500" s="199" t="s">
        <v>84</v>
      </c>
      <c r="C500" s="45">
        <v>0</v>
      </c>
      <c r="E500" s="180"/>
      <c r="G500" s="24">
        <v>0</v>
      </c>
      <c r="I500" s="31"/>
      <c r="J500" s="97"/>
      <c r="K500" s="24"/>
      <c r="M500" s="31"/>
      <c r="N500" s="97"/>
      <c r="O500" s="24"/>
    </row>
    <row r="501" spans="1:15" ht="16.5" thickBot="1">
      <c r="A501" s="199" t="s">
        <v>153</v>
      </c>
      <c r="C501" s="43">
        <v>7736.6128294616919</v>
      </c>
      <c r="E501" s="46"/>
      <c r="F501" s="119"/>
      <c r="G501" s="46">
        <f>G500+G497</f>
        <v>583</v>
      </c>
      <c r="I501" s="103"/>
      <c r="J501" s="97"/>
      <c r="K501" s="46">
        <f>K500+K497</f>
        <v>0</v>
      </c>
      <c r="M501" s="103"/>
      <c r="N501" s="97"/>
      <c r="O501" s="46">
        <f>O500+O497</f>
        <v>0</v>
      </c>
    </row>
    <row r="502" spans="1:15" ht="16.5" thickTop="1">
      <c r="C502" s="4"/>
      <c r="I502" s="31"/>
      <c r="J502" s="128"/>
      <c r="K502" s="171"/>
      <c r="M502" s="31"/>
      <c r="N502" s="128"/>
      <c r="O502" s="171"/>
    </row>
    <row r="503" spans="1:15">
      <c r="A503" s="209" t="s">
        <v>231</v>
      </c>
      <c r="B503" s="170"/>
      <c r="E503" s="30"/>
      <c r="F503" s="112"/>
      <c r="I503" s="103"/>
      <c r="J503" s="130"/>
      <c r="K503" s="171"/>
      <c r="M503" s="103"/>
      <c r="N503" s="130"/>
      <c r="O503" s="171"/>
    </row>
    <row r="504" spans="1:15">
      <c r="A504" s="204" t="s">
        <v>232</v>
      </c>
      <c r="B504" s="170"/>
      <c r="C504" s="53"/>
      <c r="E504" s="30"/>
      <c r="F504" s="112"/>
      <c r="G504" s="15">
        <v>33040.269999999997</v>
      </c>
      <c r="I504" s="31"/>
      <c r="J504" s="97"/>
      <c r="K504" s="15"/>
      <c r="M504" s="31"/>
      <c r="N504" s="97"/>
      <c r="O504" s="15"/>
    </row>
    <row r="505" spans="1:15">
      <c r="A505" s="204" t="s">
        <v>233</v>
      </c>
      <c r="B505" s="170"/>
      <c r="C505" s="53"/>
      <c r="E505" s="30"/>
      <c r="F505" s="112"/>
      <c r="G505" s="15">
        <v>2726577.8500000006</v>
      </c>
      <c r="K505" s="15"/>
      <c r="O505" s="15"/>
    </row>
    <row r="506" spans="1:15">
      <c r="A506" s="204" t="s">
        <v>234</v>
      </c>
      <c r="B506" s="170"/>
      <c r="C506" s="53"/>
      <c r="E506" s="30"/>
      <c r="F506" s="112"/>
      <c r="G506" s="15">
        <v>-5447.4699999999866</v>
      </c>
      <c r="I506" s="31"/>
      <c r="J506" s="97"/>
      <c r="K506" s="15"/>
      <c r="M506" s="31"/>
      <c r="N506" s="97"/>
      <c r="O506" s="15"/>
    </row>
    <row r="507" spans="1:15">
      <c r="A507" s="204" t="s">
        <v>235</v>
      </c>
      <c r="B507" s="170"/>
      <c r="C507" s="53"/>
      <c r="E507" s="30"/>
      <c r="F507" s="112"/>
      <c r="G507" s="15">
        <v>206563.33000000002</v>
      </c>
      <c r="I507" s="31"/>
      <c r="J507" s="97"/>
      <c r="K507" s="15"/>
      <c r="M507" s="31"/>
      <c r="N507" s="97"/>
      <c r="O507" s="15"/>
    </row>
    <row r="508" spans="1:15">
      <c r="A508" s="204" t="s">
        <v>236</v>
      </c>
      <c r="B508" s="170"/>
      <c r="C508" s="53"/>
      <c r="E508" s="30"/>
      <c r="F508" s="112"/>
      <c r="G508" s="15">
        <v>4661.6400000000003</v>
      </c>
      <c r="I508" s="103"/>
      <c r="J508" s="20"/>
      <c r="K508" s="15"/>
      <c r="M508" s="103"/>
      <c r="N508" s="20"/>
      <c r="O508" s="15"/>
    </row>
    <row r="509" spans="1:15">
      <c r="A509" s="204" t="s">
        <v>237</v>
      </c>
      <c r="B509" s="170"/>
      <c r="C509" s="53"/>
      <c r="E509" s="30"/>
      <c r="F509" s="112"/>
      <c r="G509" s="15">
        <v>0</v>
      </c>
      <c r="I509" s="31"/>
      <c r="J509" s="128"/>
      <c r="K509" s="15"/>
      <c r="M509" s="31"/>
      <c r="N509" s="128"/>
      <c r="O509" s="15"/>
    </row>
    <row r="510" spans="1:15" ht="16.5" thickBot="1">
      <c r="A510" s="204" t="s">
        <v>238</v>
      </c>
      <c r="B510" s="170"/>
      <c r="C510" s="54"/>
      <c r="E510" s="135"/>
      <c r="F510" s="112"/>
      <c r="G510" s="26">
        <v>2965395.6200000006</v>
      </c>
      <c r="I510" s="103"/>
      <c r="J510" s="130"/>
      <c r="K510" s="26">
        <f>SUM(K504:K509)</f>
        <v>0</v>
      </c>
      <c r="M510" s="103"/>
      <c r="N510" s="130"/>
      <c r="O510" s="26">
        <f>SUM(O504:O509)</f>
        <v>0</v>
      </c>
    </row>
    <row r="511" spans="1:15" ht="16.5" thickTop="1">
      <c r="A511" s="170"/>
      <c r="B511" s="170"/>
      <c r="E511" s="30"/>
      <c r="F511" s="112"/>
      <c r="G511" s="15"/>
      <c r="I511" s="31"/>
      <c r="J511" s="97"/>
      <c r="K511" s="15"/>
      <c r="M511" s="31"/>
      <c r="N511" s="97"/>
      <c r="O511" s="15"/>
    </row>
    <row r="512" spans="1:15" ht="16.5" thickBot="1">
      <c r="A512" s="177" t="s">
        <v>239</v>
      </c>
      <c r="B512" s="177"/>
      <c r="C512" s="54">
        <v>23244284921.518604</v>
      </c>
      <c r="E512" s="177"/>
      <c r="G512" s="26">
        <f>G29+G49+G71+G86+G101+G113+G153+G165+G176+G184+G200+G216+G268+G351+G360+G366+G383+G396+G457+G465+G470+G492+G501+G510</f>
        <v>1938306488.6199999</v>
      </c>
      <c r="I512" s="103"/>
      <c r="J512" s="112"/>
      <c r="K512" s="26">
        <f>K29+K49+K71+K86+K101+K113+K153+K165+K176+K184+K200+K216+K268+K351+K360+K366+K383+K396+K457+K465+K470+K492+K501+K510</f>
        <v>5648272.5770899262</v>
      </c>
      <c r="M512" s="103"/>
      <c r="N512" s="112"/>
      <c r="O512" s="26">
        <f>O29+O49+O71+O86+O101+O113+O153+O165+O176+O184+O200+O216+O268+O351+O360+O366+O383+O396+O457+O465+O470+O492+O501+O510</f>
        <v>8477857.2923208587</v>
      </c>
    </row>
    <row r="513" spans="9:15" ht="16.5" thickTop="1">
      <c r="I513" s="124"/>
      <c r="K513" s="170"/>
      <c r="M513" s="124"/>
      <c r="O513" s="170"/>
    </row>
    <row r="514" spans="9:15">
      <c r="K514" s="31">
        <f>K512/G512</f>
        <v>2.9140244900646649E-3</v>
      </c>
      <c r="O514" s="31">
        <f>O512/G512</f>
        <v>4.373847656237672E-3</v>
      </c>
    </row>
  </sheetData>
  <printOptions horizontalCentered="1"/>
  <pageMargins left="1" right="0.5" top="1" bottom="0.5" header="0.25" footer="0.25"/>
  <pageSetup scale="67" fitToHeight="88" orientation="portrait" r:id="rId1"/>
  <headerFooter alignWithMargins="0"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23"/>
  <sheetViews>
    <sheetView zoomScale="80" zoomScaleNormal="80" zoomScaleSheetLayoutView="110" workbookViewId="0">
      <selection activeCell="F26" sqref="F26"/>
    </sheetView>
  </sheetViews>
  <sheetFormatPr defaultColWidth="8.375" defaultRowHeight="12.75"/>
  <cols>
    <col min="1" max="1" width="7.25" style="282" customWidth="1"/>
    <col min="2" max="4" width="8.375" style="282"/>
    <col min="5" max="5" width="40.375" style="282" customWidth="1"/>
    <col min="6" max="6" width="12.375" style="282" bestFit="1" customWidth="1"/>
    <col min="7" max="7" width="12.375" style="282" customWidth="1"/>
    <col min="8" max="8" width="14.375" style="282" customWidth="1"/>
    <col min="9" max="9" width="7.375" style="282" customWidth="1"/>
    <col min="10" max="10" width="8" style="282" bestFit="1" customWidth="1"/>
    <col min="11" max="13" width="8.375" style="282" bestFit="1" customWidth="1"/>
    <col min="14" max="15" width="8.75" style="282" bestFit="1" customWidth="1"/>
    <col min="16" max="16" width="8.375" style="282" bestFit="1" customWidth="1"/>
    <col min="17" max="17" width="9.375" style="282" bestFit="1" customWidth="1"/>
    <col min="18" max="21" width="8.375" style="282" bestFit="1" customWidth="1"/>
    <col min="22" max="22" width="10.375" style="282" bestFit="1" customWidth="1"/>
    <col min="23" max="16384" width="8.375" style="282"/>
  </cols>
  <sheetData>
    <row r="1" spans="1:22">
      <c r="A1" s="279" t="s">
        <v>240</v>
      </c>
      <c r="B1" s="280"/>
      <c r="C1" s="280"/>
      <c r="D1" s="280"/>
      <c r="E1" s="280"/>
      <c r="F1" s="280"/>
      <c r="G1" s="280"/>
      <c r="H1" s="281" t="s">
        <v>349</v>
      </c>
      <c r="I1" s="280"/>
      <c r="J1" s="280"/>
      <c r="K1" s="280"/>
    </row>
    <row r="2" spans="1:22">
      <c r="A2" s="279" t="s">
        <v>334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</row>
    <row r="3" spans="1:22">
      <c r="A3" s="283" t="s">
        <v>390</v>
      </c>
      <c r="B3" s="280"/>
      <c r="C3" s="280"/>
      <c r="D3" s="280"/>
      <c r="E3" s="280"/>
      <c r="F3" s="280"/>
      <c r="G3" s="280"/>
      <c r="H3" s="280"/>
      <c r="I3" s="280"/>
      <c r="J3" s="280"/>
      <c r="K3" s="280"/>
    </row>
    <row r="4" spans="1:22">
      <c r="A4" s="280"/>
      <c r="B4" s="280"/>
      <c r="C4" s="280"/>
      <c r="D4" s="280"/>
      <c r="E4" s="280"/>
      <c r="F4" s="280"/>
      <c r="G4" s="280"/>
      <c r="H4" s="280"/>
      <c r="I4" s="280"/>
      <c r="J4" s="280"/>
      <c r="K4" s="280"/>
    </row>
    <row r="5" spans="1:22">
      <c r="A5" s="284" t="s">
        <v>335</v>
      </c>
      <c r="B5" s="280"/>
      <c r="C5" s="280"/>
      <c r="D5" s="280"/>
      <c r="E5" s="280"/>
      <c r="F5" s="280"/>
      <c r="G5" s="280"/>
      <c r="H5" s="280"/>
      <c r="I5" s="280"/>
      <c r="J5" s="280"/>
      <c r="K5" s="280"/>
    </row>
    <row r="6" spans="1:22">
      <c r="A6" s="280"/>
      <c r="B6" s="280"/>
      <c r="C6" s="280"/>
      <c r="D6" s="280"/>
      <c r="E6" s="280"/>
      <c r="F6" s="285" t="s">
        <v>403</v>
      </c>
      <c r="G6" s="285" t="s">
        <v>404</v>
      </c>
      <c r="H6" s="280"/>
      <c r="I6" s="280"/>
      <c r="J6" s="280"/>
      <c r="K6" s="280"/>
    </row>
    <row r="7" spans="1:22" ht="25.5">
      <c r="A7" s="286" t="s">
        <v>336</v>
      </c>
      <c r="B7" s="287" t="s">
        <v>246</v>
      </c>
      <c r="C7" s="287"/>
      <c r="D7" s="287"/>
      <c r="E7" s="287"/>
      <c r="F7" s="288" t="s">
        <v>337</v>
      </c>
      <c r="G7" s="288"/>
      <c r="H7" s="287" t="s">
        <v>338</v>
      </c>
      <c r="I7" s="280"/>
      <c r="J7" s="280"/>
      <c r="K7" s="280"/>
    </row>
    <row r="8" spans="1:22">
      <c r="A8" s="285">
        <f>MAX($A$1:A7)+1</f>
        <v>1</v>
      </c>
      <c r="B8" s="280" t="s">
        <v>391</v>
      </c>
      <c r="C8" s="280"/>
      <c r="D8" s="280"/>
      <c r="E8" s="280"/>
      <c r="F8" s="289">
        <v>-15070378.352718314</v>
      </c>
      <c r="G8" s="289">
        <v>0</v>
      </c>
      <c r="H8" s="280" t="s">
        <v>392</v>
      </c>
      <c r="I8" s="280"/>
      <c r="J8" s="280"/>
      <c r="K8" s="280"/>
    </row>
    <row r="9" spans="1:22">
      <c r="A9" s="285">
        <f>MAX($A$1:A8)+1</f>
        <v>2</v>
      </c>
      <c r="B9" s="280" t="s">
        <v>393</v>
      </c>
      <c r="C9" s="280"/>
      <c r="D9" s="280"/>
      <c r="E9" s="280"/>
      <c r="F9" s="289">
        <v>2350.2151977196336</v>
      </c>
      <c r="G9" s="289">
        <v>0</v>
      </c>
      <c r="H9" s="280" t="s">
        <v>356</v>
      </c>
      <c r="I9" s="280"/>
      <c r="J9" s="280"/>
      <c r="K9" s="280"/>
    </row>
    <row r="10" spans="1:22">
      <c r="A10" s="285">
        <f>MAX($A$1:A9)+1</f>
        <v>3</v>
      </c>
      <c r="B10" s="280" t="s">
        <v>394</v>
      </c>
      <c r="C10" s="280"/>
      <c r="D10" s="280"/>
      <c r="E10" s="280"/>
      <c r="F10" s="290">
        <f>SUM(F8:F9)</f>
        <v>-15068028.137520595</v>
      </c>
      <c r="G10" s="290">
        <v>0</v>
      </c>
      <c r="H10" s="280" t="s">
        <v>357</v>
      </c>
      <c r="I10" s="280"/>
      <c r="J10" s="299">
        <v>41640</v>
      </c>
      <c r="K10" s="300">
        <f t="shared" ref="K10:U10" si="0">DATE(YEAR(J10),MONTH(J10)+1,DAY(J10))</f>
        <v>41671</v>
      </c>
      <c r="L10" s="300">
        <f t="shared" si="0"/>
        <v>41699</v>
      </c>
      <c r="M10" s="300">
        <f t="shared" si="0"/>
        <v>41730</v>
      </c>
      <c r="N10" s="300">
        <f t="shared" si="0"/>
        <v>41760</v>
      </c>
      <c r="O10" s="300">
        <f t="shared" si="0"/>
        <v>41791</v>
      </c>
      <c r="P10" s="300">
        <f t="shared" si="0"/>
        <v>41821</v>
      </c>
      <c r="Q10" s="300">
        <f t="shared" si="0"/>
        <v>41852</v>
      </c>
      <c r="R10" s="300">
        <f t="shared" si="0"/>
        <v>41883</v>
      </c>
      <c r="S10" s="300">
        <f t="shared" si="0"/>
        <v>41913</v>
      </c>
      <c r="T10" s="300">
        <f t="shared" si="0"/>
        <v>41944</v>
      </c>
      <c r="U10" s="300">
        <f t="shared" si="0"/>
        <v>41974</v>
      </c>
      <c r="V10" s="307" t="s">
        <v>153</v>
      </c>
    </row>
    <row r="11" spans="1:22">
      <c r="A11" s="285">
        <f>MAX($A$1:A10)+1</f>
        <v>4</v>
      </c>
      <c r="B11" s="280" t="s">
        <v>395</v>
      </c>
      <c r="C11" s="280"/>
      <c r="D11" s="280"/>
      <c r="E11" s="280"/>
      <c r="G11" s="291">
        <v>2261474.8701798841</v>
      </c>
      <c r="H11" s="280" t="s">
        <v>351</v>
      </c>
      <c r="I11" s="280"/>
      <c r="J11" s="301">
        <v>195312.90847318585</v>
      </c>
      <c r="K11" s="298">
        <v>124735.66470972146</v>
      </c>
      <c r="L11" s="298">
        <v>148462.1463870905</v>
      </c>
      <c r="M11" s="298">
        <v>144772.68693331993</v>
      </c>
      <c r="N11" s="298">
        <v>310785.89569243783</v>
      </c>
      <c r="O11" s="298">
        <v>182574.73636235163</v>
      </c>
      <c r="P11" s="298">
        <v>168561.43521940339</v>
      </c>
      <c r="Q11" s="298">
        <v>188202.9923967674</v>
      </c>
      <c r="R11" s="298">
        <v>172314.27455980645</v>
      </c>
      <c r="S11" s="298">
        <v>177363.62094653735</v>
      </c>
      <c r="T11" s="298">
        <v>174288.6549913245</v>
      </c>
      <c r="U11" s="298">
        <v>274099.85350793763</v>
      </c>
      <c r="V11" s="302">
        <f>SUM(J11:U11)</f>
        <v>2261474.8701798841</v>
      </c>
    </row>
    <row r="12" spans="1:22">
      <c r="A12" s="285">
        <f>MAX($A$1:A11)+1</f>
        <v>5</v>
      </c>
      <c r="B12" s="280" t="s">
        <v>352</v>
      </c>
      <c r="C12" s="280"/>
      <c r="D12" s="280"/>
      <c r="E12" s="280"/>
      <c r="G12" s="291">
        <v>-226147.4870179884</v>
      </c>
      <c r="H12" s="280" t="s">
        <v>353</v>
      </c>
      <c r="I12" s="280"/>
      <c r="J12" s="301">
        <v>-19531.290847318585</v>
      </c>
      <c r="K12" s="298">
        <v>-12473.566470972146</v>
      </c>
      <c r="L12" s="298">
        <v>-14846.214638709051</v>
      </c>
      <c r="M12" s="298">
        <v>-14477.268693331993</v>
      </c>
      <c r="N12" s="298">
        <v>-31078.589569243784</v>
      </c>
      <c r="O12" s="298">
        <v>-18257.473636235165</v>
      </c>
      <c r="P12" s="298">
        <v>-16856.143521940339</v>
      </c>
      <c r="Q12" s="298">
        <v>-18820.29923967674</v>
      </c>
      <c r="R12" s="298">
        <v>-17231.427455980647</v>
      </c>
      <c r="S12" s="298">
        <v>-17736.362094653738</v>
      </c>
      <c r="T12" s="298">
        <v>-17428.865499132451</v>
      </c>
      <c r="U12" s="298">
        <v>-27409.985350793766</v>
      </c>
      <c r="V12" s="302">
        <f t="shared" ref="V12:V17" si="1">SUM(J12:U12)</f>
        <v>-226147.4870179884</v>
      </c>
    </row>
    <row r="13" spans="1:22">
      <c r="A13" s="285">
        <f>MAX($A$1:A12)+1</f>
        <v>6</v>
      </c>
      <c r="B13" s="280" t="s">
        <v>396</v>
      </c>
      <c r="C13" s="280"/>
      <c r="D13" s="280"/>
      <c r="E13" s="280"/>
      <c r="G13" s="291">
        <v>3546.2131745720144</v>
      </c>
      <c r="H13" s="280" t="s">
        <v>358</v>
      </c>
      <c r="I13" s="280"/>
      <c r="J13" s="301">
        <v>372.62707052263499</v>
      </c>
      <c r="K13" s="298">
        <v>312.50955607121864</v>
      </c>
      <c r="L13" s="298">
        <v>368.14981895924745</v>
      </c>
      <c r="M13" s="298">
        <v>391.31265432448612</v>
      </c>
      <c r="N13" s="298">
        <v>-10.334121341074825</v>
      </c>
      <c r="O13" s="298">
        <v>366.3103280068479</v>
      </c>
      <c r="P13" s="298">
        <v>461.05278889953979</v>
      </c>
      <c r="Q13" s="298">
        <v>341.21255640394367</v>
      </c>
      <c r="R13" s="298">
        <v>289.72416342498644</v>
      </c>
      <c r="S13" s="298">
        <v>243.86270385466662</v>
      </c>
      <c r="T13" s="298">
        <v>164.20493645606257</v>
      </c>
      <c r="U13" s="298">
        <v>245.58071898945485</v>
      </c>
      <c r="V13" s="302">
        <f t="shared" si="1"/>
        <v>3546.2131745720144</v>
      </c>
    </row>
    <row r="14" spans="1:22">
      <c r="A14" s="285">
        <f>MAX($A$1:A13)+1</f>
        <v>7</v>
      </c>
      <c r="B14" s="280" t="s">
        <v>397</v>
      </c>
      <c r="C14" s="280"/>
      <c r="D14" s="280"/>
      <c r="E14" s="280"/>
      <c r="G14" s="291">
        <v>-7333333.333333334</v>
      </c>
      <c r="H14" s="280" t="s">
        <v>350</v>
      </c>
      <c r="I14" s="280"/>
      <c r="J14" s="301">
        <v>-833333.33333333337</v>
      </c>
      <c r="K14" s="298">
        <v>-833333.33333333337</v>
      </c>
      <c r="L14" s="298">
        <v>-833333.33333333337</v>
      </c>
      <c r="M14" s="298">
        <v>-833333.33333333337</v>
      </c>
      <c r="N14" s="298">
        <v>-833333.33333333337</v>
      </c>
      <c r="O14" s="298">
        <v>-833333.33333333337</v>
      </c>
      <c r="P14" s="298">
        <v>-833333.33333333337</v>
      </c>
      <c r="Q14" s="298">
        <v>-833333.33333333337</v>
      </c>
      <c r="R14" s="298">
        <v>-166666.66666666666</v>
      </c>
      <c r="S14" s="298">
        <v>-166666.66666666666</v>
      </c>
      <c r="T14" s="298">
        <v>-166666.66666666666</v>
      </c>
      <c r="U14" s="298">
        <v>-166666.66666666666</v>
      </c>
      <c r="V14" s="302">
        <f t="shared" si="1"/>
        <v>-7333333.333333334</v>
      </c>
    </row>
    <row r="15" spans="1:22">
      <c r="A15" s="285">
        <f>MAX($A$1:A14)+1</f>
        <v>8</v>
      </c>
      <c r="B15" s="280" t="s">
        <v>398</v>
      </c>
      <c r="C15" s="280"/>
      <c r="D15" s="280"/>
      <c r="E15" s="280"/>
      <c r="F15" s="291">
        <v>1856702.8499999999</v>
      </c>
      <c r="G15" s="291"/>
      <c r="H15" s="280" t="s">
        <v>354</v>
      </c>
      <c r="I15" s="280"/>
      <c r="J15" s="301"/>
      <c r="K15" s="298"/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302"/>
    </row>
    <row r="16" spans="1:22">
      <c r="A16" s="285">
        <f>MAX($A$1:A15)+1</f>
        <v>9</v>
      </c>
      <c r="B16" s="280" t="s">
        <v>399</v>
      </c>
      <c r="C16" s="280"/>
      <c r="D16" s="280"/>
      <c r="E16" s="280"/>
      <c r="F16" s="291">
        <v>2499061.25</v>
      </c>
      <c r="G16" s="291"/>
      <c r="H16" s="280" t="s">
        <v>359</v>
      </c>
      <c r="I16" s="280"/>
      <c r="J16" s="301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302"/>
    </row>
    <row r="17" spans="1:22">
      <c r="A17" s="285">
        <f>MAX($A$1:A16)+1</f>
        <v>10</v>
      </c>
      <c r="B17" s="280" t="s">
        <v>400</v>
      </c>
      <c r="C17" s="280"/>
      <c r="D17" s="280"/>
      <c r="E17" s="280"/>
      <c r="F17" s="291">
        <v>-354730.37401065434</v>
      </c>
      <c r="G17" s="291">
        <v>-192674.64617882587</v>
      </c>
      <c r="H17" s="280" t="s">
        <v>360</v>
      </c>
      <c r="I17" s="280"/>
      <c r="J17" s="301">
        <v>-1470.4382108251609</v>
      </c>
      <c r="K17" s="298">
        <v>-4560.1542810361871</v>
      </c>
      <c r="L17" s="298">
        <v>-7758.0525706626549</v>
      </c>
      <c r="M17" s="298">
        <v>-10929.735579700087</v>
      </c>
      <c r="N17" s="298">
        <v>-13789.579277855744</v>
      </c>
      <c r="O17" s="298">
        <v>-16586.152842228068</v>
      </c>
      <c r="P17" s="298">
        <v>-19680.590852366866</v>
      </c>
      <c r="Q17" s="298">
        <v>-22777.598728275698</v>
      </c>
      <c r="R17" s="298">
        <v>-23617.514078169392</v>
      </c>
      <c r="S17" s="298">
        <v>-23759.050860280535</v>
      </c>
      <c r="T17" s="298">
        <v>-23897.622884931141</v>
      </c>
      <c r="U17" s="298">
        <v>-23848.156012494364</v>
      </c>
      <c r="V17" s="302">
        <f t="shared" si="1"/>
        <v>-192674.64617882587</v>
      </c>
    </row>
    <row r="18" spans="1:22">
      <c r="A18" s="292">
        <f>MAX($A$1:A17)+1</f>
        <v>11</v>
      </c>
      <c r="B18" s="293" t="s">
        <v>401</v>
      </c>
      <c r="C18" s="293"/>
      <c r="D18" s="293"/>
      <c r="E18" s="293"/>
      <c r="F18" s="294">
        <v>0</v>
      </c>
      <c r="G18" s="294">
        <v>-119922.74812022188</v>
      </c>
      <c r="H18" s="293" t="s">
        <v>361</v>
      </c>
      <c r="I18" s="280"/>
      <c r="J18" s="301"/>
      <c r="K18" s="298"/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302">
        <v>-119922.74812022188</v>
      </c>
    </row>
    <row r="19" spans="1:22">
      <c r="A19" s="285"/>
      <c r="B19" s="280"/>
      <c r="C19" s="280"/>
      <c r="D19" s="280"/>
      <c r="E19" s="280"/>
      <c r="F19" s="291"/>
      <c r="G19" s="291"/>
      <c r="H19" s="280"/>
      <c r="I19" s="280"/>
      <c r="J19" s="301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302"/>
    </row>
    <row r="20" spans="1:22">
      <c r="A20" s="285">
        <f>MAX($A$1:A19)+1</f>
        <v>12</v>
      </c>
      <c r="B20" s="280" t="s">
        <v>339</v>
      </c>
      <c r="C20" s="280"/>
      <c r="D20" s="280"/>
      <c r="E20" s="280"/>
      <c r="F20" s="291">
        <f>SUM(F10:F18)</f>
        <v>-11066994.411531249</v>
      </c>
      <c r="G20" s="291">
        <f>SUM(G10:G18)</f>
        <v>-5607057.1312959148</v>
      </c>
      <c r="H20" s="291">
        <f>G20+F20</f>
        <v>-16674051.542827163</v>
      </c>
      <c r="I20" s="291"/>
      <c r="J20" s="303">
        <f>SUM(J11:J18)</f>
        <v>-658649.52684776869</v>
      </c>
      <c r="K20" s="304">
        <f t="shared" ref="K20:U20" si="2">SUM(K11:K18)</f>
        <v>-725318.87981954904</v>
      </c>
      <c r="L20" s="304">
        <f t="shared" si="2"/>
        <v>-707107.30433665542</v>
      </c>
      <c r="M20" s="304">
        <f t="shared" si="2"/>
        <v>-713576.33801872109</v>
      </c>
      <c r="N20" s="304">
        <f t="shared" si="2"/>
        <v>-567425.94060933602</v>
      </c>
      <c r="O20" s="304">
        <f t="shared" si="2"/>
        <v>-685235.91312143812</v>
      </c>
      <c r="P20" s="304">
        <f t="shared" si="2"/>
        <v>-700847.5796993376</v>
      </c>
      <c r="Q20" s="304">
        <f t="shared" si="2"/>
        <v>-686387.02634811448</v>
      </c>
      <c r="R20" s="304">
        <f t="shared" si="2"/>
        <v>-34911.609477585269</v>
      </c>
      <c r="S20" s="304">
        <f t="shared" si="2"/>
        <v>-30554.595971208924</v>
      </c>
      <c r="T20" s="304">
        <f t="shared" si="2"/>
        <v>-33540.295122949712</v>
      </c>
      <c r="U20" s="304">
        <f t="shared" si="2"/>
        <v>56420.626196972313</v>
      </c>
      <c r="V20" s="305">
        <f>SUM(V11:V18)</f>
        <v>-5607057.1312959148</v>
      </c>
    </row>
    <row r="21" spans="1:22">
      <c r="F21" s="295"/>
      <c r="G21" s="295"/>
      <c r="R21" s="306"/>
      <c r="S21" s="296"/>
      <c r="U21" s="297" t="s">
        <v>405</v>
      </c>
      <c r="V21" s="308">
        <f>SUM(J20:Q20)</f>
        <v>-5444548.5088009201</v>
      </c>
    </row>
    <row r="22" spans="1:22">
      <c r="U22" s="297" t="s">
        <v>406</v>
      </c>
      <c r="V22" s="308">
        <f>V20-V21</f>
        <v>-162508.62249499466</v>
      </c>
    </row>
    <row r="23" spans="1:22">
      <c r="U23" s="297" t="s">
        <v>153</v>
      </c>
      <c r="V23" s="308">
        <f>SUM(V21:V22)</f>
        <v>-5607057.1312959148</v>
      </c>
    </row>
  </sheetData>
  <pageMargins left="0.7" right="0.7" top="0.75" bottom="0.75" header="0.3" footer="0.3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2"/>
  <sheetViews>
    <sheetView view="pageBreakPreview" zoomScale="70" zoomScaleSheetLayoutView="70" workbookViewId="0">
      <selection activeCell="K11" sqref="K11"/>
    </sheetView>
  </sheetViews>
  <sheetFormatPr defaultColWidth="8.5" defaultRowHeight="15.75"/>
  <cols>
    <col min="1" max="1" width="44.125" style="212" customWidth="1"/>
    <col min="2" max="2" width="1.25" style="212" customWidth="1"/>
    <col min="3" max="3" width="12.25" style="212" bestFit="1" customWidth="1"/>
    <col min="4" max="4" width="1.25" style="212" customWidth="1"/>
    <col min="5" max="5" width="10" style="212" bestFit="1" customWidth="1"/>
    <col min="6" max="6" width="1.375" style="212" customWidth="1"/>
    <col min="7" max="7" width="10" style="212" customWidth="1"/>
    <col min="8" max="8" width="1.25" style="212" customWidth="1"/>
    <col min="9" max="9" width="9.625" style="212" bestFit="1" customWidth="1"/>
    <col min="10" max="10" width="8.375" style="212" bestFit="1" customWidth="1"/>
    <col min="11" max="200" width="7" style="212" customWidth="1"/>
    <col min="201" max="201" width="20.75" style="212" customWidth="1"/>
    <col min="202" max="202" width="1.875" style="212" customWidth="1"/>
    <col min="203" max="203" width="14.25" style="212" customWidth="1"/>
    <col min="204" max="204" width="4.25" style="212" customWidth="1"/>
    <col min="205" max="205" width="8.875" style="212" bestFit="1" customWidth="1"/>
    <col min="206" max="206" width="6.375" style="212" bestFit="1" customWidth="1"/>
    <col min="207" max="207" width="2.125" style="212" customWidth="1"/>
    <col min="208" max="208" width="8.5" style="212" bestFit="1" customWidth="1"/>
    <col min="209" max="209" width="6.375" style="212" bestFit="1" customWidth="1"/>
    <col min="210" max="210" width="2.375" style="212" customWidth="1"/>
    <col min="211" max="211" width="9.5" style="212" bestFit="1" customWidth="1"/>
    <col min="212" max="212" width="7" style="212" bestFit="1" customWidth="1"/>
    <col min="213" max="213" width="1.75" style="212" customWidth="1"/>
    <col min="214" max="214" width="8.875" style="212" bestFit="1" customWidth="1"/>
    <col min="215" max="215" width="2" style="212" customWidth="1"/>
    <col min="216" max="216" width="8.875" style="212" bestFit="1" customWidth="1"/>
    <col min="217" max="217" width="6.375" style="212" bestFit="1" customWidth="1"/>
    <col min="218" max="218" width="1.375" style="212" customWidth="1"/>
    <col min="219" max="219" width="8.5" style="212" bestFit="1" customWidth="1"/>
    <col min="220" max="220" width="6.375" style="212" bestFit="1" customWidth="1"/>
    <col min="221" max="221" width="1.75" style="212" customWidth="1"/>
    <col min="222" max="222" width="9.5" style="212" bestFit="1" customWidth="1"/>
    <col min="223" max="223" width="7" style="212" bestFit="1" customWidth="1"/>
    <col min="224" max="224" width="1.625" style="212" customWidth="1"/>
    <col min="225" max="225" width="7.25" style="212" bestFit="1" customWidth="1"/>
    <col min="226" max="226" width="2.625" style="212" customWidth="1"/>
    <col min="227" max="227" width="13.25" style="212" customWidth="1"/>
    <col min="228" max="228" width="6.375" style="212" bestFit="1" customWidth="1"/>
    <col min="229" max="229" width="1.75" style="212" customWidth="1"/>
    <col min="230" max="230" width="8.5" style="212"/>
    <col min="231" max="231" width="42.25" style="212" bestFit="1" customWidth="1"/>
    <col min="232" max="232" width="1.25" style="212" customWidth="1"/>
    <col min="233" max="233" width="11.625" style="212" customWidth="1"/>
    <col min="234" max="234" width="1.25" style="212" customWidth="1"/>
    <col min="235" max="235" width="9.625" style="212" customWidth="1"/>
    <col min="236" max="236" width="8.125" style="212" customWidth="1"/>
    <col min="237" max="237" width="1.25" style="212" customWidth="1"/>
    <col min="238" max="238" width="8.125" style="212" customWidth="1"/>
    <col min="239" max="239" width="1.625" style="212" customWidth="1"/>
    <col min="240" max="240" width="8" style="212" bestFit="1" customWidth="1"/>
    <col min="241" max="241" width="9.75" style="212" bestFit="1" customWidth="1"/>
    <col min="242" max="456" width="7" style="212" customWidth="1"/>
    <col min="457" max="457" width="20.75" style="212" customWidth="1"/>
    <col min="458" max="458" width="1.875" style="212" customWidth="1"/>
    <col min="459" max="459" width="14.25" style="212" customWidth="1"/>
    <col min="460" max="460" width="4.25" style="212" customWidth="1"/>
    <col min="461" max="461" width="8.875" style="212" bestFit="1" customWidth="1"/>
    <col min="462" max="462" width="6.375" style="212" bestFit="1" customWidth="1"/>
    <col min="463" max="463" width="2.125" style="212" customWidth="1"/>
    <col min="464" max="464" width="8.5" style="212" bestFit="1" customWidth="1"/>
    <col min="465" max="465" width="6.375" style="212" bestFit="1" customWidth="1"/>
    <col min="466" max="466" width="2.375" style="212" customWidth="1"/>
    <col min="467" max="467" width="9.5" style="212" bestFit="1" customWidth="1"/>
    <col min="468" max="468" width="7" style="212" bestFit="1" customWidth="1"/>
    <col min="469" max="469" width="1.75" style="212" customWidth="1"/>
    <col min="470" max="470" width="8.875" style="212" bestFit="1" customWidth="1"/>
    <col min="471" max="471" width="2" style="212" customWidth="1"/>
    <col min="472" max="472" width="8.875" style="212" bestFit="1" customWidth="1"/>
    <col min="473" max="473" width="6.375" style="212" bestFit="1" customWidth="1"/>
    <col min="474" max="474" width="1.375" style="212" customWidth="1"/>
    <col min="475" max="475" width="8.5" style="212" bestFit="1" customWidth="1"/>
    <col min="476" max="476" width="6.375" style="212" bestFit="1" customWidth="1"/>
    <col min="477" max="477" width="1.75" style="212" customWidth="1"/>
    <col min="478" max="478" width="9.5" style="212" bestFit="1" customWidth="1"/>
    <col min="479" max="479" width="7" style="212" bestFit="1" customWidth="1"/>
    <col min="480" max="480" width="1.625" style="212" customWidth="1"/>
    <col min="481" max="481" width="7.25" style="212" bestFit="1" customWidth="1"/>
    <col min="482" max="482" width="2.625" style="212" customWidth="1"/>
    <col min="483" max="483" width="13.25" style="212" customWidth="1"/>
    <col min="484" max="484" width="6.375" style="212" bestFit="1" customWidth="1"/>
    <col min="485" max="485" width="1.75" style="212" customWidth="1"/>
    <col min="486" max="486" width="8.5" style="212"/>
    <col min="487" max="487" width="42.25" style="212" bestFit="1" customWidth="1"/>
    <col min="488" max="488" width="1.25" style="212" customWidth="1"/>
    <col min="489" max="489" width="11.625" style="212" customWidth="1"/>
    <col min="490" max="490" width="1.25" style="212" customWidth="1"/>
    <col min="491" max="491" width="9.625" style="212" customWidth="1"/>
    <col min="492" max="492" width="8.125" style="212" customWidth="1"/>
    <col min="493" max="493" width="1.25" style="212" customWidth="1"/>
    <col min="494" max="494" width="8.125" style="212" customWidth="1"/>
    <col min="495" max="495" width="1.625" style="212" customWidth="1"/>
    <col min="496" max="496" width="8" style="212" bestFit="1" customWidth="1"/>
    <col min="497" max="497" width="9.75" style="212" bestFit="1" customWidth="1"/>
    <col min="498" max="712" width="7" style="212" customWidth="1"/>
    <col min="713" max="713" width="20.75" style="212" customWidth="1"/>
    <col min="714" max="714" width="1.875" style="212" customWidth="1"/>
    <col min="715" max="715" width="14.25" style="212" customWidth="1"/>
    <col min="716" max="716" width="4.25" style="212" customWidth="1"/>
    <col min="717" max="717" width="8.875" style="212" bestFit="1" customWidth="1"/>
    <col min="718" max="718" width="6.375" style="212" bestFit="1" customWidth="1"/>
    <col min="719" max="719" width="2.125" style="212" customWidth="1"/>
    <col min="720" max="720" width="8.5" style="212" bestFit="1" customWidth="1"/>
    <col min="721" max="721" width="6.375" style="212" bestFit="1" customWidth="1"/>
    <col min="722" max="722" width="2.375" style="212" customWidth="1"/>
    <col min="723" max="723" width="9.5" style="212" bestFit="1" customWidth="1"/>
    <col min="724" max="724" width="7" style="212" bestFit="1" customWidth="1"/>
    <col min="725" max="725" width="1.75" style="212" customWidth="1"/>
    <col min="726" max="726" width="8.875" style="212" bestFit="1" customWidth="1"/>
    <col min="727" max="727" width="2" style="212" customWidth="1"/>
    <col min="728" max="728" width="8.875" style="212" bestFit="1" customWidth="1"/>
    <col min="729" max="729" width="6.375" style="212" bestFit="1" customWidth="1"/>
    <col min="730" max="730" width="1.375" style="212" customWidth="1"/>
    <col min="731" max="731" width="8.5" style="212" bestFit="1" customWidth="1"/>
    <col min="732" max="732" width="6.375" style="212" bestFit="1" customWidth="1"/>
    <col min="733" max="733" width="1.75" style="212" customWidth="1"/>
    <col min="734" max="734" width="9.5" style="212" bestFit="1" customWidth="1"/>
    <col min="735" max="735" width="7" style="212" bestFit="1" customWidth="1"/>
    <col min="736" max="736" width="1.625" style="212" customWidth="1"/>
    <col min="737" max="737" width="7.25" style="212" bestFit="1" customWidth="1"/>
    <col min="738" max="738" width="2.625" style="212" customWidth="1"/>
    <col min="739" max="739" width="13.25" style="212" customWidth="1"/>
    <col min="740" max="740" width="6.375" style="212" bestFit="1" customWidth="1"/>
    <col min="741" max="741" width="1.75" style="212" customWidth="1"/>
    <col min="742" max="742" width="8.5" style="212"/>
    <col min="743" max="743" width="42.25" style="212" bestFit="1" customWidth="1"/>
    <col min="744" max="744" width="1.25" style="212" customWidth="1"/>
    <col min="745" max="745" width="11.625" style="212" customWidth="1"/>
    <col min="746" max="746" width="1.25" style="212" customWidth="1"/>
    <col min="747" max="747" width="9.625" style="212" customWidth="1"/>
    <col min="748" max="748" width="8.125" style="212" customWidth="1"/>
    <col min="749" max="749" width="1.25" style="212" customWidth="1"/>
    <col min="750" max="750" width="8.125" style="212" customWidth="1"/>
    <col min="751" max="751" width="1.625" style="212" customWidth="1"/>
    <col min="752" max="752" width="8" style="212" bestFit="1" customWidth="1"/>
    <col min="753" max="753" width="9.75" style="212" bestFit="1" customWidth="1"/>
    <col min="754" max="968" width="7" style="212" customWidth="1"/>
    <col min="969" max="969" width="20.75" style="212" customWidth="1"/>
    <col min="970" max="970" width="1.875" style="212" customWidth="1"/>
    <col min="971" max="971" width="14.25" style="212" customWidth="1"/>
    <col min="972" max="972" width="4.25" style="212" customWidth="1"/>
    <col min="973" max="973" width="8.875" style="212" bestFit="1" customWidth="1"/>
    <col min="974" max="974" width="6.375" style="212" bestFit="1" customWidth="1"/>
    <col min="975" max="975" width="2.125" style="212" customWidth="1"/>
    <col min="976" max="976" width="8.5" style="212" bestFit="1" customWidth="1"/>
    <col min="977" max="977" width="6.375" style="212" bestFit="1" customWidth="1"/>
    <col min="978" max="978" width="2.375" style="212" customWidth="1"/>
    <col min="979" max="979" width="9.5" style="212" bestFit="1" customWidth="1"/>
    <col min="980" max="980" width="7" style="212" bestFit="1" customWidth="1"/>
    <col min="981" max="981" width="1.75" style="212" customWidth="1"/>
    <col min="982" max="982" width="8.875" style="212" bestFit="1" customWidth="1"/>
    <col min="983" max="983" width="2" style="212" customWidth="1"/>
    <col min="984" max="984" width="8.875" style="212" bestFit="1" customWidth="1"/>
    <col min="985" max="985" width="6.375" style="212" bestFit="1" customWidth="1"/>
    <col min="986" max="986" width="1.375" style="212" customWidth="1"/>
    <col min="987" max="987" width="8.5" style="212" bestFit="1" customWidth="1"/>
    <col min="988" max="988" width="6.375" style="212" bestFit="1" customWidth="1"/>
    <col min="989" max="989" width="1.75" style="212" customWidth="1"/>
    <col min="990" max="990" width="9.5" style="212" bestFit="1" customWidth="1"/>
    <col min="991" max="991" width="7" style="212" bestFit="1" customWidth="1"/>
    <col min="992" max="992" width="1.625" style="212" customWidth="1"/>
    <col min="993" max="993" width="7.25" style="212" bestFit="1" customWidth="1"/>
    <col min="994" max="994" width="2.625" style="212" customWidth="1"/>
    <col min="995" max="995" width="13.25" style="212" customWidth="1"/>
    <col min="996" max="996" width="6.375" style="212" bestFit="1" customWidth="1"/>
    <col min="997" max="997" width="1.75" style="212" customWidth="1"/>
    <col min="998" max="998" width="8.5" style="212"/>
    <col min="999" max="999" width="42.25" style="212" bestFit="1" customWidth="1"/>
    <col min="1000" max="1000" width="1.25" style="212" customWidth="1"/>
    <col min="1001" max="1001" width="11.625" style="212" customWidth="1"/>
    <col min="1002" max="1002" width="1.25" style="212" customWidth="1"/>
    <col min="1003" max="1003" width="9.625" style="212" customWidth="1"/>
    <col min="1004" max="1004" width="8.125" style="212" customWidth="1"/>
    <col min="1005" max="1005" width="1.25" style="212" customWidth="1"/>
    <col min="1006" max="1006" width="8.125" style="212" customWidth="1"/>
    <col min="1007" max="1007" width="1.625" style="212" customWidth="1"/>
    <col min="1008" max="1008" width="8" style="212" bestFit="1" customWidth="1"/>
    <col min="1009" max="1009" width="9.75" style="212" bestFit="1" customWidth="1"/>
    <col min="1010" max="1224" width="7" style="212" customWidth="1"/>
    <col min="1225" max="1225" width="20.75" style="212" customWidth="1"/>
    <col min="1226" max="1226" width="1.875" style="212" customWidth="1"/>
    <col min="1227" max="1227" width="14.25" style="212" customWidth="1"/>
    <col min="1228" max="1228" width="4.25" style="212" customWidth="1"/>
    <col min="1229" max="1229" width="8.875" style="212" bestFit="1" customWidth="1"/>
    <col min="1230" max="1230" width="6.375" style="212" bestFit="1" customWidth="1"/>
    <col min="1231" max="1231" width="2.125" style="212" customWidth="1"/>
    <col min="1232" max="1232" width="8.5" style="212" bestFit="1" customWidth="1"/>
    <col min="1233" max="1233" width="6.375" style="212" bestFit="1" customWidth="1"/>
    <col min="1234" max="1234" width="2.375" style="212" customWidth="1"/>
    <col min="1235" max="1235" width="9.5" style="212" bestFit="1" customWidth="1"/>
    <col min="1236" max="1236" width="7" style="212" bestFit="1" customWidth="1"/>
    <col min="1237" max="1237" width="1.75" style="212" customWidth="1"/>
    <col min="1238" max="1238" width="8.875" style="212" bestFit="1" customWidth="1"/>
    <col min="1239" max="1239" width="2" style="212" customWidth="1"/>
    <col min="1240" max="1240" width="8.875" style="212" bestFit="1" customWidth="1"/>
    <col min="1241" max="1241" width="6.375" style="212" bestFit="1" customWidth="1"/>
    <col min="1242" max="1242" width="1.375" style="212" customWidth="1"/>
    <col min="1243" max="1243" width="8.5" style="212" bestFit="1" customWidth="1"/>
    <col min="1244" max="1244" width="6.375" style="212" bestFit="1" customWidth="1"/>
    <col min="1245" max="1245" width="1.75" style="212" customWidth="1"/>
    <col min="1246" max="1246" width="9.5" style="212" bestFit="1" customWidth="1"/>
    <col min="1247" max="1247" width="7" style="212" bestFit="1" customWidth="1"/>
    <col min="1248" max="1248" width="1.625" style="212" customWidth="1"/>
    <col min="1249" max="1249" width="7.25" style="212" bestFit="1" customWidth="1"/>
    <col min="1250" max="1250" width="2.625" style="212" customWidth="1"/>
    <col min="1251" max="1251" width="13.25" style="212" customWidth="1"/>
    <col min="1252" max="1252" width="6.375" style="212" bestFit="1" customWidth="1"/>
    <col min="1253" max="1253" width="1.75" style="212" customWidth="1"/>
    <col min="1254" max="1254" width="8.5" style="212"/>
    <col min="1255" max="1255" width="42.25" style="212" bestFit="1" customWidth="1"/>
    <col min="1256" max="1256" width="1.25" style="212" customWidth="1"/>
    <col min="1257" max="1257" width="11.625" style="212" customWidth="1"/>
    <col min="1258" max="1258" width="1.25" style="212" customWidth="1"/>
    <col min="1259" max="1259" width="9.625" style="212" customWidth="1"/>
    <col min="1260" max="1260" width="8.125" style="212" customWidth="1"/>
    <col min="1261" max="1261" width="1.25" style="212" customWidth="1"/>
    <col min="1262" max="1262" width="8.125" style="212" customWidth="1"/>
    <col min="1263" max="1263" width="1.625" style="212" customWidth="1"/>
    <col min="1264" max="1264" width="8" style="212" bestFit="1" customWidth="1"/>
    <col min="1265" max="1265" width="9.75" style="212" bestFit="1" customWidth="1"/>
    <col min="1266" max="1480" width="7" style="212" customWidth="1"/>
    <col min="1481" max="1481" width="20.75" style="212" customWidth="1"/>
    <col min="1482" max="1482" width="1.875" style="212" customWidth="1"/>
    <col min="1483" max="1483" width="14.25" style="212" customWidth="1"/>
    <col min="1484" max="1484" width="4.25" style="212" customWidth="1"/>
    <col min="1485" max="1485" width="8.875" style="212" bestFit="1" customWidth="1"/>
    <col min="1486" max="1486" width="6.375" style="212" bestFit="1" customWidth="1"/>
    <col min="1487" max="1487" width="2.125" style="212" customWidth="1"/>
    <col min="1488" max="1488" width="8.5" style="212" bestFit="1" customWidth="1"/>
    <col min="1489" max="1489" width="6.375" style="212" bestFit="1" customWidth="1"/>
    <col min="1490" max="1490" width="2.375" style="212" customWidth="1"/>
    <col min="1491" max="1491" width="9.5" style="212" bestFit="1" customWidth="1"/>
    <col min="1492" max="1492" width="7" style="212" bestFit="1" customWidth="1"/>
    <col min="1493" max="1493" width="1.75" style="212" customWidth="1"/>
    <col min="1494" max="1494" width="8.875" style="212" bestFit="1" customWidth="1"/>
    <col min="1495" max="1495" width="2" style="212" customWidth="1"/>
    <col min="1496" max="1496" width="8.875" style="212" bestFit="1" customWidth="1"/>
    <col min="1497" max="1497" width="6.375" style="212" bestFit="1" customWidth="1"/>
    <col min="1498" max="1498" width="1.375" style="212" customWidth="1"/>
    <col min="1499" max="1499" width="8.5" style="212" bestFit="1" customWidth="1"/>
    <col min="1500" max="1500" width="6.375" style="212" bestFit="1" customWidth="1"/>
    <col min="1501" max="1501" width="1.75" style="212" customWidth="1"/>
    <col min="1502" max="1502" width="9.5" style="212" bestFit="1" customWidth="1"/>
    <col min="1503" max="1503" width="7" style="212" bestFit="1" customWidth="1"/>
    <col min="1504" max="1504" width="1.625" style="212" customWidth="1"/>
    <col min="1505" max="1505" width="7.25" style="212" bestFit="1" customWidth="1"/>
    <col min="1506" max="1506" width="2.625" style="212" customWidth="1"/>
    <col min="1507" max="1507" width="13.25" style="212" customWidth="1"/>
    <col min="1508" max="1508" width="6.375" style="212" bestFit="1" customWidth="1"/>
    <col min="1509" max="1509" width="1.75" style="212" customWidth="1"/>
    <col min="1510" max="1510" width="8.5" style="212"/>
    <col min="1511" max="1511" width="42.25" style="212" bestFit="1" customWidth="1"/>
    <col min="1512" max="1512" width="1.25" style="212" customWidth="1"/>
    <col min="1513" max="1513" width="11.625" style="212" customWidth="1"/>
    <col min="1514" max="1514" width="1.25" style="212" customWidth="1"/>
    <col min="1515" max="1515" width="9.625" style="212" customWidth="1"/>
    <col min="1516" max="1516" width="8.125" style="212" customWidth="1"/>
    <col min="1517" max="1517" width="1.25" style="212" customWidth="1"/>
    <col min="1518" max="1518" width="8.125" style="212" customWidth="1"/>
    <col min="1519" max="1519" width="1.625" style="212" customWidth="1"/>
    <col min="1520" max="1520" width="8" style="212" bestFit="1" customWidth="1"/>
    <col min="1521" max="1521" width="9.75" style="212" bestFit="1" customWidth="1"/>
    <col min="1522" max="1736" width="7" style="212" customWidth="1"/>
    <col min="1737" max="1737" width="20.75" style="212" customWidth="1"/>
    <col min="1738" max="1738" width="1.875" style="212" customWidth="1"/>
    <col min="1739" max="1739" width="14.25" style="212" customWidth="1"/>
    <col min="1740" max="1740" width="4.25" style="212" customWidth="1"/>
    <col min="1741" max="1741" width="8.875" style="212" bestFit="1" customWidth="1"/>
    <col min="1742" max="1742" width="6.375" style="212" bestFit="1" customWidth="1"/>
    <col min="1743" max="1743" width="2.125" style="212" customWidth="1"/>
    <col min="1744" max="1744" width="8.5" style="212" bestFit="1" customWidth="1"/>
    <col min="1745" max="1745" width="6.375" style="212" bestFit="1" customWidth="1"/>
    <col min="1746" max="1746" width="2.375" style="212" customWidth="1"/>
    <col min="1747" max="1747" width="9.5" style="212" bestFit="1" customWidth="1"/>
    <col min="1748" max="1748" width="7" style="212" bestFit="1" customWidth="1"/>
    <col min="1749" max="1749" width="1.75" style="212" customWidth="1"/>
    <col min="1750" max="1750" width="8.875" style="212" bestFit="1" customWidth="1"/>
    <col min="1751" max="1751" width="2" style="212" customWidth="1"/>
    <col min="1752" max="1752" width="8.875" style="212" bestFit="1" customWidth="1"/>
    <col min="1753" max="1753" width="6.375" style="212" bestFit="1" customWidth="1"/>
    <col min="1754" max="1754" width="1.375" style="212" customWidth="1"/>
    <col min="1755" max="1755" width="8.5" style="212" bestFit="1" customWidth="1"/>
    <col min="1756" max="1756" width="6.375" style="212" bestFit="1" customWidth="1"/>
    <col min="1757" max="1757" width="1.75" style="212" customWidth="1"/>
    <col min="1758" max="1758" width="9.5" style="212" bestFit="1" customWidth="1"/>
    <col min="1759" max="1759" width="7" style="212" bestFit="1" customWidth="1"/>
    <col min="1760" max="1760" width="1.625" style="212" customWidth="1"/>
    <col min="1761" max="1761" width="7.25" style="212" bestFit="1" customWidth="1"/>
    <col min="1762" max="1762" width="2.625" style="212" customWidth="1"/>
    <col min="1763" max="1763" width="13.25" style="212" customWidth="1"/>
    <col min="1764" max="1764" width="6.375" style="212" bestFit="1" customWidth="1"/>
    <col min="1765" max="1765" width="1.75" style="212" customWidth="1"/>
    <col min="1766" max="1766" width="8.5" style="212"/>
    <col min="1767" max="1767" width="42.25" style="212" bestFit="1" customWidth="1"/>
    <col min="1768" max="1768" width="1.25" style="212" customWidth="1"/>
    <col min="1769" max="1769" width="11.625" style="212" customWidth="1"/>
    <col min="1770" max="1770" width="1.25" style="212" customWidth="1"/>
    <col min="1771" max="1771" width="9.625" style="212" customWidth="1"/>
    <col min="1772" max="1772" width="8.125" style="212" customWidth="1"/>
    <col min="1773" max="1773" width="1.25" style="212" customWidth="1"/>
    <col min="1774" max="1774" width="8.125" style="212" customWidth="1"/>
    <col min="1775" max="1775" width="1.625" style="212" customWidth="1"/>
    <col min="1776" max="1776" width="8" style="212" bestFit="1" customWidth="1"/>
    <col min="1777" max="1777" width="9.75" style="212" bestFit="1" customWidth="1"/>
    <col min="1778" max="1992" width="7" style="212" customWidth="1"/>
    <col min="1993" max="1993" width="20.75" style="212" customWidth="1"/>
    <col min="1994" max="1994" width="1.875" style="212" customWidth="1"/>
    <col min="1995" max="1995" width="14.25" style="212" customWidth="1"/>
    <col min="1996" max="1996" width="4.25" style="212" customWidth="1"/>
    <col min="1997" max="1997" width="8.875" style="212" bestFit="1" customWidth="1"/>
    <col min="1998" max="1998" width="6.375" style="212" bestFit="1" customWidth="1"/>
    <col min="1999" max="1999" width="2.125" style="212" customWidth="1"/>
    <col min="2000" max="2000" width="8.5" style="212" bestFit="1" customWidth="1"/>
    <col min="2001" max="2001" width="6.375" style="212" bestFit="1" customWidth="1"/>
    <col min="2002" max="2002" width="2.375" style="212" customWidth="1"/>
    <col min="2003" max="2003" width="9.5" style="212" bestFit="1" customWidth="1"/>
    <col min="2004" max="2004" width="7" style="212" bestFit="1" customWidth="1"/>
    <col min="2005" max="2005" width="1.75" style="212" customWidth="1"/>
    <col min="2006" max="2006" width="8.875" style="212" bestFit="1" customWidth="1"/>
    <col min="2007" max="2007" width="2" style="212" customWidth="1"/>
    <col min="2008" max="2008" width="8.875" style="212" bestFit="1" customWidth="1"/>
    <col min="2009" max="2009" width="6.375" style="212" bestFit="1" customWidth="1"/>
    <col min="2010" max="2010" width="1.375" style="212" customWidth="1"/>
    <col min="2011" max="2011" width="8.5" style="212" bestFit="1" customWidth="1"/>
    <col min="2012" max="2012" width="6.375" style="212" bestFit="1" customWidth="1"/>
    <col min="2013" max="2013" width="1.75" style="212" customWidth="1"/>
    <col min="2014" max="2014" width="9.5" style="212" bestFit="1" customWidth="1"/>
    <col min="2015" max="2015" width="7" style="212" bestFit="1" customWidth="1"/>
    <col min="2016" max="2016" width="1.625" style="212" customWidth="1"/>
    <col min="2017" max="2017" width="7.25" style="212" bestFit="1" customWidth="1"/>
    <col min="2018" max="2018" width="2.625" style="212" customWidth="1"/>
    <col min="2019" max="2019" width="13.25" style="212" customWidth="1"/>
    <col min="2020" max="2020" width="6.375" style="212" bestFit="1" customWidth="1"/>
    <col min="2021" max="2021" width="1.75" style="212" customWidth="1"/>
    <col min="2022" max="2022" width="8.5" style="212"/>
    <col min="2023" max="2023" width="42.25" style="212" bestFit="1" customWidth="1"/>
    <col min="2024" max="2024" width="1.25" style="212" customWidth="1"/>
    <col min="2025" max="2025" width="11.625" style="212" customWidth="1"/>
    <col min="2026" max="2026" width="1.25" style="212" customWidth="1"/>
    <col min="2027" max="2027" width="9.625" style="212" customWidth="1"/>
    <col min="2028" max="2028" width="8.125" style="212" customWidth="1"/>
    <col min="2029" max="2029" width="1.25" style="212" customWidth="1"/>
    <col min="2030" max="2030" width="8.125" style="212" customWidth="1"/>
    <col min="2031" max="2031" width="1.625" style="212" customWidth="1"/>
    <col min="2032" max="2032" width="8" style="212" bestFit="1" customWidth="1"/>
    <col min="2033" max="2033" width="9.75" style="212" bestFit="1" customWidth="1"/>
    <col min="2034" max="2248" width="7" style="212" customWidth="1"/>
    <col min="2249" max="2249" width="20.75" style="212" customWidth="1"/>
    <col min="2250" max="2250" width="1.875" style="212" customWidth="1"/>
    <col min="2251" max="2251" width="14.25" style="212" customWidth="1"/>
    <col min="2252" max="2252" width="4.25" style="212" customWidth="1"/>
    <col min="2253" max="2253" width="8.875" style="212" bestFit="1" customWidth="1"/>
    <col min="2254" max="2254" width="6.375" style="212" bestFit="1" customWidth="1"/>
    <col min="2255" max="2255" width="2.125" style="212" customWidth="1"/>
    <col min="2256" max="2256" width="8.5" style="212" bestFit="1" customWidth="1"/>
    <col min="2257" max="2257" width="6.375" style="212" bestFit="1" customWidth="1"/>
    <col min="2258" max="2258" width="2.375" style="212" customWidth="1"/>
    <col min="2259" max="2259" width="9.5" style="212" bestFit="1" customWidth="1"/>
    <col min="2260" max="2260" width="7" style="212" bestFit="1" customWidth="1"/>
    <col min="2261" max="2261" width="1.75" style="212" customWidth="1"/>
    <col min="2262" max="2262" width="8.875" style="212" bestFit="1" customWidth="1"/>
    <col min="2263" max="2263" width="2" style="212" customWidth="1"/>
    <col min="2264" max="2264" width="8.875" style="212" bestFit="1" customWidth="1"/>
    <col min="2265" max="2265" width="6.375" style="212" bestFit="1" customWidth="1"/>
    <col min="2266" max="2266" width="1.375" style="212" customWidth="1"/>
    <col min="2267" max="2267" width="8.5" style="212" bestFit="1" customWidth="1"/>
    <col min="2268" max="2268" width="6.375" style="212" bestFit="1" customWidth="1"/>
    <col min="2269" max="2269" width="1.75" style="212" customWidth="1"/>
    <col min="2270" max="2270" width="9.5" style="212" bestFit="1" customWidth="1"/>
    <col min="2271" max="2271" width="7" style="212" bestFit="1" customWidth="1"/>
    <col min="2272" max="2272" width="1.625" style="212" customWidth="1"/>
    <col min="2273" max="2273" width="7.25" style="212" bestFit="1" customWidth="1"/>
    <col min="2274" max="2274" width="2.625" style="212" customWidth="1"/>
    <col min="2275" max="2275" width="13.25" style="212" customWidth="1"/>
    <col min="2276" max="2276" width="6.375" style="212" bestFit="1" customWidth="1"/>
    <col min="2277" max="2277" width="1.75" style="212" customWidth="1"/>
    <col min="2278" max="2278" width="8.5" style="212"/>
    <col min="2279" max="2279" width="42.25" style="212" bestFit="1" customWidth="1"/>
    <col min="2280" max="2280" width="1.25" style="212" customWidth="1"/>
    <col min="2281" max="2281" width="11.625" style="212" customWidth="1"/>
    <col min="2282" max="2282" width="1.25" style="212" customWidth="1"/>
    <col min="2283" max="2283" width="9.625" style="212" customWidth="1"/>
    <col min="2284" max="2284" width="8.125" style="212" customWidth="1"/>
    <col min="2285" max="2285" width="1.25" style="212" customWidth="1"/>
    <col min="2286" max="2286" width="8.125" style="212" customWidth="1"/>
    <col min="2287" max="2287" width="1.625" style="212" customWidth="1"/>
    <col min="2288" max="2288" width="8" style="212" bestFit="1" customWidth="1"/>
    <col min="2289" max="2289" width="9.75" style="212" bestFit="1" customWidth="1"/>
    <col min="2290" max="2504" width="7" style="212" customWidth="1"/>
    <col min="2505" max="2505" width="20.75" style="212" customWidth="1"/>
    <col min="2506" max="2506" width="1.875" style="212" customWidth="1"/>
    <col min="2507" max="2507" width="14.25" style="212" customWidth="1"/>
    <col min="2508" max="2508" width="4.25" style="212" customWidth="1"/>
    <col min="2509" max="2509" width="8.875" style="212" bestFit="1" customWidth="1"/>
    <col min="2510" max="2510" width="6.375" style="212" bestFit="1" customWidth="1"/>
    <col min="2511" max="2511" width="2.125" style="212" customWidth="1"/>
    <col min="2512" max="2512" width="8.5" style="212" bestFit="1" customWidth="1"/>
    <col min="2513" max="2513" width="6.375" style="212" bestFit="1" customWidth="1"/>
    <col min="2514" max="2514" width="2.375" style="212" customWidth="1"/>
    <col min="2515" max="2515" width="9.5" style="212" bestFit="1" customWidth="1"/>
    <col min="2516" max="2516" width="7" style="212" bestFit="1" customWidth="1"/>
    <col min="2517" max="2517" width="1.75" style="212" customWidth="1"/>
    <col min="2518" max="2518" width="8.875" style="212" bestFit="1" customWidth="1"/>
    <col min="2519" max="2519" width="2" style="212" customWidth="1"/>
    <col min="2520" max="2520" width="8.875" style="212" bestFit="1" customWidth="1"/>
    <col min="2521" max="2521" width="6.375" style="212" bestFit="1" customWidth="1"/>
    <col min="2522" max="2522" width="1.375" style="212" customWidth="1"/>
    <col min="2523" max="2523" width="8.5" style="212" bestFit="1" customWidth="1"/>
    <col min="2524" max="2524" width="6.375" style="212" bestFit="1" customWidth="1"/>
    <col min="2525" max="2525" width="1.75" style="212" customWidth="1"/>
    <col min="2526" max="2526" width="9.5" style="212" bestFit="1" customWidth="1"/>
    <col min="2527" max="2527" width="7" style="212" bestFit="1" customWidth="1"/>
    <col min="2528" max="2528" width="1.625" style="212" customWidth="1"/>
    <col min="2529" max="2529" width="7.25" style="212" bestFit="1" customWidth="1"/>
    <col min="2530" max="2530" width="2.625" style="212" customWidth="1"/>
    <col min="2531" max="2531" width="13.25" style="212" customWidth="1"/>
    <col min="2532" max="2532" width="6.375" style="212" bestFit="1" customWidth="1"/>
    <col min="2533" max="2533" width="1.75" style="212" customWidth="1"/>
    <col min="2534" max="2534" width="8.5" style="212"/>
    <col min="2535" max="2535" width="42.25" style="212" bestFit="1" customWidth="1"/>
    <col min="2536" max="2536" width="1.25" style="212" customWidth="1"/>
    <col min="2537" max="2537" width="11.625" style="212" customWidth="1"/>
    <col min="2538" max="2538" width="1.25" style="212" customWidth="1"/>
    <col min="2539" max="2539" width="9.625" style="212" customWidth="1"/>
    <col min="2540" max="2540" width="8.125" style="212" customWidth="1"/>
    <col min="2541" max="2541" width="1.25" style="212" customWidth="1"/>
    <col min="2542" max="2542" width="8.125" style="212" customWidth="1"/>
    <col min="2543" max="2543" width="1.625" style="212" customWidth="1"/>
    <col min="2544" max="2544" width="8" style="212" bestFit="1" customWidth="1"/>
    <col min="2545" max="2545" width="9.75" style="212" bestFit="1" customWidth="1"/>
    <col min="2546" max="2760" width="7" style="212" customWidth="1"/>
    <col min="2761" max="2761" width="20.75" style="212" customWidth="1"/>
    <col min="2762" max="2762" width="1.875" style="212" customWidth="1"/>
    <col min="2763" max="2763" width="14.25" style="212" customWidth="1"/>
    <col min="2764" max="2764" width="4.25" style="212" customWidth="1"/>
    <col min="2765" max="2765" width="8.875" style="212" bestFit="1" customWidth="1"/>
    <col min="2766" max="2766" width="6.375" style="212" bestFit="1" customWidth="1"/>
    <col min="2767" max="2767" width="2.125" style="212" customWidth="1"/>
    <col min="2768" max="2768" width="8.5" style="212" bestFit="1" customWidth="1"/>
    <col min="2769" max="2769" width="6.375" style="212" bestFit="1" customWidth="1"/>
    <col min="2770" max="2770" width="2.375" style="212" customWidth="1"/>
    <col min="2771" max="2771" width="9.5" style="212" bestFit="1" customWidth="1"/>
    <col min="2772" max="2772" width="7" style="212" bestFit="1" customWidth="1"/>
    <col min="2773" max="2773" width="1.75" style="212" customWidth="1"/>
    <col min="2774" max="2774" width="8.875" style="212" bestFit="1" customWidth="1"/>
    <col min="2775" max="2775" width="2" style="212" customWidth="1"/>
    <col min="2776" max="2776" width="8.875" style="212" bestFit="1" customWidth="1"/>
    <col min="2777" max="2777" width="6.375" style="212" bestFit="1" customWidth="1"/>
    <col min="2778" max="2778" width="1.375" style="212" customWidth="1"/>
    <col min="2779" max="2779" width="8.5" style="212" bestFit="1" customWidth="1"/>
    <col min="2780" max="2780" width="6.375" style="212" bestFit="1" customWidth="1"/>
    <col min="2781" max="2781" width="1.75" style="212" customWidth="1"/>
    <col min="2782" max="2782" width="9.5" style="212" bestFit="1" customWidth="1"/>
    <col min="2783" max="2783" width="7" style="212" bestFit="1" customWidth="1"/>
    <col min="2784" max="2784" width="1.625" style="212" customWidth="1"/>
    <col min="2785" max="2785" width="7.25" style="212" bestFit="1" customWidth="1"/>
    <col min="2786" max="2786" width="2.625" style="212" customWidth="1"/>
    <col min="2787" max="2787" width="13.25" style="212" customWidth="1"/>
    <col min="2788" max="2788" width="6.375" style="212" bestFit="1" customWidth="1"/>
    <col min="2789" max="2789" width="1.75" style="212" customWidth="1"/>
    <col min="2790" max="2790" width="8.5" style="212"/>
    <col min="2791" max="2791" width="42.25" style="212" bestFit="1" customWidth="1"/>
    <col min="2792" max="2792" width="1.25" style="212" customWidth="1"/>
    <col min="2793" max="2793" width="11.625" style="212" customWidth="1"/>
    <col min="2794" max="2794" width="1.25" style="212" customWidth="1"/>
    <col min="2795" max="2795" width="9.625" style="212" customWidth="1"/>
    <col min="2796" max="2796" width="8.125" style="212" customWidth="1"/>
    <col min="2797" max="2797" width="1.25" style="212" customWidth="1"/>
    <col min="2798" max="2798" width="8.125" style="212" customWidth="1"/>
    <col min="2799" max="2799" width="1.625" style="212" customWidth="1"/>
    <col min="2800" max="2800" width="8" style="212" bestFit="1" customWidth="1"/>
    <col min="2801" max="2801" width="9.75" style="212" bestFit="1" customWidth="1"/>
    <col min="2802" max="3016" width="7" style="212" customWidth="1"/>
    <col min="3017" max="3017" width="20.75" style="212" customWidth="1"/>
    <col min="3018" max="3018" width="1.875" style="212" customWidth="1"/>
    <col min="3019" max="3019" width="14.25" style="212" customWidth="1"/>
    <col min="3020" max="3020" width="4.25" style="212" customWidth="1"/>
    <col min="3021" max="3021" width="8.875" style="212" bestFit="1" customWidth="1"/>
    <col min="3022" max="3022" width="6.375" style="212" bestFit="1" customWidth="1"/>
    <col min="3023" max="3023" width="2.125" style="212" customWidth="1"/>
    <col min="3024" max="3024" width="8.5" style="212" bestFit="1" customWidth="1"/>
    <col min="3025" max="3025" width="6.375" style="212" bestFit="1" customWidth="1"/>
    <col min="3026" max="3026" width="2.375" style="212" customWidth="1"/>
    <col min="3027" max="3027" width="9.5" style="212" bestFit="1" customWidth="1"/>
    <col min="3028" max="3028" width="7" style="212" bestFit="1" customWidth="1"/>
    <col min="3029" max="3029" width="1.75" style="212" customWidth="1"/>
    <col min="3030" max="3030" width="8.875" style="212" bestFit="1" customWidth="1"/>
    <col min="3031" max="3031" width="2" style="212" customWidth="1"/>
    <col min="3032" max="3032" width="8.875" style="212" bestFit="1" customWidth="1"/>
    <col min="3033" max="3033" width="6.375" style="212" bestFit="1" customWidth="1"/>
    <col min="3034" max="3034" width="1.375" style="212" customWidth="1"/>
    <col min="3035" max="3035" width="8.5" style="212" bestFit="1" customWidth="1"/>
    <col min="3036" max="3036" width="6.375" style="212" bestFit="1" customWidth="1"/>
    <col min="3037" max="3037" width="1.75" style="212" customWidth="1"/>
    <col min="3038" max="3038" width="9.5" style="212" bestFit="1" customWidth="1"/>
    <col min="3039" max="3039" width="7" style="212" bestFit="1" customWidth="1"/>
    <col min="3040" max="3040" width="1.625" style="212" customWidth="1"/>
    <col min="3041" max="3041" width="7.25" style="212" bestFit="1" customWidth="1"/>
    <col min="3042" max="3042" width="2.625" style="212" customWidth="1"/>
    <col min="3043" max="3043" width="13.25" style="212" customWidth="1"/>
    <col min="3044" max="3044" width="6.375" style="212" bestFit="1" customWidth="1"/>
    <col min="3045" max="3045" width="1.75" style="212" customWidth="1"/>
    <col min="3046" max="3046" width="8.5" style="212"/>
    <col min="3047" max="3047" width="42.25" style="212" bestFit="1" customWidth="1"/>
    <col min="3048" max="3048" width="1.25" style="212" customWidth="1"/>
    <col min="3049" max="3049" width="11.625" style="212" customWidth="1"/>
    <col min="3050" max="3050" width="1.25" style="212" customWidth="1"/>
    <col min="3051" max="3051" width="9.625" style="212" customWidth="1"/>
    <col min="3052" max="3052" width="8.125" style="212" customWidth="1"/>
    <col min="3053" max="3053" width="1.25" style="212" customWidth="1"/>
    <col min="3054" max="3054" width="8.125" style="212" customWidth="1"/>
    <col min="3055" max="3055" width="1.625" style="212" customWidth="1"/>
    <col min="3056" max="3056" width="8" style="212" bestFit="1" customWidth="1"/>
    <col min="3057" max="3057" width="9.75" style="212" bestFit="1" customWidth="1"/>
    <col min="3058" max="3272" width="7" style="212" customWidth="1"/>
    <col min="3273" max="3273" width="20.75" style="212" customWidth="1"/>
    <col min="3274" max="3274" width="1.875" style="212" customWidth="1"/>
    <col min="3275" max="3275" width="14.25" style="212" customWidth="1"/>
    <col min="3276" max="3276" width="4.25" style="212" customWidth="1"/>
    <col min="3277" max="3277" width="8.875" style="212" bestFit="1" customWidth="1"/>
    <col min="3278" max="3278" width="6.375" style="212" bestFit="1" customWidth="1"/>
    <col min="3279" max="3279" width="2.125" style="212" customWidth="1"/>
    <col min="3280" max="3280" width="8.5" style="212" bestFit="1" customWidth="1"/>
    <col min="3281" max="3281" width="6.375" style="212" bestFit="1" customWidth="1"/>
    <col min="3282" max="3282" width="2.375" style="212" customWidth="1"/>
    <col min="3283" max="3283" width="9.5" style="212" bestFit="1" customWidth="1"/>
    <col min="3284" max="3284" width="7" style="212" bestFit="1" customWidth="1"/>
    <col min="3285" max="3285" width="1.75" style="212" customWidth="1"/>
    <col min="3286" max="3286" width="8.875" style="212" bestFit="1" customWidth="1"/>
    <col min="3287" max="3287" width="2" style="212" customWidth="1"/>
    <col min="3288" max="3288" width="8.875" style="212" bestFit="1" customWidth="1"/>
    <col min="3289" max="3289" width="6.375" style="212" bestFit="1" customWidth="1"/>
    <col min="3290" max="3290" width="1.375" style="212" customWidth="1"/>
    <col min="3291" max="3291" width="8.5" style="212" bestFit="1" customWidth="1"/>
    <col min="3292" max="3292" width="6.375" style="212" bestFit="1" customWidth="1"/>
    <col min="3293" max="3293" width="1.75" style="212" customWidth="1"/>
    <col min="3294" max="3294" width="9.5" style="212" bestFit="1" customWidth="1"/>
    <col min="3295" max="3295" width="7" style="212" bestFit="1" customWidth="1"/>
    <col min="3296" max="3296" width="1.625" style="212" customWidth="1"/>
    <col min="3297" max="3297" width="7.25" style="212" bestFit="1" customWidth="1"/>
    <col min="3298" max="3298" width="2.625" style="212" customWidth="1"/>
    <col min="3299" max="3299" width="13.25" style="212" customWidth="1"/>
    <col min="3300" max="3300" width="6.375" style="212" bestFit="1" customWidth="1"/>
    <col min="3301" max="3301" width="1.75" style="212" customWidth="1"/>
    <col min="3302" max="3302" width="8.5" style="212"/>
    <col min="3303" max="3303" width="42.25" style="212" bestFit="1" customWidth="1"/>
    <col min="3304" max="3304" width="1.25" style="212" customWidth="1"/>
    <col min="3305" max="3305" width="11.625" style="212" customWidth="1"/>
    <col min="3306" max="3306" width="1.25" style="212" customWidth="1"/>
    <col min="3307" max="3307" width="9.625" style="212" customWidth="1"/>
    <col min="3308" max="3308" width="8.125" style="212" customWidth="1"/>
    <col min="3309" max="3309" width="1.25" style="212" customWidth="1"/>
    <col min="3310" max="3310" width="8.125" style="212" customWidth="1"/>
    <col min="3311" max="3311" width="1.625" style="212" customWidth="1"/>
    <col min="3312" max="3312" width="8" style="212" bestFit="1" customWidth="1"/>
    <col min="3313" max="3313" width="9.75" style="212" bestFit="1" customWidth="1"/>
    <col min="3314" max="3528" width="7" style="212" customWidth="1"/>
    <col min="3529" max="3529" width="20.75" style="212" customWidth="1"/>
    <col min="3530" max="3530" width="1.875" style="212" customWidth="1"/>
    <col min="3531" max="3531" width="14.25" style="212" customWidth="1"/>
    <col min="3532" max="3532" width="4.25" style="212" customWidth="1"/>
    <col min="3533" max="3533" width="8.875" style="212" bestFit="1" customWidth="1"/>
    <col min="3534" max="3534" width="6.375" style="212" bestFit="1" customWidth="1"/>
    <col min="3535" max="3535" width="2.125" style="212" customWidth="1"/>
    <col min="3536" max="3536" width="8.5" style="212" bestFit="1" customWidth="1"/>
    <col min="3537" max="3537" width="6.375" style="212" bestFit="1" customWidth="1"/>
    <col min="3538" max="3538" width="2.375" style="212" customWidth="1"/>
    <col min="3539" max="3539" width="9.5" style="212" bestFit="1" customWidth="1"/>
    <col min="3540" max="3540" width="7" style="212" bestFit="1" customWidth="1"/>
    <col min="3541" max="3541" width="1.75" style="212" customWidth="1"/>
    <col min="3542" max="3542" width="8.875" style="212" bestFit="1" customWidth="1"/>
    <col min="3543" max="3543" width="2" style="212" customWidth="1"/>
    <col min="3544" max="3544" width="8.875" style="212" bestFit="1" customWidth="1"/>
    <col min="3545" max="3545" width="6.375" style="212" bestFit="1" customWidth="1"/>
    <col min="3546" max="3546" width="1.375" style="212" customWidth="1"/>
    <col min="3547" max="3547" width="8.5" style="212" bestFit="1" customWidth="1"/>
    <col min="3548" max="3548" width="6.375" style="212" bestFit="1" customWidth="1"/>
    <col min="3549" max="3549" width="1.75" style="212" customWidth="1"/>
    <col min="3550" max="3550" width="9.5" style="212" bestFit="1" customWidth="1"/>
    <col min="3551" max="3551" width="7" style="212" bestFit="1" customWidth="1"/>
    <col min="3552" max="3552" width="1.625" style="212" customWidth="1"/>
    <col min="3553" max="3553" width="7.25" style="212" bestFit="1" customWidth="1"/>
    <col min="3554" max="3554" width="2.625" style="212" customWidth="1"/>
    <col min="3555" max="3555" width="13.25" style="212" customWidth="1"/>
    <col min="3556" max="3556" width="6.375" style="212" bestFit="1" customWidth="1"/>
    <col min="3557" max="3557" width="1.75" style="212" customWidth="1"/>
    <col min="3558" max="3558" width="8.5" style="212"/>
    <col min="3559" max="3559" width="42.25" style="212" bestFit="1" customWidth="1"/>
    <col min="3560" max="3560" width="1.25" style="212" customWidth="1"/>
    <col min="3561" max="3561" width="11.625" style="212" customWidth="1"/>
    <col min="3562" max="3562" width="1.25" style="212" customWidth="1"/>
    <col min="3563" max="3563" width="9.625" style="212" customWidth="1"/>
    <col min="3564" max="3564" width="8.125" style="212" customWidth="1"/>
    <col min="3565" max="3565" width="1.25" style="212" customWidth="1"/>
    <col min="3566" max="3566" width="8.125" style="212" customWidth="1"/>
    <col min="3567" max="3567" width="1.625" style="212" customWidth="1"/>
    <col min="3568" max="3568" width="8" style="212" bestFit="1" customWidth="1"/>
    <col min="3569" max="3569" width="9.75" style="212" bestFit="1" customWidth="1"/>
    <col min="3570" max="3784" width="7" style="212" customWidth="1"/>
    <col min="3785" max="3785" width="20.75" style="212" customWidth="1"/>
    <col min="3786" max="3786" width="1.875" style="212" customWidth="1"/>
    <col min="3787" max="3787" width="14.25" style="212" customWidth="1"/>
    <col min="3788" max="3788" width="4.25" style="212" customWidth="1"/>
    <col min="3789" max="3789" width="8.875" style="212" bestFit="1" customWidth="1"/>
    <col min="3790" max="3790" width="6.375" style="212" bestFit="1" customWidth="1"/>
    <col min="3791" max="3791" width="2.125" style="212" customWidth="1"/>
    <col min="3792" max="3792" width="8.5" style="212" bestFit="1" customWidth="1"/>
    <col min="3793" max="3793" width="6.375" style="212" bestFit="1" customWidth="1"/>
    <col min="3794" max="3794" width="2.375" style="212" customWidth="1"/>
    <col min="3795" max="3795" width="9.5" style="212" bestFit="1" customWidth="1"/>
    <col min="3796" max="3796" width="7" style="212" bestFit="1" customWidth="1"/>
    <col min="3797" max="3797" width="1.75" style="212" customWidth="1"/>
    <col min="3798" max="3798" width="8.875" style="212" bestFit="1" customWidth="1"/>
    <col min="3799" max="3799" width="2" style="212" customWidth="1"/>
    <col min="3800" max="3800" width="8.875" style="212" bestFit="1" customWidth="1"/>
    <col min="3801" max="3801" width="6.375" style="212" bestFit="1" customWidth="1"/>
    <col min="3802" max="3802" width="1.375" style="212" customWidth="1"/>
    <col min="3803" max="3803" width="8.5" style="212" bestFit="1" customWidth="1"/>
    <col min="3804" max="3804" width="6.375" style="212" bestFit="1" customWidth="1"/>
    <col min="3805" max="3805" width="1.75" style="212" customWidth="1"/>
    <col min="3806" max="3806" width="9.5" style="212" bestFit="1" customWidth="1"/>
    <col min="3807" max="3807" width="7" style="212" bestFit="1" customWidth="1"/>
    <col min="3808" max="3808" width="1.625" style="212" customWidth="1"/>
    <col min="3809" max="3809" width="7.25" style="212" bestFit="1" customWidth="1"/>
    <col min="3810" max="3810" width="2.625" style="212" customWidth="1"/>
    <col min="3811" max="3811" width="13.25" style="212" customWidth="1"/>
    <col min="3812" max="3812" width="6.375" style="212" bestFit="1" customWidth="1"/>
    <col min="3813" max="3813" width="1.75" style="212" customWidth="1"/>
    <col min="3814" max="3814" width="8.5" style="212"/>
    <col min="3815" max="3815" width="42.25" style="212" bestFit="1" customWidth="1"/>
    <col min="3816" max="3816" width="1.25" style="212" customWidth="1"/>
    <col min="3817" max="3817" width="11.625" style="212" customWidth="1"/>
    <col min="3818" max="3818" width="1.25" style="212" customWidth="1"/>
    <col min="3819" max="3819" width="9.625" style="212" customWidth="1"/>
    <col min="3820" max="3820" width="8.125" style="212" customWidth="1"/>
    <col min="3821" max="3821" width="1.25" style="212" customWidth="1"/>
    <col min="3822" max="3822" width="8.125" style="212" customWidth="1"/>
    <col min="3823" max="3823" width="1.625" style="212" customWidth="1"/>
    <col min="3824" max="3824" width="8" style="212" bestFit="1" customWidth="1"/>
    <col min="3825" max="3825" width="9.75" style="212" bestFit="1" customWidth="1"/>
    <col min="3826" max="4040" width="7" style="212" customWidth="1"/>
    <col min="4041" max="4041" width="20.75" style="212" customWidth="1"/>
    <col min="4042" max="4042" width="1.875" style="212" customWidth="1"/>
    <col min="4043" max="4043" width="14.25" style="212" customWidth="1"/>
    <col min="4044" max="4044" width="4.25" style="212" customWidth="1"/>
    <col min="4045" max="4045" width="8.875" style="212" bestFit="1" customWidth="1"/>
    <col min="4046" max="4046" width="6.375" style="212" bestFit="1" customWidth="1"/>
    <col min="4047" max="4047" width="2.125" style="212" customWidth="1"/>
    <col min="4048" max="4048" width="8.5" style="212" bestFit="1" customWidth="1"/>
    <col min="4049" max="4049" width="6.375" style="212" bestFit="1" customWidth="1"/>
    <col min="4050" max="4050" width="2.375" style="212" customWidth="1"/>
    <col min="4051" max="4051" width="9.5" style="212" bestFit="1" customWidth="1"/>
    <col min="4052" max="4052" width="7" style="212" bestFit="1" customWidth="1"/>
    <col min="4053" max="4053" width="1.75" style="212" customWidth="1"/>
    <col min="4054" max="4054" width="8.875" style="212" bestFit="1" customWidth="1"/>
    <col min="4055" max="4055" width="2" style="212" customWidth="1"/>
    <col min="4056" max="4056" width="8.875" style="212" bestFit="1" customWidth="1"/>
    <col min="4057" max="4057" width="6.375" style="212" bestFit="1" customWidth="1"/>
    <col min="4058" max="4058" width="1.375" style="212" customWidth="1"/>
    <col min="4059" max="4059" width="8.5" style="212" bestFit="1" customWidth="1"/>
    <col min="4060" max="4060" width="6.375" style="212" bestFit="1" customWidth="1"/>
    <col min="4061" max="4061" width="1.75" style="212" customWidth="1"/>
    <col min="4062" max="4062" width="9.5" style="212" bestFit="1" customWidth="1"/>
    <col min="4063" max="4063" width="7" style="212" bestFit="1" customWidth="1"/>
    <col min="4064" max="4064" width="1.625" style="212" customWidth="1"/>
    <col min="4065" max="4065" width="7.25" style="212" bestFit="1" customWidth="1"/>
    <col min="4066" max="4066" width="2.625" style="212" customWidth="1"/>
    <col min="4067" max="4067" width="13.25" style="212" customWidth="1"/>
    <col min="4068" max="4068" width="6.375" style="212" bestFit="1" customWidth="1"/>
    <col min="4069" max="4069" width="1.75" style="212" customWidth="1"/>
    <col min="4070" max="4070" width="8.5" style="212"/>
    <col min="4071" max="4071" width="42.25" style="212" bestFit="1" customWidth="1"/>
    <col min="4072" max="4072" width="1.25" style="212" customWidth="1"/>
    <col min="4073" max="4073" width="11.625" style="212" customWidth="1"/>
    <col min="4074" max="4074" width="1.25" style="212" customWidth="1"/>
    <col min="4075" max="4075" width="9.625" style="212" customWidth="1"/>
    <col min="4076" max="4076" width="8.125" style="212" customWidth="1"/>
    <col min="4077" max="4077" width="1.25" style="212" customWidth="1"/>
    <col min="4078" max="4078" width="8.125" style="212" customWidth="1"/>
    <col min="4079" max="4079" width="1.625" style="212" customWidth="1"/>
    <col min="4080" max="4080" width="8" style="212" bestFit="1" customWidth="1"/>
    <col min="4081" max="4081" width="9.75" style="212" bestFit="1" customWidth="1"/>
    <col min="4082" max="4296" width="7" style="212" customWidth="1"/>
    <col min="4297" max="4297" width="20.75" style="212" customWidth="1"/>
    <col min="4298" max="4298" width="1.875" style="212" customWidth="1"/>
    <col min="4299" max="4299" width="14.25" style="212" customWidth="1"/>
    <col min="4300" max="4300" width="4.25" style="212" customWidth="1"/>
    <col min="4301" max="4301" width="8.875" style="212" bestFit="1" customWidth="1"/>
    <col min="4302" max="4302" width="6.375" style="212" bestFit="1" customWidth="1"/>
    <col min="4303" max="4303" width="2.125" style="212" customWidth="1"/>
    <col min="4304" max="4304" width="8.5" style="212" bestFit="1" customWidth="1"/>
    <col min="4305" max="4305" width="6.375" style="212" bestFit="1" customWidth="1"/>
    <col min="4306" max="4306" width="2.375" style="212" customWidth="1"/>
    <col min="4307" max="4307" width="9.5" style="212" bestFit="1" customWidth="1"/>
    <col min="4308" max="4308" width="7" style="212" bestFit="1" customWidth="1"/>
    <col min="4309" max="4309" width="1.75" style="212" customWidth="1"/>
    <col min="4310" max="4310" width="8.875" style="212" bestFit="1" customWidth="1"/>
    <col min="4311" max="4311" width="2" style="212" customWidth="1"/>
    <col min="4312" max="4312" width="8.875" style="212" bestFit="1" customWidth="1"/>
    <col min="4313" max="4313" width="6.375" style="212" bestFit="1" customWidth="1"/>
    <col min="4314" max="4314" width="1.375" style="212" customWidth="1"/>
    <col min="4315" max="4315" width="8.5" style="212" bestFit="1" customWidth="1"/>
    <col min="4316" max="4316" width="6.375" style="212" bestFit="1" customWidth="1"/>
    <col min="4317" max="4317" width="1.75" style="212" customWidth="1"/>
    <col min="4318" max="4318" width="9.5" style="212" bestFit="1" customWidth="1"/>
    <col min="4319" max="4319" width="7" style="212" bestFit="1" customWidth="1"/>
    <col min="4320" max="4320" width="1.625" style="212" customWidth="1"/>
    <col min="4321" max="4321" width="7.25" style="212" bestFit="1" customWidth="1"/>
    <col min="4322" max="4322" width="2.625" style="212" customWidth="1"/>
    <col min="4323" max="4323" width="13.25" style="212" customWidth="1"/>
    <col min="4324" max="4324" width="6.375" style="212" bestFit="1" customWidth="1"/>
    <col min="4325" max="4325" width="1.75" style="212" customWidth="1"/>
    <col min="4326" max="4326" width="8.5" style="212"/>
    <col min="4327" max="4327" width="42.25" style="212" bestFit="1" customWidth="1"/>
    <col min="4328" max="4328" width="1.25" style="212" customWidth="1"/>
    <col min="4329" max="4329" width="11.625" style="212" customWidth="1"/>
    <col min="4330" max="4330" width="1.25" style="212" customWidth="1"/>
    <col min="4331" max="4331" width="9.625" style="212" customWidth="1"/>
    <col min="4332" max="4332" width="8.125" style="212" customWidth="1"/>
    <col min="4333" max="4333" width="1.25" style="212" customWidth="1"/>
    <col min="4334" max="4334" width="8.125" style="212" customWidth="1"/>
    <col min="4335" max="4335" width="1.625" style="212" customWidth="1"/>
    <col min="4336" max="4336" width="8" style="212" bestFit="1" customWidth="1"/>
    <col min="4337" max="4337" width="9.75" style="212" bestFit="1" customWidth="1"/>
    <col min="4338" max="4552" width="7" style="212" customWidth="1"/>
    <col min="4553" max="4553" width="20.75" style="212" customWidth="1"/>
    <col min="4554" max="4554" width="1.875" style="212" customWidth="1"/>
    <col min="4555" max="4555" width="14.25" style="212" customWidth="1"/>
    <col min="4556" max="4556" width="4.25" style="212" customWidth="1"/>
    <col min="4557" max="4557" width="8.875" style="212" bestFit="1" customWidth="1"/>
    <col min="4558" max="4558" width="6.375" style="212" bestFit="1" customWidth="1"/>
    <col min="4559" max="4559" width="2.125" style="212" customWidth="1"/>
    <col min="4560" max="4560" width="8.5" style="212" bestFit="1" customWidth="1"/>
    <col min="4561" max="4561" width="6.375" style="212" bestFit="1" customWidth="1"/>
    <col min="4562" max="4562" width="2.375" style="212" customWidth="1"/>
    <col min="4563" max="4563" width="9.5" style="212" bestFit="1" customWidth="1"/>
    <col min="4564" max="4564" width="7" style="212" bestFit="1" customWidth="1"/>
    <col min="4565" max="4565" width="1.75" style="212" customWidth="1"/>
    <col min="4566" max="4566" width="8.875" style="212" bestFit="1" customWidth="1"/>
    <col min="4567" max="4567" width="2" style="212" customWidth="1"/>
    <col min="4568" max="4568" width="8.875" style="212" bestFit="1" customWidth="1"/>
    <col min="4569" max="4569" width="6.375" style="212" bestFit="1" customWidth="1"/>
    <col min="4570" max="4570" width="1.375" style="212" customWidth="1"/>
    <col min="4571" max="4571" width="8.5" style="212" bestFit="1" customWidth="1"/>
    <col min="4572" max="4572" width="6.375" style="212" bestFit="1" customWidth="1"/>
    <col min="4573" max="4573" width="1.75" style="212" customWidth="1"/>
    <col min="4574" max="4574" width="9.5" style="212" bestFit="1" customWidth="1"/>
    <col min="4575" max="4575" width="7" style="212" bestFit="1" customWidth="1"/>
    <col min="4576" max="4576" width="1.625" style="212" customWidth="1"/>
    <col min="4577" max="4577" width="7.25" style="212" bestFit="1" customWidth="1"/>
    <col min="4578" max="4578" width="2.625" style="212" customWidth="1"/>
    <col min="4579" max="4579" width="13.25" style="212" customWidth="1"/>
    <col min="4580" max="4580" width="6.375" style="212" bestFit="1" customWidth="1"/>
    <col min="4581" max="4581" width="1.75" style="212" customWidth="1"/>
    <col min="4582" max="4582" width="8.5" style="212"/>
    <col min="4583" max="4583" width="42.25" style="212" bestFit="1" customWidth="1"/>
    <col min="4584" max="4584" width="1.25" style="212" customWidth="1"/>
    <col min="4585" max="4585" width="11.625" style="212" customWidth="1"/>
    <col min="4586" max="4586" width="1.25" style="212" customWidth="1"/>
    <col min="4587" max="4587" width="9.625" style="212" customWidth="1"/>
    <col min="4588" max="4588" width="8.125" style="212" customWidth="1"/>
    <col min="4589" max="4589" width="1.25" style="212" customWidth="1"/>
    <col min="4590" max="4590" width="8.125" style="212" customWidth="1"/>
    <col min="4591" max="4591" width="1.625" style="212" customWidth="1"/>
    <col min="4592" max="4592" width="8" style="212" bestFit="1" customWidth="1"/>
    <col min="4593" max="4593" width="9.75" style="212" bestFit="1" customWidth="1"/>
    <col min="4594" max="4808" width="7" style="212" customWidth="1"/>
    <col min="4809" max="4809" width="20.75" style="212" customWidth="1"/>
    <col min="4810" max="4810" width="1.875" style="212" customWidth="1"/>
    <col min="4811" max="4811" width="14.25" style="212" customWidth="1"/>
    <col min="4812" max="4812" width="4.25" style="212" customWidth="1"/>
    <col min="4813" max="4813" width="8.875" style="212" bestFit="1" customWidth="1"/>
    <col min="4814" max="4814" width="6.375" style="212" bestFit="1" customWidth="1"/>
    <col min="4815" max="4815" width="2.125" style="212" customWidth="1"/>
    <col min="4816" max="4816" width="8.5" style="212" bestFit="1" customWidth="1"/>
    <col min="4817" max="4817" width="6.375" style="212" bestFit="1" customWidth="1"/>
    <col min="4818" max="4818" width="2.375" style="212" customWidth="1"/>
    <col min="4819" max="4819" width="9.5" style="212" bestFit="1" customWidth="1"/>
    <col min="4820" max="4820" width="7" style="212" bestFit="1" customWidth="1"/>
    <col min="4821" max="4821" width="1.75" style="212" customWidth="1"/>
    <col min="4822" max="4822" width="8.875" style="212" bestFit="1" customWidth="1"/>
    <col min="4823" max="4823" width="2" style="212" customWidth="1"/>
    <col min="4824" max="4824" width="8.875" style="212" bestFit="1" customWidth="1"/>
    <col min="4825" max="4825" width="6.375" style="212" bestFit="1" customWidth="1"/>
    <col min="4826" max="4826" width="1.375" style="212" customWidth="1"/>
    <col min="4827" max="4827" width="8.5" style="212" bestFit="1" customWidth="1"/>
    <col min="4828" max="4828" width="6.375" style="212" bestFit="1" customWidth="1"/>
    <col min="4829" max="4829" width="1.75" style="212" customWidth="1"/>
    <col min="4830" max="4830" width="9.5" style="212" bestFit="1" customWidth="1"/>
    <col min="4831" max="4831" width="7" style="212" bestFit="1" customWidth="1"/>
    <col min="4832" max="4832" width="1.625" style="212" customWidth="1"/>
    <col min="4833" max="4833" width="7.25" style="212" bestFit="1" customWidth="1"/>
    <col min="4834" max="4834" width="2.625" style="212" customWidth="1"/>
    <col min="4835" max="4835" width="13.25" style="212" customWidth="1"/>
    <col min="4836" max="4836" width="6.375" style="212" bestFit="1" customWidth="1"/>
    <col min="4837" max="4837" width="1.75" style="212" customWidth="1"/>
    <col min="4838" max="4838" width="8.5" style="212"/>
    <col min="4839" max="4839" width="42.25" style="212" bestFit="1" customWidth="1"/>
    <col min="4840" max="4840" width="1.25" style="212" customWidth="1"/>
    <col min="4841" max="4841" width="11.625" style="212" customWidth="1"/>
    <col min="4842" max="4842" width="1.25" style="212" customWidth="1"/>
    <col min="4843" max="4843" width="9.625" style="212" customWidth="1"/>
    <col min="4844" max="4844" width="8.125" style="212" customWidth="1"/>
    <col min="4845" max="4845" width="1.25" style="212" customWidth="1"/>
    <col min="4846" max="4846" width="8.125" style="212" customWidth="1"/>
    <col min="4847" max="4847" width="1.625" style="212" customWidth="1"/>
    <col min="4848" max="4848" width="8" style="212" bestFit="1" customWidth="1"/>
    <col min="4849" max="4849" width="9.75" style="212" bestFit="1" customWidth="1"/>
    <col min="4850" max="5064" width="7" style="212" customWidth="1"/>
    <col min="5065" max="5065" width="20.75" style="212" customWidth="1"/>
    <col min="5066" max="5066" width="1.875" style="212" customWidth="1"/>
    <col min="5067" max="5067" width="14.25" style="212" customWidth="1"/>
    <col min="5068" max="5068" width="4.25" style="212" customWidth="1"/>
    <col min="5069" max="5069" width="8.875" style="212" bestFit="1" customWidth="1"/>
    <col min="5070" max="5070" width="6.375" style="212" bestFit="1" customWidth="1"/>
    <col min="5071" max="5071" width="2.125" style="212" customWidth="1"/>
    <col min="5072" max="5072" width="8.5" style="212" bestFit="1" customWidth="1"/>
    <col min="5073" max="5073" width="6.375" style="212" bestFit="1" customWidth="1"/>
    <col min="5074" max="5074" width="2.375" style="212" customWidth="1"/>
    <col min="5075" max="5075" width="9.5" style="212" bestFit="1" customWidth="1"/>
    <col min="5076" max="5076" width="7" style="212" bestFit="1" customWidth="1"/>
    <col min="5077" max="5077" width="1.75" style="212" customWidth="1"/>
    <col min="5078" max="5078" width="8.875" style="212" bestFit="1" customWidth="1"/>
    <col min="5079" max="5079" width="2" style="212" customWidth="1"/>
    <col min="5080" max="5080" width="8.875" style="212" bestFit="1" customWidth="1"/>
    <col min="5081" max="5081" width="6.375" style="212" bestFit="1" customWidth="1"/>
    <col min="5082" max="5082" width="1.375" style="212" customWidth="1"/>
    <col min="5083" max="5083" width="8.5" style="212" bestFit="1" customWidth="1"/>
    <col min="5084" max="5084" width="6.375" style="212" bestFit="1" customWidth="1"/>
    <col min="5085" max="5085" width="1.75" style="212" customWidth="1"/>
    <col min="5086" max="5086" width="9.5" style="212" bestFit="1" customWidth="1"/>
    <col min="5087" max="5087" width="7" style="212" bestFit="1" customWidth="1"/>
    <col min="5088" max="5088" width="1.625" style="212" customWidth="1"/>
    <col min="5089" max="5089" width="7.25" style="212" bestFit="1" customWidth="1"/>
    <col min="5090" max="5090" width="2.625" style="212" customWidth="1"/>
    <col min="5091" max="5091" width="13.25" style="212" customWidth="1"/>
    <col min="5092" max="5092" width="6.375" style="212" bestFit="1" customWidth="1"/>
    <col min="5093" max="5093" width="1.75" style="212" customWidth="1"/>
    <col min="5094" max="5094" width="8.5" style="212"/>
    <col min="5095" max="5095" width="42.25" style="212" bestFit="1" customWidth="1"/>
    <col min="5096" max="5096" width="1.25" style="212" customWidth="1"/>
    <col min="5097" max="5097" width="11.625" style="212" customWidth="1"/>
    <col min="5098" max="5098" width="1.25" style="212" customWidth="1"/>
    <col min="5099" max="5099" width="9.625" style="212" customWidth="1"/>
    <col min="5100" max="5100" width="8.125" style="212" customWidth="1"/>
    <col min="5101" max="5101" width="1.25" style="212" customWidth="1"/>
    <col min="5102" max="5102" width="8.125" style="212" customWidth="1"/>
    <col min="5103" max="5103" width="1.625" style="212" customWidth="1"/>
    <col min="5104" max="5104" width="8" style="212" bestFit="1" customWidth="1"/>
    <col min="5105" max="5105" width="9.75" style="212" bestFit="1" customWidth="1"/>
    <col min="5106" max="5320" width="7" style="212" customWidth="1"/>
    <col min="5321" max="5321" width="20.75" style="212" customWidth="1"/>
    <col min="5322" max="5322" width="1.875" style="212" customWidth="1"/>
    <col min="5323" max="5323" width="14.25" style="212" customWidth="1"/>
    <col min="5324" max="5324" width="4.25" style="212" customWidth="1"/>
    <col min="5325" max="5325" width="8.875" style="212" bestFit="1" customWidth="1"/>
    <col min="5326" max="5326" width="6.375" style="212" bestFit="1" customWidth="1"/>
    <col min="5327" max="5327" width="2.125" style="212" customWidth="1"/>
    <col min="5328" max="5328" width="8.5" style="212" bestFit="1" customWidth="1"/>
    <col min="5329" max="5329" width="6.375" style="212" bestFit="1" customWidth="1"/>
    <col min="5330" max="5330" width="2.375" style="212" customWidth="1"/>
    <col min="5331" max="5331" width="9.5" style="212" bestFit="1" customWidth="1"/>
    <col min="5332" max="5332" width="7" style="212" bestFit="1" customWidth="1"/>
    <col min="5333" max="5333" width="1.75" style="212" customWidth="1"/>
    <col min="5334" max="5334" width="8.875" style="212" bestFit="1" customWidth="1"/>
    <col min="5335" max="5335" width="2" style="212" customWidth="1"/>
    <col min="5336" max="5336" width="8.875" style="212" bestFit="1" customWidth="1"/>
    <col min="5337" max="5337" width="6.375" style="212" bestFit="1" customWidth="1"/>
    <col min="5338" max="5338" width="1.375" style="212" customWidth="1"/>
    <col min="5339" max="5339" width="8.5" style="212" bestFit="1" customWidth="1"/>
    <col min="5340" max="5340" width="6.375" style="212" bestFit="1" customWidth="1"/>
    <col min="5341" max="5341" width="1.75" style="212" customWidth="1"/>
    <col min="5342" max="5342" width="9.5" style="212" bestFit="1" customWidth="1"/>
    <col min="5343" max="5343" width="7" style="212" bestFit="1" customWidth="1"/>
    <col min="5344" max="5344" width="1.625" style="212" customWidth="1"/>
    <col min="5345" max="5345" width="7.25" style="212" bestFit="1" customWidth="1"/>
    <col min="5346" max="5346" width="2.625" style="212" customWidth="1"/>
    <col min="5347" max="5347" width="13.25" style="212" customWidth="1"/>
    <col min="5348" max="5348" width="6.375" style="212" bestFit="1" customWidth="1"/>
    <col min="5349" max="5349" width="1.75" style="212" customWidth="1"/>
    <col min="5350" max="5350" width="8.5" style="212"/>
    <col min="5351" max="5351" width="42.25" style="212" bestFit="1" customWidth="1"/>
    <col min="5352" max="5352" width="1.25" style="212" customWidth="1"/>
    <col min="5353" max="5353" width="11.625" style="212" customWidth="1"/>
    <col min="5354" max="5354" width="1.25" style="212" customWidth="1"/>
    <col min="5355" max="5355" width="9.625" style="212" customWidth="1"/>
    <col min="5356" max="5356" width="8.125" style="212" customWidth="1"/>
    <col min="5357" max="5357" width="1.25" style="212" customWidth="1"/>
    <col min="5358" max="5358" width="8.125" style="212" customWidth="1"/>
    <col min="5359" max="5359" width="1.625" style="212" customWidth="1"/>
    <col min="5360" max="5360" width="8" style="212" bestFit="1" customWidth="1"/>
    <col min="5361" max="5361" width="9.75" style="212" bestFit="1" customWidth="1"/>
    <col min="5362" max="5576" width="7" style="212" customWidth="1"/>
    <col min="5577" max="5577" width="20.75" style="212" customWidth="1"/>
    <col min="5578" max="5578" width="1.875" style="212" customWidth="1"/>
    <col min="5579" max="5579" width="14.25" style="212" customWidth="1"/>
    <col min="5580" max="5580" width="4.25" style="212" customWidth="1"/>
    <col min="5581" max="5581" width="8.875" style="212" bestFit="1" customWidth="1"/>
    <col min="5582" max="5582" width="6.375" style="212" bestFit="1" customWidth="1"/>
    <col min="5583" max="5583" width="2.125" style="212" customWidth="1"/>
    <col min="5584" max="5584" width="8.5" style="212" bestFit="1" customWidth="1"/>
    <col min="5585" max="5585" width="6.375" style="212" bestFit="1" customWidth="1"/>
    <col min="5586" max="5586" width="2.375" style="212" customWidth="1"/>
    <col min="5587" max="5587" width="9.5" style="212" bestFit="1" customWidth="1"/>
    <col min="5588" max="5588" width="7" style="212" bestFit="1" customWidth="1"/>
    <col min="5589" max="5589" width="1.75" style="212" customWidth="1"/>
    <col min="5590" max="5590" width="8.875" style="212" bestFit="1" customWidth="1"/>
    <col min="5591" max="5591" width="2" style="212" customWidth="1"/>
    <col min="5592" max="5592" width="8.875" style="212" bestFit="1" customWidth="1"/>
    <col min="5593" max="5593" width="6.375" style="212" bestFit="1" customWidth="1"/>
    <col min="5594" max="5594" width="1.375" style="212" customWidth="1"/>
    <col min="5595" max="5595" width="8.5" style="212" bestFit="1" customWidth="1"/>
    <col min="5596" max="5596" width="6.375" style="212" bestFit="1" customWidth="1"/>
    <col min="5597" max="5597" width="1.75" style="212" customWidth="1"/>
    <col min="5598" max="5598" width="9.5" style="212" bestFit="1" customWidth="1"/>
    <col min="5599" max="5599" width="7" style="212" bestFit="1" customWidth="1"/>
    <col min="5600" max="5600" width="1.625" style="212" customWidth="1"/>
    <col min="5601" max="5601" width="7.25" style="212" bestFit="1" customWidth="1"/>
    <col min="5602" max="5602" width="2.625" style="212" customWidth="1"/>
    <col min="5603" max="5603" width="13.25" style="212" customWidth="1"/>
    <col min="5604" max="5604" width="6.375" style="212" bestFit="1" customWidth="1"/>
    <col min="5605" max="5605" width="1.75" style="212" customWidth="1"/>
    <col min="5606" max="5606" width="8.5" style="212"/>
    <col min="5607" max="5607" width="42.25" style="212" bestFit="1" customWidth="1"/>
    <col min="5608" max="5608" width="1.25" style="212" customWidth="1"/>
    <col min="5609" max="5609" width="11.625" style="212" customWidth="1"/>
    <col min="5610" max="5610" width="1.25" style="212" customWidth="1"/>
    <col min="5611" max="5611" width="9.625" style="212" customWidth="1"/>
    <col min="5612" max="5612" width="8.125" style="212" customWidth="1"/>
    <col min="5613" max="5613" width="1.25" style="212" customWidth="1"/>
    <col min="5614" max="5614" width="8.125" style="212" customWidth="1"/>
    <col min="5615" max="5615" width="1.625" style="212" customWidth="1"/>
    <col min="5616" max="5616" width="8" style="212" bestFit="1" customWidth="1"/>
    <col min="5617" max="5617" width="9.75" style="212" bestFit="1" customWidth="1"/>
    <col min="5618" max="5832" width="7" style="212" customWidth="1"/>
    <col min="5833" max="5833" width="20.75" style="212" customWidth="1"/>
    <col min="5834" max="5834" width="1.875" style="212" customWidth="1"/>
    <col min="5835" max="5835" width="14.25" style="212" customWidth="1"/>
    <col min="5836" max="5836" width="4.25" style="212" customWidth="1"/>
    <col min="5837" max="5837" width="8.875" style="212" bestFit="1" customWidth="1"/>
    <col min="5838" max="5838" width="6.375" style="212" bestFit="1" customWidth="1"/>
    <col min="5839" max="5839" width="2.125" style="212" customWidth="1"/>
    <col min="5840" max="5840" width="8.5" style="212" bestFit="1" customWidth="1"/>
    <col min="5841" max="5841" width="6.375" style="212" bestFit="1" customWidth="1"/>
    <col min="5842" max="5842" width="2.375" style="212" customWidth="1"/>
    <col min="5843" max="5843" width="9.5" style="212" bestFit="1" customWidth="1"/>
    <col min="5844" max="5844" width="7" style="212" bestFit="1" customWidth="1"/>
    <col min="5845" max="5845" width="1.75" style="212" customWidth="1"/>
    <col min="5846" max="5846" width="8.875" style="212" bestFit="1" customWidth="1"/>
    <col min="5847" max="5847" width="2" style="212" customWidth="1"/>
    <col min="5848" max="5848" width="8.875" style="212" bestFit="1" customWidth="1"/>
    <col min="5849" max="5849" width="6.375" style="212" bestFit="1" customWidth="1"/>
    <col min="5850" max="5850" width="1.375" style="212" customWidth="1"/>
    <col min="5851" max="5851" width="8.5" style="212" bestFit="1" customWidth="1"/>
    <col min="5852" max="5852" width="6.375" style="212" bestFit="1" customWidth="1"/>
    <col min="5853" max="5853" width="1.75" style="212" customWidth="1"/>
    <col min="5854" max="5854" width="9.5" style="212" bestFit="1" customWidth="1"/>
    <col min="5855" max="5855" width="7" style="212" bestFit="1" customWidth="1"/>
    <col min="5856" max="5856" width="1.625" style="212" customWidth="1"/>
    <col min="5857" max="5857" width="7.25" style="212" bestFit="1" customWidth="1"/>
    <col min="5858" max="5858" width="2.625" style="212" customWidth="1"/>
    <col min="5859" max="5859" width="13.25" style="212" customWidth="1"/>
    <col min="5860" max="5860" width="6.375" style="212" bestFit="1" customWidth="1"/>
    <col min="5861" max="5861" width="1.75" style="212" customWidth="1"/>
    <col min="5862" max="5862" width="8.5" style="212"/>
    <col min="5863" max="5863" width="42.25" style="212" bestFit="1" customWidth="1"/>
    <col min="5864" max="5864" width="1.25" style="212" customWidth="1"/>
    <col min="5865" max="5865" width="11.625" style="212" customWidth="1"/>
    <col min="5866" max="5866" width="1.25" style="212" customWidth="1"/>
    <col min="5867" max="5867" width="9.625" style="212" customWidth="1"/>
    <col min="5868" max="5868" width="8.125" style="212" customWidth="1"/>
    <col min="5869" max="5869" width="1.25" style="212" customWidth="1"/>
    <col min="5870" max="5870" width="8.125" style="212" customWidth="1"/>
    <col min="5871" max="5871" width="1.625" style="212" customWidth="1"/>
    <col min="5872" max="5872" width="8" style="212" bestFit="1" customWidth="1"/>
    <col min="5873" max="5873" width="9.75" style="212" bestFit="1" customWidth="1"/>
    <col min="5874" max="6088" width="7" style="212" customWidth="1"/>
    <col min="6089" max="6089" width="20.75" style="212" customWidth="1"/>
    <col min="6090" max="6090" width="1.875" style="212" customWidth="1"/>
    <col min="6091" max="6091" width="14.25" style="212" customWidth="1"/>
    <col min="6092" max="6092" width="4.25" style="212" customWidth="1"/>
    <col min="6093" max="6093" width="8.875" style="212" bestFit="1" customWidth="1"/>
    <col min="6094" max="6094" width="6.375" style="212" bestFit="1" customWidth="1"/>
    <col min="6095" max="6095" width="2.125" style="212" customWidth="1"/>
    <col min="6096" max="6096" width="8.5" style="212" bestFit="1" customWidth="1"/>
    <col min="6097" max="6097" width="6.375" style="212" bestFit="1" customWidth="1"/>
    <col min="6098" max="6098" width="2.375" style="212" customWidth="1"/>
    <col min="6099" max="6099" width="9.5" style="212" bestFit="1" customWidth="1"/>
    <col min="6100" max="6100" width="7" style="212" bestFit="1" customWidth="1"/>
    <col min="6101" max="6101" width="1.75" style="212" customWidth="1"/>
    <col min="6102" max="6102" width="8.875" style="212" bestFit="1" customWidth="1"/>
    <col min="6103" max="6103" width="2" style="212" customWidth="1"/>
    <col min="6104" max="6104" width="8.875" style="212" bestFit="1" customWidth="1"/>
    <col min="6105" max="6105" width="6.375" style="212" bestFit="1" customWidth="1"/>
    <col min="6106" max="6106" width="1.375" style="212" customWidth="1"/>
    <col min="6107" max="6107" width="8.5" style="212" bestFit="1" customWidth="1"/>
    <col min="6108" max="6108" width="6.375" style="212" bestFit="1" customWidth="1"/>
    <col min="6109" max="6109" width="1.75" style="212" customWidth="1"/>
    <col min="6110" max="6110" width="9.5" style="212" bestFit="1" customWidth="1"/>
    <col min="6111" max="6111" width="7" style="212" bestFit="1" customWidth="1"/>
    <col min="6112" max="6112" width="1.625" style="212" customWidth="1"/>
    <col min="6113" max="6113" width="7.25" style="212" bestFit="1" customWidth="1"/>
    <col min="6114" max="6114" width="2.625" style="212" customWidth="1"/>
    <col min="6115" max="6115" width="13.25" style="212" customWidth="1"/>
    <col min="6116" max="6116" width="6.375" style="212" bestFit="1" customWidth="1"/>
    <col min="6117" max="6117" width="1.75" style="212" customWidth="1"/>
    <col min="6118" max="6118" width="8.5" style="212"/>
    <col min="6119" max="6119" width="42.25" style="212" bestFit="1" customWidth="1"/>
    <col min="6120" max="6120" width="1.25" style="212" customWidth="1"/>
    <col min="6121" max="6121" width="11.625" style="212" customWidth="1"/>
    <col min="6122" max="6122" width="1.25" style="212" customWidth="1"/>
    <col min="6123" max="6123" width="9.625" style="212" customWidth="1"/>
    <col min="6124" max="6124" width="8.125" style="212" customWidth="1"/>
    <col min="6125" max="6125" width="1.25" style="212" customWidth="1"/>
    <col min="6126" max="6126" width="8.125" style="212" customWidth="1"/>
    <col min="6127" max="6127" width="1.625" style="212" customWidth="1"/>
    <col min="6128" max="6128" width="8" style="212" bestFit="1" customWidth="1"/>
    <col min="6129" max="6129" width="9.75" style="212" bestFit="1" customWidth="1"/>
    <col min="6130" max="6344" width="7" style="212" customWidth="1"/>
    <col min="6345" max="6345" width="20.75" style="212" customWidth="1"/>
    <col min="6346" max="6346" width="1.875" style="212" customWidth="1"/>
    <col min="6347" max="6347" width="14.25" style="212" customWidth="1"/>
    <col min="6348" max="6348" width="4.25" style="212" customWidth="1"/>
    <col min="6349" max="6349" width="8.875" style="212" bestFit="1" customWidth="1"/>
    <col min="6350" max="6350" width="6.375" style="212" bestFit="1" customWidth="1"/>
    <col min="6351" max="6351" width="2.125" style="212" customWidth="1"/>
    <col min="6352" max="6352" width="8.5" style="212" bestFit="1" customWidth="1"/>
    <col min="6353" max="6353" width="6.375" style="212" bestFit="1" customWidth="1"/>
    <col min="6354" max="6354" width="2.375" style="212" customWidth="1"/>
    <col min="6355" max="6355" width="9.5" style="212" bestFit="1" customWidth="1"/>
    <col min="6356" max="6356" width="7" style="212" bestFit="1" customWidth="1"/>
    <col min="6357" max="6357" width="1.75" style="212" customWidth="1"/>
    <col min="6358" max="6358" width="8.875" style="212" bestFit="1" customWidth="1"/>
    <col min="6359" max="6359" width="2" style="212" customWidth="1"/>
    <col min="6360" max="6360" width="8.875" style="212" bestFit="1" customWidth="1"/>
    <col min="6361" max="6361" width="6.375" style="212" bestFit="1" customWidth="1"/>
    <col min="6362" max="6362" width="1.375" style="212" customWidth="1"/>
    <col min="6363" max="6363" width="8.5" style="212" bestFit="1" customWidth="1"/>
    <col min="6364" max="6364" width="6.375" style="212" bestFit="1" customWidth="1"/>
    <col min="6365" max="6365" width="1.75" style="212" customWidth="1"/>
    <col min="6366" max="6366" width="9.5" style="212" bestFit="1" customWidth="1"/>
    <col min="6367" max="6367" width="7" style="212" bestFit="1" customWidth="1"/>
    <col min="6368" max="6368" width="1.625" style="212" customWidth="1"/>
    <col min="6369" max="6369" width="7.25" style="212" bestFit="1" customWidth="1"/>
    <col min="6370" max="6370" width="2.625" style="212" customWidth="1"/>
    <col min="6371" max="6371" width="13.25" style="212" customWidth="1"/>
    <col min="6372" max="6372" width="6.375" style="212" bestFit="1" customWidth="1"/>
    <col min="6373" max="6373" width="1.75" style="212" customWidth="1"/>
    <col min="6374" max="6374" width="8.5" style="212"/>
    <col min="6375" max="6375" width="42.25" style="212" bestFit="1" customWidth="1"/>
    <col min="6376" max="6376" width="1.25" style="212" customWidth="1"/>
    <col min="6377" max="6377" width="11.625" style="212" customWidth="1"/>
    <col min="6378" max="6378" width="1.25" style="212" customWidth="1"/>
    <col min="6379" max="6379" width="9.625" style="212" customWidth="1"/>
    <col min="6380" max="6380" width="8.125" style="212" customWidth="1"/>
    <col min="6381" max="6381" width="1.25" style="212" customWidth="1"/>
    <col min="6382" max="6382" width="8.125" style="212" customWidth="1"/>
    <col min="6383" max="6383" width="1.625" style="212" customWidth="1"/>
    <col min="6384" max="6384" width="8" style="212" bestFit="1" customWidth="1"/>
    <col min="6385" max="6385" width="9.75" style="212" bestFit="1" customWidth="1"/>
    <col min="6386" max="6600" width="7" style="212" customWidth="1"/>
    <col min="6601" max="6601" width="20.75" style="212" customWidth="1"/>
    <col min="6602" max="6602" width="1.875" style="212" customWidth="1"/>
    <col min="6603" max="6603" width="14.25" style="212" customWidth="1"/>
    <col min="6604" max="6604" width="4.25" style="212" customWidth="1"/>
    <col min="6605" max="6605" width="8.875" style="212" bestFit="1" customWidth="1"/>
    <col min="6606" max="6606" width="6.375" style="212" bestFit="1" customWidth="1"/>
    <col min="6607" max="6607" width="2.125" style="212" customWidth="1"/>
    <col min="6608" max="6608" width="8.5" style="212" bestFit="1" customWidth="1"/>
    <col min="6609" max="6609" width="6.375" style="212" bestFit="1" customWidth="1"/>
    <col min="6610" max="6610" width="2.375" style="212" customWidth="1"/>
    <col min="6611" max="6611" width="9.5" style="212" bestFit="1" customWidth="1"/>
    <col min="6612" max="6612" width="7" style="212" bestFit="1" customWidth="1"/>
    <col min="6613" max="6613" width="1.75" style="212" customWidth="1"/>
    <col min="6614" max="6614" width="8.875" style="212" bestFit="1" customWidth="1"/>
    <col min="6615" max="6615" width="2" style="212" customWidth="1"/>
    <col min="6616" max="6616" width="8.875" style="212" bestFit="1" customWidth="1"/>
    <col min="6617" max="6617" width="6.375" style="212" bestFit="1" customWidth="1"/>
    <col min="6618" max="6618" width="1.375" style="212" customWidth="1"/>
    <col min="6619" max="6619" width="8.5" style="212" bestFit="1" customWidth="1"/>
    <col min="6620" max="6620" width="6.375" style="212" bestFit="1" customWidth="1"/>
    <col min="6621" max="6621" width="1.75" style="212" customWidth="1"/>
    <col min="6622" max="6622" width="9.5" style="212" bestFit="1" customWidth="1"/>
    <col min="6623" max="6623" width="7" style="212" bestFit="1" customWidth="1"/>
    <col min="6624" max="6624" width="1.625" style="212" customWidth="1"/>
    <col min="6625" max="6625" width="7.25" style="212" bestFit="1" customWidth="1"/>
    <col min="6626" max="6626" width="2.625" style="212" customWidth="1"/>
    <col min="6627" max="6627" width="13.25" style="212" customWidth="1"/>
    <col min="6628" max="6628" width="6.375" style="212" bestFit="1" customWidth="1"/>
    <col min="6629" max="6629" width="1.75" style="212" customWidth="1"/>
    <col min="6630" max="6630" width="8.5" style="212"/>
    <col min="6631" max="6631" width="42.25" style="212" bestFit="1" customWidth="1"/>
    <col min="6632" max="6632" width="1.25" style="212" customWidth="1"/>
    <col min="6633" max="6633" width="11.625" style="212" customWidth="1"/>
    <col min="6634" max="6634" width="1.25" style="212" customWidth="1"/>
    <col min="6635" max="6635" width="9.625" style="212" customWidth="1"/>
    <col min="6636" max="6636" width="8.125" style="212" customWidth="1"/>
    <col min="6637" max="6637" width="1.25" style="212" customWidth="1"/>
    <col min="6638" max="6638" width="8.125" style="212" customWidth="1"/>
    <col min="6639" max="6639" width="1.625" style="212" customWidth="1"/>
    <col min="6640" max="6640" width="8" style="212" bestFit="1" customWidth="1"/>
    <col min="6641" max="6641" width="9.75" style="212" bestFit="1" customWidth="1"/>
    <col min="6642" max="6856" width="7" style="212" customWidth="1"/>
    <col min="6857" max="6857" width="20.75" style="212" customWidth="1"/>
    <col min="6858" max="6858" width="1.875" style="212" customWidth="1"/>
    <col min="6859" max="6859" width="14.25" style="212" customWidth="1"/>
    <col min="6860" max="6860" width="4.25" style="212" customWidth="1"/>
    <col min="6861" max="6861" width="8.875" style="212" bestFit="1" customWidth="1"/>
    <col min="6862" max="6862" width="6.375" style="212" bestFit="1" customWidth="1"/>
    <col min="6863" max="6863" width="2.125" style="212" customWidth="1"/>
    <col min="6864" max="6864" width="8.5" style="212" bestFit="1" customWidth="1"/>
    <col min="6865" max="6865" width="6.375" style="212" bestFit="1" customWidth="1"/>
    <col min="6866" max="6866" width="2.375" style="212" customWidth="1"/>
    <col min="6867" max="6867" width="9.5" style="212" bestFit="1" customWidth="1"/>
    <col min="6868" max="6868" width="7" style="212" bestFit="1" customWidth="1"/>
    <col min="6869" max="6869" width="1.75" style="212" customWidth="1"/>
    <col min="6870" max="6870" width="8.875" style="212" bestFit="1" customWidth="1"/>
    <col min="6871" max="6871" width="2" style="212" customWidth="1"/>
    <col min="6872" max="6872" width="8.875" style="212" bestFit="1" customWidth="1"/>
    <col min="6873" max="6873" width="6.375" style="212" bestFit="1" customWidth="1"/>
    <col min="6874" max="6874" width="1.375" style="212" customWidth="1"/>
    <col min="6875" max="6875" width="8.5" style="212" bestFit="1" customWidth="1"/>
    <col min="6876" max="6876" width="6.375" style="212" bestFit="1" customWidth="1"/>
    <col min="6877" max="6877" width="1.75" style="212" customWidth="1"/>
    <col min="6878" max="6878" width="9.5" style="212" bestFit="1" customWidth="1"/>
    <col min="6879" max="6879" width="7" style="212" bestFit="1" customWidth="1"/>
    <col min="6880" max="6880" width="1.625" style="212" customWidth="1"/>
    <col min="6881" max="6881" width="7.25" style="212" bestFit="1" customWidth="1"/>
    <col min="6882" max="6882" width="2.625" style="212" customWidth="1"/>
    <col min="6883" max="6883" width="13.25" style="212" customWidth="1"/>
    <col min="6884" max="6884" width="6.375" style="212" bestFit="1" customWidth="1"/>
    <col min="6885" max="6885" width="1.75" style="212" customWidth="1"/>
    <col min="6886" max="6886" width="8.5" style="212"/>
    <col min="6887" max="6887" width="42.25" style="212" bestFit="1" customWidth="1"/>
    <col min="6888" max="6888" width="1.25" style="212" customWidth="1"/>
    <col min="6889" max="6889" width="11.625" style="212" customWidth="1"/>
    <col min="6890" max="6890" width="1.25" style="212" customWidth="1"/>
    <col min="6891" max="6891" width="9.625" style="212" customWidth="1"/>
    <col min="6892" max="6892" width="8.125" style="212" customWidth="1"/>
    <col min="6893" max="6893" width="1.25" style="212" customWidth="1"/>
    <col min="6894" max="6894" width="8.125" style="212" customWidth="1"/>
    <col min="6895" max="6895" width="1.625" style="212" customWidth="1"/>
    <col min="6896" max="6896" width="8" style="212" bestFit="1" customWidth="1"/>
    <col min="6897" max="6897" width="9.75" style="212" bestFit="1" customWidth="1"/>
    <col min="6898" max="7112" width="7" style="212" customWidth="1"/>
    <col min="7113" max="7113" width="20.75" style="212" customWidth="1"/>
    <col min="7114" max="7114" width="1.875" style="212" customWidth="1"/>
    <col min="7115" max="7115" width="14.25" style="212" customWidth="1"/>
    <col min="7116" max="7116" width="4.25" style="212" customWidth="1"/>
    <col min="7117" max="7117" width="8.875" style="212" bestFit="1" customWidth="1"/>
    <col min="7118" max="7118" width="6.375" style="212" bestFit="1" customWidth="1"/>
    <col min="7119" max="7119" width="2.125" style="212" customWidth="1"/>
    <col min="7120" max="7120" width="8.5" style="212" bestFit="1" customWidth="1"/>
    <col min="7121" max="7121" width="6.375" style="212" bestFit="1" customWidth="1"/>
    <col min="7122" max="7122" width="2.375" style="212" customWidth="1"/>
    <col min="7123" max="7123" width="9.5" style="212" bestFit="1" customWidth="1"/>
    <col min="7124" max="7124" width="7" style="212" bestFit="1" customWidth="1"/>
    <col min="7125" max="7125" width="1.75" style="212" customWidth="1"/>
    <col min="7126" max="7126" width="8.875" style="212" bestFit="1" customWidth="1"/>
    <col min="7127" max="7127" width="2" style="212" customWidth="1"/>
    <col min="7128" max="7128" width="8.875" style="212" bestFit="1" customWidth="1"/>
    <col min="7129" max="7129" width="6.375" style="212" bestFit="1" customWidth="1"/>
    <col min="7130" max="7130" width="1.375" style="212" customWidth="1"/>
    <col min="7131" max="7131" width="8.5" style="212" bestFit="1" customWidth="1"/>
    <col min="7132" max="7132" width="6.375" style="212" bestFit="1" customWidth="1"/>
    <col min="7133" max="7133" width="1.75" style="212" customWidth="1"/>
    <col min="7134" max="7134" width="9.5" style="212" bestFit="1" customWidth="1"/>
    <col min="7135" max="7135" width="7" style="212" bestFit="1" customWidth="1"/>
    <col min="7136" max="7136" width="1.625" style="212" customWidth="1"/>
    <col min="7137" max="7137" width="7.25" style="212" bestFit="1" customWidth="1"/>
    <col min="7138" max="7138" width="2.625" style="212" customWidth="1"/>
    <col min="7139" max="7139" width="13.25" style="212" customWidth="1"/>
    <col min="7140" max="7140" width="6.375" style="212" bestFit="1" customWidth="1"/>
    <col min="7141" max="7141" width="1.75" style="212" customWidth="1"/>
    <col min="7142" max="7142" width="8.5" style="212"/>
    <col min="7143" max="7143" width="42.25" style="212" bestFit="1" customWidth="1"/>
    <col min="7144" max="7144" width="1.25" style="212" customWidth="1"/>
    <col min="7145" max="7145" width="11.625" style="212" customWidth="1"/>
    <col min="7146" max="7146" width="1.25" style="212" customWidth="1"/>
    <col min="7147" max="7147" width="9.625" style="212" customWidth="1"/>
    <col min="7148" max="7148" width="8.125" style="212" customWidth="1"/>
    <col min="7149" max="7149" width="1.25" style="212" customWidth="1"/>
    <col min="7150" max="7150" width="8.125" style="212" customWidth="1"/>
    <col min="7151" max="7151" width="1.625" style="212" customWidth="1"/>
    <col min="7152" max="7152" width="8" style="212" bestFit="1" customWidth="1"/>
    <col min="7153" max="7153" width="9.75" style="212" bestFit="1" customWidth="1"/>
    <col min="7154" max="7368" width="7" style="212" customWidth="1"/>
    <col min="7369" max="7369" width="20.75" style="212" customWidth="1"/>
    <col min="7370" max="7370" width="1.875" style="212" customWidth="1"/>
    <col min="7371" max="7371" width="14.25" style="212" customWidth="1"/>
    <col min="7372" max="7372" width="4.25" style="212" customWidth="1"/>
    <col min="7373" max="7373" width="8.875" style="212" bestFit="1" customWidth="1"/>
    <col min="7374" max="7374" width="6.375" style="212" bestFit="1" customWidth="1"/>
    <col min="7375" max="7375" width="2.125" style="212" customWidth="1"/>
    <col min="7376" max="7376" width="8.5" style="212" bestFit="1" customWidth="1"/>
    <col min="7377" max="7377" width="6.375" style="212" bestFit="1" customWidth="1"/>
    <col min="7378" max="7378" width="2.375" style="212" customWidth="1"/>
    <col min="7379" max="7379" width="9.5" style="212" bestFit="1" customWidth="1"/>
    <col min="7380" max="7380" width="7" style="212" bestFit="1" customWidth="1"/>
    <col min="7381" max="7381" width="1.75" style="212" customWidth="1"/>
    <col min="7382" max="7382" width="8.875" style="212" bestFit="1" customWidth="1"/>
    <col min="7383" max="7383" width="2" style="212" customWidth="1"/>
    <col min="7384" max="7384" width="8.875" style="212" bestFit="1" customWidth="1"/>
    <col min="7385" max="7385" width="6.375" style="212" bestFit="1" customWidth="1"/>
    <col min="7386" max="7386" width="1.375" style="212" customWidth="1"/>
    <col min="7387" max="7387" width="8.5" style="212" bestFit="1" customWidth="1"/>
    <col min="7388" max="7388" width="6.375" style="212" bestFit="1" customWidth="1"/>
    <col min="7389" max="7389" width="1.75" style="212" customWidth="1"/>
    <col min="7390" max="7390" width="9.5" style="212" bestFit="1" customWidth="1"/>
    <col min="7391" max="7391" width="7" style="212" bestFit="1" customWidth="1"/>
    <col min="7392" max="7392" width="1.625" style="212" customWidth="1"/>
    <col min="7393" max="7393" width="7.25" style="212" bestFit="1" customWidth="1"/>
    <col min="7394" max="7394" width="2.625" style="212" customWidth="1"/>
    <col min="7395" max="7395" width="13.25" style="212" customWidth="1"/>
    <col min="7396" max="7396" width="6.375" style="212" bestFit="1" customWidth="1"/>
    <col min="7397" max="7397" width="1.75" style="212" customWidth="1"/>
    <col min="7398" max="7398" width="8.5" style="212"/>
    <col min="7399" max="7399" width="42.25" style="212" bestFit="1" customWidth="1"/>
    <col min="7400" max="7400" width="1.25" style="212" customWidth="1"/>
    <col min="7401" max="7401" width="11.625" style="212" customWidth="1"/>
    <col min="7402" max="7402" width="1.25" style="212" customWidth="1"/>
    <col min="7403" max="7403" width="9.625" style="212" customWidth="1"/>
    <col min="7404" max="7404" width="8.125" style="212" customWidth="1"/>
    <col min="7405" max="7405" width="1.25" style="212" customWidth="1"/>
    <col min="7406" max="7406" width="8.125" style="212" customWidth="1"/>
    <col min="7407" max="7407" width="1.625" style="212" customWidth="1"/>
    <col min="7408" max="7408" width="8" style="212" bestFit="1" customWidth="1"/>
    <col min="7409" max="7409" width="9.75" style="212" bestFit="1" customWidth="1"/>
    <col min="7410" max="7624" width="7" style="212" customWidth="1"/>
    <col min="7625" max="7625" width="20.75" style="212" customWidth="1"/>
    <col min="7626" max="7626" width="1.875" style="212" customWidth="1"/>
    <col min="7627" max="7627" width="14.25" style="212" customWidth="1"/>
    <col min="7628" max="7628" width="4.25" style="212" customWidth="1"/>
    <col min="7629" max="7629" width="8.875" style="212" bestFit="1" customWidth="1"/>
    <col min="7630" max="7630" width="6.375" style="212" bestFit="1" customWidth="1"/>
    <col min="7631" max="7631" width="2.125" style="212" customWidth="1"/>
    <col min="7632" max="7632" width="8.5" style="212" bestFit="1" customWidth="1"/>
    <col min="7633" max="7633" width="6.375" style="212" bestFit="1" customWidth="1"/>
    <col min="7634" max="7634" width="2.375" style="212" customWidth="1"/>
    <col min="7635" max="7635" width="9.5" style="212" bestFit="1" customWidth="1"/>
    <col min="7636" max="7636" width="7" style="212" bestFit="1" customWidth="1"/>
    <col min="7637" max="7637" width="1.75" style="212" customWidth="1"/>
    <col min="7638" max="7638" width="8.875" style="212" bestFit="1" customWidth="1"/>
    <col min="7639" max="7639" width="2" style="212" customWidth="1"/>
    <col min="7640" max="7640" width="8.875" style="212" bestFit="1" customWidth="1"/>
    <col min="7641" max="7641" width="6.375" style="212" bestFit="1" customWidth="1"/>
    <col min="7642" max="7642" width="1.375" style="212" customWidth="1"/>
    <col min="7643" max="7643" width="8.5" style="212" bestFit="1" customWidth="1"/>
    <col min="7644" max="7644" width="6.375" style="212" bestFit="1" customWidth="1"/>
    <col min="7645" max="7645" width="1.75" style="212" customWidth="1"/>
    <col min="7646" max="7646" width="9.5" style="212" bestFit="1" customWidth="1"/>
    <col min="7647" max="7647" width="7" style="212" bestFit="1" customWidth="1"/>
    <col min="7648" max="7648" width="1.625" style="212" customWidth="1"/>
    <col min="7649" max="7649" width="7.25" style="212" bestFit="1" customWidth="1"/>
    <col min="7650" max="7650" width="2.625" style="212" customWidth="1"/>
    <col min="7651" max="7651" width="13.25" style="212" customWidth="1"/>
    <col min="7652" max="7652" width="6.375" style="212" bestFit="1" customWidth="1"/>
    <col min="7653" max="7653" width="1.75" style="212" customWidth="1"/>
    <col min="7654" max="7654" width="8.5" style="212"/>
    <col min="7655" max="7655" width="42.25" style="212" bestFit="1" customWidth="1"/>
    <col min="7656" max="7656" width="1.25" style="212" customWidth="1"/>
    <col min="7657" max="7657" width="11.625" style="212" customWidth="1"/>
    <col min="7658" max="7658" width="1.25" style="212" customWidth="1"/>
    <col min="7659" max="7659" width="9.625" style="212" customWidth="1"/>
    <col min="7660" max="7660" width="8.125" style="212" customWidth="1"/>
    <col min="7661" max="7661" width="1.25" style="212" customWidth="1"/>
    <col min="7662" max="7662" width="8.125" style="212" customWidth="1"/>
    <col min="7663" max="7663" width="1.625" style="212" customWidth="1"/>
    <col min="7664" max="7664" width="8" style="212" bestFit="1" customWidth="1"/>
    <col min="7665" max="7665" width="9.75" style="212" bestFit="1" customWidth="1"/>
    <col min="7666" max="7880" width="7" style="212" customWidth="1"/>
    <col min="7881" max="7881" width="20.75" style="212" customWidth="1"/>
    <col min="7882" max="7882" width="1.875" style="212" customWidth="1"/>
    <col min="7883" max="7883" width="14.25" style="212" customWidth="1"/>
    <col min="7884" max="7884" width="4.25" style="212" customWidth="1"/>
    <col min="7885" max="7885" width="8.875" style="212" bestFit="1" customWidth="1"/>
    <col min="7886" max="7886" width="6.375" style="212" bestFit="1" customWidth="1"/>
    <col min="7887" max="7887" width="2.125" style="212" customWidth="1"/>
    <col min="7888" max="7888" width="8.5" style="212" bestFit="1" customWidth="1"/>
    <col min="7889" max="7889" width="6.375" style="212" bestFit="1" customWidth="1"/>
    <col min="7890" max="7890" width="2.375" style="212" customWidth="1"/>
    <col min="7891" max="7891" width="9.5" style="212" bestFit="1" customWidth="1"/>
    <col min="7892" max="7892" width="7" style="212" bestFit="1" customWidth="1"/>
    <col min="7893" max="7893" width="1.75" style="212" customWidth="1"/>
    <col min="7894" max="7894" width="8.875" style="212" bestFit="1" customWidth="1"/>
    <col min="7895" max="7895" width="2" style="212" customWidth="1"/>
    <col min="7896" max="7896" width="8.875" style="212" bestFit="1" customWidth="1"/>
    <col min="7897" max="7897" width="6.375" style="212" bestFit="1" customWidth="1"/>
    <col min="7898" max="7898" width="1.375" style="212" customWidth="1"/>
    <col min="7899" max="7899" width="8.5" style="212" bestFit="1" customWidth="1"/>
    <col min="7900" max="7900" width="6.375" style="212" bestFit="1" customWidth="1"/>
    <col min="7901" max="7901" width="1.75" style="212" customWidth="1"/>
    <col min="7902" max="7902" width="9.5" style="212" bestFit="1" customWidth="1"/>
    <col min="7903" max="7903" width="7" style="212" bestFit="1" customWidth="1"/>
    <col min="7904" max="7904" width="1.625" style="212" customWidth="1"/>
    <col min="7905" max="7905" width="7.25" style="212" bestFit="1" customWidth="1"/>
    <col min="7906" max="7906" width="2.625" style="212" customWidth="1"/>
    <col min="7907" max="7907" width="13.25" style="212" customWidth="1"/>
    <col min="7908" max="7908" width="6.375" style="212" bestFit="1" customWidth="1"/>
    <col min="7909" max="7909" width="1.75" style="212" customWidth="1"/>
    <col min="7910" max="7910" width="8.5" style="212"/>
    <col min="7911" max="7911" width="42.25" style="212" bestFit="1" customWidth="1"/>
    <col min="7912" max="7912" width="1.25" style="212" customWidth="1"/>
    <col min="7913" max="7913" width="11.625" style="212" customWidth="1"/>
    <col min="7914" max="7914" width="1.25" style="212" customWidth="1"/>
    <col min="7915" max="7915" width="9.625" style="212" customWidth="1"/>
    <col min="7916" max="7916" width="8.125" style="212" customWidth="1"/>
    <col min="7917" max="7917" width="1.25" style="212" customWidth="1"/>
    <col min="7918" max="7918" width="8.125" style="212" customWidth="1"/>
    <col min="7919" max="7919" width="1.625" style="212" customWidth="1"/>
    <col min="7920" max="7920" width="8" style="212" bestFit="1" customWidth="1"/>
    <col min="7921" max="7921" width="9.75" style="212" bestFit="1" customWidth="1"/>
    <col min="7922" max="8136" width="7" style="212" customWidth="1"/>
    <col min="8137" max="8137" width="20.75" style="212" customWidth="1"/>
    <col min="8138" max="8138" width="1.875" style="212" customWidth="1"/>
    <col min="8139" max="8139" width="14.25" style="212" customWidth="1"/>
    <col min="8140" max="8140" width="4.25" style="212" customWidth="1"/>
    <col min="8141" max="8141" width="8.875" style="212" bestFit="1" customWidth="1"/>
    <col min="8142" max="8142" width="6.375" style="212" bestFit="1" customWidth="1"/>
    <col min="8143" max="8143" width="2.125" style="212" customWidth="1"/>
    <col min="8144" max="8144" width="8.5" style="212" bestFit="1" customWidth="1"/>
    <col min="8145" max="8145" width="6.375" style="212" bestFit="1" customWidth="1"/>
    <col min="8146" max="8146" width="2.375" style="212" customWidth="1"/>
    <col min="8147" max="8147" width="9.5" style="212" bestFit="1" customWidth="1"/>
    <col min="8148" max="8148" width="7" style="212" bestFit="1" customWidth="1"/>
    <col min="8149" max="8149" width="1.75" style="212" customWidth="1"/>
    <col min="8150" max="8150" width="8.875" style="212" bestFit="1" customWidth="1"/>
    <col min="8151" max="8151" width="2" style="212" customWidth="1"/>
    <col min="8152" max="8152" width="8.875" style="212" bestFit="1" customWidth="1"/>
    <col min="8153" max="8153" width="6.375" style="212" bestFit="1" customWidth="1"/>
    <col min="8154" max="8154" width="1.375" style="212" customWidth="1"/>
    <col min="8155" max="8155" width="8.5" style="212" bestFit="1" customWidth="1"/>
    <col min="8156" max="8156" width="6.375" style="212" bestFit="1" customWidth="1"/>
    <col min="8157" max="8157" width="1.75" style="212" customWidth="1"/>
    <col min="8158" max="8158" width="9.5" style="212" bestFit="1" customWidth="1"/>
    <col min="8159" max="8159" width="7" style="212" bestFit="1" customWidth="1"/>
    <col min="8160" max="8160" width="1.625" style="212" customWidth="1"/>
    <col min="8161" max="8161" width="7.25" style="212" bestFit="1" customWidth="1"/>
    <col min="8162" max="8162" width="2.625" style="212" customWidth="1"/>
    <col min="8163" max="8163" width="13.25" style="212" customWidth="1"/>
    <col min="8164" max="8164" width="6.375" style="212" bestFit="1" customWidth="1"/>
    <col min="8165" max="8165" width="1.75" style="212" customWidth="1"/>
    <col min="8166" max="8166" width="8.5" style="212"/>
    <col min="8167" max="8167" width="42.25" style="212" bestFit="1" customWidth="1"/>
    <col min="8168" max="8168" width="1.25" style="212" customWidth="1"/>
    <col min="8169" max="8169" width="11.625" style="212" customWidth="1"/>
    <col min="8170" max="8170" width="1.25" style="212" customWidth="1"/>
    <col min="8171" max="8171" width="9.625" style="212" customWidth="1"/>
    <col min="8172" max="8172" width="8.125" style="212" customWidth="1"/>
    <col min="8173" max="8173" width="1.25" style="212" customWidth="1"/>
    <col min="8174" max="8174" width="8.125" style="212" customWidth="1"/>
    <col min="8175" max="8175" width="1.625" style="212" customWidth="1"/>
    <col min="8176" max="8176" width="8" style="212" bestFit="1" customWidth="1"/>
    <col min="8177" max="8177" width="9.75" style="212" bestFit="1" customWidth="1"/>
    <col min="8178" max="8392" width="7" style="212" customWidth="1"/>
    <col min="8393" max="8393" width="20.75" style="212" customWidth="1"/>
    <col min="8394" max="8394" width="1.875" style="212" customWidth="1"/>
    <col min="8395" max="8395" width="14.25" style="212" customWidth="1"/>
    <col min="8396" max="8396" width="4.25" style="212" customWidth="1"/>
    <col min="8397" max="8397" width="8.875" style="212" bestFit="1" customWidth="1"/>
    <col min="8398" max="8398" width="6.375" style="212" bestFit="1" customWidth="1"/>
    <col min="8399" max="8399" width="2.125" style="212" customWidth="1"/>
    <col min="8400" max="8400" width="8.5" style="212" bestFit="1" customWidth="1"/>
    <col min="8401" max="8401" width="6.375" style="212" bestFit="1" customWidth="1"/>
    <col min="8402" max="8402" width="2.375" style="212" customWidth="1"/>
    <col min="8403" max="8403" width="9.5" style="212" bestFit="1" customWidth="1"/>
    <col min="8404" max="8404" width="7" style="212" bestFit="1" customWidth="1"/>
    <col min="8405" max="8405" width="1.75" style="212" customWidth="1"/>
    <col min="8406" max="8406" width="8.875" style="212" bestFit="1" customWidth="1"/>
    <col min="8407" max="8407" width="2" style="212" customWidth="1"/>
    <col min="8408" max="8408" width="8.875" style="212" bestFit="1" customWidth="1"/>
    <col min="8409" max="8409" width="6.375" style="212" bestFit="1" customWidth="1"/>
    <col min="8410" max="8410" width="1.375" style="212" customWidth="1"/>
    <col min="8411" max="8411" width="8.5" style="212" bestFit="1" customWidth="1"/>
    <col min="8412" max="8412" width="6.375" style="212" bestFit="1" customWidth="1"/>
    <col min="8413" max="8413" width="1.75" style="212" customWidth="1"/>
    <col min="8414" max="8414" width="9.5" style="212" bestFit="1" customWidth="1"/>
    <col min="8415" max="8415" width="7" style="212" bestFit="1" customWidth="1"/>
    <col min="8416" max="8416" width="1.625" style="212" customWidth="1"/>
    <col min="8417" max="8417" width="7.25" style="212" bestFit="1" customWidth="1"/>
    <col min="8418" max="8418" width="2.625" style="212" customWidth="1"/>
    <col min="8419" max="8419" width="13.25" style="212" customWidth="1"/>
    <col min="8420" max="8420" width="6.375" style="212" bestFit="1" customWidth="1"/>
    <col min="8421" max="8421" width="1.75" style="212" customWidth="1"/>
    <col min="8422" max="8422" width="8.5" style="212"/>
    <col min="8423" max="8423" width="42.25" style="212" bestFit="1" customWidth="1"/>
    <col min="8424" max="8424" width="1.25" style="212" customWidth="1"/>
    <col min="8425" max="8425" width="11.625" style="212" customWidth="1"/>
    <col min="8426" max="8426" width="1.25" style="212" customWidth="1"/>
    <col min="8427" max="8427" width="9.625" style="212" customWidth="1"/>
    <col min="8428" max="8428" width="8.125" style="212" customWidth="1"/>
    <col min="8429" max="8429" width="1.25" style="212" customWidth="1"/>
    <col min="8430" max="8430" width="8.125" style="212" customWidth="1"/>
    <col min="8431" max="8431" width="1.625" style="212" customWidth="1"/>
    <col min="8432" max="8432" width="8" style="212" bestFit="1" customWidth="1"/>
    <col min="8433" max="8433" width="9.75" style="212" bestFit="1" customWidth="1"/>
    <col min="8434" max="8648" width="7" style="212" customWidth="1"/>
    <col min="8649" max="8649" width="20.75" style="212" customWidth="1"/>
    <col min="8650" max="8650" width="1.875" style="212" customWidth="1"/>
    <col min="8651" max="8651" width="14.25" style="212" customWidth="1"/>
    <col min="8652" max="8652" width="4.25" style="212" customWidth="1"/>
    <col min="8653" max="8653" width="8.875" style="212" bestFit="1" customWidth="1"/>
    <col min="8654" max="8654" width="6.375" style="212" bestFit="1" customWidth="1"/>
    <col min="8655" max="8655" width="2.125" style="212" customWidth="1"/>
    <col min="8656" max="8656" width="8.5" style="212" bestFit="1" customWidth="1"/>
    <col min="8657" max="8657" width="6.375" style="212" bestFit="1" customWidth="1"/>
    <col min="8658" max="8658" width="2.375" style="212" customWidth="1"/>
    <col min="8659" max="8659" width="9.5" style="212" bestFit="1" customWidth="1"/>
    <col min="8660" max="8660" width="7" style="212" bestFit="1" customWidth="1"/>
    <col min="8661" max="8661" width="1.75" style="212" customWidth="1"/>
    <col min="8662" max="8662" width="8.875" style="212" bestFit="1" customWidth="1"/>
    <col min="8663" max="8663" width="2" style="212" customWidth="1"/>
    <col min="8664" max="8664" width="8.875" style="212" bestFit="1" customWidth="1"/>
    <col min="8665" max="8665" width="6.375" style="212" bestFit="1" customWidth="1"/>
    <col min="8666" max="8666" width="1.375" style="212" customWidth="1"/>
    <col min="8667" max="8667" width="8.5" style="212" bestFit="1" customWidth="1"/>
    <col min="8668" max="8668" width="6.375" style="212" bestFit="1" customWidth="1"/>
    <col min="8669" max="8669" width="1.75" style="212" customWidth="1"/>
    <col min="8670" max="8670" width="9.5" style="212" bestFit="1" customWidth="1"/>
    <col min="8671" max="8671" width="7" style="212" bestFit="1" customWidth="1"/>
    <col min="8672" max="8672" width="1.625" style="212" customWidth="1"/>
    <col min="8673" max="8673" width="7.25" style="212" bestFit="1" customWidth="1"/>
    <col min="8674" max="8674" width="2.625" style="212" customWidth="1"/>
    <col min="8675" max="8675" width="13.25" style="212" customWidth="1"/>
    <col min="8676" max="8676" width="6.375" style="212" bestFit="1" customWidth="1"/>
    <col min="8677" max="8677" width="1.75" style="212" customWidth="1"/>
    <col min="8678" max="8678" width="8.5" style="212"/>
    <col min="8679" max="8679" width="42.25" style="212" bestFit="1" customWidth="1"/>
    <col min="8680" max="8680" width="1.25" style="212" customWidth="1"/>
    <col min="8681" max="8681" width="11.625" style="212" customWidth="1"/>
    <col min="8682" max="8682" width="1.25" style="212" customWidth="1"/>
    <col min="8683" max="8683" width="9.625" style="212" customWidth="1"/>
    <col min="8684" max="8684" width="8.125" style="212" customWidth="1"/>
    <col min="8685" max="8685" width="1.25" style="212" customWidth="1"/>
    <col min="8686" max="8686" width="8.125" style="212" customWidth="1"/>
    <col min="8687" max="8687" width="1.625" style="212" customWidth="1"/>
    <col min="8688" max="8688" width="8" style="212" bestFit="1" customWidth="1"/>
    <col min="8689" max="8689" width="9.75" style="212" bestFit="1" customWidth="1"/>
    <col min="8690" max="8904" width="7" style="212" customWidth="1"/>
    <col min="8905" max="8905" width="20.75" style="212" customWidth="1"/>
    <col min="8906" max="8906" width="1.875" style="212" customWidth="1"/>
    <col min="8907" max="8907" width="14.25" style="212" customWidth="1"/>
    <col min="8908" max="8908" width="4.25" style="212" customWidth="1"/>
    <col min="8909" max="8909" width="8.875" style="212" bestFit="1" customWidth="1"/>
    <col min="8910" max="8910" width="6.375" style="212" bestFit="1" customWidth="1"/>
    <col min="8911" max="8911" width="2.125" style="212" customWidth="1"/>
    <col min="8912" max="8912" width="8.5" style="212" bestFit="1" customWidth="1"/>
    <col min="8913" max="8913" width="6.375" style="212" bestFit="1" customWidth="1"/>
    <col min="8914" max="8914" width="2.375" style="212" customWidth="1"/>
    <col min="8915" max="8915" width="9.5" style="212" bestFit="1" customWidth="1"/>
    <col min="8916" max="8916" width="7" style="212" bestFit="1" customWidth="1"/>
    <col min="8917" max="8917" width="1.75" style="212" customWidth="1"/>
    <col min="8918" max="8918" width="8.875" style="212" bestFit="1" customWidth="1"/>
    <col min="8919" max="8919" width="2" style="212" customWidth="1"/>
    <col min="8920" max="8920" width="8.875" style="212" bestFit="1" customWidth="1"/>
    <col min="8921" max="8921" width="6.375" style="212" bestFit="1" customWidth="1"/>
    <col min="8922" max="8922" width="1.375" style="212" customWidth="1"/>
    <col min="8923" max="8923" width="8.5" style="212" bestFit="1" customWidth="1"/>
    <col min="8924" max="8924" width="6.375" style="212" bestFit="1" customWidth="1"/>
    <col min="8925" max="8925" width="1.75" style="212" customWidth="1"/>
    <col min="8926" max="8926" width="9.5" style="212" bestFit="1" customWidth="1"/>
    <col min="8927" max="8927" width="7" style="212" bestFit="1" customWidth="1"/>
    <col min="8928" max="8928" width="1.625" style="212" customWidth="1"/>
    <col min="8929" max="8929" width="7.25" style="212" bestFit="1" customWidth="1"/>
    <col min="8930" max="8930" width="2.625" style="212" customWidth="1"/>
    <col min="8931" max="8931" width="13.25" style="212" customWidth="1"/>
    <col min="8932" max="8932" width="6.375" style="212" bestFit="1" customWidth="1"/>
    <col min="8933" max="8933" width="1.75" style="212" customWidth="1"/>
    <col min="8934" max="8934" width="8.5" style="212"/>
    <col min="8935" max="8935" width="42.25" style="212" bestFit="1" customWidth="1"/>
    <col min="8936" max="8936" width="1.25" style="212" customWidth="1"/>
    <col min="8937" max="8937" width="11.625" style="212" customWidth="1"/>
    <col min="8938" max="8938" width="1.25" style="212" customWidth="1"/>
    <col min="8939" max="8939" width="9.625" style="212" customWidth="1"/>
    <col min="8940" max="8940" width="8.125" style="212" customWidth="1"/>
    <col min="8941" max="8941" width="1.25" style="212" customWidth="1"/>
    <col min="8942" max="8942" width="8.125" style="212" customWidth="1"/>
    <col min="8943" max="8943" width="1.625" style="212" customWidth="1"/>
    <col min="8944" max="8944" width="8" style="212" bestFit="1" customWidth="1"/>
    <col min="8945" max="8945" width="9.75" style="212" bestFit="1" customWidth="1"/>
    <col min="8946" max="9160" width="7" style="212" customWidth="1"/>
    <col min="9161" max="9161" width="20.75" style="212" customWidth="1"/>
    <col min="9162" max="9162" width="1.875" style="212" customWidth="1"/>
    <col min="9163" max="9163" width="14.25" style="212" customWidth="1"/>
    <col min="9164" max="9164" width="4.25" style="212" customWidth="1"/>
    <col min="9165" max="9165" width="8.875" style="212" bestFit="1" customWidth="1"/>
    <col min="9166" max="9166" width="6.375" style="212" bestFit="1" customWidth="1"/>
    <col min="9167" max="9167" width="2.125" style="212" customWidth="1"/>
    <col min="9168" max="9168" width="8.5" style="212" bestFit="1" customWidth="1"/>
    <col min="9169" max="9169" width="6.375" style="212" bestFit="1" customWidth="1"/>
    <col min="9170" max="9170" width="2.375" style="212" customWidth="1"/>
    <col min="9171" max="9171" width="9.5" style="212" bestFit="1" customWidth="1"/>
    <col min="9172" max="9172" width="7" style="212" bestFit="1" customWidth="1"/>
    <col min="9173" max="9173" width="1.75" style="212" customWidth="1"/>
    <col min="9174" max="9174" width="8.875" style="212" bestFit="1" customWidth="1"/>
    <col min="9175" max="9175" width="2" style="212" customWidth="1"/>
    <col min="9176" max="9176" width="8.875" style="212" bestFit="1" customWidth="1"/>
    <col min="9177" max="9177" width="6.375" style="212" bestFit="1" customWidth="1"/>
    <col min="9178" max="9178" width="1.375" style="212" customWidth="1"/>
    <col min="9179" max="9179" width="8.5" style="212" bestFit="1" customWidth="1"/>
    <col min="9180" max="9180" width="6.375" style="212" bestFit="1" customWidth="1"/>
    <col min="9181" max="9181" width="1.75" style="212" customWidth="1"/>
    <col min="9182" max="9182" width="9.5" style="212" bestFit="1" customWidth="1"/>
    <col min="9183" max="9183" width="7" style="212" bestFit="1" customWidth="1"/>
    <col min="9184" max="9184" width="1.625" style="212" customWidth="1"/>
    <col min="9185" max="9185" width="7.25" style="212" bestFit="1" customWidth="1"/>
    <col min="9186" max="9186" width="2.625" style="212" customWidth="1"/>
    <col min="9187" max="9187" width="13.25" style="212" customWidth="1"/>
    <col min="9188" max="9188" width="6.375" style="212" bestFit="1" customWidth="1"/>
    <col min="9189" max="9189" width="1.75" style="212" customWidth="1"/>
    <col min="9190" max="9190" width="8.5" style="212"/>
    <col min="9191" max="9191" width="42.25" style="212" bestFit="1" customWidth="1"/>
    <col min="9192" max="9192" width="1.25" style="212" customWidth="1"/>
    <col min="9193" max="9193" width="11.625" style="212" customWidth="1"/>
    <col min="9194" max="9194" width="1.25" style="212" customWidth="1"/>
    <col min="9195" max="9195" width="9.625" style="212" customWidth="1"/>
    <col min="9196" max="9196" width="8.125" style="212" customWidth="1"/>
    <col min="9197" max="9197" width="1.25" style="212" customWidth="1"/>
    <col min="9198" max="9198" width="8.125" style="212" customWidth="1"/>
    <col min="9199" max="9199" width="1.625" style="212" customWidth="1"/>
    <col min="9200" max="9200" width="8" style="212" bestFit="1" customWidth="1"/>
    <col min="9201" max="9201" width="9.75" style="212" bestFit="1" customWidth="1"/>
    <col min="9202" max="9416" width="7" style="212" customWidth="1"/>
    <col min="9417" max="9417" width="20.75" style="212" customWidth="1"/>
    <col min="9418" max="9418" width="1.875" style="212" customWidth="1"/>
    <col min="9419" max="9419" width="14.25" style="212" customWidth="1"/>
    <col min="9420" max="9420" width="4.25" style="212" customWidth="1"/>
    <col min="9421" max="9421" width="8.875" style="212" bestFit="1" customWidth="1"/>
    <col min="9422" max="9422" width="6.375" style="212" bestFit="1" customWidth="1"/>
    <col min="9423" max="9423" width="2.125" style="212" customWidth="1"/>
    <col min="9424" max="9424" width="8.5" style="212" bestFit="1" customWidth="1"/>
    <col min="9425" max="9425" width="6.375" style="212" bestFit="1" customWidth="1"/>
    <col min="9426" max="9426" width="2.375" style="212" customWidth="1"/>
    <col min="9427" max="9427" width="9.5" style="212" bestFit="1" customWidth="1"/>
    <col min="9428" max="9428" width="7" style="212" bestFit="1" customWidth="1"/>
    <col min="9429" max="9429" width="1.75" style="212" customWidth="1"/>
    <col min="9430" max="9430" width="8.875" style="212" bestFit="1" customWidth="1"/>
    <col min="9431" max="9431" width="2" style="212" customWidth="1"/>
    <col min="9432" max="9432" width="8.875" style="212" bestFit="1" customWidth="1"/>
    <col min="9433" max="9433" width="6.375" style="212" bestFit="1" customWidth="1"/>
    <col min="9434" max="9434" width="1.375" style="212" customWidth="1"/>
    <col min="9435" max="9435" width="8.5" style="212" bestFit="1" customWidth="1"/>
    <col min="9436" max="9436" width="6.375" style="212" bestFit="1" customWidth="1"/>
    <col min="9437" max="9437" width="1.75" style="212" customWidth="1"/>
    <col min="9438" max="9438" width="9.5" style="212" bestFit="1" customWidth="1"/>
    <col min="9439" max="9439" width="7" style="212" bestFit="1" customWidth="1"/>
    <col min="9440" max="9440" width="1.625" style="212" customWidth="1"/>
    <col min="9441" max="9441" width="7.25" style="212" bestFit="1" customWidth="1"/>
    <col min="9442" max="9442" width="2.625" style="212" customWidth="1"/>
    <col min="9443" max="9443" width="13.25" style="212" customWidth="1"/>
    <col min="9444" max="9444" width="6.375" style="212" bestFit="1" customWidth="1"/>
    <col min="9445" max="9445" width="1.75" style="212" customWidth="1"/>
    <col min="9446" max="9446" width="8.5" style="212"/>
    <col min="9447" max="9447" width="42.25" style="212" bestFit="1" customWidth="1"/>
    <col min="9448" max="9448" width="1.25" style="212" customWidth="1"/>
    <col min="9449" max="9449" width="11.625" style="212" customWidth="1"/>
    <col min="9450" max="9450" width="1.25" style="212" customWidth="1"/>
    <col min="9451" max="9451" width="9.625" style="212" customWidth="1"/>
    <col min="9452" max="9452" width="8.125" style="212" customWidth="1"/>
    <col min="9453" max="9453" width="1.25" style="212" customWidth="1"/>
    <col min="9454" max="9454" width="8.125" style="212" customWidth="1"/>
    <col min="9455" max="9455" width="1.625" style="212" customWidth="1"/>
    <col min="9456" max="9456" width="8" style="212" bestFit="1" customWidth="1"/>
    <col min="9457" max="9457" width="9.75" style="212" bestFit="1" customWidth="1"/>
    <col min="9458" max="9672" width="7" style="212" customWidth="1"/>
    <col min="9673" max="9673" width="20.75" style="212" customWidth="1"/>
    <col min="9674" max="9674" width="1.875" style="212" customWidth="1"/>
    <col min="9675" max="9675" width="14.25" style="212" customWidth="1"/>
    <col min="9676" max="9676" width="4.25" style="212" customWidth="1"/>
    <col min="9677" max="9677" width="8.875" style="212" bestFit="1" customWidth="1"/>
    <col min="9678" max="9678" width="6.375" style="212" bestFit="1" customWidth="1"/>
    <col min="9679" max="9679" width="2.125" style="212" customWidth="1"/>
    <col min="9680" max="9680" width="8.5" style="212" bestFit="1" customWidth="1"/>
    <col min="9681" max="9681" width="6.375" style="212" bestFit="1" customWidth="1"/>
    <col min="9682" max="9682" width="2.375" style="212" customWidth="1"/>
    <col min="9683" max="9683" width="9.5" style="212" bestFit="1" customWidth="1"/>
    <col min="9684" max="9684" width="7" style="212" bestFit="1" customWidth="1"/>
    <col min="9685" max="9685" width="1.75" style="212" customWidth="1"/>
    <col min="9686" max="9686" width="8.875" style="212" bestFit="1" customWidth="1"/>
    <col min="9687" max="9687" width="2" style="212" customWidth="1"/>
    <col min="9688" max="9688" width="8.875" style="212" bestFit="1" customWidth="1"/>
    <col min="9689" max="9689" width="6.375" style="212" bestFit="1" customWidth="1"/>
    <col min="9690" max="9690" width="1.375" style="212" customWidth="1"/>
    <col min="9691" max="9691" width="8.5" style="212" bestFit="1" customWidth="1"/>
    <col min="9692" max="9692" width="6.375" style="212" bestFit="1" customWidth="1"/>
    <col min="9693" max="9693" width="1.75" style="212" customWidth="1"/>
    <col min="9694" max="9694" width="9.5" style="212" bestFit="1" customWidth="1"/>
    <col min="9695" max="9695" width="7" style="212" bestFit="1" customWidth="1"/>
    <col min="9696" max="9696" width="1.625" style="212" customWidth="1"/>
    <col min="9697" max="9697" width="7.25" style="212" bestFit="1" customWidth="1"/>
    <col min="9698" max="9698" width="2.625" style="212" customWidth="1"/>
    <col min="9699" max="9699" width="13.25" style="212" customWidth="1"/>
    <col min="9700" max="9700" width="6.375" style="212" bestFit="1" customWidth="1"/>
    <col min="9701" max="9701" width="1.75" style="212" customWidth="1"/>
    <col min="9702" max="9702" width="8.5" style="212"/>
    <col min="9703" max="9703" width="42.25" style="212" bestFit="1" customWidth="1"/>
    <col min="9704" max="9704" width="1.25" style="212" customWidth="1"/>
    <col min="9705" max="9705" width="11.625" style="212" customWidth="1"/>
    <col min="9706" max="9706" width="1.25" style="212" customWidth="1"/>
    <col min="9707" max="9707" width="9.625" style="212" customWidth="1"/>
    <col min="9708" max="9708" width="8.125" style="212" customWidth="1"/>
    <col min="9709" max="9709" width="1.25" style="212" customWidth="1"/>
    <col min="9710" max="9710" width="8.125" style="212" customWidth="1"/>
    <col min="9711" max="9711" width="1.625" style="212" customWidth="1"/>
    <col min="9712" max="9712" width="8" style="212" bestFit="1" customWidth="1"/>
    <col min="9713" max="9713" width="9.75" style="212" bestFit="1" customWidth="1"/>
    <col min="9714" max="9928" width="7" style="212" customWidth="1"/>
    <col min="9929" max="9929" width="20.75" style="212" customWidth="1"/>
    <col min="9930" max="9930" width="1.875" style="212" customWidth="1"/>
    <col min="9931" max="9931" width="14.25" style="212" customWidth="1"/>
    <col min="9932" max="9932" width="4.25" style="212" customWidth="1"/>
    <col min="9933" max="9933" width="8.875" style="212" bestFit="1" customWidth="1"/>
    <col min="9934" max="9934" width="6.375" style="212" bestFit="1" customWidth="1"/>
    <col min="9935" max="9935" width="2.125" style="212" customWidth="1"/>
    <col min="9936" max="9936" width="8.5" style="212" bestFit="1" customWidth="1"/>
    <col min="9937" max="9937" width="6.375" style="212" bestFit="1" customWidth="1"/>
    <col min="9938" max="9938" width="2.375" style="212" customWidth="1"/>
    <col min="9939" max="9939" width="9.5" style="212" bestFit="1" customWidth="1"/>
    <col min="9940" max="9940" width="7" style="212" bestFit="1" customWidth="1"/>
    <col min="9941" max="9941" width="1.75" style="212" customWidth="1"/>
    <col min="9942" max="9942" width="8.875" style="212" bestFit="1" customWidth="1"/>
    <col min="9943" max="9943" width="2" style="212" customWidth="1"/>
    <col min="9944" max="9944" width="8.875" style="212" bestFit="1" customWidth="1"/>
    <col min="9945" max="9945" width="6.375" style="212" bestFit="1" customWidth="1"/>
    <col min="9946" max="9946" width="1.375" style="212" customWidth="1"/>
    <col min="9947" max="9947" width="8.5" style="212" bestFit="1" customWidth="1"/>
    <col min="9948" max="9948" width="6.375" style="212" bestFit="1" customWidth="1"/>
    <col min="9949" max="9949" width="1.75" style="212" customWidth="1"/>
    <col min="9950" max="9950" width="9.5" style="212" bestFit="1" customWidth="1"/>
    <col min="9951" max="9951" width="7" style="212" bestFit="1" customWidth="1"/>
    <col min="9952" max="9952" width="1.625" style="212" customWidth="1"/>
    <col min="9953" max="9953" width="7.25" style="212" bestFit="1" customWidth="1"/>
    <col min="9954" max="9954" width="2.625" style="212" customWidth="1"/>
    <col min="9955" max="9955" width="13.25" style="212" customWidth="1"/>
    <col min="9956" max="9956" width="6.375" style="212" bestFit="1" customWidth="1"/>
    <col min="9957" max="9957" width="1.75" style="212" customWidth="1"/>
    <col min="9958" max="9958" width="8.5" style="212"/>
    <col min="9959" max="9959" width="42.25" style="212" bestFit="1" customWidth="1"/>
    <col min="9960" max="9960" width="1.25" style="212" customWidth="1"/>
    <col min="9961" max="9961" width="11.625" style="212" customWidth="1"/>
    <col min="9962" max="9962" width="1.25" style="212" customWidth="1"/>
    <col min="9963" max="9963" width="9.625" style="212" customWidth="1"/>
    <col min="9964" max="9964" width="8.125" style="212" customWidth="1"/>
    <col min="9965" max="9965" width="1.25" style="212" customWidth="1"/>
    <col min="9966" max="9966" width="8.125" style="212" customWidth="1"/>
    <col min="9967" max="9967" width="1.625" style="212" customWidth="1"/>
    <col min="9968" max="9968" width="8" style="212" bestFit="1" customWidth="1"/>
    <col min="9969" max="9969" width="9.75" style="212" bestFit="1" customWidth="1"/>
    <col min="9970" max="10184" width="7" style="212" customWidth="1"/>
    <col min="10185" max="10185" width="20.75" style="212" customWidth="1"/>
    <col min="10186" max="10186" width="1.875" style="212" customWidth="1"/>
    <col min="10187" max="10187" width="14.25" style="212" customWidth="1"/>
    <col min="10188" max="10188" width="4.25" style="212" customWidth="1"/>
    <col min="10189" max="10189" width="8.875" style="212" bestFit="1" customWidth="1"/>
    <col min="10190" max="10190" width="6.375" style="212" bestFit="1" customWidth="1"/>
    <col min="10191" max="10191" width="2.125" style="212" customWidth="1"/>
    <col min="10192" max="10192" width="8.5" style="212" bestFit="1" customWidth="1"/>
    <col min="10193" max="10193" width="6.375" style="212" bestFit="1" customWidth="1"/>
    <col min="10194" max="10194" width="2.375" style="212" customWidth="1"/>
    <col min="10195" max="10195" width="9.5" style="212" bestFit="1" customWidth="1"/>
    <col min="10196" max="10196" width="7" style="212" bestFit="1" customWidth="1"/>
    <col min="10197" max="10197" width="1.75" style="212" customWidth="1"/>
    <col min="10198" max="10198" width="8.875" style="212" bestFit="1" customWidth="1"/>
    <col min="10199" max="10199" width="2" style="212" customWidth="1"/>
    <col min="10200" max="10200" width="8.875" style="212" bestFit="1" customWidth="1"/>
    <col min="10201" max="10201" width="6.375" style="212" bestFit="1" customWidth="1"/>
    <col min="10202" max="10202" width="1.375" style="212" customWidth="1"/>
    <col min="10203" max="10203" width="8.5" style="212" bestFit="1" customWidth="1"/>
    <col min="10204" max="10204" width="6.375" style="212" bestFit="1" customWidth="1"/>
    <col min="10205" max="10205" width="1.75" style="212" customWidth="1"/>
    <col min="10206" max="10206" width="9.5" style="212" bestFit="1" customWidth="1"/>
    <col min="10207" max="10207" width="7" style="212" bestFit="1" customWidth="1"/>
    <col min="10208" max="10208" width="1.625" style="212" customWidth="1"/>
    <col min="10209" max="10209" width="7.25" style="212" bestFit="1" customWidth="1"/>
    <col min="10210" max="10210" width="2.625" style="212" customWidth="1"/>
    <col min="10211" max="10211" width="13.25" style="212" customWidth="1"/>
    <col min="10212" max="10212" width="6.375" style="212" bestFit="1" customWidth="1"/>
    <col min="10213" max="10213" width="1.75" style="212" customWidth="1"/>
    <col min="10214" max="10214" width="8.5" style="212"/>
    <col min="10215" max="10215" width="42.25" style="212" bestFit="1" customWidth="1"/>
    <col min="10216" max="10216" width="1.25" style="212" customWidth="1"/>
    <col min="10217" max="10217" width="11.625" style="212" customWidth="1"/>
    <col min="10218" max="10218" width="1.25" style="212" customWidth="1"/>
    <col min="10219" max="10219" width="9.625" style="212" customWidth="1"/>
    <col min="10220" max="10220" width="8.125" style="212" customWidth="1"/>
    <col min="10221" max="10221" width="1.25" style="212" customWidth="1"/>
    <col min="10222" max="10222" width="8.125" style="212" customWidth="1"/>
    <col min="10223" max="10223" width="1.625" style="212" customWidth="1"/>
    <col min="10224" max="10224" width="8" style="212" bestFit="1" customWidth="1"/>
    <col min="10225" max="10225" width="9.75" style="212" bestFit="1" customWidth="1"/>
    <col min="10226" max="10440" width="7" style="212" customWidth="1"/>
    <col min="10441" max="10441" width="20.75" style="212" customWidth="1"/>
    <col min="10442" max="10442" width="1.875" style="212" customWidth="1"/>
    <col min="10443" max="10443" width="14.25" style="212" customWidth="1"/>
    <col min="10444" max="10444" width="4.25" style="212" customWidth="1"/>
    <col min="10445" max="10445" width="8.875" style="212" bestFit="1" customWidth="1"/>
    <col min="10446" max="10446" width="6.375" style="212" bestFit="1" customWidth="1"/>
    <col min="10447" max="10447" width="2.125" style="212" customWidth="1"/>
    <col min="10448" max="10448" width="8.5" style="212" bestFit="1" customWidth="1"/>
    <col min="10449" max="10449" width="6.375" style="212" bestFit="1" customWidth="1"/>
    <col min="10450" max="10450" width="2.375" style="212" customWidth="1"/>
    <col min="10451" max="10451" width="9.5" style="212" bestFit="1" customWidth="1"/>
    <col min="10452" max="10452" width="7" style="212" bestFit="1" customWidth="1"/>
    <col min="10453" max="10453" width="1.75" style="212" customWidth="1"/>
    <col min="10454" max="10454" width="8.875" style="212" bestFit="1" customWidth="1"/>
    <col min="10455" max="10455" width="2" style="212" customWidth="1"/>
    <col min="10456" max="10456" width="8.875" style="212" bestFit="1" customWidth="1"/>
    <col min="10457" max="10457" width="6.375" style="212" bestFit="1" customWidth="1"/>
    <col min="10458" max="10458" width="1.375" style="212" customWidth="1"/>
    <col min="10459" max="10459" width="8.5" style="212" bestFit="1" customWidth="1"/>
    <col min="10460" max="10460" width="6.375" style="212" bestFit="1" customWidth="1"/>
    <col min="10461" max="10461" width="1.75" style="212" customWidth="1"/>
    <col min="10462" max="10462" width="9.5" style="212" bestFit="1" customWidth="1"/>
    <col min="10463" max="10463" width="7" style="212" bestFit="1" customWidth="1"/>
    <col min="10464" max="10464" width="1.625" style="212" customWidth="1"/>
    <col min="10465" max="10465" width="7.25" style="212" bestFit="1" customWidth="1"/>
    <col min="10466" max="10466" width="2.625" style="212" customWidth="1"/>
    <col min="10467" max="10467" width="13.25" style="212" customWidth="1"/>
    <col min="10468" max="10468" width="6.375" style="212" bestFit="1" customWidth="1"/>
    <col min="10469" max="10469" width="1.75" style="212" customWidth="1"/>
    <col min="10470" max="10470" width="8.5" style="212"/>
    <col min="10471" max="10471" width="42.25" style="212" bestFit="1" customWidth="1"/>
    <col min="10472" max="10472" width="1.25" style="212" customWidth="1"/>
    <col min="10473" max="10473" width="11.625" style="212" customWidth="1"/>
    <col min="10474" max="10474" width="1.25" style="212" customWidth="1"/>
    <col min="10475" max="10475" width="9.625" style="212" customWidth="1"/>
    <col min="10476" max="10476" width="8.125" style="212" customWidth="1"/>
    <col min="10477" max="10477" width="1.25" style="212" customWidth="1"/>
    <col min="10478" max="10478" width="8.125" style="212" customWidth="1"/>
    <col min="10479" max="10479" width="1.625" style="212" customWidth="1"/>
    <col min="10480" max="10480" width="8" style="212" bestFit="1" customWidth="1"/>
    <col min="10481" max="10481" width="9.75" style="212" bestFit="1" customWidth="1"/>
    <col min="10482" max="10696" width="7" style="212" customWidth="1"/>
    <col min="10697" max="10697" width="20.75" style="212" customWidth="1"/>
    <col min="10698" max="10698" width="1.875" style="212" customWidth="1"/>
    <col min="10699" max="10699" width="14.25" style="212" customWidth="1"/>
    <col min="10700" max="10700" width="4.25" style="212" customWidth="1"/>
    <col min="10701" max="10701" width="8.875" style="212" bestFit="1" customWidth="1"/>
    <col min="10702" max="10702" width="6.375" style="212" bestFit="1" customWidth="1"/>
    <col min="10703" max="10703" width="2.125" style="212" customWidth="1"/>
    <col min="10704" max="10704" width="8.5" style="212" bestFit="1" customWidth="1"/>
    <col min="10705" max="10705" width="6.375" style="212" bestFit="1" customWidth="1"/>
    <col min="10706" max="10706" width="2.375" style="212" customWidth="1"/>
    <col min="10707" max="10707" width="9.5" style="212" bestFit="1" customWidth="1"/>
    <col min="10708" max="10708" width="7" style="212" bestFit="1" customWidth="1"/>
    <col min="10709" max="10709" width="1.75" style="212" customWidth="1"/>
    <col min="10710" max="10710" width="8.875" style="212" bestFit="1" customWidth="1"/>
    <col min="10711" max="10711" width="2" style="212" customWidth="1"/>
    <col min="10712" max="10712" width="8.875" style="212" bestFit="1" customWidth="1"/>
    <col min="10713" max="10713" width="6.375" style="212" bestFit="1" customWidth="1"/>
    <col min="10714" max="10714" width="1.375" style="212" customWidth="1"/>
    <col min="10715" max="10715" width="8.5" style="212" bestFit="1" customWidth="1"/>
    <col min="10716" max="10716" width="6.375" style="212" bestFit="1" customWidth="1"/>
    <col min="10717" max="10717" width="1.75" style="212" customWidth="1"/>
    <col min="10718" max="10718" width="9.5" style="212" bestFit="1" customWidth="1"/>
    <col min="10719" max="10719" width="7" style="212" bestFit="1" customWidth="1"/>
    <col min="10720" max="10720" width="1.625" style="212" customWidth="1"/>
    <col min="10721" max="10721" width="7.25" style="212" bestFit="1" customWidth="1"/>
    <col min="10722" max="10722" width="2.625" style="212" customWidth="1"/>
    <col min="10723" max="10723" width="13.25" style="212" customWidth="1"/>
    <col min="10724" max="10724" width="6.375" style="212" bestFit="1" customWidth="1"/>
    <col min="10725" max="10725" width="1.75" style="212" customWidth="1"/>
    <col min="10726" max="10726" width="8.5" style="212"/>
    <col min="10727" max="10727" width="42.25" style="212" bestFit="1" customWidth="1"/>
    <col min="10728" max="10728" width="1.25" style="212" customWidth="1"/>
    <col min="10729" max="10729" width="11.625" style="212" customWidth="1"/>
    <col min="10730" max="10730" width="1.25" style="212" customWidth="1"/>
    <col min="10731" max="10731" width="9.625" style="212" customWidth="1"/>
    <col min="10732" max="10732" width="8.125" style="212" customWidth="1"/>
    <col min="10733" max="10733" width="1.25" style="212" customWidth="1"/>
    <col min="10734" max="10734" width="8.125" style="212" customWidth="1"/>
    <col min="10735" max="10735" width="1.625" style="212" customWidth="1"/>
    <col min="10736" max="10736" width="8" style="212" bestFit="1" customWidth="1"/>
    <col min="10737" max="10737" width="9.75" style="212" bestFit="1" customWidth="1"/>
    <col min="10738" max="10952" width="7" style="212" customWidth="1"/>
    <col min="10953" max="10953" width="20.75" style="212" customWidth="1"/>
    <col min="10954" max="10954" width="1.875" style="212" customWidth="1"/>
    <col min="10955" max="10955" width="14.25" style="212" customWidth="1"/>
    <col min="10956" max="10956" width="4.25" style="212" customWidth="1"/>
    <col min="10957" max="10957" width="8.875" style="212" bestFit="1" customWidth="1"/>
    <col min="10958" max="10958" width="6.375" style="212" bestFit="1" customWidth="1"/>
    <col min="10959" max="10959" width="2.125" style="212" customWidth="1"/>
    <col min="10960" max="10960" width="8.5" style="212" bestFit="1" customWidth="1"/>
    <col min="10961" max="10961" width="6.375" style="212" bestFit="1" customWidth="1"/>
    <col min="10962" max="10962" width="2.375" style="212" customWidth="1"/>
    <col min="10963" max="10963" width="9.5" style="212" bestFit="1" customWidth="1"/>
    <col min="10964" max="10964" width="7" style="212" bestFit="1" customWidth="1"/>
    <col min="10965" max="10965" width="1.75" style="212" customWidth="1"/>
    <col min="10966" max="10966" width="8.875" style="212" bestFit="1" customWidth="1"/>
    <col min="10967" max="10967" width="2" style="212" customWidth="1"/>
    <col min="10968" max="10968" width="8.875" style="212" bestFit="1" customWidth="1"/>
    <col min="10969" max="10969" width="6.375" style="212" bestFit="1" customWidth="1"/>
    <col min="10970" max="10970" width="1.375" style="212" customWidth="1"/>
    <col min="10971" max="10971" width="8.5" style="212" bestFit="1" customWidth="1"/>
    <col min="10972" max="10972" width="6.375" style="212" bestFit="1" customWidth="1"/>
    <col min="10973" max="10973" width="1.75" style="212" customWidth="1"/>
    <col min="10974" max="10974" width="9.5" style="212" bestFit="1" customWidth="1"/>
    <col min="10975" max="10975" width="7" style="212" bestFit="1" customWidth="1"/>
    <col min="10976" max="10976" width="1.625" style="212" customWidth="1"/>
    <col min="10977" max="10977" width="7.25" style="212" bestFit="1" customWidth="1"/>
    <col min="10978" max="10978" width="2.625" style="212" customWidth="1"/>
    <col min="10979" max="10979" width="13.25" style="212" customWidth="1"/>
    <col min="10980" max="10980" width="6.375" style="212" bestFit="1" customWidth="1"/>
    <col min="10981" max="10981" width="1.75" style="212" customWidth="1"/>
    <col min="10982" max="10982" width="8.5" style="212"/>
    <col min="10983" max="10983" width="42.25" style="212" bestFit="1" customWidth="1"/>
    <col min="10984" max="10984" width="1.25" style="212" customWidth="1"/>
    <col min="10985" max="10985" width="11.625" style="212" customWidth="1"/>
    <col min="10986" max="10986" width="1.25" style="212" customWidth="1"/>
    <col min="10987" max="10987" width="9.625" style="212" customWidth="1"/>
    <col min="10988" max="10988" width="8.125" style="212" customWidth="1"/>
    <col min="10989" max="10989" width="1.25" style="212" customWidth="1"/>
    <col min="10990" max="10990" width="8.125" style="212" customWidth="1"/>
    <col min="10991" max="10991" width="1.625" style="212" customWidth="1"/>
    <col min="10992" max="10992" width="8" style="212" bestFit="1" customWidth="1"/>
    <col min="10993" max="10993" width="9.75" style="212" bestFit="1" customWidth="1"/>
    <col min="10994" max="11208" width="7" style="212" customWidth="1"/>
    <col min="11209" max="11209" width="20.75" style="212" customWidth="1"/>
    <col min="11210" max="11210" width="1.875" style="212" customWidth="1"/>
    <col min="11211" max="11211" width="14.25" style="212" customWidth="1"/>
    <col min="11212" max="11212" width="4.25" style="212" customWidth="1"/>
    <col min="11213" max="11213" width="8.875" style="212" bestFit="1" customWidth="1"/>
    <col min="11214" max="11214" width="6.375" style="212" bestFit="1" customWidth="1"/>
    <col min="11215" max="11215" width="2.125" style="212" customWidth="1"/>
    <col min="11216" max="11216" width="8.5" style="212" bestFit="1" customWidth="1"/>
    <col min="11217" max="11217" width="6.375" style="212" bestFit="1" customWidth="1"/>
    <col min="11218" max="11218" width="2.375" style="212" customWidth="1"/>
    <col min="11219" max="11219" width="9.5" style="212" bestFit="1" customWidth="1"/>
    <col min="11220" max="11220" width="7" style="212" bestFit="1" customWidth="1"/>
    <col min="11221" max="11221" width="1.75" style="212" customWidth="1"/>
    <col min="11222" max="11222" width="8.875" style="212" bestFit="1" customWidth="1"/>
    <col min="11223" max="11223" width="2" style="212" customWidth="1"/>
    <col min="11224" max="11224" width="8.875" style="212" bestFit="1" customWidth="1"/>
    <col min="11225" max="11225" width="6.375" style="212" bestFit="1" customWidth="1"/>
    <col min="11226" max="11226" width="1.375" style="212" customWidth="1"/>
    <col min="11227" max="11227" width="8.5" style="212" bestFit="1" customWidth="1"/>
    <col min="11228" max="11228" width="6.375" style="212" bestFit="1" customWidth="1"/>
    <col min="11229" max="11229" width="1.75" style="212" customWidth="1"/>
    <col min="11230" max="11230" width="9.5" style="212" bestFit="1" customWidth="1"/>
    <col min="11231" max="11231" width="7" style="212" bestFit="1" customWidth="1"/>
    <col min="11232" max="11232" width="1.625" style="212" customWidth="1"/>
    <col min="11233" max="11233" width="7.25" style="212" bestFit="1" customWidth="1"/>
    <col min="11234" max="11234" width="2.625" style="212" customWidth="1"/>
    <col min="11235" max="11235" width="13.25" style="212" customWidth="1"/>
    <col min="11236" max="11236" width="6.375" style="212" bestFit="1" customWidth="1"/>
    <col min="11237" max="11237" width="1.75" style="212" customWidth="1"/>
    <col min="11238" max="11238" width="8.5" style="212"/>
    <col min="11239" max="11239" width="42.25" style="212" bestFit="1" customWidth="1"/>
    <col min="11240" max="11240" width="1.25" style="212" customWidth="1"/>
    <col min="11241" max="11241" width="11.625" style="212" customWidth="1"/>
    <col min="11242" max="11242" width="1.25" style="212" customWidth="1"/>
    <col min="11243" max="11243" width="9.625" style="212" customWidth="1"/>
    <col min="11244" max="11244" width="8.125" style="212" customWidth="1"/>
    <col min="11245" max="11245" width="1.25" style="212" customWidth="1"/>
    <col min="11246" max="11246" width="8.125" style="212" customWidth="1"/>
    <col min="11247" max="11247" width="1.625" style="212" customWidth="1"/>
    <col min="11248" max="11248" width="8" style="212" bestFit="1" customWidth="1"/>
    <col min="11249" max="11249" width="9.75" style="212" bestFit="1" customWidth="1"/>
    <col min="11250" max="11464" width="7" style="212" customWidth="1"/>
    <col min="11465" max="11465" width="20.75" style="212" customWidth="1"/>
    <col min="11466" max="11466" width="1.875" style="212" customWidth="1"/>
    <col min="11467" max="11467" width="14.25" style="212" customWidth="1"/>
    <col min="11468" max="11468" width="4.25" style="212" customWidth="1"/>
    <col min="11469" max="11469" width="8.875" style="212" bestFit="1" customWidth="1"/>
    <col min="11470" max="11470" width="6.375" style="212" bestFit="1" customWidth="1"/>
    <col min="11471" max="11471" width="2.125" style="212" customWidth="1"/>
    <col min="11472" max="11472" width="8.5" style="212" bestFit="1" customWidth="1"/>
    <col min="11473" max="11473" width="6.375" style="212" bestFit="1" customWidth="1"/>
    <col min="11474" max="11474" width="2.375" style="212" customWidth="1"/>
    <col min="11475" max="11475" width="9.5" style="212" bestFit="1" customWidth="1"/>
    <col min="11476" max="11476" width="7" style="212" bestFit="1" customWidth="1"/>
    <col min="11477" max="11477" width="1.75" style="212" customWidth="1"/>
    <col min="11478" max="11478" width="8.875" style="212" bestFit="1" customWidth="1"/>
    <col min="11479" max="11479" width="2" style="212" customWidth="1"/>
    <col min="11480" max="11480" width="8.875" style="212" bestFit="1" customWidth="1"/>
    <col min="11481" max="11481" width="6.375" style="212" bestFit="1" customWidth="1"/>
    <col min="11482" max="11482" width="1.375" style="212" customWidth="1"/>
    <col min="11483" max="11483" width="8.5" style="212" bestFit="1" customWidth="1"/>
    <col min="11484" max="11484" width="6.375" style="212" bestFit="1" customWidth="1"/>
    <col min="11485" max="11485" width="1.75" style="212" customWidth="1"/>
    <col min="11486" max="11486" width="9.5" style="212" bestFit="1" customWidth="1"/>
    <col min="11487" max="11487" width="7" style="212" bestFit="1" customWidth="1"/>
    <col min="11488" max="11488" width="1.625" style="212" customWidth="1"/>
    <col min="11489" max="11489" width="7.25" style="212" bestFit="1" customWidth="1"/>
    <col min="11490" max="11490" width="2.625" style="212" customWidth="1"/>
    <col min="11491" max="11491" width="13.25" style="212" customWidth="1"/>
    <col min="11492" max="11492" width="6.375" style="212" bestFit="1" customWidth="1"/>
    <col min="11493" max="11493" width="1.75" style="212" customWidth="1"/>
    <col min="11494" max="11494" width="8.5" style="212"/>
    <col min="11495" max="11495" width="42.25" style="212" bestFit="1" customWidth="1"/>
    <col min="11496" max="11496" width="1.25" style="212" customWidth="1"/>
    <col min="11497" max="11497" width="11.625" style="212" customWidth="1"/>
    <col min="11498" max="11498" width="1.25" style="212" customWidth="1"/>
    <col min="11499" max="11499" width="9.625" style="212" customWidth="1"/>
    <col min="11500" max="11500" width="8.125" style="212" customWidth="1"/>
    <col min="11501" max="11501" width="1.25" style="212" customWidth="1"/>
    <col min="11502" max="11502" width="8.125" style="212" customWidth="1"/>
    <col min="11503" max="11503" width="1.625" style="212" customWidth="1"/>
    <col min="11504" max="11504" width="8" style="212" bestFit="1" customWidth="1"/>
    <col min="11505" max="11505" width="9.75" style="212" bestFit="1" customWidth="1"/>
    <col min="11506" max="11720" width="7" style="212" customWidth="1"/>
    <col min="11721" max="11721" width="20.75" style="212" customWidth="1"/>
    <col min="11722" max="11722" width="1.875" style="212" customWidth="1"/>
    <col min="11723" max="11723" width="14.25" style="212" customWidth="1"/>
    <col min="11724" max="11724" width="4.25" style="212" customWidth="1"/>
    <col min="11725" max="11725" width="8.875" style="212" bestFit="1" customWidth="1"/>
    <col min="11726" max="11726" width="6.375" style="212" bestFit="1" customWidth="1"/>
    <col min="11727" max="11727" width="2.125" style="212" customWidth="1"/>
    <col min="11728" max="11728" width="8.5" style="212" bestFit="1" customWidth="1"/>
    <col min="11729" max="11729" width="6.375" style="212" bestFit="1" customWidth="1"/>
    <col min="11730" max="11730" width="2.375" style="212" customWidth="1"/>
    <col min="11731" max="11731" width="9.5" style="212" bestFit="1" customWidth="1"/>
    <col min="11732" max="11732" width="7" style="212" bestFit="1" customWidth="1"/>
    <col min="11733" max="11733" width="1.75" style="212" customWidth="1"/>
    <col min="11734" max="11734" width="8.875" style="212" bestFit="1" customWidth="1"/>
    <col min="11735" max="11735" width="2" style="212" customWidth="1"/>
    <col min="11736" max="11736" width="8.875" style="212" bestFit="1" customWidth="1"/>
    <col min="11737" max="11737" width="6.375" style="212" bestFit="1" customWidth="1"/>
    <col min="11738" max="11738" width="1.375" style="212" customWidth="1"/>
    <col min="11739" max="11739" width="8.5" style="212" bestFit="1" customWidth="1"/>
    <col min="11740" max="11740" width="6.375" style="212" bestFit="1" customWidth="1"/>
    <col min="11741" max="11741" width="1.75" style="212" customWidth="1"/>
    <col min="11742" max="11742" width="9.5" style="212" bestFit="1" customWidth="1"/>
    <col min="11743" max="11743" width="7" style="212" bestFit="1" customWidth="1"/>
    <col min="11744" max="11744" width="1.625" style="212" customWidth="1"/>
    <col min="11745" max="11745" width="7.25" style="212" bestFit="1" customWidth="1"/>
    <col min="11746" max="11746" width="2.625" style="212" customWidth="1"/>
    <col min="11747" max="11747" width="13.25" style="212" customWidth="1"/>
    <col min="11748" max="11748" width="6.375" style="212" bestFit="1" customWidth="1"/>
    <col min="11749" max="11749" width="1.75" style="212" customWidth="1"/>
    <col min="11750" max="11750" width="8.5" style="212"/>
    <col min="11751" max="11751" width="42.25" style="212" bestFit="1" customWidth="1"/>
    <col min="11752" max="11752" width="1.25" style="212" customWidth="1"/>
    <col min="11753" max="11753" width="11.625" style="212" customWidth="1"/>
    <col min="11754" max="11754" width="1.25" style="212" customWidth="1"/>
    <col min="11755" max="11755" width="9.625" style="212" customWidth="1"/>
    <col min="11756" max="11756" width="8.125" style="212" customWidth="1"/>
    <col min="11757" max="11757" width="1.25" style="212" customWidth="1"/>
    <col min="11758" max="11758" width="8.125" style="212" customWidth="1"/>
    <col min="11759" max="11759" width="1.625" style="212" customWidth="1"/>
    <col min="11760" max="11760" width="8" style="212" bestFit="1" customWidth="1"/>
    <col min="11761" max="11761" width="9.75" style="212" bestFit="1" customWidth="1"/>
    <col min="11762" max="11976" width="7" style="212" customWidth="1"/>
    <col min="11977" max="11977" width="20.75" style="212" customWidth="1"/>
    <col min="11978" max="11978" width="1.875" style="212" customWidth="1"/>
    <col min="11979" max="11979" width="14.25" style="212" customWidth="1"/>
    <col min="11980" max="11980" width="4.25" style="212" customWidth="1"/>
    <col min="11981" max="11981" width="8.875" style="212" bestFit="1" customWidth="1"/>
    <col min="11982" max="11982" width="6.375" style="212" bestFit="1" customWidth="1"/>
    <col min="11983" max="11983" width="2.125" style="212" customWidth="1"/>
    <col min="11984" max="11984" width="8.5" style="212" bestFit="1" customWidth="1"/>
    <col min="11985" max="11985" width="6.375" style="212" bestFit="1" customWidth="1"/>
    <col min="11986" max="11986" width="2.375" style="212" customWidth="1"/>
    <col min="11987" max="11987" width="9.5" style="212" bestFit="1" customWidth="1"/>
    <col min="11988" max="11988" width="7" style="212" bestFit="1" customWidth="1"/>
    <col min="11989" max="11989" width="1.75" style="212" customWidth="1"/>
    <col min="11990" max="11990" width="8.875" style="212" bestFit="1" customWidth="1"/>
    <col min="11991" max="11991" width="2" style="212" customWidth="1"/>
    <col min="11992" max="11992" width="8.875" style="212" bestFit="1" customWidth="1"/>
    <col min="11993" max="11993" width="6.375" style="212" bestFit="1" customWidth="1"/>
    <col min="11994" max="11994" width="1.375" style="212" customWidth="1"/>
    <col min="11995" max="11995" width="8.5" style="212" bestFit="1" customWidth="1"/>
    <col min="11996" max="11996" width="6.375" style="212" bestFit="1" customWidth="1"/>
    <col min="11997" max="11997" width="1.75" style="212" customWidth="1"/>
    <col min="11998" max="11998" width="9.5" style="212" bestFit="1" customWidth="1"/>
    <col min="11999" max="11999" width="7" style="212" bestFit="1" customWidth="1"/>
    <col min="12000" max="12000" width="1.625" style="212" customWidth="1"/>
    <col min="12001" max="12001" width="7.25" style="212" bestFit="1" customWidth="1"/>
    <col min="12002" max="12002" width="2.625" style="212" customWidth="1"/>
    <col min="12003" max="12003" width="13.25" style="212" customWidth="1"/>
    <col min="12004" max="12004" width="6.375" style="212" bestFit="1" customWidth="1"/>
    <col min="12005" max="12005" width="1.75" style="212" customWidth="1"/>
    <col min="12006" max="12006" width="8.5" style="212"/>
    <col min="12007" max="12007" width="42.25" style="212" bestFit="1" customWidth="1"/>
    <col min="12008" max="12008" width="1.25" style="212" customWidth="1"/>
    <col min="12009" max="12009" width="11.625" style="212" customWidth="1"/>
    <col min="12010" max="12010" width="1.25" style="212" customWidth="1"/>
    <col min="12011" max="12011" width="9.625" style="212" customWidth="1"/>
    <col min="12012" max="12012" width="8.125" style="212" customWidth="1"/>
    <col min="12013" max="12013" width="1.25" style="212" customWidth="1"/>
    <col min="12014" max="12014" width="8.125" style="212" customWidth="1"/>
    <col min="12015" max="12015" width="1.625" style="212" customWidth="1"/>
    <col min="12016" max="12016" width="8" style="212" bestFit="1" customWidth="1"/>
    <col min="12017" max="12017" width="9.75" style="212" bestFit="1" customWidth="1"/>
    <col min="12018" max="12232" width="7" style="212" customWidth="1"/>
    <col min="12233" max="12233" width="20.75" style="212" customWidth="1"/>
    <col min="12234" max="12234" width="1.875" style="212" customWidth="1"/>
    <col min="12235" max="12235" width="14.25" style="212" customWidth="1"/>
    <col min="12236" max="12236" width="4.25" style="212" customWidth="1"/>
    <col min="12237" max="12237" width="8.875" style="212" bestFit="1" customWidth="1"/>
    <col min="12238" max="12238" width="6.375" style="212" bestFit="1" customWidth="1"/>
    <col min="12239" max="12239" width="2.125" style="212" customWidth="1"/>
    <col min="12240" max="12240" width="8.5" style="212" bestFit="1" customWidth="1"/>
    <col min="12241" max="12241" width="6.375" style="212" bestFit="1" customWidth="1"/>
    <col min="12242" max="12242" width="2.375" style="212" customWidth="1"/>
    <col min="12243" max="12243" width="9.5" style="212" bestFit="1" customWidth="1"/>
    <col min="12244" max="12244" width="7" style="212" bestFit="1" customWidth="1"/>
    <col min="12245" max="12245" width="1.75" style="212" customWidth="1"/>
    <col min="12246" max="12246" width="8.875" style="212" bestFit="1" customWidth="1"/>
    <col min="12247" max="12247" width="2" style="212" customWidth="1"/>
    <col min="12248" max="12248" width="8.875" style="212" bestFit="1" customWidth="1"/>
    <col min="12249" max="12249" width="6.375" style="212" bestFit="1" customWidth="1"/>
    <col min="12250" max="12250" width="1.375" style="212" customWidth="1"/>
    <col min="12251" max="12251" width="8.5" style="212" bestFit="1" customWidth="1"/>
    <col min="12252" max="12252" width="6.375" style="212" bestFit="1" customWidth="1"/>
    <col min="12253" max="12253" width="1.75" style="212" customWidth="1"/>
    <col min="12254" max="12254" width="9.5" style="212" bestFit="1" customWidth="1"/>
    <col min="12255" max="12255" width="7" style="212" bestFit="1" customWidth="1"/>
    <col min="12256" max="12256" width="1.625" style="212" customWidth="1"/>
    <col min="12257" max="12257" width="7.25" style="212" bestFit="1" customWidth="1"/>
    <col min="12258" max="12258" width="2.625" style="212" customWidth="1"/>
    <col min="12259" max="12259" width="13.25" style="212" customWidth="1"/>
    <col min="12260" max="12260" width="6.375" style="212" bestFit="1" customWidth="1"/>
    <col min="12261" max="12261" width="1.75" style="212" customWidth="1"/>
    <col min="12262" max="12262" width="8.5" style="212"/>
    <col min="12263" max="12263" width="42.25" style="212" bestFit="1" customWidth="1"/>
    <col min="12264" max="12264" width="1.25" style="212" customWidth="1"/>
    <col min="12265" max="12265" width="11.625" style="212" customWidth="1"/>
    <col min="12266" max="12266" width="1.25" style="212" customWidth="1"/>
    <col min="12267" max="12267" width="9.625" style="212" customWidth="1"/>
    <col min="12268" max="12268" width="8.125" style="212" customWidth="1"/>
    <col min="12269" max="12269" width="1.25" style="212" customWidth="1"/>
    <col min="12270" max="12270" width="8.125" style="212" customWidth="1"/>
    <col min="12271" max="12271" width="1.625" style="212" customWidth="1"/>
    <col min="12272" max="12272" width="8" style="212" bestFit="1" customWidth="1"/>
    <col min="12273" max="12273" width="9.75" style="212" bestFit="1" customWidth="1"/>
    <col min="12274" max="12488" width="7" style="212" customWidth="1"/>
    <col min="12489" max="12489" width="20.75" style="212" customWidth="1"/>
    <col min="12490" max="12490" width="1.875" style="212" customWidth="1"/>
    <col min="12491" max="12491" width="14.25" style="212" customWidth="1"/>
    <col min="12492" max="12492" width="4.25" style="212" customWidth="1"/>
    <col min="12493" max="12493" width="8.875" style="212" bestFit="1" customWidth="1"/>
    <col min="12494" max="12494" width="6.375" style="212" bestFit="1" customWidth="1"/>
    <col min="12495" max="12495" width="2.125" style="212" customWidth="1"/>
    <col min="12496" max="12496" width="8.5" style="212" bestFit="1" customWidth="1"/>
    <col min="12497" max="12497" width="6.375" style="212" bestFit="1" customWidth="1"/>
    <col min="12498" max="12498" width="2.375" style="212" customWidth="1"/>
    <col min="12499" max="12499" width="9.5" style="212" bestFit="1" customWidth="1"/>
    <col min="12500" max="12500" width="7" style="212" bestFit="1" customWidth="1"/>
    <col min="12501" max="12501" width="1.75" style="212" customWidth="1"/>
    <col min="12502" max="12502" width="8.875" style="212" bestFit="1" customWidth="1"/>
    <col min="12503" max="12503" width="2" style="212" customWidth="1"/>
    <col min="12504" max="12504" width="8.875" style="212" bestFit="1" customWidth="1"/>
    <col min="12505" max="12505" width="6.375" style="212" bestFit="1" customWidth="1"/>
    <col min="12506" max="12506" width="1.375" style="212" customWidth="1"/>
    <col min="12507" max="12507" width="8.5" style="212" bestFit="1" customWidth="1"/>
    <col min="12508" max="12508" width="6.375" style="212" bestFit="1" customWidth="1"/>
    <col min="12509" max="12509" width="1.75" style="212" customWidth="1"/>
    <col min="12510" max="12510" width="9.5" style="212" bestFit="1" customWidth="1"/>
    <col min="12511" max="12511" width="7" style="212" bestFit="1" customWidth="1"/>
    <col min="12512" max="12512" width="1.625" style="212" customWidth="1"/>
    <col min="12513" max="12513" width="7.25" style="212" bestFit="1" customWidth="1"/>
    <col min="12514" max="12514" width="2.625" style="212" customWidth="1"/>
    <col min="12515" max="12515" width="13.25" style="212" customWidth="1"/>
    <col min="12516" max="12516" width="6.375" style="212" bestFit="1" customWidth="1"/>
    <col min="12517" max="12517" width="1.75" style="212" customWidth="1"/>
    <col min="12518" max="12518" width="8.5" style="212"/>
    <col min="12519" max="12519" width="42.25" style="212" bestFit="1" customWidth="1"/>
    <col min="12520" max="12520" width="1.25" style="212" customWidth="1"/>
    <col min="12521" max="12521" width="11.625" style="212" customWidth="1"/>
    <col min="12522" max="12522" width="1.25" style="212" customWidth="1"/>
    <col min="12523" max="12523" width="9.625" style="212" customWidth="1"/>
    <col min="12524" max="12524" width="8.125" style="212" customWidth="1"/>
    <col min="12525" max="12525" width="1.25" style="212" customWidth="1"/>
    <col min="12526" max="12526" width="8.125" style="212" customWidth="1"/>
    <col min="12527" max="12527" width="1.625" style="212" customWidth="1"/>
    <col min="12528" max="12528" width="8" style="212" bestFit="1" customWidth="1"/>
    <col min="12529" max="12529" width="9.75" style="212" bestFit="1" customWidth="1"/>
    <col min="12530" max="12744" width="7" style="212" customWidth="1"/>
    <col min="12745" max="12745" width="20.75" style="212" customWidth="1"/>
    <col min="12746" max="12746" width="1.875" style="212" customWidth="1"/>
    <col min="12747" max="12747" width="14.25" style="212" customWidth="1"/>
    <col min="12748" max="12748" width="4.25" style="212" customWidth="1"/>
    <col min="12749" max="12749" width="8.875" style="212" bestFit="1" customWidth="1"/>
    <col min="12750" max="12750" width="6.375" style="212" bestFit="1" customWidth="1"/>
    <col min="12751" max="12751" width="2.125" style="212" customWidth="1"/>
    <col min="12752" max="12752" width="8.5" style="212" bestFit="1" customWidth="1"/>
    <col min="12753" max="12753" width="6.375" style="212" bestFit="1" customWidth="1"/>
    <col min="12754" max="12754" width="2.375" style="212" customWidth="1"/>
    <col min="12755" max="12755" width="9.5" style="212" bestFit="1" customWidth="1"/>
    <col min="12756" max="12756" width="7" style="212" bestFit="1" customWidth="1"/>
    <col min="12757" max="12757" width="1.75" style="212" customWidth="1"/>
    <col min="12758" max="12758" width="8.875" style="212" bestFit="1" customWidth="1"/>
    <col min="12759" max="12759" width="2" style="212" customWidth="1"/>
    <col min="12760" max="12760" width="8.875" style="212" bestFit="1" customWidth="1"/>
    <col min="12761" max="12761" width="6.375" style="212" bestFit="1" customWidth="1"/>
    <col min="12762" max="12762" width="1.375" style="212" customWidth="1"/>
    <col min="12763" max="12763" width="8.5" style="212" bestFit="1" customWidth="1"/>
    <col min="12764" max="12764" width="6.375" style="212" bestFit="1" customWidth="1"/>
    <col min="12765" max="12765" width="1.75" style="212" customWidth="1"/>
    <col min="12766" max="12766" width="9.5" style="212" bestFit="1" customWidth="1"/>
    <col min="12767" max="12767" width="7" style="212" bestFit="1" customWidth="1"/>
    <col min="12768" max="12768" width="1.625" style="212" customWidth="1"/>
    <col min="12769" max="12769" width="7.25" style="212" bestFit="1" customWidth="1"/>
    <col min="12770" max="12770" width="2.625" style="212" customWidth="1"/>
    <col min="12771" max="12771" width="13.25" style="212" customWidth="1"/>
    <col min="12772" max="12772" width="6.375" style="212" bestFit="1" customWidth="1"/>
    <col min="12773" max="12773" width="1.75" style="212" customWidth="1"/>
    <col min="12774" max="12774" width="8.5" style="212"/>
    <col min="12775" max="12775" width="42.25" style="212" bestFit="1" customWidth="1"/>
    <col min="12776" max="12776" width="1.25" style="212" customWidth="1"/>
    <col min="12777" max="12777" width="11.625" style="212" customWidth="1"/>
    <col min="12778" max="12778" width="1.25" style="212" customWidth="1"/>
    <col min="12779" max="12779" width="9.625" style="212" customWidth="1"/>
    <col min="12780" max="12780" width="8.125" style="212" customWidth="1"/>
    <col min="12781" max="12781" width="1.25" style="212" customWidth="1"/>
    <col min="12782" max="12782" width="8.125" style="212" customWidth="1"/>
    <col min="12783" max="12783" width="1.625" style="212" customWidth="1"/>
    <col min="12784" max="12784" width="8" style="212" bestFit="1" customWidth="1"/>
    <col min="12785" max="12785" width="9.75" style="212" bestFit="1" customWidth="1"/>
    <col min="12786" max="13000" width="7" style="212" customWidth="1"/>
    <col min="13001" max="13001" width="20.75" style="212" customWidth="1"/>
    <col min="13002" max="13002" width="1.875" style="212" customWidth="1"/>
    <col min="13003" max="13003" width="14.25" style="212" customWidth="1"/>
    <col min="13004" max="13004" width="4.25" style="212" customWidth="1"/>
    <col min="13005" max="13005" width="8.875" style="212" bestFit="1" customWidth="1"/>
    <col min="13006" max="13006" width="6.375" style="212" bestFit="1" customWidth="1"/>
    <col min="13007" max="13007" width="2.125" style="212" customWidth="1"/>
    <col min="13008" max="13008" width="8.5" style="212" bestFit="1" customWidth="1"/>
    <col min="13009" max="13009" width="6.375" style="212" bestFit="1" customWidth="1"/>
    <col min="13010" max="13010" width="2.375" style="212" customWidth="1"/>
    <col min="13011" max="13011" width="9.5" style="212" bestFit="1" customWidth="1"/>
    <col min="13012" max="13012" width="7" style="212" bestFit="1" customWidth="1"/>
    <col min="13013" max="13013" width="1.75" style="212" customWidth="1"/>
    <col min="13014" max="13014" width="8.875" style="212" bestFit="1" customWidth="1"/>
    <col min="13015" max="13015" width="2" style="212" customWidth="1"/>
    <col min="13016" max="13016" width="8.875" style="212" bestFit="1" customWidth="1"/>
    <col min="13017" max="13017" width="6.375" style="212" bestFit="1" customWidth="1"/>
    <col min="13018" max="13018" width="1.375" style="212" customWidth="1"/>
    <col min="13019" max="13019" width="8.5" style="212" bestFit="1" customWidth="1"/>
    <col min="13020" max="13020" width="6.375" style="212" bestFit="1" customWidth="1"/>
    <col min="13021" max="13021" width="1.75" style="212" customWidth="1"/>
    <col min="13022" max="13022" width="9.5" style="212" bestFit="1" customWidth="1"/>
    <col min="13023" max="13023" width="7" style="212" bestFit="1" customWidth="1"/>
    <col min="13024" max="13024" width="1.625" style="212" customWidth="1"/>
    <col min="13025" max="13025" width="7.25" style="212" bestFit="1" customWidth="1"/>
    <col min="13026" max="13026" width="2.625" style="212" customWidth="1"/>
    <col min="13027" max="13027" width="13.25" style="212" customWidth="1"/>
    <col min="13028" max="13028" width="6.375" style="212" bestFit="1" customWidth="1"/>
    <col min="13029" max="13029" width="1.75" style="212" customWidth="1"/>
    <col min="13030" max="13030" width="8.5" style="212"/>
    <col min="13031" max="13031" width="42.25" style="212" bestFit="1" customWidth="1"/>
    <col min="13032" max="13032" width="1.25" style="212" customWidth="1"/>
    <col min="13033" max="13033" width="11.625" style="212" customWidth="1"/>
    <col min="13034" max="13034" width="1.25" style="212" customWidth="1"/>
    <col min="13035" max="13035" width="9.625" style="212" customWidth="1"/>
    <col min="13036" max="13036" width="8.125" style="212" customWidth="1"/>
    <col min="13037" max="13037" width="1.25" style="212" customWidth="1"/>
    <col min="13038" max="13038" width="8.125" style="212" customWidth="1"/>
    <col min="13039" max="13039" width="1.625" style="212" customWidth="1"/>
    <col min="13040" max="13040" width="8" style="212" bestFit="1" customWidth="1"/>
    <col min="13041" max="13041" width="9.75" style="212" bestFit="1" customWidth="1"/>
    <col min="13042" max="13256" width="7" style="212" customWidth="1"/>
    <col min="13257" max="13257" width="20.75" style="212" customWidth="1"/>
    <col min="13258" max="13258" width="1.875" style="212" customWidth="1"/>
    <col min="13259" max="13259" width="14.25" style="212" customWidth="1"/>
    <col min="13260" max="13260" width="4.25" style="212" customWidth="1"/>
    <col min="13261" max="13261" width="8.875" style="212" bestFit="1" customWidth="1"/>
    <col min="13262" max="13262" width="6.375" style="212" bestFit="1" customWidth="1"/>
    <col min="13263" max="13263" width="2.125" style="212" customWidth="1"/>
    <col min="13264" max="13264" width="8.5" style="212" bestFit="1" customWidth="1"/>
    <col min="13265" max="13265" width="6.375" style="212" bestFit="1" customWidth="1"/>
    <col min="13266" max="13266" width="2.375" style="212" customWidth="1"/>
    <col min="13267" max="13267" width="9.5" style="212" bestFit="1" customWidth="1"/>
    <col min="13268" max="13268" width="7" style="212" bestFit="1" customWidth="1"/>
    <col min="13269" max="13269" width="1.75" style="212" customWidth="1"/>
    <col min="13270" max="13270" width="8.875" style="212" bestFit="1" customWidth="1"/>
    <col min="13271" max="13271" width="2" style="212" customWidth="1"/>
    <col min="13272" max="13272" width="8.875" style="212" bestFit="1" customWidth="1"/>
    <col min="13273" max="13273" width="6.375" style="212" bestFit="1" customWidth="1"/>
    <col min="13274" max="13274" width="1.375" style="212" customWidth="1"/>
    <col min="13275" max="13275" width="8.5" style="212" bestFit="1" customWidth="1"/>
    <col min="13276" max="13276" width="6.375" style="212" bestFit="1" customWidth="1"/>
    <col min="13277" max="13277" width="1.75" style="212" customWidth="1"/>
    <col min="13278" max="13278" width="9.5" style="212" bestFit="1" customWidth="1"/>
    <col min="13279" max="13279" width="7" style="212" bestFit="1" customWidth="1"/>
    <col min="13280" max="13280" width="1.625" style="212" customWidth="1"/>
    <col min="13281" max="13281" width="7.25" style="212" bestFit="1" customWidth="1"/>
    <col min="13282" max="13282" width="2.625" style="212" customWidth="1"/>
    <col min="13283" max="13283" width="13.25" style="212" customWidth="1"/>
    <col min="13284" max="13284" width="6.375" style="212" bestFit="1" customWidth="1"/>
    <col min="13285" max="13285" width="1.75" style="212" customWidth="1"/>
    <col min="13286" max="13286" width="8.5" style="212"/>
    <col min="13287" max="13287" width="42.25" style="212" bestFit="1" customWidth="1"/>
    <col min="13288" max="13288" width="1.25" style="212" customWidth="1"/>
    <col min="13289" max="13289" width="11.625" style="212" customWidth="1"/>
    <col min="13290" max="13290" width="1.25" style="212" customWidth="1"/>
    <col min="13291" max="13291" width="9.625" style="212" customWidth="1"/>
    <col min="13292" max="13292" width="8.125" style="212" customWidth="1"/>
    <col min="13293" max="13293" width="1.25" style="212" customWidth="1"/>
    <col min="13294" max="13294" width="8.125" style="212" customWidth="1"/>
    <col min="13295" max="13295" width="1.625" style="212" customWidth="1"/>
    <col min="13296" max="13296" width="8" style="212" bestFit="1" customWidth="1"/>
    <col min="13297" max="13297" width="9.75" style="212" bestFit="1" customWidth="1"/>
    <col min="13298" max="13512" width="7" style="212" customWidth="1"/>
    <col min="13513" max="13513" width="20.75" style="212" customWidth="1"/>
    <col min="13514" max="13514" width="1.875" style="212" customWidth="1"/>
    <col min="13515" max="13515" width="14.25" style="212" customWidth="1"/>
    <col min="13516" max="13516" width="4.25" style="212" customWidth="1"/>
    <col min="13517" max="13517" width="8.875" style="212" bestFit="1" customWidth="1"/>
    <col min="13518" max="13518" width="6.375" style="212" bestFit="1" customWidth="1"/>
    <col min="13519" max="13519" width="2.125" style="212" customWidth="1"/>
    <col min="13520" max="13520" width="8.5" style="212" bestFit="1" customWidth="1"/>
    <col min="13521" max="13521" width="6.375" style="212" bestFit="1" customWidth="1"/>
    <col min="13522" max="13522" width="2.375" style="212" customWidth="1"/>
    <col min="13523" max="13523" width="9.5" style="212" bestFit="1" customWidth="1"/>
    <col min="13524" max="13524" width="7" style="212" bestFit="1" customWidth="1"/>
    <col min="13525" max="13525" width="1.75" style="212" customWidth="1"/>
    <col min="13526" max="13526" width="8.875" style="212" bestFit="1" customWidth="1"/>
    <col min="13527" max="13527" width="2" style="212" customWidth="1"/>
    <col min="13528" max="13528" width="8.875" style="212" bestFit="1" customWidth="1"/>
    <col min="13529" max="13529" width="6.375" style="212" bestFit="1" customWidth="1"/>
    <col min="13530" max="13530" width="1.375" style="212" customWidth="1"/>
    <col min="13531" max="13531" width="8.5" style="212" bestFit="1" customWidth="1"/>
    <col min="13532" max="13532" width="6.375" style="212" bestFit="1" customWidth="1"/>
    <col min="13533" max="13533" width="1.75" style="212" customWidth="1"/>
    <col min="13534" max="13534" width="9.5" style="212" bestFit="1" customWidth="1"/>
    <col min="13535" max="13535" width="7" style="212" bestFit="1" customWidth="1"/>
    <col min="13536" max="13536" width="1.625" style="212" customWidth="1"/>
    <col min="13537" max="13537" width="7.25" style="212" bestFit="1" customWidth="1"/>
    <col min="13538" max="13538" width="2.625" style="212" customWidth="1"/>
    <col min="13539" max="13539" width="13.25" style="212" customWidth="1"/>
    <col min="13540" max="13540" width="6.375" style="212" bestFit="1" customWidth="1"/>
    <col min="13541" max="13541" width="1.75" style="212" customWidth="1"/>
    <col min="13542" max="13542" width="8.5" style="212"/>
    <col min="13543" max="13543" width="42.25" style="212" bestFit="1" customWidth="1"/>
    <col min="13544" max="13544" width="1.25" style="212" customWidth="1"/>
    <col min="13545" max="13545" width="11.625" style="212" customWidth="1"/>
    <col min="13546" max="13546" width="1.25" style="212" customWidth="1"/>
    <col min="13547" max="13547" width="9.625" style="212" customWidth="1"/>
    <col min="13548" max="13548" width="8.125" style="212" customWidth="1"/>
    <col min="13549" max="13549" width="1.25" style="212" customWidth="1"/>
    <col min="13550" max="13550" width="8.125" style="212" customWidth="1"/>
    <col min="13551" max="13551" width="1.625" style="212" customWidth="1"/>
    <col min="13552" max="13552" width="8" style="212" bestFit="1" customWidth="1"/>
    <col min="13553" max="13553" width="9.75" style="212" bestFit="1" customWidth="1"/>
    <col min="13554" max="13768" width="7" style="212" customWidth="1"/>
    <col min="13769" max="13769" width="20.75" style="212" customWidth="1"/>
    <col min="13770" max="13770" width="1.875" style="212" customWidth="1"/>
    <col min="13771" max="13771" width="14.25" style="212" customWidth="1"/>
    <col min="13772" max="13772" width="4.25" style="212" customWidth="1"/>
    <col min="13773" max="13773" width="8.875" style="212" bestFit="1" customWidth="1"/>
    <col min="13774" max="13774" width="6.375" style="212" bestFit="1" customWidth="1"/>
    <col min="13775" max="13775" width="2.125" style="212" customWidth="1"/>
    <col min="13776" max="13776" width="8.5" style="212" bestFit="1" customWidth="1"/>
    <col min="13777" max="13777" width="6.375" style="212" bestFit="1" customWidth="1"/>
    <col min="13778" max="13778" width="2.375" style="212" customWidth="1"/>
    <col min="13779" max="13779" width="9.5" style="212" bestFit="1" customWidth="1"/>
    <col min="13780" max="13780" width="7" style="212" bestFit="1" customWidth="1"/>
    <col min="13781" max="13781" width="1.75" style="212" customWidth="1"/>
    <col min="13782" max="13782" width="8.875" style="212" bestFit="1" customWidth="1"/>
    <col min="13783" max="13783" width="2" style="212" customWidth="1"/>
    <col min="13784" max="13784" width="8.875" style="212" bestFit="1" customWidth="1"/>
    <col min="13785" max="13785" width="6.375" style="212" bestFit="1" customWidth="1"/>
    <col min="13786" max="13786" width="1.375" style="212" customWidth="1"/>
    <col min="13787" max="13787" width="8.5" style="212" bestFit="1" customWidth="1"/>
    <col min="13788" max="13788" width="6.375" style="212" bestFit="1" customWidth="1"/>
    <col min="13789" max="13789" width="1.75" style="212" customWidth="1"/>
    <col min="13790" max="13790" width="9.5" style="212" bestFit="1" customWidth="1"/>
    <col min="13791" max="13791" width="7" style="212" bestFit="1" customWidth="1"/>
    <col min="13792" max="13792" width="1.625" style="212" customWidth="1"/>
    <col min="13793" max="13793" width="7.25" style="212" bestFit="1" customWidth="1"/>
    <col min="13794" max="13794" width="2.625" style="212" customWidth="1"/>
    <col min="13795" max="13795" width="13.25" style="212" customWidth="1"/>
    <col min="13796" max="13796" width="6.375" style="212" bestFit="1" customWidth="1"/>
    <col min="13797" max="13797" width="1.75" style="212" customWidth="1"/>
    <col min="13798" max="13798" width="8.5" style="212"/>
    <col min="13799" max="13799" width="42.25" style="212" bestFit="1" customWidth="1"/>
    <col min="13800" max="13800" width="1.25" style="212" customWidth="1"/>
    <col min="13801" max="13801" width="11.625" style="212" customWidth="1"/>
    <col min="13802" max="13802" width="1.25" style="212" customWidth="1"/>
    <col min="13803" max="13803" width="9.625" style="212" customWidth="1"/>
    <col min="13804" max="13804" width="8.125" style="212" customWidth="1"/>
    <col min="13805" max="13805" width="1.25" style="212" customWidth="1"/>
    <col min="13806" max="13806" width="8.125" style="212" customWidth="1"/>
    <col min="13807" max="13807" width="1.625" style="212" customWidth="1"/>
    <col min="13808" max="13808" width="8" style="212" bestFit="1" customWidth="1"/>
    <col min="13809" max="13809" width="9.75" style="212" bestFit="1" customWidth="1"/>
    <col min="13810" max="14024" width="7" style="212" customWidth="1"/>
    <col min="14025" max="14025" width="20.75" style="212" customWidth="1"/>
    <col min="14026" max="14026" width="1.875" style="212" customWidth="1"/>
    <col min="14027" max="14027" width="14.25" style="212" customWidth="1"/>
    <col min="14028" max="14028" width="4.25" style="212" customWidth="1"/>
    <col min="14029" max="14029" width="8.875" style="212" bestFit="1" customWidth="1"/>
    <col min="14030" max="14030" width="6.375" style="212" bestFit="1" customWidth="1"/>
    <col min="14031" max="14031" width="2.125" style="212" customWidth="1"/>
    <col min="14032" max="14032" width="8.5" style="212" bestFit="1" customWidth="1"/>
    <col min="14033" max="14033" width="6.375" style="212" bestFit="1" customWidth="1"/>
    <col min="14034" max="14034" width="2.375" style="212" customWidth="1"/>
    <col min="14035" max="14035" width="9.5" style="212" bestFit="1" customWidth="1"/>
    <col min="14036" max="14036" width="7" style="212" bestFit="1" customWidth="1"/>
    <col min="14037" max="14037" width="1.75" style="212" customWidth="1"/>
    <col min="14038" max="14038" width="8.875" style="212" bestFit="1" customWidth="1"/>
    <col min="14039" max="14039" width="2" style="212" customWidth="1"/>
    <col min="14040" max="14040" width="8.875" style="212" bestFit="1" customWidth="1"/>
    <col min="14041" max="14041" width="6.375" style="212" bestFit="1" customWidth="1"/>
    <col min="14042" max="14042" width="1.375" style="212" customWidth="1"/>
    <col min="14043" max="14043" width="8.5" style="212" bestFit="1" customWidth="1"/>
    <col min="14044" max="14044" width="6.375" style="212" bestFit="1" customWidth="1"/>
    <col min="14045" max="14045" width="1.75" style="212" customWidth="1"/>
    <col min="14046" max="14046" width="9.5" style="212" bestFit="1" customWidth="1"/>
    <col min="14047" max="14047" width="7" style="212" bestFit="1" customWidth="1"/>
    <col min="14048" max="14048" width="1.625" style="212" customWidth="1"/>
    <col min="14049" max="14049" width="7.25" style="212" bestFit="1" customWidth="1"/>
    <col min="14050" max="14050" width="2.625" style="212" customWidth="1"/>
    <col min="14051" max="14051" width="13.25" style="212" customWidth="1"/>
    <col min="14052" max="14052" width="6.375" style="212" bestFit="1" customWidth="1"/>
    <col min="14053" max="14053" width="1.75" style="212" customWidth="1"/>
    <col min="14054" max="14054" width="8.5" style="212"/>
    <col min="14055" max="14055" width="42.25" style="212" bestFit="1" customWidth="1"/>
    <col min="14056" max="14056" width="1.25" style="212" customWidth="1"/>
    <col min="14057" max="14057" width="11.625" style="212" customWidth="1"/>
    <col min="14058" max="14058" width="1.25" style="212" customWidth="1"/>
    <col min="14059" max="14059" width="9.625" style="212" customWidth="1"/>
    <col min="14060" max="14060" width="8.125" style="212" customWidth="1"/>
    <col min="14061" max="14061" width="1.25" style="212" customWidth="1"/>
    <col min="14062" max="14062" width="8.125" style="212" customWidth="1"/>
    <col min="14063" max="14063" width="1.625" style="212" customWidth="1"/>
    <col min="14064" max="14064" width="8" style="212" bestFit="1" customWidth="1"/>
    <col min="14065" max="14065" width="9.75" style="212" bestFit="1" customWidth="1"/>
    <col min="14066" max="14280" width="7" style="212" customWidth="1"/>
    <col min="14281" max="14281" width="20.75" style="212" customWidth="1"/>
    <col min="14282" max="14282" width="1.875" style="212" customWidth="1"/>
    <col min="14283" max="14283" width="14.25" style="212" customWidth="1"/>
    <col min="14284" max="14284" width="4.25" style="212" customWidth="1"/>
    <col min="14285" max="14285" width="8.875" style="212" bestFit="1" customWidth="1"/>
    <col min="14286" max="14286" width="6.375" style="212" bestFit="1" customWidth="1"/>
    <col min="14287" max="14287" width="2.125" style="212" customWidth="1"/>
    <col min="14288" max="14288" width="8.5" style="212" bestFit="1" customWidth="1"/>
    <col min="14289" max="14289" width="6.375" style="212" bestFit="1" customWidth="1"/>
    <col min="14290" max="14290" width="2.375" style="212" customWidth="1"/>
    <col min="14291" max="14291" width="9.5" style="212" bestFit="1" customWidth="1"/>
    <col min="14292" max="14292" width="7" style="212" bestFit="1" customWidth="1"/>
    <col min="14293" max="14293" width="1.75" style="212" customWidth="1"/>
    <col min="14294" max="14294" width="8.875" style="212" bestFit="1" customWidth="1"/>
    <col min="14295" max="14295" width="2" style="212" customWidth="1"/>
    <col min="14296" max="14296" width="8.875" style="212" bestFit="1" customWidth="1"/>
    <col min="14297" max="14297" width="6.375" style="212" bestFit="1" customWidth="1"/>
    <col min="14298" max="14298" width="1.375" style="212" customWidth="1"/>
    <col min="14299" max="14299" width="8.5" style="212" bestFit="1" customWidth="1"/>
    <col min="14300" max="14300" width="6.375" style="212" bestFit="1" customWidth="1"/>
    <col min="14301" max="14301" width="1.75" style="212" customWidth="1"/>
    <col min="14302" max="14302" width="9.5" style="212" bestFit="1" customWidth="1"/>
    <col min="14303" max="14303" width="7" style="212" bestFit="1" customWidth="1"/>
    <col min="14304" max="14304" width="1.625" style="212" customWidth="1"/>
    <col min="14305" max="14305" width="7.25" style="212" bestFit="1" customWidth="1"/>
    <col min="14306" max="14306" width="2.625" style="212" customWidth="1"/>
    <col min="14307" max="14307" width="13.25" style="212" customWidth="1"/>
    <col min="14308" max="14308" width="6.375" style="212" bestFit="1" customWidth="1"/>
    <col min="14309" max="14309" width="1.75" style="212" customWidth="1"/>
    <col min="14310" max="14310" width="8.5" style="212"/>
    <col min="14311" max="14311" width="42.25" style="212" bestFit="1" customWidth="1"/>
    <col min="14312" max="14312" width="1.25" style="212" customWidth="1"/>
    <col min="14313" max="14313" width="11.625" style="212" customWidth="1"/>
    <col min="14314" max="14314" width="1.25" style="212" customWidth="1"/>
    <col min="14315" max="14315" width="9.625" style="212" customWidth="1"/>
    <col min="14316" max="14316" width="8.125" style="212" customWidth="1"/>
    <col min="14317" max="14317" width="1.25" style="212" customWidth="1"/>
    <col min="14318" max="14318" width="8.125" style="212" customWidth="1"/>
    <col min="14319" max="14319" width="1.625" style="212" customWidth="1"/>
    <col min="14320" max="14320" width="8" style="212" bestFit="1" customWidth="1"/>
    <col min="14321" max="14321" width="9.75" style="212" bestFit="1" customWidth="1"/>
    <col min="14322" max="14536" width="7" style="212" customWidth="1"/>
    <col min="14537" max="14537" width="20.75" style="212" customWidth="1"/>
    <col min="14538" max="14538" width="1.875" style="212" customWidth="1"/>
    <col min="14539" max="14539" width="14.25" style="212" customWidth="1"/>
    <col min="14540" max="14540" width="4.25" style="212" customWidth="1"/>
    <col min="14541" max="14541" width="8.875" style="212" bestFit="1" customWidth="1"/>
    <col min="14542" max="14542" width="6.375" style="212" bestFit="1" customWidth="1"/>
    <col min="14543" max="14543" width="2.125" style="212" customWidth="1"/>
    <col min="14544" max="14544" width="8.5" style="212" bestFit="1" customWidth="1"/>
    <col min="14545" max="14545" width="6.375" style="212" bestFit="1" customWidth="1"/>
    <col min="14546" max="14546" width="2.375" style="212" customWidth="1"/>
    <col min="14547" max="14547" width="9.5" style="212" bestFit="1" customWidth="1"/>
    <col min="14548" max="14548" width="7" style="212" bestFit="1" customWidth="1"/>
    <col min="14549" max="14549" width="1.75" style="212" customWidth="1"/>
    <col min="14550" max="14550" width="8.875" style="212" bestFit="1" customWidth="1"/>
    <col min="14551" max="14551" width="2" style="212" customWidth="1"/>
    <col min="14552" max="14552" width="8.875" style="212" bestFit="1" customWidth="1"/>
    <col min="14553" max="14553" width="6.375" style="212" bestFit="1" customWidth="1"/>
    <col min="14554" max="14554" width="1.375" style="212" customWidth="1"/>
    <col min="14555" max="14555" width="8.5" style="212" bestFit="1" customWidth="1"/>
    <col min="14556" max="14556" width="6.375" style="212" bestFit="1" customWidth="1"/>
    <col min="14557" max="14557" width="1.75" style="212" customWidth="1"/>
    <col min="14558" max="14558" width="9.5" style="212" bestFit="1" customWidth="1"/>
    <col min="14559" max="14559" width="7" style="212" bestFit="1" customWidth="1"/>
    <col min="14560" max="14560" width="1.625" style="212" customWidth="1"/>
    <col min="14561" max="14561" width="7.25" style="212" bestFit="1" customWidth="1"/>
    <col min="14562" max="14562" width="2.625" style="212" customWidth="1"/>
    <col min="14563" max="14563" width="13.25" style="212" customWidth="1"/>
    <col min="14564" max="14564" width="6.375" style="212" bestFit="1" customWidth="1"/>
    <col min="14565" max="14565" width="1.75" style="212" customWidth="1"/>
    <col min="14566" max="14566" width="8.5" style="212"/>
    <col min="14567" max="14567" width="42.25" style="212" bestFit="1" customWidth="1"/>
    <col min="14568" max="14568" width="1.25" style="212" customWidth="1"/>
    <col min="14569" max="14569" width="11.625" style="212" customWidth="1"/>
    <col min="14570" max="14570" width="1.25" style="212" customWidth="1"/>
    <col min="14571" max="14571" width="9.625" style="212" customWidth="1"/>
    <col min="14572" max="14572" width="8.125" style="212" customWidth="1"/>
    <col min="14573" max="14573" width="1.25" style="212" customWidth="1"/>
    <col min="14574" max="14574" width="8.125" style="212" customWidth="1"/>
    <col min="14575" max="14575" width="1.625" style="212" customWidth="1"/>
    <col min="14576" max="14576" width="8" style="212" bestFit="1" customWidth="1"/>
    <col min="14577" max="14577" width="9.75" style="212" bestFit="1" customWidth="1"/>
    <col min="14578" max="14792" width="7" style="212" customWidth="1"/>
    <col min="14793" max="14793" width="20.75" style="212" customWidth="1"/>
    <col min="14794" max="14794" width="1.875" style="212" customWidth="1"/>
    <col min="14795" max="14795" width="14.25" style="212" customWidth="1"/>
    <col min="14796" max="14796" width="4.25" style="212" customWidth="1"/>
    <col min="14797" max="14797" width="8.875" style="212" bestFit="1" customWidth="1"/>
    <col min="14798" max="14798" width="6.375" style="212" bestFit="1" customWidth="1"/>
    <col min="14799" max="14799" width="2.125" style="212" customWidth="1"/>
    <col min="14800" max="14800" width="8.5" style="212" bestFit="1" customWidth="1"/>
    <col min="14801" max="14801" width="6.375" style="212" bestFit="1" customWidth="1"/>
    <col min="14802" max="14802" width="2.375" style="212" customWidth="1"/>
    <col min="14803" max="14803" width="9.5" style="212" bestFit="1" customWidth="1"/>
    <col min="14804" max="14804" width="7" style="212" bestFit="1" customWidth="1"/>
    <col min="14805" max="14805" width="1.75" style="212" customWidth="1"/>
    <col min="14806" max="14806" width="8.875" style="212" bestFit="1" customWidth="1"/>
    <col min="14807" max="14807" width="2" style="212" customWidth="1"/>
    <col min="14808" max="14808" width="8.875" style="212" bestFit="1" customWidth="1"/>
    <col min="14809" max="14809" width="6.375" style="212" bestFit="1" customWidth="1"/>
    <col min="14810" max="14810" width="1.375" style="212" customWidth="1"/>
    <col min="14811" max="14811" width="8.5" style="212" bestFit="1" customWidth="1"/>
    <col min="14812" max="14812" width="6.375" style="212" bestFit="1" customWidth="1"/>
    <col min="14813" max="14813" width="1.75" style="212" customWidth="1"/>
    <col min="14814" max="14814" width="9.5" style="212" bestFit="1" customWidth="1"/>
    <col min="14815" max="14815" width="7" style="212" bestFit="1" customWidth="1"/>
    <col min="14816" max="14816" width="1.625" style="212" customWidth="1"/>
    <col min="14817" max="14817" width="7.25" style="212" bestFit="1" customWidth="1"/>
    <col min="14818" max="14818" width="2.625" style="212" customWidth="1"/>
    <col min="14819" max="14819" width="13.25" style="212" customWidth="1"/>
    <col min="14820" max="14820" width="6.375" style="212" bestFit="1" customWidth="1"/>
    <col min="14821" max="14821" width="1.75" style="212" customWidth="1"/>
    <col min="14822" max="14822" width="8.5" style="212"/>
    <col min="14823" max="14823" width="42.25" style="212" bestFit="1" customWidth="1"/>
    <col min="14824" max="14824" width="1.25" style="212" customWidth="1"/>
    <col min="14825" max="14825" width="11.625" style="212" customWidth="1"/>
    <col min="14826" max="14826" width="1.25" style="212" customWidth="1"/>
    <col min="14827" max="14827" width="9.625" style="212" customWidth="1"/>
    <col min="14828" max="14828" width="8.125" style="212" customWidth="1"/>
    <col min="14829" max="14829" width="1.25" style="212" customWidth="1"/>
    <col min="14830" max="14830" width="8.125" style="212" customWidth="1"/>
    <col min="14831" max="14831" width="1.625" style="212" customWidth="1"/>
    <col min="14832" max="14832" width="8" style="212" bestFit="1" customWidth="1"/>
    <col min="14833" max="14833" width="9.75" style="212" bestFit="1" customWidth="1"/>
    <col min="14834" max="15048" width="7" style="212" customWidth="1"/>
    <col min="15049" max="15049" width="20.75" style="212" customWidth="1"/>
    <col min="15050" max="15050" width="1.875" style="212" customWidth="1"/>
    <col min="15051" max="15051" width="14.25" style="212" customWidth="1"/>
    <col min="15052" max="15052" width="4.25" style="212" customWidth="1"/>
    <col min="15053" max="15053" width="8.875" style="212" bestFit="1" customWidth="1"/>
    <col min="15054" max="15054" width="6.375" style="212" bestFit="1" customWidth="1"/>
    <col min="15055" max="15055" width="2.125" style="212" customWidth="1"/>
    <col min="15056" max="15056" width="8.5" style="212" bestFit="1" customWidth="1"/>
    <col min="15057" max="15057" width="6.375" style="212" bestFit="1" customWidth="1"/>
    <col min="15058" max="15058" width="2.375" style="212" customWidth="1"/>
    <col min="15059" max="15059" width="9.5" style="212" bestFit="1" customWidth="1"/>
    <col min="15060" max="15060" width="7" style="212" bestFit="1" customWidth="1"/>
    <col min="15061" max="15061" width="1.75" style="212" customWidth="1"/>
    <col min="15062" max="15062" width="8.875" style="212" bestFit="1" customWidth="1"/>
    <col min="15063" max="15063" width="2" style="212" customWidth="1"/>
    <col min="15064" max="15064" width="8.875" style="212" bestFit="1" customWidth="1"/>
    <col min="15065" max="15065" width="6.375" style="212" bestFit="1" customWidth="1"/>
    <col min="15066" max="15066" width="1.375" style="212" customWidth="1"/>
    <col min="15067" max="15067" width="8.5" style="212" bestFit="1" customWidth="1"/>
    <col min="15068" max="15068" width="6.375" style="212" bestFit="1" customWidth="1"/>
    <col min="15069" max="15069" width="1.75" style="212" customWidth="1"/>
    <col min="15070" max="15070" width="9.5" style="212" bestFit="1" customWidth="1"/>
    <col min="15071" max="15071" width="7" style="212" bestFit="1" customWidth="1"/>
    <col min="15072" max="15072" width="1.625" style="212" customWidth="1"/>
    <col min="15073" max="15073" width="7.25" style="212" bestFit="1" customWidth="1"/>
    <col min="15074" max="15074" width="2.625" style="212" customWidth="1"/>
    <col min="15075" max="15075" width="13.25" style="212" customWidth="1"/>
    <col min="15076" max="15076" width="6.375" style="212" bestFit="1" customWidth="1"/>
    <col min="15077" max="15077" width="1.75" style="212" customWidth="1"/>
    <col min="15078" max="15078" width="8.5" style="212"/>
    <col min="15079" max="15079" width="42.25" style="212" bestFit="1" customWidth="1"/>
    <col min="15080" max="15080" width="1.25" style="212" customWidth="1"/>
    <col min="15081" max="15081" width="11.625" style="212" customWidth="1"/>
    <col min="15082" max="15082" width="1.25" style="212" customWidth="1"/>
    <col min="15083" max="15083" width="9.625" style="212" customWidth="1"/>
    <col min="15084" max="15084" width="8.125" style="212" customWidth="1"/>
    <col min="15085" max="15085" width="1.25" style="212" customWidth="1"/>
    <col min="15086" max="15086" width="8.125" style="212" customWidth="1"/>
    <col min="15087" max="15087" width="1.625" style="212" customWidth="1"/>
    <col min="15088" max="15088" width="8" style="212" bestFit="1" customWidth="1"/>
    <col min="15089" max="15089" width="9.75" style="212" bestFit="1" customWidth="1"/>
    <col min="15090" max="15304" width="7" style="212" customWidth="1"/>
    <col min="15305" max="15305" width="20.75" style="212" customWidth="1"/>
    <col min="15306" max="15306" width="1.875" style="212" customWidth="1"/>
    <col min="15307" max="15307" width="14.25" style="212" customWidth="1"/>
    <col min="15308" max="15308" width="4.25" style="212" customWidth="1"/>
    <col min="15309" max="15309" width="8.875" style="212" bestFit="1" customWidth="1"/>
    <col min="15310" max="15310" width="6.375" style="212" bestFit="1" customWidth="1"/>
    <col min="15311" max="15311" width="2.125" style="212" customWidth="1"/>
    <col min="15312" max="15312" width="8.5" style="212" bestFit="1" customWidth="1"/>
    <col min="15313" max="15313" width="6.375" style="212" bestFit="1" customWidth="1"/>
    <col min="15314" max="15314" width="2.375" style="212" customWidth="1"/>
    <col min="15315" max="15315" width="9.5" style="212" bestFit="1" customWidth="1"/>
    <col min="15316" max="15316" width="7" style="212" bestFit="1" customWidth="1"/>
    <col min="15317" max="15317" width="1.75" style="212" customWidth="1"/>
    <col min="15318" max="15318" width="8.875" style="212" bestFit="1" customWidth="1"/>
    <col min="15319" max="15319" width="2" style="212" customWidth="1"/>
    <col min="15320" max="15320" width="8.875" style="212" bestFit="1" customWidth="1"/>
    <col min="15321" max="15321" width="6.375" style="212" bestFit="1" customWidth="1"/>
    <col min="15322" max="15322" width="1.375" style="212" customWidth="1"/>
    <col min="15323" max="15323" width="8.5" style="212" bestFit="1" customWidth="1"/>
    <col min="15324" max="15324" width="6.375" style="212" bestFit="1" customWidth="1"/>
    <col min="15325" max="15325" width="1.75" style="212" customWidth="1"/>
    <col min="15326" max="15326" width="9.5" style="212" bestFit="1" customWidth="1"/>
    <col min="15327" max="15327" width="7" style="212" bestFit="1" customWidth="1"/>
    <col min="15328" max="15328" width="1.625" style="212" customWidth="1"/>
    <col min="15329" max="15329" width="7.25" style="212" bestFit="1" customWidth="1"/>
    <col min="15330" max="15330" width="2.625" style="212" customWidth="1"/>
    <col min="15331" max="15331" width="13.25" style="212" customWidth="1"/>
    <col min="15332" max="15332" width="6.375" style="212" bestFit="1" customWidth="1"/>
    <col min="15333" max="15333" width="1.75" style="212" customWidth="1"/>
    <col min="15334" max="15334" width="8.5" style="212"/>
    <col min="15335" max="15335" width="42.25" style="212" bestFit="1" customWidth="1"/>
    <col min="15336" max="15336" width="1.25" style="212" customWidth="1"/>
    <col min="15337" max="15337" width="11.625" style="212" customWidth="1"/>
    <col min="15338" max="15338" width="1.25" style="212" customWidth="1"/>
    <col min="15339" max="15339" width="9.625" style="212" customWidth="1"/>
    <col min="15340" max="15340" width="8.125" style="212" customWidth="1"/>
    <col min="15341" max="15341" width="1.25" style="212" customWidth="1"/>
    <col min="15342" max="15342" width="8.125" style="212" customWidth="1"/>
    <col min="15343" max="15343" width="1.625" style="212" customWidth="1"/>
    <col min="15344" max="15344" width="8" style="212" bestFit="1" customWidth="1"/>
    <col min="15345" max="15345" width="9.75" style="212" bestFit="1" customWidth="1"/>
    <col min="15346" max="15560" width="7" style="212" customWidth="1"/>
    <col min="15561" max="15561" width="20.75" style="212" customWidth="1"/>
    <col min="15562" max="15562" width="1.875" style="212" customWidth="1"/>
    <col min="15563" max="15563" width="14.25" style="212" customWidth="1"/>
    <col min="15564" max="15564" width="4.25" style="212" customWidth="1"/>
    <col min="15565" max="15565" width="8.875" style="212" bestFit="1" customWidth="1"/>
    <col min="15566" max="15566" width="6.375" style="212" bestFit="1" customWidth="1"/>
    <col min="15567" max="15567" width="2.125" style="212" customWidth="1"/>
    <col min="15568" max="15568" width="8.5" style="212" bestFit="1" customWidth="1"/>
    <col min="15569" max="15569" width="6.375" style="212" bestFit="1" customWidth="1"/>
    <col min="15570" max="15570" width="2.375" style="212" customWidth="1"/>
    <col min="15571" max="15571" width="9.5" style="212" bestFit="1" customWidth="1"/>
    <col min="15572" max="15572" width="7" style="212" bestFit="1" customWidth="1"/>
    <col min="15573" max="15573" width="1.75" style="212" customWidth="1"/>
    <col min="15574" max="15574" width="8.875" style="212" bestFit="1" customWidth="1"/>
    <col min="15575" max="15575" width="2" style="212" customWidth="1"/>
    <col min="15576" max="15576" width="8.875" style="212" bestFit="1" customWidth="1"/>
    <col min="15577" max="15577" width="6.375" style="212" bestFit="1" customWidth="1"/>
    <col min="15578" max="15578" width="1.375" style="212" customWidth="1"/>
    <col min="15579" max="15579" width="8.5" style="212" bestFit="1" customWidth="1"/>
    <col min="15580" max="15580" width="6.375" style="212" bestFit="1" customWidth="1"/>
    <col min="15581" max="15581" width="1.75" style="212" customWidth="1"/>
    <col min="15582" max="15582" width="9.5" style="212" bestFit="1" customWidth="1"/>
    <col min="15583" max="15583" width="7" style="212" bestFit="1" customWidth="1"/>
    <col min="15584" max="15584" width="1.625" style="212" customWidth="1"/>
    <col min="15585" max="15585" width="7.25" style="212" bestFit="1" customWidth="1"/>
    <col min="15586" max="15586" width="2.625" style="212" customWidth="1"/>
    <col min="15587" max="15587" width="13.25" style="212" customWidth="1"/>
    <col min="15588" max="15588" width="6.375" style="212" bestFit="1" customWidth="1"/>
    <col min="15589" max="15589" width="1.75" style="212" customWidth="1"/>
    <col min="15590" max="15590" width="8.5" style="212"/>
    <col min="15591" max="15591" width="42.25" style="212" bestFit="1" customWidth="1"/>
    <col min="15592" max="15592" width="1.25" style="212" customWidth="1"/>
    <col min="15593" max="15593" width="11.625" style="212" customWidth="1"/>
    <col min="15594" max="15594" width="1.25" style="212" customWidth="1"/>
    <col min="15595" max="15595" width="9.625" style="212" customWidth="1"/>
    <col min="15596" max="15596" width="8.125" style="212" customWidth="1"/>
    <col min="15597" max="15597" width="1.25" style="212" customWidth="1"/>
    <col min="15598" max="15598" width="8.125" style="212" customWidth="1"/>
    <col min="15599" max="15599" width="1.625" style="212" customWidth="1"/>
    <col min="15600" max="15600" width="8" style="212" bestFit="1" customWidth="1"/>
    <col min="15601" max="15601" width="9.75" style="212" bestFit="1" customWidth="1"/>
    <col min="15602" max="15816" width="7" style="212" customWidth="1"/>
    <col min="15817" max="15817" width="20.75" style="212" customWidth="1"/>
    <col min="15818" max="15818" width="1.875" style="212" customWidth="1"/>
    <col min="15819" max="15819" width="14.25" style="212" customWidth="1"/>
    <col min="15820" max="15820" width="4.25" style="212" customWidth="1"/>
    <col min="15821" max="15821" width="8.875" style="212" bestFit="1" customWidth="1"/>
    <col min="15822" max="15822" width="6.375" style="212" bestFit="1" customWidth="1"/>
    <col min="15823" max="15823" width="2.125" style="212" customWidth="1"/>
    <col min="15824" max="15824" width="8.5" style="212" bestFit="1" customWidth="1"/>
    <col min="15825" max="15825" width="6.375" style="212" bestFit="1" customWidth="1"/>
    <col min="15826" max="15826" width="2.375" style="212" customWidth="1"/>
    <col min="15827" max="15827" width="9.5" style="212" bestFit="1" customWidth="1"/>
    <col min="15828" max="15828" width="7" style="212" bestFit="1" customWidth="1"/>
    <col min="15829" max="15829" width="1.75" style="212" customWidth="1"/>
    <col min="15830" max="15830" width="8.875" style="212" bestFit="1" customWidth="1"/>
    <col min="15831" max="15831" width="2" style="212" customWidth="1"/>
    <col min="15832" max="15832" width="8.875" style="212" bestFit="1" customWidth="1"/>
    <col min="15833" max="15833" width="6.375" style="212" bestFit="1" customWidth="1"/>
    <col min="15834" max="15834" width="1.375" style="212" customWidth="1"/>
    <col min="15835" max="15835" width="8.5" style="212" bestFit="1" customWidth="1"/>
    <col min="15836" max="15836" width="6.375" style="212" bestFit="1" customWidth="1"/>
    <col min="15837" max="15837" width="1.75" style="212" customWidth="1"/>
    <col min="15838" max="15838" width="9.5" style="212" bestFit="1" customWidth="1"/>
    <col min="15839" max="15839" width="7" style="212" bestFit="1" customWidth="1"/>
    <col min="15840" max="15840" width="1.625" style="212" customWidth="1"/>
    <col min="15841" max="15841" width="7.25" style="212" bestFit="1" customWidth="1"/>
    <col min="15842" max="15842" width="2.625" style="212" customWidth="1"/>
    <col min="15843" max="15843" width="13.25" style="212" customWidth="1"/>
    <col min="15844" max="15844" width="6.375" style="212" bestFit="1" customWidth="1"/>
    <col min="15845" max="15845" width="1.75" style="212" customWidth="1"/>
    <col min="15846" max="15846" width="8.5" style="212"/>
    <col min="15847" max="15847" width="42.25" style="212" bestFit="1" customWidth="1"/>
    <col min="15848" max="15848" width="1.25" style="212" customWidth="1"/>
    <col min="15849" max="15849" width="11.625" style="212" customWidth="1"/>
    <col min="15850" max="15850" width="1.25" style="212" customWidth="1"/>
    <col min="15851" max="15851" width="9.625" style="212" customWidth="1"/>
    <col min="15852" max="15852" width="8.125" style="212" customWidth="1"/>
    <col min="15853" max="15853" width="1.25" style="212" customWidth="1"/>
    <col min="15854" max="15854" width="8.125" style="212" customWidth="1"/>
    <col min="15855" max="15855" width="1.625" style="212" customWidth="1"/>
    <col min="15856" max="15856" width="8" style="212" bestFit="1" customWidth="1"/>
    <col min="15857" max="15857" width="9.75" style="212" bestFit="1" customWidth="1"/>
    <col min="15858" max="16072" width="7" style="212" customWidth="1"/>
    <col min="16073" max="16073" width="20.75" style="212" customWidth="1"/>
    <col min="16074" max="16074" width="1.875" style="212" customWidth="1"/>
    <col min="16075" max="16075" width="14.25" style="212" customWidth="1"/>
    <col min="16076" max="16076" width="4.25" style="212" customWidth="1"/>
    <col min="16077" max="16077" width="8.875" style="212" bestFit="1" customWidth="1"/>
    <col min="16078" max="16078" width="6.375" style="212" bestFit="1" customWidth="1"/>
    <col min="16079" max="16079" width="2.125" style="212" customWidth="1"/>
    <col min="16080" max="16080" width="8.5" style="212" bestFit="1" customWidth="1"/>
    <col min="16081" max="16081" width="6.375" style="212" bestFit="1" customWidth="1"/>
    <col min="16082" max="16082" width="2.375" style="212" customWidth="1"/>
    <col min="16083" max="16083" width="9.5" style="212" bestFit="1" customWidth="1"/>
    <col min="16084" max="16084" width="7" style="212" bestFit="1" customWidth="1"/>
    <col min="16085" max="16085" width="1.75" style="212" customWidth="1"/>
    <col min="16086" max="16086" width="8.875" style="212" bestFit="1" customWidth="1"/>
    <col min="16087" max="16087" width="2" style="212" customWidth="1"/>
    <col min="16088" max="16088" width="8.875" style="212" bestFit="1" customWidth="1"/>
    <col min="16089" max="16089" width="6.375" style="212" bestFit="1" customWidth="1"/>
    <col min="16090" max="16090" width="1.375" style="212" customWidth="1"/>
    <col min="16091" max="16091" width="8.5" style="212" bestFit="1" customWidth="1"/>
    <col min="16092" max="16092" width="6.375" style="212" bestFit="1" customWidth="1"/>
    <col min="16093" max="16093" width="1.75" style="212" customWidth="1"/>
    <col min="16094" max="16094" width="9.5" style="212" bestFit="1" customWidth="1"/>
    <col min="16095" max="16095" width="7" style="212" bestFit="1" customWidth="1"/>
    <col min="16096" max="16096" width="1.625" style="212" customWidth="1"/>
    <col min="16097" max="16097" width="7.25" style="212" bestFit="1" customWidth="1"/>
    <col min="16098" max="16098" width="2.625" style="212" customWidth="1"/>
    <col min="16099" max="16099" width="13.25" style="212" customWidth="1"/>
    <col min="16100" max="16100" width="6.375" style="212" bestFit="1" customWidth="1"/>
    <col min="16101" max="16101" width="1.75" style="212" customWidth="1"/>
    <col min="16102" max="16102" width="8.5" style="212"/>
    <col min="16103" max="16103" width="42.25" style="212" bestFit="1" customWidth="1"/>
    <col min="16104" max="16104" width="1.25" style="212" customWidth="1"/>
    <col min="16105" max="16105" width="11.625" style="212" customWidth="1"/>
    <col min="16106" max="16106" width="1.25" style="212" customWidth="1"/>
    <col min="16107" max="16107" width="9.625" style="212" customWidth="1"/>
    <col min="16108" max="16108" width="8.125" style="212" customWidth="1"/>
    <col min="16109" max="16109" width="1.25" style="212" customWidth="1"/>
    <col min="16110" max="16110" width="8.125" style="212" customWidth="1"/>
    <col min="16111" max="16111" width="1.625" style="212" customWidth="1"/>
    <col min="16112" max="16112" width="8" style="212" bestFit="1" customWidth="1"/>
    <col min="16113" max="16113" width="9.75" style="212" bestFit="1" customWidth="1"/>
    <col min="16114" max="16328" width="7" style="212" customWidth="1"/>
    <col min="16329" max="16329" width="20.75" style="212" customWidth="1"/>
    <col min="16330" max="16330" width="1.875" style="212" customWidth="1"/>
    <col min="16331" max="16331" width="14.25" style="212" customWidth="1"/>
    <col min="16332" max="16332" width="4.25" style="212" customWidth="1"/>
    <col min="16333" max="16333" width="8.875" style="212" bestFit="1" customWidth="1"/>
    <col min="16334" max="16334" width="6.375" style="212" bestFit="1" customWidth="1"/>
    <col min="16335" max="16335" width="2.125" style="212" customWidth="1"/>
    <col min="16336" max="16336" width="8.5" style="212" bestFit="1" customWidth="1"/>
    <col min="16337" max="16337" width="6.375" style="212" bestFit="1" customWidth="1"/>
    <col min="16338" max="16338" width="2.375" style="212" customWidth="1"/>
    <col min="16339" max="16339" width="9.5" style="212" bestFit="1" customWidth="1"/>
    <col min="16340" max="16340" width="7" style="212" bestFit="1" customWidth="1"/>
    <col min="16341" max="16341" width="1.75" style="212" customWidth="1"/>
    <col min="16342" max="16342" width="8.875" style="212" bestFit="1" customWidth="1"/>
    <col min="16343" max="16343" width="2" style="212" customWidth="1"/>
    <col min="16344" max="16344" width="8.875" style="212" bestFit="1" customWidth="1"/>
    <col min="16345" max="16345" width="6.375" style="212" bestFit="1" customWidth="1"/>
    <col min="16346" max="16346" width="1.375" style="212" customWidth="1"/>
    <col min="16347" max="16347" width="8.5" style="212" bestFit="1" customWidth="1"/>
    <col min="16348" max="16348" width="6.375" style="212" bestFit="1" customWidth="1"/>
    <col min="16349" max="16349" width="1.75" style="212" customWidth="1"/>
    <col min="16350" max="16350" width="9.5" style="212" bestFit="1" customWidth="1"/>
    <col min="16351" max="16351" width="7" style="212" bestFit="1" customWidth="1"/>
    <col min="16352" max="16384" width="1.625" style="212" customWidth="1"/>
  </cols>
  <sheetData>
    <row r="1" spans="1:11">
      <c r="A1" s="211" t="s">
        <v>0</v>
      </c>
      <c r="B1" s="211"/>
      <c r="C1" s="211"/>
      <c r="D1" s="211"/>
      <c r="E1" s="211"/>
      <c r="F1" s="211"/>
      <c r="G1" s="211"/>
      <c r="H1" s="211"/>
      <c r="I1" s="211"/>
      <c r="J1" s="211"/>
    </row>
    <row r="2" spans="1:11" s="213" customFormat="1" ht="15.75" customHeight="1">
      <c r="A2" s="211" t="s">
        <v>342</v>
      </c>
      <c r="B2" s="211"/>
      <c r="C2" s="211"/>
      <c r="D2" s="211"/>
      <c r="E2" s="211"/>
      <c r="F2" s="211"/>
      <c r="G2" s="211"/>
      <c r="H2" s="211"/>
      <c r="I2" s="211"/>
      <c r="J2" s="211"/>
    </row>
    <row r="3" spans="1:11" ht="33" customHeight="1"/>
    <row r="4" spans="1:11" ht="33" customHeight="1">
      <c r="C4" s="214" t="s">
        <v>312</v>
      </c>
      <c r="D4" s="215"/>
      <c r="E4" s="215"/>
      <c r="F4" s="215"/>
      <c r="G4" s="215"/>
    </row>
    <row r="5" spans="1:11" s="213" customFormat="1">
      <c r="C5" s="216" t="s">
        <v>247</v>
      </c>
      <c r="D5" s="216"/>
      <c r="E5" s="211" t="s">
        <v>2</v>
      </c>
      <c r="F5" s="217"/>
      <c r="G5" s="211" t="s">
        <v>340</v>
      </c>
      <c r="H5" s="216"/>
      <c r="I5" s="211" t="s">
        <v>341</v>
      </c>
      <c r="J5" s="211"/>
    </row>
    <row r="6" spans="1:11" s="213" customFormat="1">
      <c r="C6" s="216" t="s">
        <v>288</v>
      </c>
      <c r="D6" s="216"/>
      <c r="E6" s="211" t="s">
        <v>244</v>
      </c>
      <c r="F6" s="217"/>
      <c r="G6" s="211" t="s">
        <v>343</v>
      </c>
      <c r="H6" s="216"/>
      <c r="I6" s="211" t="s">
        <v>244</v>
      </c>
      <c r="J6" s="211"/>
    </row>
    <row r="7" spans="1:11" s="213" customFormat="1">
      <c r="A7" s="218" t="s">
        <v>289</v>
      </c>
      <c r="C7" s="219" t="s">
        <v>248</v>
      </c>
      <c r="E7" s="219" t="s">
        <v>248</v>
      </c>
      <c r="F7" s="220"/>
      <c r="G7" s="219" t="s">
        <v>248</v>
      </c>
      <c r="I7" s="219" t="s">
        <v>248</v>
      </c>
      <c r="J7" s="219" t="s">
        <v>290</v>
      </c>
    </row>
    <row r="8" spans="1:11">
      <c r="A8" s="212" t="s">
        <v>291</v>
      </c>
      <c r="C8" s="221">
        <v>623014.36641879997</v>
      </c>
      <c r="E8" s="221">
        <v>45785.363888061358</v>
      </c>
      <c r="F8" s="221"/>
      <c r="G8" s="221">
        <v>-11660.708508953865</v>
      </c>
      <c r="I8" s="221">
        <f>G8/$G$26*$I$26</f>
        <v>-1398.2125718283894</v>
      </c>
      <c r="J8" s="222">
        <f>I8/(C8+E8)</f>
        <v>-2.090629688482165E-3</v>
      </c>
    </row>
    <row r="9" spans="1:11">
      <c r="A9" s="212" t="s">
        <v>292</v>
      </c>
      <c r="C9" s="221">
        <v>460778.65638280002</v>
      </c>
      <c r="E9" s="221">
        <v>29080.853754948916</v>
      </c>
      <c r="F9" s="221"/>
      <c r="G9" s="221">
        <v>-9319.5341088271834</v>
      </c>
      <c r="I9" s="221">
        <f t="shared" ref="I9:I25" si="0">G9/$G$26*$I$26</f>
        <v>-1117.4869644104238</v>
      </c>
      <c r="J9" s="222">
        <f t="shared" ref="J9:J27" si="1">I9/(C9+E9)</f>
        <v>-2.2812397050251923E-3</v>
      </c>
    </row>
    <row r="10" spans="1:11">
      <c r="A10" s="212" t="s">
        <v>293</v>
      </c>
      <c r="C10" s="221">
        <v>138876.68594639999</v>
      </c>
      <c r="E10" s="221">
        <v>10139.722219154162</v>
      </c>
      <c r="F10" s="221"/>
      <c r="G10" s="221">
        <v>-2989.2630004106381</v>
      </c>
      <c r="I10" s="221">
        <f t="shared" si="0"/>
        <v>-358.43663397178767</v>
      </c>
      <c r="J10" s="222">
        <f t="shared" si="1"/>
        <v>-2.4053501113352029E-3</v>
      </c>
    </row>
    <row r="11" spans="1:11">
      <c r="A11" s="212" t="s">
        <v>294</v>
      </c>
      <c r="C11" s="221">
        <v>13801.649793099999</v>
      </c>
      <c r="E11" s="221">
        <v>0</v>
      </c>
      <c r="F11" s="221"/>
      <c r="G11" s="221">
        <v>-61.911754900728162</v>
      </c>
      <c r="I11" s="221">
        <f t="shared" si="0"/>
        <v>-7.4237164902703014</v>
      </c>
      <c r="J11" s="222">
        <f t="shared" si="1"/>
        <v>-5.3788616589747957E-4</v>
      </c>
      <c r="K11" s="235">
        <f>I11/$I$26</f>
        <v>1.8426117529978616E-3</v>
      </c>
    </row>
    <row r="12" spans="1:11">
      <c r="A12" s="212" t="s">
        <v>295</v>
      </c>
      <c r="C12" s="221">
        <v>215589.84022069999</v>
      </c>
      <c r="E12" s="221">
        <v>18286.618830807558</v>
      </c>
      <c r="F12" s="221"/>
      <c r="G12" s="221">
        <v>-5607.8848361852743</v>
      </c>
      <c r="I12" s="221">
        <f t="shared" si="0"/>
        <v>-672.4304164964924</v>
      </c>
      <c r="J12" s="222">
        <f t="shared" si="1"/>
        <v>-2.8751522031056592E-3</v>
      </c>
    </row>
    <row r="13" spans="1:11">
      <c r="A13" s="212" t="s">
        <v>296</v>
      </c>
      <c r="C13" s="221">
        <v>12157.883037200001</v>
      </c>
      <c r="E13" s="221">
        <v>865.79221157960365</v>
      </c>
      <c r="F13" s="221"/>
      <c r="G13" s="221">
        <v>-238.28608029507782</v>
      </c>
      <c r="I13" s="221">
        <f t="shared" si="0"/>
        <v>-28.572414180875317</v>
      </c>
      <c r="J13" s="222">
        <f t="shared" si="1"/>
        <v>-2.1938825742413011E-3</v>
      </c>
    </row>
    <row r="14" spans="1:11">
      <c r="A14" s="212" t="s">
        <v>297</v>
      </c>
      <c r="C14" s="221">
        <v>1218.1327200000001</v>
      </c>
      <c r="E14" s="221">
        <v>0</v>
      </c>
      <c r="F14" s="221"/>
      <c r="G14" s="221">
        <v>-12.403264377858857</v>
      </c>
      <c r="I14" s="239">
        <f t="shared" si="0"/>
        <v>-1.4872509823495579</v>
      </c>
      <c r="J14" s="222">
        <f t="shared" si="1"/>
        <v>-1.2209268808981322E-3</v>
      </c>
      <c r="K14" s="235">
        <f>I14/$I$26</f>
        <v>3.6914477315056117E-4</v>
      </c>
    </row>
    <row r="15" spans="1:11">
      <c r="A15" s="212" t="s">
        <v>298</v>
      </c>
      <c r="C15" s="221">
        <v>521.27995859999999</v>
      </c>
      <c r="E15" s="221">
        <v>38.059908634745128</v>
      </c>
      <c r="F15" s="221"/>
      <c r="G15" s="221">
        <v>-6.723974939871594</v>
      </c>
      <c r="I15" s="239">
        <f>G15/$G$26*$I$26</f>
        <v>-0.80625858080307655</v>
      </c>
      <c r="J15" s="235">
        <f>I15/(C15+E15)</f>
        <v>-1.4414466553028733E-3</v>
      </c>
      <c r="K15" s="235">
        <f>I15/$I$26</f>
        <v>2.0011830178189263E-4</v>
      </c>
    </row>
    <row r="16" spans="1:11">
      <c r="A16" s="212" t="s">
        <v>299</v>
      </c>
      <c r="C16" s="221">
        <v>281.23465000000004</v>
      </c>
      <c r="E16" s="221">
        <v>23.824066364976286</v>
      </c>
      <c r="F16" s="221"/>
      <c r="G16" s="221">
        <v>-5.7429353338691502</v>
      </c>
      <c r="I16" s="221">
        <f t="shared" si="0"/>
        <v>-0.68862405546347971</v>
      </c>
      <c r="J16" s="222">
        <f t="shared" si="1"/>
        <v>-2.2573492200747372E-3</v>
      </c>
      <c r="K16" s="235"/>
    </row>
    <row r="17" spans="1:10">
      <c r="A17" s="212" t="s">
        <v>300</v>
      </c>
      <c r="C17" s="221">
        <v>121797.0054729</v>
      </c>
      <c r="E17" s="221">
        <v>7686.903147279394</v>
      </c>
      <c r="F17" s="221"/>
      <c r="G17" s="221">
        <v>-2202.1340607381162</v>
      </c>
      <c r="I17" s="221">
        <f t="shared" si="0"/>
        <v>-264.05355439690788</v>
      </c>
      <c r="J17" s="222">
        <f t="shared" si="1"/>
        <v>-2.0392769820647546E-3</v>
      </c>
    </row>
    <row r="18" spans="1:10">
      <c r="A18" s="212" t="s">
        <v>301</v>
      </c>
      <c r="C18" s="221">
        <v>793.09077920000004</v>
      </c>
      <c r="E18" s="221">
        <v>57.905473052289416</v>
      </c>
      <c r="F18" s="221"/>
      <c r="G18" s="221">
        <v>-16.195262777305345</v>
      </c>
      <c r="I18" s="221">
        <f t="shared" si="0"/>
        <v>-1.9419420356751742</v>
      </c>
      <c r="J18" s="222">
        <f t="shared" si="1"/>
        <v>-2.2819630880107087E-3</v>
      </c>
    </row>
    <row r="19" spans="1:10">
      <c r="A19" s="212" t="s">
        <v>302</v>
      </c>
      <c r="C19" s="221">
        <v>0.629</v>
      </c>
      <c r="E19" s="221">
        <v>0</v>
      </c>
      <c r="F19" s="221"/>
      <c r="G19" s="221">
        <v>0</v>
      </c>
      <c r="I19" s="221">
        <f t="shared" si="0"/>
        <v>0</v>
      </c>
      <c r="J19" s="222">
        <f t="shared" si="1"/>
        <v>0</v>
      </c>
    </row>
    <row r="20" spans="1:10">
      <c r="A20" s="212" t="s">
        <v>303</v>
      </c>
      <c r="C20" s="221">
        <v>17.277000000000001</v>
      </c>
      <c r="E20" s="221">
        <v>0</v>
      </c>
      <c r="F20" s="221"/>
      <c r="G20" s="221">
        <v>0</v>
      </c>
      <c r="I20" s="221">
        <f t="shared" si="0"/>
        <v>0</v>
      </c>
      <c r="J20" s="222">
        <f t="shared" si="1"/>
        <v>0</v>
      </c>
    </row>
    <row r="21" spans="1:10">
      <c r="A21" s="212" t="s">
        <v>304</v>
      </c>
      <c r="C21" s="221">
        <v>22942.658742756612</v>
      </c>
      <c r="E21" s="221">
        <v>0</v>
      </c>
      <c r="F21" s="221"/>
      <c r="G21" s="221">
        <v>0</v>
      </c>
      <c r="I21" s="221">
        <f t="shared" si="0"/>
        <v>0</v>
      </c>
      <c r="J21" s="222">
        <f t="shared" si="1"/>
        <v>0</v>
      </c>
    </row>
    <row r="22" spans="1:10">
      <c r="A22" s="212" t="s">
        <v>305</v>
      </c>
      <c r="C22" s="221">
        <v>30307.371080770277</v>
      </c>
      <c r="E22" s="221">
        <v>0</v>
      </c>
      <c r="F22" s="221"/>
      <c r="G22" s="221">
        <v>0</v>
      </c>
      <c r="I22" s="221">
        <f t="shared" si="0"/>
        <v>0</v>
      </c>
      <c r="J22" s="222">
        <f t="shared" si="1"/>
        <v>0</v>
      </c>
    </row>
    <row r="23" spans="1:10" s="223" customFormat="1">
      <c r="A23" s="212" t="s">
        <v>344</v>
      </c>
      <c r="B23" s="212"/>
      <c r="C23" s="221">
        <v>46004.667615563194</v>
      </c>
      <c r="D23" s="212"/>
      <c r="E23" s="221">
        <v>4267.0884459931249</v>
      </c>
      <c r="F23" s="221"/>
      <c r="G23" s="221">
        <v>-1197</v>
      </c>
      <c r="H23" s="212"/>
      <c r="I23" s="221">
        <f t="shared" si="0"/>
        <v>-143.52991048472182</v>
      </c>
      <c r="J23" s="222">
        <f t="shared" si="1"/>
        <v>-2.8550805010466229E-3</v>
      </c>
    </row>
    <row r="24" spans="1:10">
      <c r="A24" s="212" t="s">
        <v>345</v>
      </c>
      <c r="C24" s="221">
        <v>10557.777273195708</v>
      </c>
      <c r="E24" s="221">
        <v>767.86805412386332</v>
      </c>
      <c r="F24" s="221"/>
      <c r="G24" s="221">
        <v>-282.21221226021788</v>
      </c>
      <c r="I24" s="221">
        <f t="shared" si="0"/>
        <v>-33.83951007803207</v>
      </c>
      <c r="J24" s="222">
        <f t="shared" si="1"/>
        <v>-2.9878659537752655E-3</v>
      </c>
    </row>
    <row r="25" spans="1:10">
      <c r="A25" s="224" t="s">
        <v>252</v>
      </c>
      <c r="B25" s="224"/>
      <c r="C25" s="225">
        <v>3577.6234300000001</v>
      </c>
      <c r="D25" s="224"/>
      <c r="E25" s="225">
        <v>0</v>
      </c>
      <c r="F25" s="225"/>
      <c r="G25" s="225">
        <v>0</v>
      </c>
      <c r="H25" s="224"/>
      <c r="I25" s="225">
        <f t="shared" si="0"/>
        <v>0</v>
      </c>
      <c r="J25" s="226">
        <f t="shared" si="1"/>
        <v>0</v>
      </c>
    </row>
    <row r="26" spans="1:10" ht="16.5" thickBot="1">
      <c r="A26" s="227" t="s">
        <v>306</v>
      </c>
      <c r="B26" s="228"/>
      <c r="C26" s="229">
        <v>1702237.829521986</v>
      </c>
      <c r="D26" s="228"/>
      <c r="E26" s="229">
        <v>117000.00000000001</v>
      </c>
      <c r="F26" s="229"/>
      <c r="G26" s="229">
        <v>-33600.000000000007</v>
      </c>
      <c r="H26" s="228"/>
      <c r="I26" s="229">
        <v>-4028.9097679921924</v>
      </c>
      <c r="J26" s="240">
        <f t="shared" si="1"/>
        <v>-2.2146141107074542E-3</v>
      </c>
    </row>
    <row r="27" spans="1:10" ht="17.25" thickTop="1" thickBot="1">
      <c r="A27" s="230" t="s">
        <v>307</v>
      </c>
      <c r="B27" s="231"/>
      <c r="C27" s="232">
        <v>1645410.1762684591</v>
      </c>
      <c r="D27" s="231"/>
      <c r="E27" s="232">
        <v>117000.00000000001</v>
      </c>
      <c r="F27" s="232"/>
      <c r="G27" s="232">
        <v>-33600.000000000007</v>
      </c>
      <c r="H27" s="231"/>
      <c r="I27" s="232">
        <f>+I26-I21-I22-I25</f>
        <v>-4028.9097679921924</v>
      </c>
      <c r="J27" s="233">
        <f t="shared" si="1"/>
        <v>-2.2860227557937617E-3</v>
      </c>
    </row>
    <row r="28" spans="1:10" ht="16.5" thickTop="1"/>
    <row r="29" spans="1:10">
      <c r="A29" s="234" t="s">
        <v>346</v>
      </c>
    </row>
    <row r="30" spans="1:10">
      <c r="A30" s="68" t="s">
        <v>347</v>
      </c>
    </row>
    <row r="33" spans="3:3">
      <c r="C33" s="221"/>
    </row>
    <row r="34" spans="3:3">
      <c r="C34" s="221"/>
    </row>
    <row r="35" spans="3:3">
      <c r="C35" s="221"/>
    </row>
    <row r="36" spans="3:3">
      <c r="C36" s="221"/>
    </row>
    <row r="37" spans="3:3">
      <c r="C37" s="221"/>
    </row>
    <row r="38" spans="3:3">
      <c r="C38" s="221"/>
    </row>
    <row r="39" spans="3:3">
      <c r="C39" s="221"/>
    </row>
    <row r="40" spans="3:3">
      <c r="C40" s="221"/>
    </row>
    <row r="41" spans="3:3">
      <c r="C41" s="221"/>
    </row>
    <row r="42" spans="3:3">
      <c r="C42" s="221"/>
    </row>
    <row r="43" spans="3:3">
      <c r="C43" s="221"/>
    </row>
    <row r="44" spans="3:3">
      <c r="C44" s="221"/>
    </row>
    <row r="45" spans="3:3">
      <c r="C45" s="221"/>
    </row>
    <row r="46" spans="3:3">
      <c r="C46" s="221"/>
    </row>
    <row r="47" spans="3:3">
      <c r="C47" s="221"/>
    </row>
    <row r="48" spans="3:3">
      <c r="C48" s="221"/>
    </row>
    <row r="49" spans="3:3">
      <c r="C49" s="221"/>
    </row>
    <row r="50" spans="3:3">
      <c r="C50" s="221"/>
    </row>
    <row r="51" spans="3:3">
      <c r="C51" s="221"/>
    </row>
    <row r="52" spans="3:3">
      <c r="C52" s="221"/>
    </row>
  </sheetData>
  <printOptions horizontalCentered="1"/>
  <pageMargins left="0.5" right="0.5" top="1" bottom="1" header="0.5" footer="0.5"/>
  <pageSetup scale="9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Exhibit RMP(JRS-1) page 1</vt:lpstr>
      <vt:lpstr>Exhibit RMP(JRS-1) page 2</vt:lpstr>
      <vt:lpstr>Exhibit RMP(JRS-2)</vt:lpstr>
      <vt:lpstr>RMP_(JLS-1)</vt:lpstr>
      <vt:lpstr>REC2012</vt:lpstr>
      <vt:lpstr>'Exhibit RMP(JRS-1) page 1'!Print_Area</vt:lpstr>
      <vt:lpstr>'Exhibit RMP(JRS-1) page 2'!Print_Area</vt:lpstr>
      <vt:lpstr>'Exhibit RMP(JRS-2)'!Print_Area</vt:lpstr>
      <vt:lpstr>'REC2012'!Print_Area</vt:lpstr>
      <vt:lpstr>'RMP_(JLS-1)'!Print_Area</vt:lpstr>
      <vt:lpstr>'Exhibit RMP(JRS-2)'!Print_Titles</vt:lpstr>
      <vt:lpstr>'Exhibit RMP(JRS-2)'!Print_Titles_MI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p74618</dc:creator>
  <cp:lastModifiedBy>laurieharris</cp:lastModifiedBy>
  <cp:lastPrinted>2015-03-06T22:57:22Z</cp:lastPrinted>
  <dcterms:created xsi:type="dcterms:W3CDTF">2012-05-11T17:24:36Z</dcterms:created>
  <dcterms:modified xsi:type="dcterms:W3CDTF">2015-03-17T21:39:25Z</dcterms:modified>
</cp:coreProperties>
</file>